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emf" ContentType="image/x-emf"/>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Default Extension="docx" ContentType="application/vnd.openxmlformats-officedocument.wordprocessingml.documen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90" yWindow="195" windowWidth="11955" windowHeight="9960" tabRatio="654"/>
  </bookViews>
  <sheets>
    <sheet name="CO 1" sheetId="2" r:id="rId1"/>
    <sheet name="CO 2" sheetId="3" r:id="rId2"/>
    <sheet name="CO 3" sheetId="4" r:id="rId3"/>
    <sheet name="CO 4" sheetId="5" r:id="rId4"/>
    <sheet name="CO 5" sheetId="6" r:id="rId5"/>
    <sheet name="CO 6" sheetId="7" r:id="rId6"/>
    <sheet name="CO 7" sheetId="8" r:id="rId7"/>
    <sheet name="CO 8" sheetId="9" r:id="rId8"/>
    <sheet name="CO 9" sheetId="10" r:id="rId9"/>
    <sheet name="CO 10" sheetId="11" r:id="rId10"/>
    <sheet name="DCVR007" sheetId="12" r:id="rId11"/>
    <sheet name="DCVR007_Proposal" sheetId="13" r:id="rId12"/>
  </sheets>
  <definedNames>
    <definedName name="_xlnm.Print_Area" localSheetId="0">'CO 1'!$A$1:$AC$35</definedName>
    <definedName name="_xlnm.Print_Area" localSheetId="9">'CO 10'!$A$1:$AC$35</definedName>
    <definedName name="_xlnm.Print_Area" localSheetId="1">'CO 2'!$A$1:$AC$35</definedName>
    <definedName name="_xlnm.Print_Area" localSheetId="2">'CO 3'!$A$1:$AC$35</definedName>
    <definedName name="_xlnm.Print_Area" localSheetId="3">'CO 4'!$A$1:$AC$35</definedName>
    <definedName name="_xlnm.Print_Area" localSheetId="4">'CO 5'!$A$1:$AC$35</definedName>
    <definedName name="_xlnm.Print_Area" localSheetId="5">'CO 6'!$A$1:$AC$35</definedName>
    <definedName name="_xlnm.Print_Area" localSheetId="6">'CO 7'!$A$1:$AC$35</definedName>
    <definedName name="_xlnm.Print_Area" localSheetId="7">'CO 8'!$A$1:$AC$35</definedName>
    <definedName name="_xlnm.Print_Area" localSheetId="8">'CO 9'!$A$1:$AC$35</definedName>
  </definedNames>
  <calcPr calcId="125725"/>
</workbook>
</file>

<file path=xl/calcChain.xml><?xml version="1.0" encoding="utf-8"?>
<calcChain xmlns="http://schemas.openxmlformats.org/spreadsheetml/2006/main">
  <c r="Z3" i="4"/>
  <c r="Z3" i="5"/>
  <c r="Z3" i="6"/>
  <c r="Z3" i="7"/>
  <c r="Z3" i="8"/>
  <c r="Z3" i="9"/>
  <c r="Z3" i="10"/>
  <c r="Z3" i="11"/>
  <c r="Z3" i="3"/>
  <c r="F2" i="11"/>
  <c r="F2" i="10"/>
  <c r="F2" i="9"/>
  <c r="F2" i="8"/>
  <c r="F2" i="7"/>
  <c r="F2" i="6"/>
  <c r="F2" i="5"/>
  <c r="F2" i="4"/>
  <c r="F2" i="3"/>
  <c r="F3" i="11"/>
  <c r="C24" s="1"/>
  <c r="F3" i="10"/>
  <c r="C24"/>
  <c r="F3" i="9"/>
  <c r="C24"/>
  <c r="F3" i="8"/>
  <c r="C24"/>
  <c r="F3" i="7"/>
  <c r="C24"/>
  <c r="F3" i="6"/>
  <c r="C24"/>
  <c r="F3" i="5"/>
  <c r="C24"/>
  <c r="F3" i="4"/>
  <c r="C24" s="1"/>
  <c r="F3" i="3"/>
  <c r="C24" s="1"/>
  <c r="Z2" i="11"/>
  <c r="Z2" i="10"/>
  <c r="Z2" i="9"/>
  <c r="Z2" i="8"/>
  <c r="Z2" i="7"/>
  <c r="Z2" i="6"/>
  <c r="Z2" i="5"/>
  <c r="Z2" i="4"/>
  <c r="Z2" i="3"/>
  <c r="K33" i="4"/>
  <c r="K33" i="5"/>
  <c r="K33" i="6"/>
  <c r="K33" i="7"/>
  <c r="K33" i="8"/>
  <c r="K33" i="9"/>
  <c r="K33" i="10"/>
  <c r="K33" i="11"/>
  <c r="K33" i="3"/>
  <c r="Z16"/>
  <c r="H41" i="5"/>
  <c r="Z16" i="4"/>
  <c r="M42" i="6"/>
  <c r="Z16" i="5"/>
  <c r="M43" i="7"/>
  <c r="Z16" i="6"/>
  <c r="M44" i="10"/>
  <c r="Z16" i="7"/>
  <c r="Y34"/>
  <c r="Z16" i="8"/>
  <c r="M46" i="9"/>
  <c r="Z16"/>
  <c r="Z16" i="10"/>
  <c r="AA18"/>
  <c r="Z16" i="11"/>
  <c r="W18"/>
  <c r="Z16" i="2"/>
  <c r="H40" i="6" s="1"/>
  <c r="AE7" i="2"/>
  <c r="AF7"/>
  <c r="AE8"/>
  <c r="AF8"/>
  <c r="AE9"/>
  <c r="AF9"/>
  <c r="AE10"/>
  <c r="AF10"/>
  <c r="AE12"/>
  <c r="AF12"/>
  <c r="AE13"/>
  <c r="AF13"/>
  <c r="AF15" i="4"/>
  <c r="AE15"/>
  <c r="AF14"/>
  <c r="AE14"/>
  <c r="AF13"/>
  <c r="AE13"/>
  <c r="AF12"/>
  <c r="AE12"/>
  <c r="AF11"/>
  <c r="AE11"/>
  <c r="AF10"/>
  <c r="AE10"/>
  <c r="AF9"/>
  <c r="AE9"/>
  <c r="AF8"/>
  <c r="AE8"/>
  <c r="AF7"/>
  <c r="AE7"/>
  <c r="AF15" i="5"/>
  <c r="AE15"/>
  <c r="AF14"/>
  <c r="AE14"/>
  <c r="AF13"/>
  <c r="AE13"/>
  <c r="AF12"/>
  <c r="AE12"/>
  <c r="AF11"/>
  <c r="AE11"/>
  <c r="AF10"/>
  <c r="AE10"/>
  <c r="AF9"/>
  <c r="AE9"/>
  <c r="AF8"/>
  <c r="AE8"/>
  <c r="AF7"/>
  <c r="AE7"/>
  <c r="AF15" i="6"/>
  <c r="AE15"/>
  <c r="AF14"/>
  <c r="AE14"/>
  <c r="AF13"/>
  <c r="AE13"/>
  <c r="AF12"/>
  <c r="AE12"/>
  <c r="AF11"/>
  <c r="AE11"/>
  <c r="AF10"/>
  <c r="AE10"/>
  <c r="AF9"/>
  <c r="AE9"/>
  <c r="AF8"/>
  <c r="AE8"/>
  <c r="AF7"/>
  <c r="AE7"/>
  <c r="AF15" i="7"/>
  <c r="AE15"/>
  <c r="AF14"/>
  <c r="AE14"/>
  <c r="AF13"/>
  <c r="AE13"/>
  <c r="AF12"/>
  <c r="AE12"/>
  <c r="AF11"/>
  <c r="AE11"/>
  <c r="AF10"/>
  <c r="AE10"/>
  <c r="AF9"/>
  <c r="AE9"/>
  <c r="AF8"/>
  <c r="AE8"/>
  <c r="AF7"/>
  <c r="AE7"/>
  <c r="AF15" i="8"/>
  <c r="AE15"/>
  <c r="AF14"/>
  <c r="AE14"/>
  <c r="AF13"/>
  <c r="AE13"/>
  <c r="AF12"/>
  <c r="AE12"/>
  <c r="AF11"/>
  <c r="AE11"/>
  <c r="AF10"/>
  <c r="AE10"/>
  <c r="AF9"/>
  <c r="AE9"/>
  <c r="AF8"/>
  <c r="AE8"/>
  <c r="AF7"/>
  <c r="AE7"/>
  <c r="AF15" i="9"/>
  <c r="AE15"/>
  <c r="AF14"/>
  <c r="AE14"/>
  <c r="AF13"/>
  <c r="AE13"/>
  <c r="AF12"/>
  <c r="AE12"/>
  <c r="AF11"/>
  <c r="AE11"/>
  <c r="AF10"/>
  <c r="AE10"/>
  <c r="AF9"/>
  <c r="AE9"/>
  <c r="AF8"/>
  <c r="AE8"/>
  <c r="AF7"/>
  <c r="AE7"/>
  <c r="AF15" i="10"/>
  <c r="AE15"/>
  <c r="AF14"/>
  <c r="AE14"/>
  <c r="AF13"/>
  <c r="AE13"/>
  <c r="AF12"/>
  <c r="AE12"/>
  <c r="AF11"/>
  <c r="AE11"/>
  <c r="AF10"/>
  <c r="AE10"/>
  <c r="AF9"/>
  <c r="AE9"/>
  <c r="AF8"/>
  <c r="AE8"/>
  <c r="AF7"/>
  <c r="AE7"/>
  <c r="AF15" i="11"/>
  <c r="AE15"/>
  <c r="AF14"/>
  <c r="AE14"/>
  <c r="AF13"/>
  <c r="AE13"/>
  <c r="AF12"/>
  <c r="AE12"/>
  <c r="AF11"/>
  <c r="AE11"/>
  <c r="AF10"/>
  <c r="AE10"/>
  <c r="AF9"/>
  <c r="AE9"/>
  <c r="AF8"/>
  <c r="AE8"/>
  <c r="AF7"/>
  <c r="W16"/>
  <c r="W17"/>
  <c r="AE7"/>
  <c r="AF15" i="3"/>
  <c r="AE15"/>
  <c r="AF14"/>
  <c r="AE14"/>
  <c r="AF13"/>
  <c r="AE13"/>
  <c r="AF12"/>
  <c r="AE12"/>
  <c r="AF11"/>
  <c r="AE11"/>
  <c r="AF10"/>
  <c r="AE10"/>
  <c r="AF9"/>
  <c r="AE9"/>
  <c r="AF8"/>
  <c r="AE8"/>
  <c r="AF7"/>
  <c r="AE7"/>
  <c r="AE11" i="2"/>
  <c r="AF11"/>
  <c r="AE14"/>
  <c r="AF14"/>
  <c r="AF15"/>
  <c r="AE15"/>
  <c r="AA18" i="9"/>
  <c r="W18"/>
  <c r="S18"/>
  <c r="M47" i="11"/>
  <c r="M47" i="10"/>
  <c r="H47" i="11"/>
  <c r="H47" i="10"/>
  <c r="O34" i="9"/>
  <c r="O34" i="10"/>
  <c r="Y34" i="9"/>
  <c r="M41" i="6"/>
  <c r="AA18" i="3"/>
  <c r="H41" i="6"/>
  <c r="W18" i="7"/>
  <c r="M45" i="10"/>
  <c r="H46" i="9"/>
  <c r="M46" i="10"/>
  <c r="Y34" i="6"/>
  <c r="AA18" i="7"/>
  <c r="S18"/>
  <c r="H44" i="8"/>
  <c r="M45"/>
  <c r="H45"/>
  <c r="M46" i="11"/>
  <c r="W18" i="8"/>
  <c r="W18" i="10"/>
  <c r="Y34" i="8"/>
  <c r="S18"/>
  <c r="AA18"/>
  <c r="H46" i="10"/>
  <c r="H46" i="11"/>
  <c r="M48"/>
  <c r="H48"/>
  <c r="Y34" i="10"/>
  <c r="O34" i="8"/>
  <c r="S18" i="10"/>
  <c r="AA18" i="5"/>
  <c r="M43" i="10"/>
  <c r="H43" i="6"/>
  <c r="M42" i="7"/>
  <c r="Y34" i="5"/>
  <c r="M42" i="8"/>
  <c r="H42"/>
  <c r="Y34" i="11"/>
  <c r="Y34" i="3"/>
  <c r="O34" i="4"/>
  <c r="M40" i="9"/>
  <c r="M41" i="8"/>
  <c r="H41"/>
  <c r="W18" i="2"/>
  <c r="M42" i="10"/>
  <c r="M41" i="9"/>
  <c r="H41"/>
  <c r="W18" i="3"/>
  <c r="O34"/>
  <c r="M41" i="7"/>
  <c r="M40" i="11"/>
  <c r="H42" i="5"/>
  <c r="M42" i="11"/>
  <c r="M41" i="10"/>
  <c r="H41"/>
  <c r="S18" i="3"/>
  <c r="W18" i="4"/>
  <c r="H41" i="7"/>
  <c r="Y34" i="4"/>
  <c r="M41" i="11"/>
  <c r="H41"/>
  <c r="H40"/>
  <c r="M42" i="5"/>
  <c r="H40" i="4"/>
  <c r="M40" i="5"/>
  <c r="H42" i="6"/>
  <c r="M41" i="4"/>
  <c r="H41"/>
  <c r="H40" i="5"/>
  <c r="M41"/>
  <c r="M44" i="11"/>
  <c r="S18" i="5"/>
  <c r="O34" i="6"/>
  <c r="H43" i="10"/>
  <c r="M43" i="8"/>
  <c r="H43" i="11"/>
  <c r="M43" i="9"/>
  <c r="M44" i="7"/>
  <c r="M43" i="6"/>
  <c r="H44" i="10"/>
  <c r="H43" i="7"/>
  <c r="M44" i="8"/>
  <c r="W18" i="5"/>
  <c r="W16" i="9"/>
  <c r="W17"/>
  <c r="H43" i="8"/>
  <c r="M44" i="9"/>
  <c r="M43" i="11"/>
  <c r="O34" i="5"/>
  <c r="H43" i="9"/>
  <c r="W16" i="7"/>
  <c r="S45" i="8"/>
  <c r="H42" i="7"/>
  <c r="H40" i="3"/>
  <c r="H39" s="1"/>
  <c r="K34" s="1"/>
  <c r="H40" i="10"/>
  <c r="H42" i="11"/>
  <c r="H42" i="9"/>
  <c r="H42" i="10"/>
  <c r="S18" i="4"/>
  <c r="S18" i="2"/>
  <c r="M42" i="9"/>
  <c r="O34" i="2"/>
  <c r="AA18" i="4"/>
  <c r="W16" i="2"/>
  <c r="W17" s="1"/>
  <c r="M40" i="8"/>
  <c r="H45" i="11"/>
  <c r="H39" s="1"/>
  <c r="K34" s="1"/>
  <c r="M40" i="7"/>
  <c r="W18" i="6"/>
  <c r="H44" i="11"/>
  <c r="S18" i="6"/>
  <c r="M40" i="3"/>
  <c r="M39" s="1"/>
  <c r="K35" s="1"/>
  <c r="M40" i="10"/>
  <c r="M39" s="1"/>
  <c r="K35" s="1"/>
  <c r="H40" i="8"/>
  <c r="AA18" i="11"/>
  <c r="O34" i="7"/>
  <c r="AA18" i="6"/>
  <c r="M45" i="11"/>
  <c r="H45" i="10"/>
  <c r="H40" i="7"/>
  <c r="H44"/>
  <c r="H40" i="9"/>
  <c r="S18" i="11"/>
  <c r="Y34" i="2"/>
  <c r="Y35" s="1"/>
  <c r="H44" i="9"/>
  <c r="S47" i="11"/>
  <c r="K32" i="3"/>
  <c r="Y32" s="1"/>
  <c r="K32" i="4" s="1"/>
  <c r="Y32" s="1"/>
  <c r="K32" i="5" s="1"/>
  <c r="Y32" s="1"/>
  <c r="K32" i="6" s="1"/>
  <c r="Y32" s="1"/>
  <c r="K32" i="7" s="1"/>
  <c r="Y32" s="1"/>
  <c r="K32" i="8" s="1"/>
  <c r="Y32" s="1"/>
  <c r="K32" i="9" s="1"/>
  <c r="Y32" s="1"/>
  <c r="K32" i="10" s="1"/>
  <c r="Y32" s="1"/>
  <c r="K32" i="11" s="1"/>
  <c r="Y32" s="1"/>
  <c r="W17" i="7"/>
  <c r="S45" i="9"/>
  <c r="S17" i="7"/>
  <c r="S17" i="11"/>
  <c r="S45" i="10"/>
  <c r="S45" i="11"/>
  <c r="W16" i="3"/>
  <c r="S41" i="7"/>
  <c r="W16" i="8"/>
  <c r="S46" i="9"/>
  <c r="W16" i="4"/>
  <c r="S42" i="9"/>
  <c r="Y17"/>
  <c r="S17"/>
  <c r="S47" i="10"/>
  <c r="H39" i="8"/>
  <c r="K34" s="1"/>
  <c r="M39" i="7"/>
  <c r="K35" s="1"/>
  <c r="O34" i="11"/>
  <c r="H39" i="4"/>
  <c r="K34" s="1"/>
  <c r="M39" i="5"/>
  <c r="K35" s="1"/>
  <c r="S40"/>
  <c r="S39" s="1"/>
  <c r="S40" i="9"/>
  <c r="W16" i="5"/>
  <c r="Y17"/>
  <c r="H39" i="7"/>
  <c r="K34" s="1"/>
  <c r="S40" i="4"/>
  <c r="S40" i="11"/>
  <c r="S40" i="10"/>
  <c r="H39"/>
  <c r="K34" s="1"/>
  <c r="M39" i="11"/>
  <c r="K35" s="1"/>
  <c r="H45" i="9"/>
  <c r="H39" s="1"/>
  <c r="K34" s="1"/>
  <c r="M45"/>
  <c r="M39" s="1"/>
  <c r="K35" s="1"/>
  <c r="Y17" i="2"/>
  <c r="M39" i="8"/>
  <c r="K35" s="1"/>
  <c r="Y17" i="7"/>
  <c r="W16" i="10"/>
  <c r="S48" i="11"/>
  <c r="W16" i="6"/>
  <c r="Y17"/>
  <c r="H39" i="5"/>
  <c r="K34" s="1"/>
  <c r="S43" i="6"/>
  <c r="Y17" i="10"/>
  <c r="S17" i="6"/>
  <c r="S40"/>
  <c r="AA18" i="2"/>
  <c r="S40" i="7"/>
  <c r="S17" i="2"/>
  <c r="Y17" i="11"/>
  <c r="M40" i="6"/>
  <c r="M39" s="1"/>
  <c r="K35" s="1"/>
  <c r="M40" i="4"/>
  <c r="M39" s="1"/>
  <c r="K35" s="1"/>
  <c r="S41" i="10"/>
  <c r="S41" i="9"/>
  <c r="S41" i="8"/>
  <c r="S17" i="3"/>
  <c r="Y17" i="8"/>
  <c r="Y17" i="4"/>
  <c r="W17" i="8"/>
  <c r="S46" i="11"/>
  <c r="S17" i="10"/>
  <c r="S42" i="7"/>
  <c r="S44" i="9"/>
  <c r="S42" i="11"/>
  <c r="S42" i="6"/>
  <c r="S17" i="8"/>
  <c r="S44" i="10"/>
  <c r="S43" i="7"/>
  <c r="S43" i="11"/>
  <c r="S44" i="8"/>
  <c r="S42" i="10"/>
  <c r="W17" i="4"/>
  <c r="S43" i="9"/>
  <c r="W17" i="6"/>
  <c r="S46" i="10"/>
  <c r="S41" i="6"/>
  <c r="W17" i="3"/>
  <c r="S43" i="8"/>
  <c r="S42"/>
  <c r="S44" i="11"/>
  <c r="Y17" i="3"/>
  <c r="S41" i="5"/>
  <c r="W17"/>
  <c r="S17" i="4"/>
  <c r="S41" i="11"/>
  <c r="S41" i="4"/>
  <c r="S43" i="10"/>
  <c r="S42" i="5"/>
  <c r="S17"/>
  <c r="S44" i="7"/>
  <c r="W17" i="10"/>
  <c r="S39" i="6" l="1"/>
  <c r="S39" i="9"/>
  <c r="S40" i="3"/>
  <c r="S39" s="1"/>
  <c r="S39" i="7"/>
  <c r="Y33" i="4"/>
  <c r="Y35" s="1"/>
  <c r="S39" i="10"/>
  <c r="Y33" i="11"/>
  <c r="Y35" s="1"/>
  <c r="S39"/>
  <c r="Y33" i="10"/>
  <c r="Y35" s="1"/>
  <c r="H39" i="6"/>
  <c r="K34" s="1"/>
  <c r="S39" i="4"/>
  <c r="S40" i="8"/>
  <c r="S39" s="1"/>
  <c r="Y33" i="6"/>
  <c r="Y35" s="1"/>
  <c r="Y33" i="5"/>
  <c r="Y35" s="1"/>
  <c r="Y33" i="7"/>
  <c r="Y35" s="1"/>
  <c r="Y33" i="8"/>
  <c r="Y35" s="1"/>
  <c r="Y33" i="9"/>
  <c r="Y35" s="1"/>
  <c r="Y33" i="3"/>
  <c r="Y35" s="1"/>
</calcChain>
</file>

<file path=xl/sharedStrings.xml><?xml version="1.0" encoding="utf-8"?>
<sst xmlns="http://schemas.openxmlformats.org/spreadsheetml/2006/main" count="579" uniqueCount="60">
  <si>
    <t xml:space="preserve"> </t>
  </si>
  <si>
    <t>THIS CHANGE ORDER IS HEREBY ACCEPTED:</t>
  </si>
  <si>
    <t>Contractor:</t>
  </si>
  <si>
    <t xml:space="preserve">Signature                                                              </t>
  </si>
  <si>
    <t>ACCEPTED BY:</t>
  </si>
  <si>
    <t>CONTRACT SUMMARY UPON EXECUTION OF THIS CHANGE ORDER:</t>
  </si>
  <si>
    <t>Previous Additions:</t>
  </si>
  <si>
    <t>Date</t>
  </si>
  <si>
    <t>Project Name:</t>
  </si>
  <si>
    <t>Description of Work:</t>
  </si>
  <si>
    <t>Previous Deductions:</t>
  </si>
  <si>
    <t>Architect/Engineer</t>
  </si>
  <si>
    <t>Reference</t>
  </si>
  <si>
    <t>Item Description</t>
  </si>
  <si>
    <t>RECOMMENDED BY:</t>
  </si>
  <si>
    <t>Typed or Printed Name / Title</t>
  </si>
  <si>
    <t>Previous Contract Completion Date:</t>
  </si>
  <si>
    <t>CO</t>
  </si>
  <si>
    <t>Totals:</t>
  </si>
  <si>
    <t>Previous Contract Total:</t>
  </si>
  <si>
    <t>Total Adjusted Contract Price to date:</t>
  </si>
  <si>
    <t>Original Contract Amount:</t>
  </si>
  <si>
    <t xml:space="preserve">               /</t>
  </si>
  <si>
    <t>Summary of Previous Change Orders</t>
  </si>
  <si>
    <t>Price Additions</t>
  </si>
  <si>
    <t>Price Deductions</t>
  </si>
  <si>
    <t>Price Change</t>
  </si>
  <si>
    <t>As a result of this Change Order:</t>
  </si>
  <si>
    <t xml:space="preserve">the Contract Completion Time is  </t>
  </si>
  <si>
    <t xml:space="preserve">and the Total Contract Price is  </t>
  </si>
  <si>
    <t>Net Change:</t>
  </si>
  <si>
    <t>Time</t>
  </si>
  <si>
    <t>Reductions</t>
  </si>
  <si>
    <t>Increases</t>
  </si>
  <si>
    <r>
      <t>*</t>
    </r>
    <r>
      <rPr>
        <sz val="9"/>
        <rFont val="Arial"/>
        <family val="2"/>
      </rPr>
      <t xml:space="preserve"> Time Changes are NOT cumulative; Net Time Change = largest increase + largest decrease.
</t>
    </r>
    <r>
      <rPr>
        <b/>
        <sz val="9"/>
        <rFont val="Arial"/>
        <family val="2"/>
      </rPr>
      <t>**</t>
    </r>
    <r>
      <rPr>
        <sz val="9"/>
        <rFont val="Arial"/>
        <family val="2"/>
      </rPr>
      <t xml:space="preserve"> Value in parenthesis is negative; i.e., (time reduction) or ($ credit)</t>
    </r>
  </si>
  <si>
    <t>Doyon Utilities Project Manager</t>
  </si>
  <si>
    <t>The Contractor hereby accepts the foregoing adjustment as a final and complete equitable adjustment in full accord and satisfaction of all past, present and future liability originating under any Article in the Contract by reason of the facts and circumstances giving rise to this Change Order.  Except as hereby modified, all terms and conditions of said Contract, as heretofore modified, remain unchanged and in full force and effect.</t>
  </si>
  <si>
    <t>The Total Adjusted Contract Price to date and the Adjusted Contract Completion Date are stated in the Contract Summary below.</t>
  </si>
  <si>
    <t>for Doyon Utilities</t>
  </si>
  <si>
    <t>Adjusted Contract Completion Date:</t>
  </si>
  <si>
    <r>
      <t>Cal. Days</t>
    </r>
    <r>
      <rPr>
        <b/>
        <sz val="10"/>
        <rFont val="Arial"/>
        <family val="2"/>
      </rPr>
      <t>**</t>
    </r>
  </si>
  <si>
    <r>
      <t>U.S. Dollars</t>
    </r>
    <r>
      <rPr>
        <b/>
        <sz val="10"/>
        <rFont val="Arial"/>
        <family val="2"/>
      </rPr>
      <t>**</t>
    </r>
  </si>
  <si>
    <r>
      <t>Time Change</t>
    </r>
    <r>
      <rPr>
        <b/>
        <sz val="10"/>
        <rFont val="Arial"/>
        <family val="2"/>
      </rPr>
      <t>*</t>
    </r>
  </si>
  <si>
    <t>The Contractor shall furnish all labor, equipment and materials, and perform all work necessary to complete the work described herein and/or in the document(s) attached hereto.  DO NOT start work under this CO until you receive a fully executed original (signed by Doyon Utilities), or a written Notice to Proceed.</t>
  </si>
  <si>
    <t>Net Time Change (Days)</t>
  </si>
  <si>
    <t>CHANGE ORDER (CO)</t>
  </si>
  <si>
    <t>CO #</t>
  </si>
  <si>
    <t>DU Job #:</t>
  </si>
  <si>
    <t>DU PO #:</t>
  </si>
  <si>
    <t>Original Contract Completion Date:</t>
  </si>
  <si>
    <t>Construction Contract CHANGE ORDER (CO)</t>
  </si>
  <si>
    <t>Wily F. Splain</t>
  </si>
  <si>
    <t>n/a</t>
  </si>
  <si>
    <t>FTW-336A</t>
  </si>
  <si>
    <t>J101395</t>
  </si>
  <si>
    <t>TAR/TBI Construction</t>
  </si>
  <si>
    <t>DCVR 7 Larger Manhole</t>
  </si>
  <si>
    <t>Back to CO 1</t>
  </si>
  <si>
    <t>Go to Proposal</t>
  </si>
  <si>
    <t>Back to DCVR007</t>
  </si>
</sst>
</file>

<file path=xl/styles.xml><?xml version="1.0" encoding="utf-8"?>
<styleSheet xmlns="http://schemas.openxmlformats.org/spreadsheetml/2006/main">
  <numFmts count="6">
    <numFmt numFmtId="8" formatCode="&quot;$&quot;#,##0.00_);[Red]\(&quot;$&quot;#,##0.00\)"/>
    <numFmt numFmtId="164" formatCode="General_)"/>
    <numFmt numFmtId="165" formatCode="&quot;$&quot;#,##0.00"/>
    <numFmt numFmtId="166" formatCode="00"/>
    <numFmt numFmtId="167" formatCode="[$-409]d\-mmm\-yyyy;@"/>
    <numFmt numFmtId="168" formatCode="000000"/>
  </numFmts>
  <fonts count="19">
    <font>
      <sz val="10"/>
      <name val="Helv"/>
    </font>
    <font>
      <sz val="10"/>
      <name val="MS Sans Serif"/>
    </font>
    <font>
      <sz val="10"/>
      <name val="Arial"/>
      <family val="2"/>
    </font>
    <font>
      <sz val="13"/>
      <name val="Arial"/>
      <family val="2"/>
    </font>
    <font>
      <sz val="14"/>
      <name val="Arial"/>
      <family val="2"/>
    </font>
    <font>
      <b/>
      <sz val="14"/>
      <name val="Arial"/>
      <family val="2"/>
    </font>
    <font>
      <sz val="12"/>
      <name val="Arial"/>
      <family val="2"/>
    </font>
    <font>
      <b/>
      <sz val="12"/>
      <name val="Arial"/>
      <family val="2"/>
    </font>
    <font>
      <sz val="10.5"/>
      <name val="Arial"/>
      <family val="2"/>
    </font>
    <font>
      <sz val="11"/>
      <name val="Arial"/>
      <family val="2"/>
    </font>
    <font>
      <u/>
      <sz val="10"/>
      <name val="Arial"/>
      <family val="2"/>
    </font>
    <font>
      <sz val="10"/>
      <color indexed="9"/>
      <name val="Arial"/>
      <family val="2"/>
    </font>
    <font>
      <b/>
      <sz val="11"/>
      <name val="Arial"/>
      <family val="2"/>
    </font>
    <font>
      <b/>
      <sz val="10"/>
      <name val="Arial"/>
      <family val="2"/>
    </font>
    <font>
      <sz val="9"/>
      <name val="Arial"/>
      <family val="2"/>
    </font>
    <font>
      <b/>
      <sz val="9"/>
      <name val="Arial"/>
      <family val="2"/>
    </font>
    <font>
      <b/>
      <sz val="16"/>
      <name val="Arial"/>
      <family val="2"/>
    </font>
    <font>
      <sz val="10"/>
      <name val="Arial"/>
    </font>
    <font>
      <u/>
      <sz val="11.5"/>
      <color theme="10"/>
      <name val="Helv"/>
    </font>
  </fonts>
  <fills count="2">
    <fill>
      <patternFill patternType="none"/>
    </fill>
    <fill>
      <patternFill patternType="gray125"/>
    </fill>
  </fills>
  <borders count="39">
    <border>
      <left/>
      <right/>
      <top/>
      <bottom/>
      <diagonal/>
    </border>
    <border>
      <left style="thick">
        <color indexed="64"/>
      </left>
      <right/>
      <top/>
      <bottom/>
      <diagonal/>
    </border>
    <border>
      <left/>
      <right style="thick">
        <color indexed="64"/>
      </right>
      <top/>
      <bottom/>
      <diagonal/>
    </border>
    <border>
      <left/>
      <right/>
      <top/>
      <bottom style="double">
        <color indexed="64"/>
      </bottom>
      <diagonal/>
    </border>
    <border>
      <left/>
      <right style="thick">
        <color indexed="64"/>
      </right>
      <top/>
      <bottom style="double">
        <color indexed="64"/>
      </bottom>
      <diagonal/>
    </border>
    <border>
      <left style="thick">
        <color indexed="64"/>
      </left>
      <right/>
      <top style="double">
        <color indexed="64"/>
      </top>
      <bottom/>
      <diagonal/>
    </border>
    <border>
      <left/>
      <right style="thick">
        <color indexed="64"/>
      </right>
      <top style="double">
        <color indexed="64"/>
      </top>
      <bottom/>
      <diagonal/>
    </border>
    <border>
      <left style="thick">
        <color indexed="64"/>
      </left>
      <right/>
      <top/>
      <bottom style="thin">
        <color indexed="64"/>
      </bottom>
      <diagonal/>
    </border>
    <border>
      <left/>
      <right style="thick">
        <color indexed="64"/>
      </right>
      <top/>
      <bottom style="thin">
        <color indexed="64"/>
      </bottom>
      <diagonal/>
    </border>
    <border>
      <left/>
      <right/>
      <top style="thin">
        <color indexed="64"/>
      </top>
      <bottom/>
      <diagonal/>
    </border>
    <border>
      <left/>
      <right style="thick">
        <color indexed="64"/>
      </right>
      <top style="thin">
        <color indexed="64"/>
      </top>
      <bottom/>
      <diagonal/>
    </border>
    <border>
      <left style="thick">
        <color indexed="64"/>
      </left>
      <right/>
      <top/>
      <bottom style="double">
        <color indexed="64"/>
      </bottom>
      <diagonal/>
    </border>
    <border>
      <left/>
      <right style="double">
        <color indexed="64"/>
      </right>
      <top/>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style="thick">
        <color indexed="64"/>
      </left>
      <right/>
      <top style="thin">
        <color indexed="64"/>
      </top>
      <bottom style="double">
        <color indexed="64"/>
      </bottom>
      <diagonal/>
    </border>
    <border>
      <left/>
      <right style="thick">
        <color indexed="64"/>
      </right>
      <top style="thin">
        <color indexed="64"/>
      </top>
      <bottom style="double">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double">
        <color indexed="64"/>
      </bottom>
      <diagonal/>
    </border>
    <border>
      <left style="thick">
        <color indexed="64"/>
      </left>
      <right/>
      <top/>
      <bottom style="thick">
        <color indexed="64"/>
      </bottom>
      <diagonal/>
    </border>
    <border>
      <left/>
      <right style="thick">
        <color indexed="64"/>
      </right>
      <top/>
      <bottom style="thick">
        <color indexed="64"/>
      </bottom>
      <diagonal/>
    </border>
    <border>
      <left/>
      <right style="thick">
        <color indexed="64"/>
      </right>
      <top style="thick">
        <color indexed="64"/>
      </top>
      <bottom style="thin">
        <color indexed="64"/>
      </bottom>
      <diagonal/>
    </border>
    <border>
      <left style="thick">
        <color indexed="64"/>
      </left>
      <right/>
      <top style="thick">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ck">
        <color indexed="64"/>
      </left>
      <right/>
      <top style="thin">
        <color indexed="64"/>
      </top>
      <bottom/>
      <diagonal/>
    </border>
    <border>
      <left/>
      <right/>
      <top style="thin">
        <color indexed="64"/>
      </top>
      <bottom style="double">
        <color indexed="64"/>
      </bottom>
      <diagonal/>
    </border>
    <border>
      <left/>
      <right/>
      <top style="thin">
        <color indexed="64"/>
      </top>
      <bottom style="hair">
        <color indexed="64"/>
      </bottom>
      <diagonal/>
    </border>
    <border>
      <left/>
      <right/>
      <top style="hair">
        <color indexed="64"/>
      </top>
      <bottom style="thin">
        <color indexed="64"/>
      </bottom>
      <diagonal/>
    </border>
    <border>
      <left/>
      <right/>
      <top/>
      <bottom style="thick">
        <color indexed="64"/>
      </bottom>
      <diagonal/>
    </border>
    <border>
      <left/>
      <right/>
      <top style="thin">
        <color indexed="64"/>
      </top>
      <bottom style="thin">
        <color indexed="64"/>
      </bottom>
      <diagonal/>
    </border>
    <border>
      <left/>
      <right/>
      <top style="double">
        <color indexed="64"/>
      </top>
      <bottom/>
      <diagonal/>
    </border>
    <border>
      <left/>
      <right/>
      <top style="thick">
        <color indexed="64"/>
      </top>
      <bottom style="thin">
        <color indexed="64"/>
      </bottom>
      <diagonal/>
    </border>
    <border>
      <left/>
      <right/>
      <top style="double">
        <color indexed="64"/>
      </top>
      <bottom style="thin">
        <color indexed="64"/>
      </bottom>
      <diagonal/>
    </border>
  </borders>
  <cellStyleXfs count="4">
    <xf numFmtId="164" fontId="0" fillId="0" borderId="0"/>
    <xf numFmtId="8" fontId="1" fillId="0" borderId="0" applyFont="0" applyFill="0" applyBorder="0" applyAlignment="0" applyProtection="0"/>
    <xf numFmtId="0" fontId="17" fillId="0" borderId="0"/>
    <xf numFmtId="0" fontId="18" fillId="0" borderId="0" applyNumberFormat="0" applyFill="0" applyBorder="0" applyAlignment="0" applyProtection="0">
      <alignment vertical="top"/>
      <protection locked="0"/>
    </xf>
  </cellStyleXfs>
  <cellXfs count="245">
    <xf numFmtId="164" fontId="0" fillId="0" borderId="0" xfId="0"/>
    <xf numFmtId="164" fontId="3" fillId="0" borderId="0" xfId="0" applyFont="1" applyProtection="1"/>
    <xf numFmtId="164" fontId="2" fillId="0" borderId="0" xfId="0" applyFont="1" applyAlignment="1" applyProtection="1">
      <alignment horizontal="center"/>
    </xf>
    <xf numFmtId="164" fontId="3" fillId="0" borderId="0" xfId="0" applyFont="1" applyAlignment="1" applyProtection="1">
      <alignment vertical="center"/>
    </xf>
    <xf numFmtId="164" fontId="2" fillId="0" borderId="0" xfId="0" applyFont="1" applyAlignment="1" applyProtection="1">
      <alignment horizontal="center" vertical="center"/>
    </xf>
    <xf numFmtId="164" fontId="2" fillId="0" borderId="0" xfId="0" applyFont="1" applyAlignment="1" applyProtection="1">
      <alignment vertical="center"/>
    </xf>
    <xf numFmtId="164" fontId="2" fillId="0" borderId="1" xfId="0" applyFont="1" applyBorder="1" applyAlignment="1" applyProtection="1"/>
    <xf numFmtId="164" fontId="2" fillId="0" borderId="0" xfId="0" applyFont="1" applyAlignment="1" applyProtection="1"/>
    <xf numFmtId="164" fontId="3" fillId="0" borderId="1" xfId="0" applyFont="1" applyBorder="1" applyAlignment="1" applyProtection="1">
      <alignment vertical="center"/>
    </xf>
    <xf numFmtId="164" fontId="3" fillId="0" borderId="2" xfId="0" applyFont="1" applyBorder="1" applyAlignment="1" applyProtection="1">
      <alignment vertical="center"/>
    </xf>
    <xf numFmtId="164" fontId="10" fillId="0" borderId="0" xfId="0" applyFont="1" applyAlignment="1" applyProtection="1">
      <alignment horizontal="center" vertical="center"/>
    </xf>
    <xf numFmtId="164" fontId="6" fillId="0" borderId="1" xfId="0" applyFont="1" applyBorder="1" applyAlignment="1" applyProtection="1">
      <alignment horizontal="center" vertical="center" wrapText="1"/>
    </xf>
    <xf numFmtId="38" fontId="11" fillId="0" borderId="0" xfId="0" applyNumberFormat="1" applyFont="1" applyBorder="1" applyAlignment="1" applyProtection="1">
      <alignment horizontal="left" vertical="center"/>
    </xf>
    <xf numFmtId="164" fontId="2" fillId="0" borderId="2" xfId="0" applyFont="1" applyBorder="1" applyAlignment="1" applyProtection="1">
      <alignment vertical="center"/>
    </xf>
    <xf numFmtId="38" fontId="2" fillId="0" borderId="0" xfId="0" applyNumberFormat="1" applyFont="1" applyBorder="1" applyAlignment="1" applyProtection="1">
      <alignment horizontal="center" vertical="center"/>
    </xf>
    <xf numFmtId="164" fontId="2" fillId="0" borderId="0" xfId="0" applyFont="1" applyBorder="1" applyAlignment="1" applyProtection="1">
      <alignment horizontal="center" vertical="center"/>
    </xf>
    <xf numFmtId="164" fontId="7" fillId="0" borderId="1" xfId="0" applyFont="1" applyBorder="1" applyAlignment="1" applyProtection="1">
      <alignment horizontal="right" vertical="center"/>
    </xf>
    <xf numFmtId="164" fontId="2" fillId="0" borderId="3" xfId="0" applyFont="1" applyBorder="1" applyAlignment="1" applyProtection="1"/>
    <xf numFmtId="164" fontId="2" fillId="0" borderId="4" xfId="0" applyFont="1" applyBorder="1" applyAlignment="1" applyProtection="1">
      <alignment vertical="center"/>
    </xf>
    <xf numFmtId="164" fontId="4" fillId="0" borderId="5" xfId="0" applyFont="1" applyBorder="1" applyAlignment="1" applyProtection="1"/>
    <xf numFmtId="164" fontId="4" fillId="0" borderId="6" xfId="0" applyFont="1" applyBorder="1" applyAlignment="1" applyProtection="1"/>
    <xf numFmtId="164" fontId="4" fillId="0" borderId="0" xfId="0" applyFont="1" applyAlignment="1" applyProtection="1"/>
    <xf numFmtId="164" fontId="3" fillId="0" borderId="1" xfId="0" applyFont="1" applyBorder="1" applyAlignment="1" applyProtection="1"/>
    <xf numFmtId="8" fontId="2" fillId="0" borderId="0" xfId="0" applyNumberFormat="1" applyFont="1" applyBorder="1" applyAlignment="1" applyProtection="1">
      <alignment horizontal="left"/>
    </xf>
    <xf numFmtId="8" fontId="2" fillId="0" borderId="2" xfId="0" applyNumberFormat="1" applyFont="1" applyBorder="1" applyAlignment="1" applyProtection="1">
      <alignment horizontal="left"/>
    </xf>
    <xf numFmtId="8" fontId="2" fillId="0" borderId="0" xfId="0" applyNumberFormat="1" applyFont="1" applyBorder="1" applyAlignment="1" applyProtection="1">
      <alignment horizontal="center"/>
    </xf>
    <xf numFmtId="164" fontId="3" fillId="0" borderId="0" xfId="0" applyFont="1" applyAlignment="1" applyProtection="1"/>
    <xf numFmtId="164" fontId="2" fillId="0" borderId="2" xfId="0" applyFont="1" applyBorder="1" applyAlignment="1" applyProtection="1"/>
    <xf numFmtId="164" fontId="3" fillId="0" borderId="7" xfId="0" applyFont="1" applyBorder="1" applyAlignment="1" applyProtection="1">
      <alignment horizontal="center"/>
    </xf>
    <xf numFmtId="164" fontId="8" fillId="0" borderId="8" xfId="0" applyFont="1" applyBorder="1" applyAlignment="1" applyProtection="1">
      <alignment horizontal="left"/>
    </xf>
    <xf numFmtId="164" fontId="3" fillId="0" borderId="0" xfId="0" applyFont="1" applyAlignment="1" applyProtection="1">
      <alignment horizontal="center"/>
    </xf>
    <xf numFmtId="164" fontId="2" fillId="0" borderId="0" xfId="0" applyFont="1" applyBorder="1" applyAlignment="1" applyProtection="1"/>
    <xf numFmtId="164" fontId="6" fillId="0" borderId="2" xfId="0" applyFont="1" applyBorder="1" applyAlignment="1" applyProtection="1"/>
    <xf numFmtId="164" fontId="3" fillId="0" borderId="0" xfId="0" applyFont="1" applyBorder="1" applyProtection="1"/>
    <xf numFmtId="164" fontId="2" fillId="0" borderId="0" xfId="0" applyFont="1" applyBorder="1" applyAlignment="1" applyProtection="1">
      <alignment horizontal="center"/>
    </xf>
    <xf numFmtId="164" fontId="3" fillId="0" borderId="9" xfId="0" applyFont="1" applyBorder="1" applyProtection="1"/>
    <xf numFmtId="164" fontId="6" fillId="0" borderId="8" xfId="0" applyFont="1" applyBorder="1" applyAlignment="1" applyProtection="1"/>
    <xf numFmtId="164" fontId="6" fillId="0" borderId="10" xfId="0" applyFont="1" applyBorder="1" applyAlignment="1" applyProtection="1"/>
    <xf numFmtId="164" fontId="3" fillId="0" borderId="11" xfId="0" applyFont="1" applyBorder="1" applyAlignment="1" applyProtection="1"/>
    <xf numFmtId="164" fontId="2" fillId="0" borderId="4" xfId="0" applyFont="1" applyBorder="1" applyAlignment="1" applyProtection="1"/>
    <xf numFmtId="164" fontId="2" fillId="0" borderId="0" xfId="0" applyFont="1" applyBorder="1" applyAlignment="1" applyProtection="1">
      <alignment vertical="center"/>
    </xf>
    <xf numFmtId="164" fontId="2" fillId="0" borderId="0" xfId="0" applyFont="1" applyBorder="1" applyAlignment="1" applyProtection="1">
      <alignment horizontal="right" vertical="center"/>
    </xf>
    <xf numFmtId="164" fontId="2" fillId="0" borderId="0" xfId="0" applyFont="1" applyAlignment="1" applyProtection="1">
      <alignment horizontal="center" vertical="top"/>
    </xf>
    <xf numFmtId="164" fontId="3" fillId="0" borderId="0" xfId="0" applyFont="1" applyBorder="1" applyAlignment="1" applyProtection="1">
      <alignment vertical="center"/>
    </xf>
    <xf numFmtId="164" fontId="3" fillId="0" borderId="0" xfId="0" applyFont="1" applyAlignment="1" applyProtection="1">
      <alignment horizontal="left" vertical="center"/>
    </xf>
    <xf numFmtId="164" fontId="4" fillId="0" borderId="0" xfId="0" applyFont="1" applyAlignment="1" applyProtection="1">
      <alignment vertical="center"/>
    </xf>
    <xf numFmtId="165" fontId="3" fillId="0" borderId="0" xfId="0" applyNumberFormat="1" applyFont="1" applyBorder="1" applyAlignment="1" applyProtection="1">
      <alignment vertical="center"/>
    </xf>
    <xf numFmtId="164" fontId="9" fillId="0" borderId="0" xfId="0" applyFont="1" applyBorder="1" applyAlignment="1" applyProtection="1">
      <alignment vertical="center"/>
    </xf>
    <xf numFmtId="164" fontId="9" fillId="0" borderId="0" xfId="0" applyFont="1" applyAlignment="1" applyProtection="1">
      <alignment horizontal="left" vertical="center"/>
    </xf>
    <xf numFmtId="164" fontId="9" fillId="0" borderId="0" xfId="0" applyFont="1" applyAlignment="1" applyProtection="1">
      <alignment vertical="center"/>
    </xf>
    <xf numFmtId="165" fontId="9" fillId="0" borderId="0" xfId="0" applyNumberFormat="1" applyFont="1" applyBorder="1" applyAlignment="1" applyProtection="1">
      <alignment vertical="center"/>
    </xf>
    <xf numFmtId="164" fontId="3" fillId="0" borderId="0" xfId="0" applyFont="1" applyAlignment="1" applyProtection="1">
      <alignment horizontal="left"/>
    </xf>
    <xf numFmtId="164" fontId="4" fillId="0" borderId="0" xfId="0" applyFont="1" applyProtection="1"/>
    <xf numFmtId="165" fontId="3" fillId="0" borderId="0" xfId="0" applyNumberFormat="1" applyFont="1" applyBorder="1" applyProtection="1"/>
    <xf numFmtId="165" fontId="3" fillId="0" borderId="12" xfId="0" applyNumberFormat="1" applyFont="1" applyBorder="1" applyProtection="1"/>
    <xf numFmtId="38" fontId="11" fillId="0" borderId="13" xfId="0" applyNumberFormat="1" applyFont="1" applyBorder="1" applyAlignment="1" applyProtection="1">
      <alignment horizontal="left" vertical="center"/>
    </xf>
    <xf numFmtId="164" fontId="2" fillId="0" borderId="14" xfId="0" applyFont="1" applyBorder="1" applyAlignment="1" applyProtection="1">
      <alignment horizontal="center" vertical="center"/>
    </xf>
    <xf numFmtId="164" fontId="2" fillId="0" borderId="15" xfId="0" applyFont="1" applyBorder="1" applyAlignment="1" applyProtection="1">
      <alignment horizontal="center" vertical="center"/>
    </xf>
    <xf numFmtId="164" fontId="2" fillId="0" borderId="8" xfId="0" applyFont="1" applyBorder="1" applyAlignment="1" applyProtection="1">
      <alignment horizontal="left"/>
    </xf>
    <xf numFmtId="8" fontId="9" fillId="0" borderId="0" xfId="0" applyNumberFormat="1" applyFont="1" applyAlignment="1" applyProtection="1">
      <alignment vertical="center"/>
    </xf>
    <xf numFmtId="8" fontId="9" fillId="0" borderId="0" xfId="0" applyNumberFormat="1" applyFont="1" applyBorder="1" applyAlignment="1" applyProtection="1">
      <alignment vertical="center"/>
    </xf>
    <xf numFmtId="166" fontId="9" fillId="0" borderId="0" xfId="0" applyNumberFormat="1" applyFont="1" applyAlignment="1" applyProtection="1">
      <alignment vertical="center"/>
    </xf>
    <xf numFmtId="164" fontId="9" fillId="0" borderId="0" xfId="0" applyFont="1" applyBorder="1" applyAlignment="1" applyProtection="1">
      <alignment horizontal="center" vertical="center"/>
    </xf>
    <xf numFmtId="8" fontId="2" fillId="0" borderId="0" xfId="0" applyNumberFormat="1" applyFont="1" applyAlignment="1" applyProtection="1">
      <alignment vertical="center"/>
    </xf>
    <xf numFmtId="165" fontId="2" fillId="0" borderId="0" xfId="0" applyNumberFormat="1" applyFont="1" applyBorder="1" applyAlignment="1" applyProtection="1">
      <alignment vertical="center"/>
    </xf>
    <xf numFmtId="164" fontId="2" fillId="0" borderId="0" xfId="0" applyFont="1" applyProtection="1"/>
    <xf numFmtId="165" fontId="2" fillId="0" borderId="0" xfId="0" applyNumberFormat="1" applyFont="1" applyBorder="1" applyProtection="1"/>
    <xf numFmtId="164" fontId="9" fillId="0" borderId="0" xfId="0" applyFont="1" applyAlignment="1" applyProtection="1">
      <alignment horizontal="center" vertical="center"/>
    </xf>
    <xf numFmtId="164" fontId="2" fillId="0" borderId="0" xfId="0" applyFont="1" applyBorder="1" applyAlignment="1" applyProtection="1">
      <alignment horizontal="left"/>
    </xf>
    <xf numFmtId="164" fontId="3" fillId="0" borderId="16" xfId="0" applyFont="1" applyBorder="1" applyProtection="1"/>
    <xf numFmtId="164" fontId="2" fillId="0" borderId="17" xfId="0" applyFont="1" applyBorder="1" applyAlignment="1" applyProtection="1">
      <alignment horizontal="left" vertical="center" wrapText="1"/>
    </xf>
    <xf numFmtId="164" fontId="2" fillId="0" borderId="0" xfId="0" applyFont="1" applyAlignment="1" applyProtection="1">
      <alignment horizontal="left"/>
    </xf>
    <xf numFmtId="165" fontId="2" fillId="0" borderId="0" xfId="0" applyNumberFormat="1" applyFont="1" applyBorder="1" applyAlignment="1" applyProtection="1">
      <alignment vertical="top"/>
    </xf>
    <xf numFmtId="164" fontId="2" fillId="0" borderId="18" xfId="0" applyFont="1" applyBorder="1" applyProtection="1"/>
    <xf numFmtId="164" fontId="2" fillId="0" borderId="18" xfId="0" applyFont="1" applyBorder="1" applyAlignment="1" applyProtection="1">
      <alignment vertical="top"/>
    </xf>
    <xf numFmtId="164" fontId="2" fillId="0" borderId="19" xfId="0" applyFont="1" applyBorder="1" applyAlignment="1" applyProtection="1">
      <alignment vertical="top"/>
    </xf>
    <xf numFmtId="165" fontId="2" fillId="0" borderId="20" xfId="0" applyNumberFormat="1" applyFont="1" applyBorder="1" applyAlignment="1" applyProtection="1">
      <alignment vertical="top"/>
    </xf>
    <xf numFmtId="164" fontId="2" fillId="0" borderId="21" xfId="0" applyFont="1" applyBorder="1" applyAlignment="1" applyProtection="1"/>
    <xf numFmtId="164" fontId="2" fillId="0" borderId="22" xfId="0" applyFont="1" applyBorder="1" applyAlignment="1" applyProtection="1"/>
    <xf numFmtId="164" fontId="2" fillId="0" borderId="23" xfId="0" applyFont="1" applyBorder="1" applyProtection="1"/>
    <xf numFmtId="164" fontId="2" fillId="0" borderId="5" xfId="0" applyFont="1" applyBorder="1" applyAlignment="1" applyProtection="1">
      <alignment vertical="center"/>
    </xf>
    <xf numFmtId="164" fontId="2" fillId="0" borderId="6" xfId="0" applyFont="1" applyBorder="1" applyAlignment="1" applyProtection="1">
      <alignment vertical="center"/>
    </xf>
    <xf numFmtId="164" fontId="2" fillId="0" borderId="1" xfId="0" applyFont="1" applyBorder="1" applyAlignment="1" applyProtection="1">
      <alignment vertical="center"/>
    </xf>
    <xf numFmtId="164" fontId="2" fillId="0" borderId="24" xfId="0" applyFont="1" applyBorder="1" applyAlignment="1" applyProtection="1">
      <alignment vertical="top"/>
    </xf>
    <xf numFmtId="164" fontId="2" fillId="0" borderId="25" xfId="0" applyFont="1" applyBorder="1" applyAlignment="1" applyProtection="1">
      <alignment vertical="top"/>
    </xf>
    <xf numFmtId="164" fontId="2" fillId="0" borderId="0" xfId="0" applyFont="1" applyAlignment="1" applyProtection="1">
      <alignment vertical="top"/>
    </xf>
    <xf numFmtId="164" fontId="13" fillId="0" borderId="0" xfId="0" applyFont="1" applyBorder="1" applyAlignment="1" applyProtection="1">
      <alignment horizontal="left"/>
    </xf>
    <xf numFmtId="38" fontId="11" fillId="0" borderId="0" xfId="0" applyNumberFormat="1" applyFont="1" applyBorder="1" applyAlignment="1" applyProtection="1">
      <alignment horizontal="right" vertical="center"/>
    </xf>
    <xf numFmtId="164" fontId="2" fillId="0" borderId="13" xfId="0" applyFont="1" applyBorder="1" applyAlignment="1" applyProtection="1">
      <alignment horizontal="left" vertical="center"/>
    </xf>
    <xf numFmtId="38" fontId="11" fillId="0" borderId="13" xfId="0" applyNumberFormat="1" applyFont="1" applyBorder="1" applyAlignment="1" applyProtection="1">
      <alignment horizontal="right" vertical="center"/>
    </xf>
    <xf numFmtId="164" fontId="2" fillId="0" borderId="14" xfId="0" applyFont="1" applyBorder="1" applyAlignment="1" applyProtection="1">
      <alignment vertical="center"/>
    </xf>
    <xf numFmtId="8" fontId="13" fillId="0" borderId="3" xfId="1" applyNumberFormat="1" applyFont="1" applyBorder="1" applyAlignment="1" applyProtection="1">
      <alignment horizontal="right" vertical="center"/>
    </xf>
    <xf numFmtId="8" fontId="12" fillId="0" borderId="0" xfId="0" applyNumberFormat="1" applyFont="1" applyBorder="1" applyAlignment="1" applyProtection="1">
      <alignment horizontal="left"/>
    </xf>
    <xf numFmtId="8" fontId="9" fillId="0" borderId="0" xfId="0" applyNumberFormat="1" applyFont="1" applyBorder="1" applyAlignment="1" applyProtection="1">
      <alignment horizontal="left"/>
    </xf>
    <xf numFmtId="164" fontId="2" fillId="0" borderId="0" xfId="0" applyFont="1" applyAlignment="1" applyProtection="1">
      <alignment horizontal="left" vertical="center"/>
    </xf>
    <xf numFmtId="164" fontId="2" fillId="0" borderId="0" xfId="0" applyFont="1" applyAlignment="1" applyProtection="1">
      <alignment horizontal="right" vertical="center"/>
    </xf>
    <xf numFmtId="40" fontId="2" fillId="0" borderId="0" xfId="0" applyNumberFormat="1" applyFont="1" applyAlignment="1" applyProtection="1">
      <alignment vertical="center"/>
    </xf>
    <xf numFmtId="166" fontId="2" fillId="0" borderId="0" xfId="0" applyNumberFormat="1" applyFont="1" applyAlignment="1" applyProtection="1">
      <alignment horizontal="left" vertical="center"/>
    </xf>
    <xf numFmtId="164" fontId="2" fillId="0" borderId="0" xfId="0" applyFont="1" applyBorder="1" applyProtection="1"/>
    <xf numFmtId="166" fontId="2" fillId="0" borderId="0" xfId="0" applyNumberFormat="1" applyFont="1" applyAlignment="1" applyProtection="1">
      <alignment horizontal="left"/>
    </xf>
    <xf numFmtId="166" fontId="2" fillId="0" borderId="0" xfId="0" applyNumberFormat="1" applyFont="1" applyBorder="1" applyAlignment="1" applyProtection="1">
      <alignment horizontal="left"/>
    </xf>
    <xf numFmtId="164" fontId="4" fillId="0" borderId="26" xfId="0" applyFont="1" applyBorder="1" applyAlignment="1" applyProtection="1"/>
    <xf numFmtId="164" fontId="3" fillId="0" borderId="27" xfId="0" applyFont="1" applyBorder="1" applyProtection="1"/>
    <xf numFmtId="0" fontId="17" fillId="0" borderId="0" xfId="2"/>
    <xf numFmtId="14" fontId="17" fillId="0" borderId="0" xfId="2" applyNumberFormat="1"/>
    <xf numFmtId="8" fontId="2" fillId="0" borderId="20" xfId="0" applyNumberFormat="1" applyFont="1" applyBorder="1" applyAlignment="1" applyProtection="1">
      <alignment horizontal="right" vertical="center"/>
      <protection locked="0"/>
    </xf>
    <xf numFmtId="8" fontId="2" fillId="0" borderId="13" xfId="0" applyNumberFormat="1" applyFont="1" applyBorder="1" applyAlignment="1" applyProtection="1">
      <alignment horizontal="right" vertical="center"/>
      <protection locked="0"/>
    </xf>
    <xf numFmtId="164" fontId="2" fillId="0" borderId="14" xfId="0" applyFont="1" applyBorder="1" applyAlignment="1" applyProtection="1">
      <alignment horizontal="center" vertical="center" wrapText="1"/>
      <protection locked="0"/>
    </xf>
    <xf numFmtId="164" fontId="2" fillId="0" borderId="14" xfId="0" applyFont="1" applyBorder="1" applyAlignment="1" applyProtection="1">
      <protection locked="0"/>
    </xf>
    <xf numFmtId="164" fontId="2" fillId="0" borderId="14" xfId="0" applyFont="1" applyBorder="1" applyAlignment="1" applyProtection="1">
      <alignment horizontal="left" vertical="center" wrapText="1"/>
      <protection locked="0"/>
    </xf>
    <xf numFmtId="38" fontId="2" fillId="0" borderId="14" xfId="0" applyNumberFormat="1" applyFont="1" applyBorder="1" applyAlignment="1" applyProtection="1">
      <alignment horizontal="center" vertical="center"/>
      <protection locked="0"/>
    </xf>
    <xf numFmtId="164" fontId="2" fillId="0" borderId="18" xfId="0" applyFont="1" applyBorder="1" applyAlignment="1" applyProtection="1"/>
    <xf numFmtId="165" fontId="2" fillId="0" borderId="0" xfId="0" applyNumberFormat="1" applyFont="1" applyBorder="1" applyAlignment="1" applyProtection="1"/>
    <xf numFmtId="164" fontId="2" fillId="0" borderId="0" xfId="0" applyFont="1" applyBorder="1" applyAlignment="1" applyProtection="1"/>
    <xf numFmtId="164" fontId="2" fillId="0" borderId="20" xfId="0" applyFont="1" applyBorder="1" applyAlignment="1" applyProtection="1"/>
    <xf numFmtId="166" fontId="2" fillId="0" borderId="22" xfId="0" applyNumberFormat="1" applyFont="1" applyBorder="1" applyAlignment="1" applyProtection="1">
      <alignment horizontal="right" vertical="center"/>
    </xf>
    <xf numFmtId="166" fontId="2" fillId="0" borderId="9" xfId="0" applyNumberFormat="1" applyFont="1" applyBorder="1" applyAlignment="1" applyProtection="1">
      <alignment horizontal="right" vertical="center"/>
    </xf>
    <xf numFmtId="166" fontId="2" fillId="0" borderId="19" xfId="0" applyNumberFormat="1" applyFont="1" applyBorder="1" applyAlignment="1" applyProtection="1">
      <alignment horizontal="right" vertical="center"/>
    </xf>
    <xf numFmtId="166" fontId="2" fillId="0" borderId="20" xfId="0" applyNumberFormat="1" applyFont="1" applyBorder="1" applyAlignment="1" applyProtection="1">
      <alignment horizontal="right" vertical="center"/>
    </xf>
    <xf numFmtId="164" fontId="13" fillId="0" borderId="9" xfId="0" applyFont="1" applyBorder="1" applyAlignment="1" applyProtection="1">
      <alignment horizontal="left" vertical="center"/>
    </xf>
    <xf numFmtId="168" fontId="13" fillId="0" borderId="20" xfId="0" applyNumberFormat="1" applyFont="1" applyBorder="1" applyAlignment="1" applyProtection="1">
      <alignment horizontal="left" vertical="center"/>
      <protection locked="0"/>
    </xf>
    <xf numFmtId="165" fontId="2" fillId="0" borderId="20" xfId="0" applyNumberFormat="1" applyFont="1" applyBorder="1" applyAlignment="1" applyProtection="1">
      <alignment horizontal="center" vertical="top"/>
    </xf>
    <xf numFmtId="164" fontId="2" fillId="0" borderId="20" xfId="0" applyFont="1" applyBorder="1" applyAlignment="1" applyProtection="1">
      <alignment horizontal="center" vertical="top"/>
    </xf>
    <xf numFmtId="164" fontId="2" fillId="0" borderId="0" xfId="0" applyFont="1" applyBorder="1" applyAlignment="1" applyProtection="1">
      <alignment horizontal="center"/>
    </xf>
    <xf numFmtId="164" fontId="2" fillId="0" borderId="13" xfId="0" applyFont="1" applyBorder="1" applyAlignment="1" applyProtection="1">
      <alignment horizontal="left" vertical="center" wrapText="1"/>
      <protection locked="0"/>
    </xf>
    <xf numFmtId="164" fontId="2" fillId="0" borderId="31" xfId="0" applyFont="1" applyBorder="1" applyAlignment="1" applyProtection="1">
      <alignment horizontal="left" vertical="center" wrapText="1"/>
    </xf>
    <xf numFmtId="8" fontId="13" fillId="0" borderId="34" xfId="1" applyNumberFormat="1" applyFont="1" applyBorder="1" applyAlignment="1" applyProtection="1">
      <alignment horizontal="right" vertical="top"/>
    </xf>
    <xf numFmtId="164" fontId="2" fillId="0" borderId="0" xfId="0" applyFont="1" applyAlignment="1" applyProtection="1">
      <alignment vertical="center"/>
    </xf>
    <xf numFmtId="38" fontId="2" fillId="0" borderId="33" xfId="0" applyNumberFormat="1" applyFont="1" applyBorder="1" applyAlignment="1" applyProtection="1">
      <alignment horizontal="center" vertical="center"/>
      <protection locked="0"/>
    </xf>
    <xf numFmtId="8" fontId="2" fillId="0" borderId="34" xfId="0" applyNumberFormat="1" applyFont="1" applyBorder="1" applyAlignment="1" applyProtection="1">
      <alignment horizontal="right" vertical="top"/>
    </xf>
    <xf numFmtId="164" fontId="2" fillId="0" borderId="34" xfId="0" applyFont="1" applyBorder="1" applyAlignment="1" applyProtection="1">
      <alignment horizontal="right" vertical="top"/>
    </xf>
    <xf numFmtId="164" fontId="13" fillId="0" borderId="34" xfId="0" applyFont="1" applyBorder="1" applyAlignment="1" applyProtection="1">
      <alignment horizontal="right" vertical="top"/>
    </xf>
    <xf numFmtId="164" fontId="2" fillId="0" borderId="34" xfId="0" applyFont="1" applyBorder="1" applyAlignment="1" applyProtection="1">
      <alignment vertical="top"/>
    </xf>
    <xf numFmtId="164" fontId="2" fillId="0" borderId="0" xfId="0" applyFont="1" applyBorder="1" applyAlignment="1" applyProtection="1">
      <alignment horizontal="right"/>
    </xf>
    <xf numFmtId="164" fontId="13" fillId="0" borderId="0" xfId="0" applyNumberFormat="1" applyFont="1" applyBorder="1" applyAlignment="1" applyProtection="1">
      <alignment horizontal="right" vertical="center"/>
    </xf>
    <xf numFmtId="164" fontId="2" fillId="0" borderId="0" xfId="0" applyFont="1" applyBorder="1" applyAlignment="1" applyProtection="1">
      <alignment vertical="center"/>
    </xf>
    <xf numFmtId="8" fontId="2" fillId="0" borderId="0" xfId="0" applyNumberFormat="1" applyFont="1" applyBorder="1" applyAlignment="1" applyProtection="1">
      <alignment horizontal="right"/>
    </xf>
    <xf numFmtId="164" fontId="2" fillId="0" borderId="0" xfId="0" applyFont="1" applyAlignment="1" applyProtection="1"/>
    <xf numFmtId="164" fontId="14" fillId="0" borderId="20" xfId="0" applyFont="1" applyBorder="1" applyAlignment="1" applyProtection="1">
      <alignment horizontal="left" vertical="center" wrapText="1"/>
    </xf>
    <xf numFmtId="164" fontId="2" fillId="0" borderId="31" xfId="0" applyFont="1" applyBorder="1" applyAlignment="1" applyProtection="1">
      <alignment vertical="top"/>
    </xf>
    <xf numFmtId="164" fontId="2" fillId="0" borderId="31" xfId="0" applyFont="1" applyBorder="1" applyAlignment="1" applyProtection="1"/>
    <xf numFmtId="164" fontId="2" fillId="0" borderId="20" xfId="0" applyFont="1" applyBorder="1" applyAlignment="1" applyProtection="1">
      <alignment horizontal="center"/>
    </xf>
    <xf numFmtId="164" fontId="2" fillId="0" borderId="3" xfId="0" applyFont="1" applyBorder="1" applyAlignment="1" applyProtection="1"/>
    <xf numFmtId="165" fontId="2" fillId="0" borderId="20" xfId="0" applyNumberFormat="1" applyFont="1" applyBorder="1" applyAlignment="1" applyProtection="1"/>
    <xf numFmtId="164" fontId="13" fillId="0" borderId="3" xfId="0" applyFont="1" applyBorder="1" applyAlignment="1" applyProtection="1">
      <alignment horizontal="right" vertical="center"/>
    </xf>
    <xf numFmtId="164" fontId="2" fillId="0" borderId="0" xfId="0" applyFont="1" applyBorder="1" applyAlignment="1" applyProtection="1">
      <alignment horizontal="left"/>
    </xf>
    <xf numFmtId="164" fontId="2" fillId="0" borderId="0" xfId="0" applyFont="1" applyAlignment="1" applyProtection="1">
      <alignment horizontal="left"/>
    </xf>
    <xf numFmtId="165" fontId="2" fillId="0" borderId="31" xfId="0" applyNumberFormat="1" applyFont="1" applyBorder="1" applyAlignment="1" applyProtection="1">
      <alignment vertical="top"/>
    </xf>
    <xf numFmtId="165" fontId="13" fillId="0" borderId="0" xfId="0" applyNumberFormat="1" applyFont="1" applyBorder="1" applyAlignment="1" applyProtection="1"/>
    <xf numFmtId="164" fontId="13" fillId="0" borderId="0" xfId="0" applyFont="1" applyBorder="1" applyAlignment="1" applyProtection="1"/>
    <xf numFmtId="164" fontId="13" fillId="0" borderId="20" xfId="0" applyFont="1" applyBorder="1" applyAlignment="1" applyProtection="1"/>
    <xf numFmtId="164" fontId="2" fillId="0" borderId="9" xfId="0" applyNumberFormat="1" applyFont="1" applyBorder="1" applyAlignment="1" applyProtection="1">
      <alignment horizontal="left"/>
    </xf>
    <xf numFmtId="164" fontId="2" fillId="0" borderId="9" xfId="0" applyFont="1" applyBorder="1" applyAlignment="1" applyProtection="1"/>
    <xf numFmtId="8" fontId="12" fillId="0" borderId="36" xfId="0" applyNumberFormat="1" applyFont="1" applyBorder="1" applyAlignment="1" applyProtection="1">
      <alignment horizontal="left"/>
    </xf>
    <xf numFmtId="164" fontId="2" fillId="0" borderId="9" xfId="0" applyFont="1" applyBorder="1" applyAlignment="1" applyProtection="1">
      <alignment horizontal="center"/>
    </xf>
    <xf numFmtId="164" fontId="2" fillId="0" borderId="0" xfId="0" applyNumberFormat="1" applyFont="1" applyBorder="1" applyAlignment="1" applyProtection="1">
      <alignment horizontal="left" vertical="top"/>
    </xf>
    <xf numFmtId="164" fontId="13" fillId="0" borderId="0" xfId="0" applyFont="1" applyBorder="1" applyAlignment="1" applyProtection="1">
      <alignment horizontal="center"/>
    </xf>
    <xf numFmtId="8" fontId="2" fillId="0" borderId="9" xfId="0" applyNumberFormat="1" applyFont="1" applyBorder="1" applyAlignment="1" applyProtection="1">
      <alignment horizontal="right"/>
      <protection locked="0"/>
    </xf>
    <xf numFmtId="164" fontId="2" fillId="0" borderId="9" xfId="0" applyFont="1" applyBorder="1" applyAlignment="1" applyProtection="1">
      <alignment horizontal="right"/>
      <protection locked="0"/>
    </xf>
    <xf numFmtId="164" fontId="2" fillId="0" borderId="33" xfId="0" applyFont="1" applyBorder="1" applyAlignment="1" applyProtection="1">
      <alignment horizontal="left" vertical="center" wrapText="1"/>
      <protection locked="0"/>
    </xf>
    <xf numFmtId="164" fontId="2" fillId="0" borderId="0" xfId="0" applyNumberFormat="1" applyFont="1" applyBorder="1" applyAlignment="1" applyProtection="1">
      <alignment horizontal="right"/>
    </xf>
    <xf numFmtId="164" fontId="13" fillId="0" borderId="0" xfId="0" applyFont="1" applyBorder="1" applyAlignment="1" applyProtection="1">
      <alignment horizontal="right" vertical="center"/>
    </xf>
    <xf numFmtId="164" fontId="2" fillId="0" borderId="9" xfId="0" applyFont="1" applyBorder="1" applyAlignment="1" applyProtection="1">
      <alignment horizontal="center" vertical="top"/>
    </xf>
    <xf numFmtId="164" fontId="2" fillId="0" borderId="31" xfId="0" applyFont="1" applyBorder="1" applyAlignment="1" applyProtection="1">
      <alignment horizontal="left" vertical="top"/>
    </xf>
    <xf numFmtId="38" fontId="12" fillId="0" borderId="36" xfId="0" applyNumberFormat="1" applyFont="1" applyBorder="1" applyAlignment="1" applyProtection="1">
      <alignment horizontal="center"/>
    </xf>
    <xf numFmtId="164" fontId="9" fillId="0" borderId="36" xfId="0" applyFont="1" applyBorder="1" applyAlignment="1" applyProtection="1">
      <alignment horizontal="center"/>
    </xf>
    <xf numFmtId="8" fontId="12" fillId="0" borderId="38" xfId="0" applyNumberFormat="1" applyFont="1" applyBorder="1" applyAlignment="1" applyProtection="1">
      <alignment horizontal="center"/>
    </xf>
    <xf numFmtId="164" fontId="9" fillId="0" borderId="38" xfId="0" applyFont="1" applyBorder="1" applyAlignment="1" applyProtection="1"/>
    <xf numFmtId="164" fontId="12" fillId="0" borderId="36" xfId="0" applyFont="1" applyBorder="1" applyAlignment="1" applyProtection="1">
      <alignment horizontal="right"/>
    </xf>
    <xf numFmtId="164" fontId="9" fillId="0" borderId="36" xfId="0" applyFont="1" applyBorder="1" applyAlignment="1" applyProtection="1">
      <alignment horizontal="right"/>
    </xf>
    <xf numFmtId="164" fontId="9" fillId="0" borderId="36" xfId="0" applyFont="1" applyBorder="1" applyAlignment="1" applyProtection="1"/>
    <xf numFmtId="164" fontId="2" fillId="0" borderId="20" xfId="0" applyNumberFormat="1" applyFont="1" applyBorder="1" applyAlignment="1" applyProtection="1">
      <alignment horizontal="left" vertical="top"/>
    </xf>
    <xf numFmtId="8" fontId="2" fillId="0" borderId="0" xfId="0" applyNumberFormat="1" applyFont="1" applyBorder="1" applyAlignment="1" applyProtection="1">
      <alignment horizontal="right" vertical="center"/>
    </xf>
    <xf numFmtId="164" fontId="2" fillId="0" borderId="0" xfId="0" applyFont="1" applyBorder="1" applyAlignment="1" applyProtection="1">
      <alignment horizontal="right" vertical="center"/>
    </xf>
    <xf numFmtId="164" fontId="2" fillId="0" borderId="0" xfId="0" applyNumberFormat="1" applyFont="1" applyBorder="1" applyAlignment="1" applyProtection="1">
      <alignment horizontal="right" vertical="center"/>
    </xf>
    <xf numFmtId="165" fontId="2" fillId="0" borderId="0" xfId="0" applyNumberFormat="1" applyFont="1" applyBorder="1" applyAlignment="1" applyProtection="1">
      <alignment vertical="center"/>
    </xf>
    <xf numFmtId="164" fontId="2" fillId="0" borderId="34" xfId="0" applyNumberFormat="1" applyFont="1" applyBorder="1" applyAlignment="1" applyProtection="1">
      <alignment horizontal="right" vertical="top"/>
    </xf>
    <xf numFmtId="164" fontId="2" fillId="0" borderId="34" xfId="0" applyFont="1" applyBorder="1" applyAlignment="1" applyProtection="1"/>
    <xf numFmtId="8" fontId="12" fillId="0" borderId="0" xfId="0" applyNumberFormat="1" applyFont="1" applyBorder="1" applyAlignment="1" applyProtection="1">
      <alignment horizontal="center"/>
    </xf>
    <xf numFmtId="8" fontId="12" fillId="0" borderId="35" xfId="0" applyNumberFormat="1" applyFont="1" applyBorder="1" applyAlignment="1" applyProtection="1">
      <alignment horizontal="center"/>
    </xf>
    <xf numFmtId="164" fontId="9" fillId="0" borderId="35" xfId="0" applyFont="1" applyBorder="1" applyAlignment="1" applyProtection="1"/>
    <xf numFmtId="164" fontId="12" fillId="0" borderId="0" xfId="0" applyFont="1" applyBorder="1" applyAlignment="1" applyProtection="1">
      <alignment horizontal="right"/>
    </xf>
    <xf numFmtId="164" fontId="9" fillId="0" borderId="0" xfId="0" applyFont="1" applyAlignment="1" applyProtection="1"/>
    <xf numFmtId="164" fontId="13" fillId="0" borderId="36" xfId="0" applyNumberFormat="1" applyFont="1" applyBorder="1" applyAlignment="1" applyProtection="1">
      <alignment horizontal="center" vertical="center"/>
    </xf>
    <xf numFmtId="164" fontId="2" fillId="0" borderId="36" xfId="0" applyFont="1" applyBorder="1" applyAlignment="1" applyProtection="1">
      <alignment vertical="center"/>
    </xf>
    <xf numFmtId="164" fontId="2" fillId="0" borderId="0" xfId="0" applyNumberFormat="1" applyFont="1" applyBorder="1" applyAlignment="1" applyProtection="1">
      <alignment horizontal="left"/>
    </xf>
    <xf numFmtId="167" fontId="2" fillId="0" borderId="20" xfId="0" applyNumberFormat="1" applyFont="1" applyBorder="1" applyAlignment="1" applyProtection="1">
      <alignment horizontal="center" vertical="center"/>
      <protection locked="0"/>
    </xf>
    <xf numFmtId="167" fontId="2" fillId="0" borderId="20" xfId="0" applyNumberFormat="1" applyFont="1" applyBorder="1" applyAlignment="1" applyProtection="1">
      <alignment vertical="center"/>
      <protection locked="0"/>
    </xf>
    <xf numFmtId="164" fontId="2" fillId="0" borderId="3" xfId="0" applyNumberFormat="1" applyFont="1" applyBorder="1" applyAlignment="1" applyProtection="1">
      <alignment horizontal="left" vertical="top"/>
    </xf>
    <xf numFmtId="167" fontId="13" fillId="0" borderId="20" xfId="0" applyNumberFormat="1" applyFont="1" applyBorder="1" applyAlignment="1" applyProtection="1">
      <alignment horizontal="center" vertical="center"/>
    </xf>
    <xf numFmtId="167" fontId="2" fillId="0" borderId="20" xfId="0" applyNumberFormat="1" applyFont="1" applyBorder="1" applyAlignment="1" applyProtection="1">
      <alignment horizontal="center" vertical="center"/>
    </xf>
    <xf numFmtId="8" fontId="13" fillId="0" borderId="0" xfId="0" applyNumberFormat="1" applyFont="1" applyBorder="1" applyAlignment="1" applyProtection="1">
      <alignment horizontal="right" vertical="center"/>
    </xf>
    <xf numFmtId="8" fontId="13" fillId="0" borderId="31" xfId="0" applyNumberFormat="1" applyFont="1" applyBorder="1" applyAlignment="1" applyProtection="1">
      <alignment horizontal="right" vertical="center"/>
    </xf>
    <xf numFmtId="38" fontId="13" fillId="0" borderId="31" xfId="0" applyNumberFormat="1" applyFont="1" applyBorder="1" applyAlignment="1" applyProtection="1">
      <alignment horizontal="center" vertical="center"/>
    </xf>
    <xf numFmtId="164" fontId="15" fillId="0" borderId="3" xfId="0" applyFont="1" applyBorder="1" applyAlignment="1" applyProtection="1">
      <alignment horizontal="left" vertical="center" wrapText="1"/>
    </xf>
    <xf numFmtId="164" fontId="14" fillId="0" borderId="3" xfId="0" applyFont="1" applyBorder="1" applyAlignment="1" applyProtection="1">
      <alignment horizontal="left" vertical="center"/>
    </xf>
    <xf numFmtId="164" fontId="14" fillId="0" borderId="3" xfId="0" applyFont="1" applyBorder="1" applyAlignment="1" applyProtection="1">
      <alignment vertical="center"/>
    </xf>
    <xf numFmtId="164" fontId="6" fillId="0" borderId="22" xfId="0" applyFont="1" applyBorder="1" applyAlignment="1" applyProtection="1">
      <alignment horizontal="center" vertical="center"/>
      <protection locked="0"/>
    </xf>
    <xf numFmtId="164" fontId="6" fillId="0" borderId="10" xfId="0" applyFont="1" applyBorder="1" applyAlignment="1" applyProtection="1">
      <alignment horizontal="center" vertical="center"/>
      <protection locked="0"/>
    </xf>
    <xf numFmtId="166" fontId="5" fillId="0" borderId="19" xfId="0" applyNumberFormat="1" applyFont="1" applyBorder="1" applyAlignment="1" applyProtection="1">
      <alignment horizontal="center" vertical="center"/>
      <protection locked="0"/>
    </xf>
    <xf numFmtId="166" fontId="5" fillId="0" borderId="8" xfId="0" applyNumberFormat="1" applyFont="1" applyBorder="1" applyAlignment="1" applyProtection="1">
      <alignment horizontal="center" vertical="center"/>
      <protection locked="0"/>
    </xf>
    <xf numFmtId="164" fontId="13" fillId="0" borderId="9" xfId="0" applyFont="1" applyBorder="1" applyAlignment="1" applyProtection="1">
      <alignment horizontal="left" vertical="center"/>
      <protection locked="0"/>
    </xf>
    <xf numFmtId="164" fontId="13" fillId="0" borderId="28" xfId="0" applyFont="1" applyBorder="1" applyAlignment="1" applyProtection="1">
      <alignment horizontal="left" vertical="center"/>
      <protection locked="0"/>
    </xf>
    <xf numFmtId="164" fontId="13" fillId="0" borderId="20" xfId="0" applyFont="1" applyBorder="1" applyAlignment="1" applyProtection="1">
      <alignment horizontal="left" vertical="center"/>
      <protection locked="0"/>
    </xf>
    <xf numFmtId="164" fontId="13" fillId="0" borderId="29" xfId="0" applyFont="1" applyBorder="1" applyAlignment="1" applyProtection="1">
      <alignment horizontal="left" vertical="center"/>
      <protection locked="0"/>
    </xf>
    <xf numFmtId="164" fontId="5" fillId="0" borderId="37" xfId="0" applyFont="1" applyBorder="1" applyAlignment="1" applyProtection="1">
      <alignment horizontal="center" vertical="center"/>
    </xf>
    <xf numFmtId="164" fontId="16" fillId="0" borderId="37" xfId="0" applyFont="1" applyBorder="1" applyAlignment="1" applyProtection="1">
      <alignment horizontal="right" vertical="center" wrapText="1"/>
    </xf>
    <xf numFmtId="164" fontId="2" fillId="0" borderId="33" xfId="0" applyFont="1" applyBorder="1" applyAlignment="1" applyProtection="1">
      <alignment horizontal="center" vertical="center" wrapText="1"/>
      <protection locked="0"/>
    </xf>
    <xf numFmtId="164" fontId="2" fillId="0" borderId="33" xfId="0" applyFont="1" applyBorder="1" applyAlignment="1" applyProtection="1">
      <protection locked="0"/>
    </xf>
    <xf numFmtId="164" fontId="2" fillId="0" borderId="30" xfId="0" applyNumberFormat="1" applyFont="1" applyBorder="1" applyAlignment="1" applyProtection="1">
      <alignment horizontal="right" vertical="center" wrapText="1"/>
    </xf>
    <xf numFmtId="164" fontId="2" fillId="0" borderId="9" xfId="0" applyNumberFormat="1" applyFont="1" applyBorder="1" applyAlignment="1" applyProtection="1">
      <alignment horizontal="right" vertical="center" wrapText="1"/>
    </xf>
    <xf numFmtId="164" fontId="2" fillId="0" borderId="1" xfId="0" applyFont="1" applyBorder="1" applyAlignment="1" applyProtection="1">
      <alignment horizontal="right" vertical="center" wrapText="1"/>
    </xf>
    <xf numFmtId="164" fontId="2" fillId="0" borderId="0" xfId="0" applyFont="1" applyBorder="1" applyAlignment="1" applyProtection="1">
      <alignment horizontal="right" vertical="center" wrapText="1"/>
    </xf>
    <xf numFmtId="164" fontId="2" fillId="0" borderId="20" xfId="0" applyFont="1" applyBorder="1" applyAlignment="1" applyProtection="1">
      <alignment horizontal="center" vertical="center"/>
    </xf>
    <xf numFmtId="164" fontId="2" fillId="0" borderId="20" xfId="0" applyFont="1" applyBorder="1" applyAlignment="1" applyProtection="1">
      <alignment vertical="center"/>
    </xf>
    <xf numFmtId="164" fontId="2" fillId="0" borderId="0" xfId="0" applyFont="1" applyBorder="1" applyAlignment="1" applyProtection="1">
      <alignment horizontal="center" vertical="top"/>
    </xf>
    <xf numFmtId="38" fontId="2" fillId="0" borderId="32" xfId="0" applyNumberFormat="1" applyFont="1" applyBorder="1" applyAlignment="1" applyProtection="1">
      <alignment horizontal="center" vertical="center"/>
      <protection locked="0"/>
    </xf>
    <xf numFmtId="164" fontId="2" fillId="0" borderId="20" xfId="0" applyFont="1" applyBorder="1" applyAlignment="1" applyProtection="1">
      <alignment horizontal="left" vertical="center"/>
    </xf>
    <xf numFmtId="164" fontId="2" fillId="0" borderId="0" xfId="0" applyFont="1" applyBorder="1" applyAlignment="1" applyProtection="1">
      <alignment horizontal="center" vertical="center" wrapText="1"/>
      <protection locked="0"/>
    </xf>
    <xf numFmtId="164" fontId="2" fillId="0" borderId="0" xfId="0" applyFont="1" applyAlignment="1" applyProtection="1">
      <protection locked="0"/>
    </xf>
    <xf numFmtId="164" fontId="13" fillId="0" borderId="20" xfId="0" applyFont="1" applyBorder="1" applyAlignment="1" applyProtection="1">
      <alignment horizontal="left" vertical="center"/>
    </xf>
    <xf numFmtId="8" fontId="2" fillId="0" borderId="0" xfId="0" applyNumberFormat="1" applyFont="1" applyAlignment="1" applyProtection="1">
      <alignment vertical="center"/>
    </xf>
    <xf numFmtId="8" fontId="2" fillId="0" borderId="0" xfId="0" applyNumberFormat="1" applyFont="1" applyBorder="1" applyAlignment="1" applyProtection="1">
      <alignment vertical="center"/>
    </xf>
    <xf numFmtId="8" fontId="13" fillId="0" borderId="3" xfId="0" applyNumberFormat="1" applyFont="1" applyBorder="1" applyAlignment="1" applyProtection="1">
      <alignment vertical="center"/>
    </xf>
    <xf numFmtId="8" fontId="2" fillId="0" borderId="3" xfId="0" applyNumberFormat="1" applyFont="1" applyBorder="1" applyAlignment="1" applyProtection="1">
      <alignment vertical="center"/>
    </xf>
    <xf numFmtId="164" fontId="2" fillId="0" borderId="3" xfId="0" applyFont="1" applyBorder="1" applyAlignment="1" applyProtection="1">
      <alignment vertical="center"/>
    </xf>
    <xf numFmtId="8" fontId="9" fillId="0" borderId="0" xfId="0" applyNumberFormat="1" applyFont="1" applyAlignment="1" applyProtection="1">
      <alignment vertical="center"/>
    </xf>
    <xf numFmtId="164" fontId="13" fillId="0" borderId="3" xfId="0" applyFont="1" applyBorder="1" applyAlignment="1" applyProtection="1">
      <alignment horizontal="center" vertical="center"/>
    </xf>
    <xf numFmtId="164" fontId="2" fillId="0" borderId="0" xfId="0" applyFont="1" applyBorder="1" applyAlignment="1" applyProtection="1">
      <alignment horizontal="center" vertical="center"/>
    </xf>
    <xf numFmtId="164" fontId="2" fillId="0" borderId="35" xfId="0" applyFont="1" applyBorder="1" applyAlignment="1" applyProtection="1">
      <alignment horizontal="center" vertical="center"/>
    </xf>
    <xf numFmtId="166" fontId="13" fillId="0" borderId="0" xfId="0" applyNumberFormat="1" applyFont="1" applyAlignment="1" applyProtection="1">
      <alignment horizontal="right" vertical="center"/>
    </xf>
    <xf numFmtId="164" fontId="2" fillId="0" borderId="0" xfId="0" applyFont="1" applyAlignment="1" applyProtection="1">
      <alignment horizontal="right" vertical="center"/>
    </xf>
    <xf numFmtId="164" fontId="10" fillId="0" borderId="0" xfId="0" applyFont="1" applyBorder="1" applyAlignment="1" applyProtection="1">
      <alignment horizontal="center" vertical="center"/>
    </xf>
    <xf numFmtId="167" fontId="2" fillId="0" borderId="20" xfId="0" applyNumberFormat="1" applyFont="1" applyBorder="1" applyAlignment="1" applyProtection="1">
      <alignment vertical="center"/>
    </xf>
    <xf numFmtId="164" fontId="6" fillId="0" borderId="22" xfId="0" applyFont="1" applyBorder="1" applyAlignment="1" applyProtection="1">
      <alignment horizontal="center" vertical="center"/>
    </xf>
    <xf numFmtId="164" fontId="6" fillId="0" borderId="10" xfId="0" applyFont="1" applyBorder="1" applyAlignment="1" applyProtection="1">
      <alignment horizontal="center" vertical="center"/>
    </xf>
    <xf numFmtId="166" fontId="5" fillId="0" borderId="19" xfId="0" applyNumberFormat="1" applyFont="1" applyBorder="1" applyAlignment="1" applyProtection="1">
      <alignment horizontal="center" vertical="center"/>
    </xf>
    <xf numFmtId="166" fontId="5" fillId="0" borderId="8" xfId="0" applyNumberFormat="1" applyFont="1" applyBorder="1" applyAlignment="1" applyProtection="1">
      <alignment horizontal="center" vertical="center"/>
    </xf>
    <xf numFmtId="164" fontId="13" fillId="0" borderId="28" xfId="0" applyFont="1" applyBorder="1" applyAlignment="1" applyProtection="1">
      <alignment horizontal="left" vertical="center"/>
    </xf>
    <xf numFmtId="164" fontId="13" fillId="0" borderId="29" xfId="0" applyFont="1" applyBorder="1" applyAlignment="1" applyProtection="1">
      <alignment horizontal="left" vertical="center"/>
    </xf>
    <xf numFmtId="164" fontId="2" fillId="0" borderId="0" xfId="0" applyFont="1" applyAlignment="1" applyProtection="1">
      <alignment horizontal="center" vertical="center"/>
    </xf>
    <xf numFmtId="8" fontId="2" fillId="0" borderId="0" xfId="0" applyNumberFormat="1" applyFont="1" applyAlignment="1" applyProtection="1">
      <alignment horizontal="right" vertical="center"/>
    </xf>
    <xf numFmtId="8" fontId="9" fillId="0" borderId="0" xfId="0" applyNumberFormat="1" applyFont="1" applyBorder="1" applyAlignment="1" applyProtection="1">
      <alignment vertical="center"/>
    </xf>
    <xf numFmtId="164" fontId="18" fillId="0" borderId="13" xfId="3" applyNumberFormat="1" applyBorder="1" applyAlignment="1" applyProtection="1">
      <alignment horizontal="left" vertical="center" wrapText="1"/>
      <protection locked="0"/>
    </xf>
    <xf numFmtId="0" fontId="18" fillId="0" borderId="0" xfId="3" applyAlignment="1" applyProtection="1"/>
  </cellXfs>
  <cellStyles count="4">
    <cellStyle name="Currency" xfId="1" builtinId="4"/>
    <cellStyle name="Hyperlink" xfId="3" builtinId="8"/>
    <cellStyle name="Normal" xfId="0" builtinId="0"/>
    <cellStyle name="Normal 2" xfId="2"/>
  </cellStyles>
  <dxfs count="90">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1039" name="Picture 2"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2059"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twoCellAnchor>
    <xdr:from>
      <xdr:col>1</xdr:col>
      <xdr:colOff>47625</xdr:colOff>
      <xdr:row>0</xdr:row>
      <xdr:rowOff>28575</xdr:rowOff>
    </xdr:from>
    <xdr:to>
      <xdr:col>5</xdr:col>
      <xdr:colOff>66675</xdr:colOff>
      <xdr:row>0</xdr:row>
      <xdr:rowOff>419100</xdr:rowOff>
    </xdr:to>
    <xdr:pic>
      <xdr:nvPicPr>
        <xdr:cNvPr id="2060" name="Picture 2"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3082"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4106"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5130"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6154"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7178"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8202"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9226"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10250"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ackage" Target="../embeddings/Microsoft_Office_Word_Document1.docx"/><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ackage" Target="../embeddings/Microsoft_Office_Word_Document2.docx"/><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syncVertical="1" syncRef="A1" transitionEvaluation="1"/>
  <dimension ref="A1:AL259"/>
  <sheetViews>
    <sheetView showGridLines="0" tabSelected="1" zoomScale="115" zoomScaleNormal="115" workbookViewId="0">
      <selection activeCell="F8" sqref="F8:U8"/>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205"/>
      <c r="C1" s="205"/>
      <c r="D1" s="205"/>
      <c r="E1" s="205"/>
      <c r="F1" s="205"/>
      <c r="G1" s="206" t="s">
        <v>50</v>
      </c>
      <c r="H1" s="206"/>
      <c r="I1" s="206"/>
      <c r="J1" s="206"/>
      <c r="K1" s="206"/>
      <c r="L1" s="206"/>
      <c r="M1" s="206"/>
      <c r="N1" s="206"/>
      <c r="O1" s="206"/>
      <c r="P1" s="206"/>
      <c r="Q1" s="206"/>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201" t="s">
        <v>53</v>
      </c>
      <c r="G2" s="201"/>
      <c r="H2" s="201"/>
      <c r="I2" s="201"/>
      <c r="J2" s="201"/>
      <c r="K2" s="201"/>
      <c r="L2" s="201"/>
      <c r="M2" s="201"/>
      <c r="N2" s="201"/>
      <c r="O2" s="201"/>
      <c r="P2" s="201"/>
      <c r="Q2" s="201"/>
      <c r="R2" s="201"/>
      <c r="S2" s="201"/>
      <c r="T2" s="201"/>
      <c r="U2" s="201"/>
      <c r="V2" s="202"/>
      <c r="W2" s="115" t="s">
        <v>47</v>
      </c>
      <c r="X2" s="116"/>
      <c r="Y2" s="116"/>
      <c r="Z2" s="119" t="s">
        <v>54</v>
      </c>
      <c r="AA2" s="119"/>
      <c r="AB2" s="197" t="s">
        <v>46</v>
      </c>
      <c r="AC2" s="198"/>
      <c r="AE2" s="4"/>
      <c r="AF2" s="4"/>
    </row>
    <row r="3" spans="1:32" s="3" customFormat="1" ht="20.100000000000001" customHeight="1">
      <c r="A3" s="211" t="s">
        <v>2</v>
      </c>
      <c r="B3" s="212"/>
      <c r="C3" s="212"/>
      <c r="D3" s="212"/>
      <c r="E3" s="212"/>
      <c r="F3" s="203" t="s">
        <v>55</v>
      </c>
      <c r="G3" s="203"/>
      <c r="H3" s="203"/>
      <c r="I3" s="203"/>
      <c r="J3" s="203"/>
      <c r="K3" s="203"/>
      <c r="L3" s="203"/>
      <c r="M3" s="203"/>
      <c r="N3" s="203"/>
      <c r="O3" s="203"/>
      <c r="P3" s="203"/>
      <c r="Q3" s="203"/>
      <c r="R3" s="203"/>
      <c r="S3" s="203"/>
      <c r="T3" s="203"/>
      <c r="U3" s="203"/>
      <c r="V3" s="204"/>
      <c r="W3" s="117" t="s">
        <v>48</v>
      </c>
      <c r="X3" s="118"/>
      <c r="Y3" s="118"/>
      <c r="Z3" s="120" t="s">
        <v>52</v>
      </c>
      <c r="AA3" s="120"/>
      <c r="AB3" s="199">
        <v>1</v>
      </c>
      <c r="AC3" s="200"/>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v>1</v>
      </c>
      <c r="C7" s="219"/>
      <c r="D7" s="219"/>
      <c r="E7" s="88"/>
      <c r="F7" s="243" t="s">
        <v>56</v>
      </c>
      <c r="G7" s="243"/>
      <c r="H7" s="243"/>
      <c r="I7" s="243"/>
      <c r="J7" s="243"/>
      <c r="K7" s="243"/>
      <c r="L7" s="243"/>
      <c r="M7" s="243"/>
      <c r="N7" s="243"/>
      <c r="O7" s="243"/>
      <c r="P7" s="243"/>
      <c r="Q7" s="243"/>
      <c r="R7" s="243"/>
      <c r="S7" s="243"/>
      <c r="T7" s="243"/>
      <c r="U7" s="243"/>
      <c r="V7" s="5"/>
      <c r="W7" s="216"/>
      <c r="X7" s="216"/>
      <c r="Y7" s="5"/>
      <c r="Z7" s="106">
        <v>10393</v>
      </c>
      <c r="AA7" s="106"/>
      <c r="AB7" s="106"/>
      <c r="AC7" s="13"/>
      <c r="AE7" s="14">
        <f t="shared" ref="AE7:AE15" si="0">IF(W7&lt;0,W7,0)</f>
        <v>0</v>
      </c>
      <c r="AF7" s="14">
        <f t="shared" ref="AF7:AF15" si="1">IF(W7&gt;0,W7,0)</f>
        <v>0</v>
      </c>
    </row>
    <row r="8" spans="1:32" s="3" customFormat="1" ht="33.950000000000003" customHeight="1">
      <c r="A8" s="11"/>
      <c r="B8" s="107">
        <v>2</v>
      </c>
      <c r="C8" s="108"/>
      <c r="D8" s="108"/>
      <c r="E8" s="56"/>
      <c r="F8" s="109"/>
      <c r="G8" s="109"/>
      <c r="H8" s="109"/>
      <c r="I8" s="109"/>
      <c r="J8" s="109"/>
      <c r="K8" s="109"/>
      <c r="L8" s="109"/>
      <c r="M8" s="109"/>
      <c r="N8" s="109"/>
      <c r="O8" s="109"/>
      <c r="P8" s="109"/>
      <c r="Q8" s="109"/>
      <c r="R8" s="109"/>
      <c r="S8" s="109"/>
      <c r="T8" s="109"/>
      <c r="U8" s="109"/>
      <c r="V8" s="90"/>
      <c r="W8" s="110"/>
      <c r="X8" s="110"/>
      <c r="Y8" s="90"/>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90"/>
      <c r="W9" s="110"/>
      <c r="X9" s="110"/>
      <c r="Y9" s="90"/>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90"/>
      <c r="W10" s="110"/>
      <c r="X10" s="110"/>
      <c r="Y10" s="90"/>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90"/>
      <c r="W11" s="110"/>
      <c r="X11" s="110"/>
      <c r="Y11" s="90"/>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90"/>
      <c r="W12" s="110"/>
      <c r="X12" s="110"/>
      <c r="Y12" s="90"/>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90"/>
      <c r="W13" s="110"/>
      <c r="X13" s="110"/>
      <c r="Y13" s="90"/>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90"/>
      <c r="W14" s="110"/>
      <c r="X14" s="110"/>
      <c r="Y14" s="90"/>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5"/>
      <c r="W15" s="128"/>
      <c r="X15" s="128"/>
      <c r="Y15" s="5"/>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10393</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INCREASED</v>
      </c>
      <c r="T18" s="180"/>
      <c r="U18" s="180"/>
      <c r="V18" s="180"/>
      <c r="W18" s="178">
        <f>IF(Z16=0,"",Z16)</f>
        <v>10393</v>
      </c>
      <c r="X18" s="178"/>
      <c r="Y18" s="178"/>
      <c r="Z18" s="178"/>
      <c r="AA18" s="92" t="str">
        <f>IF(Z16&lt;&gt;0,".","")</f>
        <v>.</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29"/>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48" t="s">
        <v>51</v>
      </c>
      <c r="Q25" s="149"/>
      <c r="R25" s="149"/>
      <c r="S25" s="149"/>
      <c r="T25" s="149"/>
      <c r="U25" s="149"/>
      <c r="V25" s="149"/>
      <c r="W25" s="149"/>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50"/>
      <c r="Q26" s="150"/>
      <c r="R26" s="150"/>
      <c r="S26" s="150"/>
      <c r="T26" s="150"/>
      <c r="U26" s="150"/>
      <c r="V26" s="150"/>
      <c r="W26" s="150"/>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49</v>
      </c>
      <c r="C32" s="127"/>
      <c r="D32" s="127"/>
      <c r="E32" s="127"/>
      <c r="F32" s="127"/>
      <c r="G32" s="127"/>
      <c r="H32" s="127"/>
      <c r="I32" s="127"/>
      <c r="J32" s="127"/>
      <c r="K32" s="186"/>
      <c r="L32" s="187"/>
      <c r="M32" s="187"/>
      <c r="N32" s="187"/>
      <c r="O32" s="134" t="s">
        <v>39</v>
      </c>
      <c r="P32" s="135"/>
      <c r="Q32" s="135"/>
      <c r="R32" s="135"/>
      <c r="S32" s="135"/>
      <c r="T32" s="135"/>
      <c r="U32" s="135"/>
      <c r="V32" s="135"/>
      <c r="W32" s="135"/>
      <c r="X32" s="135"/>
      <c r="Y32" s="189"/>
      <c r="Z32" s="190"/>
      <c r="AA32" s="190"/>
      <c r="AB32" s="190"/>
      <c r="AC32" s="13"/>
      <c r="AE32" s="4"/>
      <c r="AF32" s="4"/>
    </row>
    <row r="33" spans="1:32" s="7" customFormat="1" ht="18.95" customHeight="1">
      <c r="A33" s="6"/>
      <c r="B33" s="160" t="s">
        <v>21</v>
      </c>
      <c r="C33" s="137"/>
      <c r="D33" s="137"/>
      <c r="E33" s="137"/>
      <c r="F33" s="137"/>
      <c r="G33" s="137"/>
      <c r="H33" s="137"/>
      <c r="I33" s="137"/>
      <c r="J33" s="137"/>
      <c r="K33" s="157">
        <v>746512</v>
      </c>
      <c r="L33" s="158"/>
      <c r="M33" s="158"/>
      <c r="N33" s="158"/>
      <c r="O33" s="133" t="s">
        <v>19</v>
      </c>
      <c r="P33" s="113"/>
      <c r="Q33" s="113"/>
      <c r="R33" s="113"/>
      <c r="S33" s="113"/>
      <c r="T33" s="113"/>
      <c r="U33" s="113"/>
      <c r="V33" s="113"/>
      <c r="W33" s="113"/>
      <c r="X33" s="113"/>
      <c r="Y33" s="136"/>
      <c r="Z33" s="136"/>
      <c r="AA33" s="136"/>
      <c r="AB33" s="136"/>
      <c r="AC33" s="27"/>
      <c r="AE33" s="2"/>
      <c r="AF33" s="2"/>
    </row>
    <row r="34" spans="1:32" s="5" customFormat="1" ht="18.95" customHeight="1">
      <c r="A34" s="82"/>
      <c r="B34" s="174" t="s">
        <v>6</v>
      </c>
      <c r="C34" s="137"/>
      <c r="D34" s="137"/>
      <c r="E34" s="137"/>
      <c r="F34" s="137"/>
      <c r="G34" s="137"/>
      <c r="H34" s="137"/>
      <c r="I34" s="137"/>
      <c r="J34" s="137"/>
      <c r="K34" s="172">
        <v>0</v>
      </c>
      <c r="L34" s="173"/>
      <c r="M34" s="173"/>
      <c r="N34" s="173"/>
      <c r="O34" s="161" t="str">
        <f>IF(Z16=0,"This Change Order:",IF(Z16&lt;0,"This Change Order, DEDUCT:","This Change Order, ADD:"))</f>
        <v>This Change Order, ADD:</v>
      </c>
      <c r="P34" s="135"/>
      <c r="Q34" s="135"/>
      <c r="R34" s="135"/>
      <c r="S34" s="135"/>
      <c r="T34" s="135"/>
      <c r="U34" s="135"/>
      <c r="V34" s="135"/>
      <c r="W34" s="135"/>
      <c r="X34" s="135"/>
      <c r="Y34" s="191">
        <f>Z16</f>
        <v>10393</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v>0</v>
      </c>
      <c r="L35" s="130"/>
      <c r="M35" s="130"/>
      <c r="N35" s="130"/>
      <c r="O35" s="131" t="s">
        <v>20</v>
      </c>
      <c r="P35" s="132"/>
      <c r="Q35" s="132"/>
      <c r="R35" s="132"/>
      <c r="S35" s="132"/>
      <c r="T35" s="132"/>
      <c r="U35" s="132"/>
      <c r="V35" s="132"/>
      <c r="W35" s="132"/>
      <c r="X35" s="132"/>
      <c r="Y35" s="126">
        <f>SUM(Y33:Y34)</f>
        <v>10393</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135"/>
      <c r="G37" s="135"/>
      <c r="H37" s="135"/>
      <c r="I37" s="135"/>
      <c r="J37" s="135"/>
      <c r="K37" s="135"/>
      <c r="L37" s="135"/>
      <c r="M37" s="135"/>
      <c r="N37" s="135"/>
      <c r="O37" s="135"/>
      <c r="P37" s="135"/>
      <c r="Q37" s="135"/>
      <c r="R37" s="135"/>
      <c r="S37" s="135"/>
      <c r="T37" s="135"/>
      <c r="U37" s="135"/>
      <c r="V37" s="135"/>
      <c r="W37" s="64"/>
      <c r="X37" s="64"/>
      <c r="Y37" s="64"/>
      <c r="Z37" s="64"/>
      <c r="AA37" s="64"/>
      <c r="AB37" s="64"/>
      <c r="AE37" s="4"/>
      <c r="AF37" s="4"/>
    </row>
    <row r="38" spans="1:32" s="5" customFormat="1" ht="12.75">
      <c r="A38" s="40"/>
      <c r="B38" s="40"/>
      <c r="C38" s="94"/>
      <c r="Q38" s="127"/>
      <c r="R38" s="127"/>
      <c r="S38" s="127"/>
      <c r="T38" s="127"/>
      <c r="U38" s="127"/>
      <c r="V38" s="127"/>
      <c r="W38" s="127"/>
      <c r="X38" s="64"/>
      <c r="Y38" s="64"/>
      <c r="Z38" s="64"/>
      <c r="AA38" s="64"/>
      <c r="AB38" s="64"/>
      <c r="AC38" s="64"/>
      <c r="AD38" s="64"/>
      <c r="AE38" s="4"/>
      <c r="AF38" s="4"/>
    </row>
    <row r="39" spans="1:32" s="5" customFormat="1" ht="12.75">
      <c r="A39" s="40"/>
      <c r="B39" s="40"/>
      <c r="C39" s="94"/>
      <c r="H39" s="127"/>
      <c r="I39" s="127"/>
      <c r="J39" s="127"/>
      <c r="K39" s="127"/>
      <c r="M39" s="127"/>
      <c r="N39" s="127"/>
      <c r="O39" s="127"/>
      <c r="P39" s="127"/>
      <c r="R39" s="64"/>
      <c r="S39" s="175"/>
      <c r="T39" s="175"/>
      <c r="U39" s="64"/>
      <c r="V39" s="64"/>
      <c r="W39" s="64"/>
      <c r="X39" s="64"/>
      <c r="Y39" s="64"/>
      <c r="Z39" s="64"/>
      <c r="AA39" s="64"/>
      <c r="AB39" s="64"/>
      <c r="AC39" s="64"/>
      <c r="AD39" s="64"/>
      <c r="AE39" s="4"/>
      <c r="AF39" s="4"/>
    </row>
    <row r="40" spans="1:32" s="5" customFormat="1" ht="12.75">
      <c r="A40" s="40"/>
      <c r="B40" s="40"/>
      <c r="C40" s="94"/>
      <c r="G40" s="97"/>
      <c r="H40" s="127"/>
      <c r="I40" s="127"/>
      <c r="J40" s="127"/>
      <c r="K40" s="127"/>
      <c r="M40" s="127"/>
      <c r="N40" s="127"/>
      <c r="O40" s="127"/>
      <c r="P40" s="127"/>
      <c r="R40" s="64"/>
      <c r="S40" s="175"/>
      <c r="T40" s="175"/>
      <c r="U40" s="64"/>
      <c r="V40" s="64"/>
      <c r="W40" s="64"/>
      <c r="X40" s="64"/>
      <c r="Y40" s="64"/>
      <c r="Z40" s="64"/>
      <c r="AA40" s="64"/>
      <c r="AB40" s="64"/>
      <c r="AC40" s="64"/>
      <c r="AD40" s="64"/>
      <c r="AE40" s="4"/>
      <c r="AF40" s="4"/>
    </row>
    <row r="41" spans="1:32" s="5" customFormat="1" ht="12.75">
      <c r="A41" s="40"/>
      <c r="B41" s="40"/>
      <c r="C41" s="94"/>
      <c r="G41" s="97"/>
      <c r="H41" s="127"/>
      <c r="I41" s="127"/>
      <c r="J41" s="127"/>
      <c r="K41" s="127"/>
      <c r="M41" s="127"/>
      <c r="N41" s="127"/>
      <c r="O41" s="127"/>
      <c r="P41" s="127"/>
      <c r="R41" s="64"/>
      <c r="S41" s="175"/>
      <c r="T41" s="175"/>
      <c r="U41" s="64"/>
      <c r="V41" s="64"/>
      <c r="W41" s="64"/>
      <c r="X41" s="64"/>
      <c r="Y41" s="64"/>
      <c r="Z41" s="64"/>
      <c r="AA41" s="64"/>
      <c r="AB41" s="64"/>
      <c r="AC41" s="64"/>
      <c r="AD41" s="64"/>
      <c r="AE41" s="4"/>
      <c r="AF41" s="4"/>
    </row>
    <row r="42" spans="1:32" s="5" customFormat="1" ht="12.75">
      <c r="A42" s="40"/>
      <c r="B42" s="40"/>
      <c r="C42" s="94"/>
      <c r="G42" s="97"/>
      <c r="H42" s="127"/>
      <c r="I42" s="127"/>
      <c r="J42" s="127"/>
      <c r="K42" s="127"/>
      <c r="M42" s="127"/>
      <c r="N42" s="127"/>
      <c r="O42" s="127"/>
      <c r="P42" s="127"/>
      <c r="R42" s="64"/>
      <c r="S42" s="175"/>
      <c r="T42" s="175"/>
      <c r="U42" s="64"/>
      <c r="V42" s="64"/>
      <c r="W42" s="64"/>
      <c r="X42" s="64"/>
      <c r="Y42" s="64"/>
      <c r="Z42" s="64"/>
      <c r="AA42" s="64"/>
      <c r="AB42" s="64"/>
      <c r="AC42" s="64"/>
      <c r="AD42" s="64"/>
      <c r="AE42" s="4"/>
      <c r="AF42" s="4"/>
    </row>
    <row r="43" spans="1:32" s="5" customFormat="1" ht="12.75">
      <c r="A43" s="40"/>
      <c r="B43" s="40"/>
      <c r="C43" s="94"/>
      <c r="G43" s="97"/>
      <c r="H43" s="127"/>
      <c r="I43" s="127"/>
      <c r="J43" s="127"/>
      <c r="K43" s="127"/>
      <c r="M43" s="127"/>
      <c r="N43" s="127"/>
      <c r="O43" s="127"/>
      <c r="P43" s="127"/>
      <c r="R43" s="64"/>
      <c r="S43" s="175"/>
      <c r="T43" s="175"/>
      <c r="U43" s="64"/>
      <c r="V43" s="64"/>
      <c r="W43" s="64"/>
      <c r="X43" s="64"/>
      <c r="Y43" s="64"/>
      <c r="Z43" s="64"/>
      <c r="AA43" s="64"/>
      <c r="AB43" s="64"/>
      <c r="AC43" s="64"/>
      <c r="AD43" s="64"/>
      <c r="AE43" s="4"/>
      <c r="AF43" s="4"/>
    </row>
    <row r="44" spans="1:32" s="5" customFormat="1" ht="12.75">
      <c r="A44" s="40"/>
      <c r="B44" s="40"/>
      <c r="C44" s="94"/>
      <c r="G44" s="97"/>
      <c r="H44" s="127"/>
      <c r="I44" s="127"/>
      <c r="J44" s="127"/>
      <c r="K44" s="127"/>
      <c r="M44" s="127"/>
      <c r="N44" s="127"/>
      <c r="O44" s="127"/>
      <c r="P44" s="127"/>
      <c r="R44" s="64"/>
      <c r="S44" s="175"/>
      <c r="T44" s="175"/>
      <c r="U44" s="64"/>
      <c r="V44" s="64"/>
      <c r="W44" s="64"/>
      <c r="X44" s="64"/>
      <c r="Y44" s="64"/>
      <c r="Z44" s="64"/>
      <c r="AA44" s="64"/>
      <c r="AB44" s="64"/>
      <c r="AC44" s="64"/>
      <c r="AD44" s="64"/>
      <c r="AE44" s="4"/>
      <c r="AF44" s="4"/>
    </row>
    <row r="45" spans="1:32" s="5" customFormat="1" ht="12.75">
      <c r="A45" s="40"/>
      <c r="B45" s="40"/>
      <c r="C45" s="94"/>
      <c r="G45" s="97"/>
      <c r="H45" s="127"/>
      <c r="I45" s="127"/>
      <c r="J45" s="127"/>
      <c r="K45" s="127"/>
      <c r="M45" s="127"/>
      <c r="N45" s="127"/>
      <c r="O45" s="127"/>
      <c r="P45" s="127"/>
      <c r="R45" s="64"/>
      <c r="S45" s="175"/>
      <c r="T45" s="175"/>
      <c r="U45" s="64"/>
      <c r="V45" s="64"/>
      <c r="W45" s="64"/>
      <c r="X45" s="64"/>
      <c r="Y45" s="64"/>
      <c r="Z45" s="64"/>
      <c r="AA45" s="64"/>
      <c r="AB45" s="64"/>
      <c r="AC45" s="64"/>
      <c r="AD45" s="64"/>
      <c r="AE45" s="4"/>
      <c r="AF45" s="4"/>
    </row>
    <row r="46" spans="1:32" s="5" customFormat="1" ht="12.75">
      <c r="A46" s="40"/>
      <c r="B46" s="40"/>
      <c r="C46" s="94"/>
      <c r="G46" s="97"/>
      <c r="H46" s="127"/>
      <c r="I46" s="127"/>
      <c r="J46" s="127"/>
      <c r="K46" s="127"/>
      <c r="M46" s="127"/>
      <c r="N46" s="127"/>
      <c r="O46" s="127"/>
      <c r="P46" s="127"/>
      <c r="R46" s="64"/>
      <c r="S46" s="175"/>
      <c r="T46" s="175"/>
      <c r="U46" s="64"/>
      <c r="V46" s="64"/>
      <c r="W46" s="64"/>
      <c r="X46" s="64"/>
      <c r="Y46" s="64"/>
      <c r="Z46" s="64"/>
      <c r="AA46" s="64"/>
      <c r="AB46" s="64"/>
      <c r="AC46" s="64"/>
      <c r="AD46" s="64"/>
      <c r="AE46" s="4"/>
      <c r="AF46" s="4"/>
    </row>
    <row r="47" spans="1:32" s="5" customFormat="1" ht="12.75">
      <c r="A47" s="40"/>
      <c r="B47" s="40"/>
      <c r="C47" s="94"/>
      <c r="G47" s="97"/>
      <c r="H47" s="127"/>
      <c r="I47" s="127"/>
      <c r="J47" s="127"/>
      <c r="K47" s="127"/>
      <c r="M47" s="127"/>
      <c r="N47" s="127"/>
      <c r="O47" s="127"/>
      <c r="P47" s="127"/>
      <c r="R47" s="64"/>
      <c r="S47" s="175"/>
      <c r="T47" s="175"/>
      <c r="U47" s="64"/>
      <c r="V47" s="64"/>
      <c r="W47" s="64"/>
      <c r="X47" s="64"/>
      <c r="Y47" s="64"/>
      <c r="Z47" s="64"/>
      <c r="AA47" s="64"/>
      <c r="AB47" s="64"/>
      <c r="AC47" s="64"/>
      <c r="AD47" s="64"/>
      <c r="AE47" s="4"/>
      <c r="AF47" s="4"/>
    </row>
    <row r="48" spans="1:32" s="5" customFormat="1" ht="12.75">
      <c r="A48" s="40"/>
      <c r="B48" s="40"/>
      <c r="C48" s="94"/>
      <c r="G48" s="97"/>
      <c r="H48" s="127"/>
      <c r="I48" s="127"/>
      <c r="J48" s="127"/>
      <c r="K48" s="127"/>
      <c r="M48" s="127"/>
      <c r="N48" s="127"/>
      <c r="O48" s="127"/>
      <c r="P48" s="127"/>
      <c r="R48" s="64"/>
      <c r="S48" s="175"/>
      <c r="T48" s="175"/>
      <c r="U48" s="64"/>
      <c r="V48" s="64"/>
      <c r="W48" s="64"/>
      <c r="X48" s="64"/>
      <c r="Y48" s="64"/>
      <c r="Z48" s="64"/>
      <c r="AA48" s="64"/>
      <c r="AB48" s="64"/>
      <c r="AC48" s="64"/>
      <c r="AD48" s="64"/>
      <c r="AE48" s="4"/>
      <c r="AF48" s="4"/>
    </row>
    <row r="49" spans="1:32" s="5" customFormat="1" ht="12.75">
      <c r="A49" s="40"/>
      <c r="B49" s="40"/>
      <c r="C49" s="94"/>
      <c r="G49" s="97"/>
      <c r="Q49" s="64"/>
      <c r="R49" s="64"/>
      <c r="S49" s="64"/>
      <c r="T49" s="64"/>
      <c r="U49" s="64"/>
      <c r="V49" s="64"/>
      <c r="W49" s="64"/>
      <c r="X49" s="64"/>
      <c r="Y49" s="64"/>
      <c r="Z49" s="64"/>
      <c r="AA49" s="64"/>
      <c r="AB49" s="64"/>
      <c r="AC49" s="64"/>
      <c r="AE49" s="4"/>
      <c r="AF49" s="4"/>
    </row>
    <row r="50" spans="1:32" s="49" customFormat="1" ht="14.25">
      <c r="A50" s="47"/>
      <c r="B50" s="47"/>
      <c r="C50" s="48"/>
      <c r="Q50" s="50"/>
      <c r="R50" s="50"/>
      <c r="S50" s="50"/>
      <c r="T50" s="50"/>
      <c r="U50" s="50"/>
      <c r="V50" s="50"/>
      <c r="W50" s="50"/>
      <c r="X50" s="50"/>
      <c r="Y50" s="50"/>
      <c r="Z50" s="50"/>
      <c r="AA50" s="50"/>
      <c r="AB50" s="50"/>
      <c r="AC50" s="50"/>
      <c r="AE50" s="4"/>
      <c r="AF50" s="4"/>
    </row>
    <row r="51" spans="1:32" s="49" customFormat="1" ht="14.25">
      <c r="A51" s="47"/>
      <c r="B51" s="47"/>
      <c r="C51" s="48"/>
      <c r="Q51" s="50"/>
      <c r="R51" s="50"/>
      <c r="S51" s="50"/>
      <c r="T51" s="50"/>
      <c r="U51" s="50"/>
      <c r="V51" s="50"/>
      <c r="W51" s="50"/>
      <c r="X51" s="50"/>
      <c r="Y51" s="50"/>
      <c r="Z51" s="50"/>
      <c r="AA51" s="50"/>
      <c r="AB51" s="50"/>
      <c r="AC51" s="50"/>
      <c r="AE51" s="4"/>
      <c r="AF51" s="4"/>
    </row>
    <row r="52" spans="1:32" s="3" customFormat="1">
      <c r="A52" s="43"/>
      <c r="B52" s="43"/>
      <c r="C52" s="44"/>
      <c r="F52" s="45"/>
      <c r="Q52" s="46"/>
      <c r="R52" s="46"/>
      <c r="S52" s="46"/>
      <c r="T52" s="46"/>
      <c r="U52" s="46"/>
      <c r="V52" s="46"/>
      <c r="W52" s="46"/>
      <c r="X52" s="46"/>
      <c r="Y52" s="46"/>
      <c r="Z52" s="46"/>
      <c r="AA52" s="46"/>
      <c r="AB52" s="46"/>
      <c r="AC52" s="46"/>
      <c r="AE52" s="4"/>
      <c r="AF52" s="4"/>
    </row>
    <row r="53" spans="1:32" s="3" customFormat="1">
      <c r="A53" s="43"/>
      <c r="B53" s="43"/>
      <c r="C53" s="44"/>
      <c r="F53" s="45"/>
      <c r="Q53" s="46"/>
      <c r="R53" s="46"/>
      <c r="S53" s="46"/>
      <c r="T53" s="46"/>
      <c r="U53" s="46"/>
      <c r="V53" s="46"/>
      <c r="W53" s="46"/>
      <c r="X53" s="46"/>
      <c r="Y53" s="46"/>
      <c r="Z53" s="46"/>
      <c r="AA53" s="46"/>
      <c r="AB53" s="46"/>
      <c r="AC53" s="46"/>
      <c r="AE53" s="4"/>
      <c r="AF53" s="4"/>
    </row>
    <row r="54" spans="1:32" s="3" customFormat="1">
      <c r="A54" s="43"/>
      <c r="B54" s="43"/>
      <c r="C54" s="44"/>
      <c r="F54" s="45"/>
      <c r="Q54" s="46"/>
      <c r="R54" s="46"/>
      <c r="S54" s="46"/>
      <c r="T54" s="46"/>
      <c r="U54" s="46"/>
      <c r="V54" s="46"/>
      <c r="W54" s="46"/>
      <c r="X54" s="46"/>
      <c r="Y54" s="46"/>
      <c r="Z54" s="46"/>
      <c r="AA54" s="46"/>
      <c r="AB54" s="46"/>
      <c r="AC54" s="46"/>
      <c r="AE54" s="4"/>
      <c r="AF54" s="4"/>
    </row>
    <row r="55" spans="1:32" s="3" customFormat="1">
      <c r="A55" s="43"/>
      <c r="B55" s="43"/>
      <c r="C55" s="44"/>
      <c r="F55" s="45"/>
      <c r="Q55" s="46"/>
      <c r="R55" s="46"/>
      <c r="S55" s="46"/>
      <c r="T55" s="46"/>
      <c r="U55" s="46"/>
      <c r="V55" s="46"/>
      <c r="W55" s="46"/>
      <c r="X55" s="46"/>
      <c r="Y55" s="46"/>
      <c r="Z55" s="46"/>
      <c r="AA55" s="46"/>
      <c r="AB55" s="46"/>
      <c r="AC55" s="46"/>
      <c r="AE55" s="4"/>
      <c r="AF55" s="4"/>
    </row>
    <row r="56" spans="1:32">
      <c r="P56" s="1"/>
      <c r="AC56" s="53"/>
    </row>
    <row r="57" spans="1:32">
      <c r="P57" s="1"/>
      <c r="AC57" s="53"/>
    </row>
    <row r="58" spans="1:32">
      <c r="P58" s="1"/>
      <c r="AC58" s="53"/>
    </row>
    <row r="59" spans="1:32">
      <c r="P59" s="1"/>
      <c r="AC59" s="53"/>
    </row>
    <row r="60" spans="1:32">
      <c r="P60" s="1"/>
      <c r="AC60" s="53"/>
    </row>
    <row r="61" spans="1:32">
      <c r="P61" s="1"/>
      <c r="AC61" s="53"/>
    </row>
    <row r="62" spans="1:32">
      <c r="P62" s="1"/>
      <c r="AC62" s="53"/>
    </row>
    <row r="63" spans="1:32">
      <c r="P63" s="1"/>
      <c r="AC63" s="53"/>
    </row>
    <row r="64" spans="1:32">
      <c r="P64" s="1"/>
      <c r="AC64" s="53"/>
    </row>
    <row r="65" spans="16:29">
      <c r="P65" s="1"/>
      <c r="AC65" s="53"/>
    </row>
    <row r="66" spans="16:29">
      <c r="P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sheetData>
  <sheetProtection selectLockedCells="1"/>
  <mergeCells count="147">
    <mergeCell ref="B1:F1"/>
    <mergeCell ref="G1:AB1"/>
    <mergeCell ref="B15:D15"/>
    <mergeCell ref="A2:E2"/>
    <mergeCell ref="A3:E3"/>
    <mergeCell ref="V5:Y5"/>
    <mergeCell ref="B6:D6"/>
    <mergeCell ref="W8:X8"/>
    <mergeCell ref="V6:Y6"/>
    <mergeCell ref="W11:X11"/>
    <mergeCell ref="F10:U10"/>
    <mergeCell ref="W10:X10"/>
    <mergeCell ref="W7:X7"/>
    <mergeCell ref="F6:U6"/>
    <mergeCell ref="B7:D7"/>
    <mergeCell ref="B8:D8"/>
    <mergeCell ref="S47:T47"/>
    <mergeCell ref="S48:T48"/>
    <mergeCell ref="Q38:W38"/>
    <mergeCell ref="S45:T45"/>
    <mergeCell ref="S41:T41"/>
    <mergeCell ref="S42:T42"/>
    <mergeCell ref="S46:T46"/>
    <mergeCell ref="W18:Z18"/>
    <mergeCell ref="S18:V18"/>
    <mergeCell ref="B18:R18"/>
    <mergeCell ref="B32:J32"/>
    <mergeCell ref="B31:AB31"/>
    <mergeCell ref="C21:M21"/>
    <mergeCell ref="C29:I29"/>
    <mergeCell ref="P21:AB21"/>
    <mergeCell ref="K32:N32"/>
    <mergeCell ref="P30:W30"/>
    <mergeCell ref="H43:K43"/>
    <mergeCell ref="H44:K44"/>
    <mergeCell ref="H45:K45"/>
    <mergeCell ref="H46:K46"/>
    <mergeCell ref="M43:P43"/>
    <mergeCell ref="Y32:AB32"/>
    <mergeCell ref="Y34:AB34"/>
    <mergeCell ref="M46:P46"/>
    <mergeCell ref="F37:V37"/>
    <mergeCell ref="H39:K39"/>
    <mergeCell ref="M44:P44"/>
    <mergeCell ref="M45:P45"/>
    <mergeCell ref="B34:J34"/>
    <mergeCell ref="H41:K41"/>
    <mergeCell ref="H42:K42"/>
    <mergeCell ref="S43:T43"/>
    <mergeCell ref="S44:T44"/>
    <mergeCell ref="H40:K40"/>
    <mergeCell ref="M39:P39"/>
    <mergeCell ref="M40:P40"/>
    <mergeCell ref="S39:T39"/>
    <mergeCell ref="S40:T40"/>
    <mergeCell ref="B35:J35"/>
    <mergeCell ref="K33:N33"/>
    <mergeCell ref="F15:U15"/>
    <mergeCell ref="B33:J33"/>
    <mergeCell ref="O34:X34"/>
    <mergeCell ref="P29:W29"/>
    <mergeCell ref="C28:M28"/>
    <mergeCell ref="C30:I30"/>
    <mergeCell ref="W17:X17"/>
    <mergeCell ref="S17:V17"/>
    <mergeCell ref="B17:J17"/>
    <mergeCell ref="K17:R17"/>
    <mergeCell ref="P27:W27"/>
    <mergeCell ref="K34:N34"/>
    <mergeCell ref="W16:X16"/>
    <mergeCell ref="B16:R16"/>
    <mergeCell ref="Z29:AB29"/>
    <mergeCell ref="S16:V16"/>
    <mergeCell ref="B19:AB19"/>
    <mergeCell ref="Z30:AB30"/>
    <mergeCell ref="X29:Y29"/>
    <mergeCell ref="P25:W26"/>
    <mergeCell ref="P28:AB28"/>
    <mergeCell ref="O25:O26"/>
    <mergeCell ref="C22:M23"/>
    <mergeCell ref="Y17:AB17"/>
    <mergeCell ref="C26:M27"/>
    <mergeCell ref="X24:Y24"/>
    <mergeCell ref="P24:W24"/>
    <mergeCell ref="X22:Y23"/>
    <mergeCell ref="C24:M25"/>
    <mergeCell ref="Z16:AB16"/>
    <mergeCell ref="Y35:AB35"/>
    <mergeCell ref="B12:D12"/>
    <mergeCell ref="B14:D14"/>
    <mergeCell ref="H48:K48"/>
    <mergeCell ref="M47:P47"/>
    <mergeCell ref="M48:P48"/>
    <mergeCell ref="Z13:AB13"/>
    <mergeCell ref="W15:X15"/>
    <mergeCell ref="K35:N35"/>
    <mergeCell ref="M41:P41"/>
    <mergeCell ref="M42:P42"/>
    <mergeCell ref="Z12:AB12"/>
    <mergeCell ref="O35:X35"/>
    <mergeCell ref="O33:X33"/>
    <mergeCell ref="O32:X32"/>
    <mergeCell ref="Y33:AB33"/>
    <mergeCell ref="Z25:AB26"/>
    <mergeCell ref="B20:AB20"/>
    <mergeCell ref="K30:M30"/>
    <mergeCell ref="K29:M29"/>
    <mergeCell ref="H47:K47"/>
    <mergeCell ref="X30:Y30"/>
    <mergeCell ref="X27:Y27"/>
    <mergeCell ref="X25:Y26"/>
    <mergeCell ref="W2:Y2"/>
    <mergeCell ref="W3:Y3"/>
    <mergeCell ref="F14:U14"/>
    <mergeCell ref="F12:U12"/>
    <mergeCell ref="F13:U13"/>
    <mergeCell ref="Z2:AA2"/>
    <mergeCell ref="Z3:AA3"/>
    <mergeCell ref="Z6:AB6"/>
    <mergeCell ref="Z7:AB7"/>
    <mergeCell ref="Z8:AB8"/>
    <mergeCell ref="Z5:AB5"/>
    <mergeCell ref="W13:X13"/>
    <mergeCell ref="F9:U9"/>
    <mergeCell ref="F7:U7"/>
    <mergeCell ref="F8:U8"/>
    <mergeCell ref="W12:X12"/>
    <mergeCell ref="B4:AB4"/>
    <mergeCell ref="Z14:AB14"/>
    <mergeCell ref="AB2:AC2"/>
    <mergeCell ref="AB3:AC3"/>
    <mergeCell ref="F2:V2"/>
    <mergeCell ref="F3:V3"/>
    <mergeCell ref="Z15:AB15"/>
    <mergeCell ref="Z10:AB10"/>
    <mergeCell ref="B13:D13"/>
    <mergeCell ref="F11:U11"/>
    <mergeCell ref="Z9:AB9"/>
    <mergeCell ref="W14:X14"/>
    <mergeCell ref="W9:X9"/>
    <mergeCell ref="O22:O23"/>
    <mergeCell ref="P22:W23"/>
    <mergeCell ref="Z11:AB11"/>
    <mergeCell ref="B9:D9"/>
    <mergeCell ref="B10:D10"/>
    <mergeCell ref="B11:D11"/>
    <mergeCell ref="Z22:AB23"/>
  </mergeCells>
  <phoneticPr fontId="0" type="noConversion"/>
  <conditionalFormatting sqref="Z17">
    <cfRule type="expression" dxfId="89" priority="1" stopIfTrue="1">
      <formula>W16&lt;&gt;0</formula>
    </cfRule>
  </conditionalFormatting>
  <conditionalFormatting sqref="AA17">
    <cfRule type="expression" dxfId="88" priority="2" stopIfTrue="1">
      <formula>W16&lt;&gt;0</formula>
    </cfRule>
  </conditionalFormatting>
  <conditionalFormatting sqref="X18">
    <cfRule type="expression" dxfId="87" priority="3" stopIfTrue="1">
      <formula>Z16&lt;&gt;0</formula>
    </cfRule>
  </conditionalFormatting>
  <conditionalFormatting sqref="Y17">
    <cfRule type="expression" dxfId="86" priority="4" stopIfTrue="1">
      <formula>W16&lt;&gt;0</formula>
    </cfRule>
  </conditionalFormatting>
  <conditionalFormatting sqref="AB17">
    <cfRule type="expression" dxfId="85" priority="5" stopIfTrue="1">
      <formula>W16&lt;&gt;0</formula>
    </cfRule>
  </conditionalFormatting>
  <conditionalFormatting sqref="W18">
    <cfRule type="expression" dxfId="84" priority="6" stopIfTrue="1">
      <formula>Z16&lt;&gt;0</formula>
    </cfRule>
  </conditionalFormatting>
  <conditionalFormatting sqref="Y18">
    <cfRule type="expression" dxfId="83" priority="7" stopIfTrue="1">
      <formula>Z16&lt;&gt;0</formula>
    </cfRule>
  </conditionalFormatting>
  <conditionalFormatting sqref="Z18">
    <cfRule type="expression" dxfId="82" priority="8" stopIfTrue="1">
      <formula>Z16&lt;&gt;0</formula>
    </cfRule>
  </conditionalFormatting>
  <conditionalFormatting sqref="W17:X17">
    <cfRule type="cellIs" dxfId="81" priority="9" stopIfTrue="1" operator="notEqual">
      <formula>0</formula>
    </cfRule>
  </conditionalFormatting>
  <hyperlinks>
    <hyperlink ref="F7:U7" location="DCVR007!A1" display="DCVR 7 Larger Manhole"/>
  </hyperlinks>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sheetPr syncVertical="1" syncRef="A1" transitionEvaluation="1"/>
  <dimension ref="A1:AL252"/>
  <sheetViews>
    <sheetView showGridLines="0" zoomScale="115" zoomScaleNormal="115" workbookViewId="0">
      <selection activeCell="B7" sqref="B7:D7"/>
    </sheetView>
  </sheetViews>
  <sheetFormatPr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ustomWidth="1"/>
    <col min="31" max="32" width="9.7109375" style="2" customWidth="1"/>
    <col min="33" max="16384" width="9.140625" style="1"/>
  </cols>
  <sheetData>
    <row r="1" spans="1:32" ht="35.1" customHeight="1" thickTop="1">
      <c r="A1" s="102"/>
      <c r="B1" s="205"/>
      <c r="C1" s="205"/>
      <c r="D1" s="205"/>
      <c r="E1" s="205"/>
      <c r="F1" s="205"/>
      <c r="G1" s="206" t="s">
        <v>50</v>
      </c>
      <c r="H1" s="206"/>
      <c r="I1" s="206"/>
      <c r="J1" s="206"/>
      <c r="K1" s="206"/>
      <c r="L1" s="206"/>
      <c r="M1" s="206"/>
      <c r="N1" s="206"/>
      <c r="O1" s="206"/>
      <c r="P1" s="206"/>
      <c r="Q1" s="206"/>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119" t="str">
        <f>'CO 1'!F2:AB2</f>
        <v>FTW-336A</v>
      </c>
      <c r="G2" s="119"/>
      <c r="H2" s="119"/>
      <c r="I2" s="119"/>
      <c r="J2" s="119"/>
      <c r="K2" s="119"/>
      <c r="L2" s="119"/>
      <c r="M2" s="119"/>
      <c r="N2" s="119"/>
      <c r="O2" s="119"/>
      <c r="P2" s="119"/>
      <c r="Q2" s="119"/>
      <c r="R2" s="119"/>
      <c r="S2" s="119"/>
      <c r="T2" s="119"/>
      <c r="U2" s="119"/>
      <c r="V2" s="238"/>
      <c r="W2" s="115" t="s">
        <v>47</v>
      </c>
      <c r="X2" s="116"/>
      <c r="Y2" s="116"/>
      <c r="Z2" s="119" t="str">
        <f>'CO 1'!Z2:AA2</f>
        <v>J101395</v>
      </c>
      <c r="AA2" s="119"/>
      <c r="AB2" s="234" t="s">
        <v>46</v>
      </c>
      <c r="AC2" s="235"/>
      <c r="AE2" s="4"/>
      <c r="AF2" s="4"/>
    </row>
    <row r="3" spans="1:32" s="3" customFormat="1" ht="20.100000000000001" customHeight="1">
      <c r="A3" s="211" t="s">
        <v>2</v>
      </c>
      <c r="B3" s="212"/>
      <c r="C3" s="212"/>
      <c r="D3" s="212"/>
      <c r="E3" s="212"/>
      <c r="F3" s="220" t="str">
        <f>'CO 1'!F3:AB3</f>
        <v>TAR/TBI Construction</v>
      </c>
      <c r="G3" s="220"/>
      <c r="H3" s="220"/>
      <c r="I3" s="220"/>
      <c r="J3" s="220"/>
      <c r="K3" s="220"/>
      <c r="L3" s="220"/>
      <c r="M3" s="220"/>
      <c r="N3" s="220"/>
      <c r="O3" s="220"/>
      <c r="P3" s="220"/>
      <c r="Q3" s="220"/>
      <c r="R3" s="220"/>
      <c r="S3" s="220"/>
      <c r="T3" s="220"/>
      <c r="U3" s="220"/>
      <c r="V3" s="239"/>
      <c r="W3" s="117" t="s">
        <v>48</v>
      </c>
      <c r="X3" s="118"/>
      <c r="Y3" s="118"/>
      <c r="Z3" s="220" t="str">
        <f>'CO 1'!Z3:AA3</f>
        <v>n/a</v>
      </c>
      <c r="AA3" s="220"/>
      <c r="AB3" s="236">
        <v>2</v>
      </c>
      <c r="AC3" s="237"/>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c r="C7" s="219"/>
      <c r="D7" s="219"/>
      <c r="E7" s="88"/>
      <c r="F7" s="124"/>
      <c r="G7" s="124"/>
      <c r="H7" s="124"/>
      <c r="I7" s="124"/>
      <c r="J7" s="124"/>
      <c r="K7" s="124"/>
      <c r="L7" s="124"/>
      <c r="M7" s="124"/>
      <c r="N7" s="124"/>
      <c r="O7" s="124"/>
      <c r="P7" s="124"/>
      <c r="Q7" s="124"/>
      <c r="R7" s="124"/>
      <c r="S7" s="124"/>
      <c r="T7" s="124"/>
      <c r="U7" s="124"/>
      <c r="V7" s="55"/>
      <c r="W7" s="216"/>
      <c r="X7" s="216"/>
      <c r="Y7" s="89"/>
      <c r="Z7" s="106"/>
      <c r="AA7" s="106"/>
      <c r="AB7" s="106"/>
      <c r="AC7" s="13"/>
      <c r="AE7" s="14">
        <f t="shared" ref="AE7:AE15" si="0">IF(W7&lt;0,W7,0)</f>
        <v>0</v>
      </c>
      <c r="AF7" s="14">
        <f t="shared" ref="AF7:AF15" si="1">IF(W7&gt;0,W7,0)</f>
        <v>0</v>
      </c>
    </row>
    <row r="8" spans="1:32" s="3" customFormat="1" ht="33.950000000000003" customHeight="1">
      <c r="A8" s="11"/>
      <c r="B8" s="107"/>
      <c r="C8" s="108"/>
      <c r="D8" s="108"/>
      <c r="E8" s="56"/>
      <c r="F8" s="109"/>
      <c r="G8" s="109"/>
      <c r="H8" s="109"/>
      <c r="I8" s="109"/>
      <c r="J8" s="109"/>
      <c r="K8" s="109"/>
      <c r="L8" s="109"/>
      <c r="M8" s="109"/>
      <c r="N8" s="109"/>
      <c r="O8" s="109"/>
      <c r="P8" s="109"/>
      <c r="Q8" s="109"/>
      <c r="R8" s="109"/>
      <c r="S8" s="109"/>
      <c r="T8" s="109"/>
      <c r="U8" s="109"/>
      <c r="V8" s="55"/>
      <c r="W8" s="110"/>
      <c r="X8" s="110"/>
      <c r="Y8" s="89"/>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55"/>
      <c r="W9" s="110"/>
      <c r="X9" s="110"/>
      <c r="Y9" s="89"/>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55"/>
      <c r="W10" s="110"/>
      <c r="X10" s="110"/>
      <c r="Y10" s="89"/>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55"/>
      <c r="W11" s="110"/>
      <c r="X11" s="110"/>
      <c r="Y11" s="89"/>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55"/>
      <c r="W12" s="110"/>
      <c r="X12" s="110"/>
      <c r="Y12" s="89"/>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55"/>
      <c r="W13" s="110"/>
      <c r="X13" s="110"/>
      <c r="Y13" s="89"/>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55"/>
      <c r="W14" s="110"/>
      <c r="X14" s="110"/>
      <c r="Y14" s="89"/>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12"/>
      <c r="W15" s="128"/>
      <c r="X15" s="128"/>
      <c r="Y15" s="87"/>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0</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UNCHANGED.</v>
      </c>
      <c r="T18" s="180"/>
      <c r="U18" s="180"/>
      <c r="V18" s="180"/>
      <c r="W18" s="178" t="str">
        <f>IF(Z16=0,"",Z16)</f>
        <v/>
      </c>
      <c r="X18" s="178"/>
      <c r="Y18" s="178"/>
      <c r="Z18" s="178"/>
      <c r="AA18" s="92" t="str">
        <f>IF(Z16&lt;&gt;0,".","")</f>
        <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58"/>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t="str">
        <f>F3</f>
        <v>TAR/TBI Construction</v>
      </c>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12"/>
      <c r="Q25" s="113"/>
      <c r="R25" s="113"/>
      <c r="S25" s="113"/>
      <c r="T25" s="113"/>
      <c r="U25" s="113"/>
      <c r="V25" s="113"/>
      <c r="W25" s="113"/>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14"/>
      <c r="Q26" s="114"/>
      <c r="R26" s="114"/>
      <c r="S26" s="114"/>
      <c r="T26" s="114"/>
      <c r="U26" s="114"/>
      <c r="V26" s="114"/>
      <c r="W26" s="114"/>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16</v>
      </c>
      <c r="C32" s="127"/>
      <c r="D32" s="127"/>
      <c r="E32" s="127"/>
      <c r="F32" s="127"/>
      <c r="G32" s="127"/>
      <c r="H32" s="127"/>
      <c r="I32" s="127"/>
      <c r="J32" s="127"/>
      <c r="K32" s="190">
        <f>'CO 1'!Y32</f>
        <v>0</v>
      </c>
      <c r="L32" s="233"/>
      <c r="M32" s="233"/>
      <c r="N32" s="233"/>
      <c r="O32" s="134" t="s">
        <v>39</v>
      </c>
      <c r="P32" s="135"/>
      <c r="Q32" s="135"/>
      <c r="R32" s="135"/>
      <c r="S32" s="135"/>
      <c r="T32" s="135"/>
      <c r="U32" s="135"/>
      <c r="V32" s="135"/>
      <c r="W32" s="135"/>
      <c r="X32" s="135"/>
      <c r="Y32" s="189" t="str">
        <f>IF(K32&gt;0,K32+W16,"")</f>
        <v/>
      </c>
      <c r="Z32" s="190"/>
      <c r="AA32" s="190"/>
      <c r="AB32" s="190"/>
      <c r="AC32" s="13"/>
      <c r="AE32" s="4"/>
      <c r="AF32" s="4"/>
    </row>
    <row r="33" spans="1:32" s="7" customFormat="1" ht="18.95" customHeight="1">
      <c r="A33" s="6"/>
      <c r="B33" s="160" t="s">
        <v>21</v>
      </c>
      <c r="C33" s="137"/>
      <c r="D33" s="137"/>
      <c r="E33" s="137"/>
      <c r="F33" s="137"/>
      <c r="G33" s="137"/>
      <c r="H33" s="137"/>
      <c r="I33" s="137"/>
      <c r="J33" s="137"/>
      <c r="K33" s="136">
        <f>'CO 1'!K33:N33</f>
        <v>746512</v>
      </c>
      <c r="L33" s="133"/>
      <c r="M33" s="133"/>
      <c r="N33" s="133"/>
      <c r="O33" s="133" t="s">
        <v>19</v>
      </c>
      <c r="P33" s="113"/>
      <c r="Q33" s="113"/>
      <c r="R33" s="113"/>
      <c r="S33" s="113"/>
      <c r="T33" s="113"/>
      <c r="U33" s="113"/>
      <c r="V33" s="113"/>
      <c r="W33" s="113"/>
      <c r="X33" s="113"/>
      <c r="Y33" s="136">
        <f>SUM(F33:K35)</f>
        <v>756905</v>
      </c>
      <c r="Z33" s="136"/>
      <c r="AA33" s="136"/>
      <c r="AB33" s="136"/>
      <c r="AC33" s="27"/>
      <c r="AE33" s="2"/>
      <c r="AF33" s="2"/>
    </row>
    <row r="34" spans="1:32" s="5" customFormat="1" ht="18.95" customHeight="1">
      <c r="A34" s="82"/>
      <c r="B34" s="174" t="s">
        <v>6</v>
      </c>
      <c r="C34" s="137"/>
      <c r="D34" s="137"/>
      <c r="E34" s="137"/>
      <c r="F34" s="137"/>
      <c r="G34" s="137"/>
      <c r="H34" s="137"/>
      <c r="I34" s="137"/>
      <c r="J34" s="137"/>
      <c r="K34" s="172">
        <f>H39</f>
        <v>10393</v>
      </c>
      <c r="L34" s="173"/>
      <c r="M34" s="173"/>
      <c r="N34" s="173"/>
      <c r="O34" s="161" t="str">
        <f>IF(Z16=0,"This Change Order:",IF(Z16&lt;0,"This Change Order, DEDUCT:","This Change Order, ADD:"))</f>
        <v>This Change Order:</v>
      </c>
      <c r="P34" s="135"/>
      <c r="Q34" s="135"/>
      <c r="R34" s="135"/>
      <c r="S34" s="135"/>
      <c r="T34" s="135"/>
      <c r="U34" s="135"/>
      <c r="V34" s="135"/>
      <c r="W34" s="135"/>
      <c r="X34" s="135"/>
      <c r="Y34" s="191">
        <f>Z16</f>
        <v>0</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f>M39</f>
        <v>0</v>
      </c>
      <c r="L35" s="130"/>
      <c r="M35" s="130"/>
      <c r="N35" s="130"/>
      <c r="O35" s="131" t="s">
        <v>20</v>
      </c>
      <c r="P35" s="132"/>
      <c r="Q35" s="132"/>
      <c r="R35" s="132"/>
      <c r="S35" s="132"/>
      <c r="T35" s="132"/>
      <c r="U35" s="132"/>
      <c r="V35" s="132"/>
      <c r="W35" s="132"/>
      <c r="X35" s="132"/>
      <c r="Y35" s="126">
        <f>SUM(Y33:Y34)</f>
        <v>756905</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213" t="s">
        <v>23</v>
      </c>
      <c r="G37" s="214"/>
      <c r="H37" s="214"/>
      <c r="I37" s="214"/>
      <c r="J37" s="214"/>
      <c r="K37" s="214"/>
      <c r="L37" s="214"/>
      <c r="M37" s="214"/>
      <c r="N37" s="214"/>
      <c r="O37" s="214"/>
      <c r="P37" s="214"/>
      <c r="Q37" s="214"/>
      <c r="R37" s="214"/>
      <c r="S37" s="214"/>
      <c r="T37" s="214"/>
      <c r="U37" s="214"/>
      <c r="V37" s="214"/>
      <c r="W37" s="64"/>
      <c r="X37" s="64"/>
      <c r="Y37" s="64"/>
      <c r="Z37" s="64"/>
      <c r="AA37" s="64"/>
      <c r="AB37" s="64"/>
      <c r="AE37" s="4"/>
      <c r="AF37" s="4"/>
    </row>
    <row r="38" spans="1:32" s="5" customFormat="1" ht="12.75">
      <c r="A38" s="40"/>
      <c r="B38" s="40"/>
      <c r="H38" s="229" t="s">
        <v>24</v>
      </c>
      <c r="I38" s="229"/>
      <c r="J38" s="229"/>
      <c r="K38" s="229"/>
      <c r="M38" s="229" t="s">
        <v>25</v>
      </c>
      <c r="N38" s="229"/>
      <c r="O38" s="229"/>
      <c r="P38" s="229"/>
      <c r="Q38" s="232" t="s">
        <v>44</v>
      </c>
      <c r="R38" s="127"/>
      <c r="S38" s="127"/>
      <c r="T38" s="127"/>
      <c r="U38" s="127"/>
      <c r="V38" s="127"/>
      <c r="W38" s="127"/>
      <c r="Y38" s="64"/>
      <c r="Z38" s="64"/>
      <c r="AA38" s="64"/>
      <c r="AB38" s="64"/>
      <c r="AC38" s="64"/>
      <c r="AD38" s="64"/>
      <c r="AE38" s="4"/>
      <c r="AF38" s="4"/>
    </row>
    <row r="39" spans="1:32" s="5" customFormat="1" ht="13.5" thickBot="1">
      <c r="A39" s="40"/>
      <c r="B39" s="40"/>
      <c r="C39" s="94"/>
      <c r="F39" s="230" t="s">
        <v>18</v>
      </c>
      <c r="G39" s="231"/>
      <c r="H39" s="223">
        <f>SUM(H40:H40)</f>
        <v>10393</v>
      </c>
      <c r="I39" s="224"/>
      <c r="J39" s="224"/>
      <c r="K39" s="225"/>
      <c r="M39" s="223">
        <f>SUM(M40:M40)</f>
        <v>0</v>
      </c>
      <c r="N39" s="224"/>
      <c r="O39" s="224"/>
      <c r="P39" s="225"/>
      <c r="R39" s="64"/>
      <c r="S39" s="227">
        <f>SUM(S40)</f>
        <v>0</v>
      </c>
      <c r="T39" s="225"/>
      <c r="V39" s="64"/>
      <c r="W39" s="64"/>
      <c r="Y39" s="64"/>
      <c r="Z39" s="64"/>
      <c r="AA39" s="64"/>
      <c r="AB39" s="64"/>
      <c r="AC39" s="64"/>
      <c r="AD39" s="64"/>
      <c r="AE39" s="4"/>
      <c r="AF39" s="4"/>
    </row>
    <row r="40" spans="1:32" s="5" customFormat="1" ht="13.5" thickTop="1">
      <c r="A40" s="40"/>
      <c r="B40" s="40"/>
      <c r="E40" s="96"/>
      <c r="F40" s="95" t="s">
        <v>17</v>
      </c>
      <c r="G40" s="97">
        <v>1</v>
      </c>
      <c r="H40" s="172">
        <f>IF('CO 1'!Z16&gt;0,'CO 1'!Z16,"")</f>
        <v>10393</v>
      </c>
      <c r="I40" s="222"/>
      <c r="J40" s="222"/>
      <c r="K40" s="135"/>
      <c r="L40" s="41"/>
      <c r="M40" s="172" t="str">
        <f>IF('CO 1'!Z16&lt;0,'CO 1'!Z16,"")</f>
        <v/>
      </c>
      <c r="N40" s="222"/>
      <c r="O40" s="222"/>
      <c r="P40" s="135"/>
      <c r="Q40" s="40"/>
      <c r="R40" s="64"/>
      <c r="S40" s="228">
        <f>'CO 1'!W16</f>
        <v>0</v>
      </c>
      <c r="T40" s="135"/>
      <c r="U40" s="40"/>
      <c r="V40" s="64"/>
      <c r="W40" s="64"/>
      <c r="Y40" s="64"/>
      <c r="Z40" s="64"/>
      <c r="AA40" s="64"/>
      <c r="AB40" s="64"/>
      <c r="AC40" s="64"/>
      <c r="AD40" s="64"/>
      <c r="AE40" s="4"/>
      <c r="AF40" s="4"/>
    </row>
    <row r="41" spans="1:32" s="65" customFormat="1" ht="12.75">
      <c r="A41" s="98"/>
      <c r="B41" s="98"/>
      <c r="C41" s="71"/>
      <c r="G41" s="99"/>
      <c r="P41" s="66"/>
      <c r="Q41" s="66"/>
      <c r="R41" s="66"/>
      <c r="S41" s="66"/>
      <c r="T41" s="66"/>
      <c r="U41" s="66"/>
      <c r="V41" s="66"/>
      <c r="W41" s="66"/>
      <c r="X41" s="66"/>
      <c r="Y41" s="66"/>
      <c r="Z41" s="66"/>
      <c r="AA41" s="66"/>
      <c r="AB41" s="66"/>
      <c r="AE41" s="4"/>
      <c r="AF41" s="4"/>
    </row>
    <row r="42" spans="1:32" s="5" customFormat="1" ht="12.75">
      <c r="A42" s="40"/>
      <c r="B42" s="40"/>
      <c r="C42" s="94"/>
      <c r="G42" s="97"/>
      <c r="H42" s="221"/>
      <c r="I42" s="221"/>
      <c r="J42" s="221"/>
      <c r="K42" s="127"/>
      <c r="M42" s="221"/>
      <c r="N42" s="221"/>
      <c r="O42" s="221"/>
      <c r="P42" s="127"/>
      <c r="R42" s="64"/>
      <c r="S42" s="127"/>
      <c r="T42" s="127"/>
      <c r="V42" s="64"/>
      <c r="W42" s="64"/>
      <c r="Y42" s="64"/>
      <c r="Z42" s="64"/>
      <c r="AA42" s="64"/>
      <c r="AB42" s="64"/>
      <c r="AC42" s="64"/>
      <c r="AD42" s="64"/>
      <c r="AE42" s="4"/>
      <c r="AF42" s="4"/>
    </row>
    <row r="43" spans="1:32" s="5" customFormat="1" ht="12.75">
      <c r="A43" s="40"/>
      <c r="B43" s="40"/>
      <c r="C43" s="94"/>
      <c r="G43" s="97"/>
      <c r="H43" s="221"/>
      <c r="I43" s="221"/>
      <c r="J43" s="221"/>
      <c r="K43" s="127"/>
      <c r="M43" s="221"/>
      <c r="N43" s="221"/>
      <c r="O43" s="221"/>
      <c r="P43" s="127"/>
      <c r="R43" s="64"/>
      <c r="S43" s="127"/>
      <c r="T43" s="127"/>
      <c r="V43" s="64"/>
      <c r="W43" s="64"/>
      <c r="Y43" s="64"/>
      <c r="Z43" s="64"/>
      <c r="AA43" s="64"/>
      <c r="AB43" s="64"/>
      <c r="AC43" s="64"/>
      <c r="AD43" s="64"/>
      <c r="AE43" s="4"/>
      <c r="AF43" s="4"/>
    </row>
    <row r="44" spans="1:32" s="5" customFormat="1" ht="12.75">
      <c r="A44" s="40"/>
      <c r="B44" s="40"/>
      <c r="C44" s="94"/>
      <c r="G44" s="97"/>
      <c r="H44" s="221"/>
      <c r="I44" s="221"/>
      <c r="J44" s="221"/>
      <c r="K44" s="127"/>
      <c r="M44" s="221"/>
      <c r="N44" s="221"/>
      <c r="O44" s="221"/>
      <c r="P44" s="127"/>
      <c r="R44" s="64"/>
      <c r="S44" s="127"/>
      <c r="T44" s="127"/>
      <c r="V44" s="64"/>
      <c r="W44" s="64"/>
      <c r="Y44" s="64"/>
      <c r="Z44" s="64"/>
      <c r="AA44" s="64"/>
      <c r="AB44" s="64"/>
      <c r="AC44" s="64"/>
      <c r="AD44" s="64"/>
      <c r="AE44" s="4"/>
      <c r="AF44" s="4"/>
    </row>
    <row r="45" spans="1:32" s="5" customFormat="1" ht="12.75">
      <c r="A45" s="40"/>
      <c r="B45" s="40"/>
      <c r="C45" s="94"/>
      <c r="G45" s="97"/>
      <c r="H45" s="221"/>
      <c r="I45" s="221"/>
      <c r="J45" s="221"/>
      <c r="K45" s="127"/>
      <c r="M45" s="221"/>
      <c r="N45" s="221"/>
      <c r="O45" s="221"/>
      <c r="P45" s="127"/>
      <c r="R45" s="64"/>
      <c r="S45" s="127"/>
      <c r="T45" s="127"/>
      <c r="V45" s="64"/>
      <c r="W45" s="64"/>
      <c r="Y45" s="64"/>
      <c r="Z45" s="64"/>
      <c r="AA45" s="64"/>
      <c r="AB45" s="64"/>
      <c r="AC45" s="64"/>
      <c r="AD45" s="64"/>
      <c r="AE45" s="4"/>
      <c r="AF45" s="4"/>
    </row>
    <row r="46" spans="1:32" s="5" customFormat="1" ht="12.75">
      <c r="A46" s="40"/>
      <c r="B46" s="40"/>
      <c r="C46" s="94"/>
      <c r="G46" s="97"/>
      <c r="H46" s="221"/>
      <c r="I46" s="221"/>
      <c r="J46" s="221"/>
      <c r="K46" s="127"/>
      <c r="M46" s="221"/>
      <c r="N46" s="221"/>
      <c r="O46" s="221"/>
      <c r="P46" s="127"/>
      <c r="R46" s="64"/>
      <c r="S46" s="127"/>
      <c r="T46" s="127"/>
      <c r="V46" s="64"/>
      <c r="W46" s="64"/>
      <c r="Y46" s="64"/>
      <c r="Z46" s="64"/>
      <c r="AA46" s="64"/>
      <c r="AB46" s="64"/>
      <c r="AC46" s="64"/>
      <c r="AD46" s="64"/>
      <c r="AE46" s="4"/>
      <c r="AF46" s="4"/>
    </row>
    <row r="47" spans="1:32" s="5" customFormat="1" ht="12.75">
      <c r="A47" s="40"/>
      <c r="B47" s="40"/>
      <c r="C47" s="94"/>
      <c r="G47" s="97"/>
      <c r="H47" s="221"/>
      <c r="I47" s="221"/>
      <c r="J47" s="221"/>
      <c r="K47" s="127"/>
      <c r="M47" s="221"/>
      <c r="N47" s="221"/>
      <c r="O47" s="221"/>
      <c r="P47" s="127"/>
      <c r="R47" s="64"/>
      <c r="S47" s="127"/>
      <c r="T47" s="127"/>
      <c r="V47" s="64"/>
      <c r="W47" s="64"/>
      <c r="Y47" s="64"/>
      <c r="Z47" s="64"/>
      <c r="AA47" s="64"/>
      <c r="AB47" s="64"/>
      <c r="AC47" s="64"/>
      <c r="AD47" s="64"/>
      <c r="AE47" s="4"/>
      <c r="AF47" s="4"/>
    </row>
    <row r="48" spans="1:32" s="5" customFormat="1" ht="12.75">
      <c r="A48" s="40"/>
      <c r="B48" s="40"/>
      <c r="C48" s="94"/>
      <c r="G48" s="97"/>
      <c r="H48" s="221"/>
      <c r="I48" s="221"/>
      <c r="J48" s="221"/>
      <c r="K48" s="127"/>
      <c r="M48" s="221"/>
      <c r="N48" s="221"/>
      <c r="O48" s="221"/>
      <c r="P48" s="127"/>
      <c r="R48" s="64"/>
      <c r="S48" s="127"/>
      <c r="T48" s="127"/>
      <c r="V48" s="64"/>
      <c r="W48" s="64"/>
      <c r="Y48" s="64"/>
      <c r="Z48" s="64"/>
      <c r="AA48" s="64"/>
      <c r="AB48" s="64"/>
      <c r="AC48" s="64"/>
      <c r="AD48" s="64"/>
      <c r="AE48" s="4"/>
      <c r="AF48" s="4"/>
    </row>
    <row r="49" spans="1:32" s="5" customFormat="1" ht="12.75">
      <c r="A49" s="40"/>
      <c r="B49" s="40"/>
      <c r="C49" s="94"/>
      <c r="G49" s="97"/>
      <c r="H49" s="221"/>
      <c r="I49" s="221"/>
      <c r="J49" s="221"/>
      <c r="K49" s="127"/>
      <c r="M49" s="221"/>
      <c r="N49" s="221"/>
      <c r="O49" s="221"/>
      <c r="P49" s="127"/>
      <c r="R49" s="64"/>
      <c r="S49" s="127"/>
      <c r="T49" s="127"/>
      <c r="V49" s="64"/>
      <c r="W49" s="64"/>
      <c r="Y49" s="64"/>
      <c r="Z49" s="64"/>
      <c r="AA49" s="64"/>
      <c r="AB49" s="64"/>
      <c r="AC49" s="64"/>
      <c r="AD49" s="64"/>
      <c r="AE49" s="4"/>
      <c r="AF49" s="4"/>
    </row>
    <row r="50" spans="1:32" s="49" customFormat="1" ht="14.25">
      <c r="A50" s="47"/>
      <c r="B50" s="47"/>
      <c r="C50" s="48"/>
      <c r="H50" s="226"/>
      <c r="I50" s="226"/>
      <c r="J50" s="226"/>
      <c r="K50" s="59"/>
      <c r="M50" s="226"/>
      <c r="N50" s="226"/>
      <c r="O50" s="226"/>
      <c r="Q50" s="50"/>
      <c r="S50" s="50"/>
      <c r="T50" s="50"/>
      <c r="U50" s="50"/>
      <c r="V50" s="50"/>
      <c r="X50" s="50"/>
      <c r="Y50" s="50"/>
      <c r="Z50" s="50"/>
      <c r="AA50" s="50"/>
      <c r="AB50" s="50"/>
      <c r="AC50" s="50"/>
      <c r="AE50" s="4"/>
      <c r="AF50" s="4"/>
    </row>
    <row r="51" spans="1:32" s="49" customFormat="1" ht="14.25">
      <c r="A51" s="47"/>
      <c r="B51" s="47"/>
      <c r="C51" s="48"/>
      <c r="H51" s="226"/>
      <c r="I51" s="226"/>
      <c r="J51" s="226"/>
      <c r="K51" s="59"/>
      <c r="M51" s="226"/>
      <c r="N51" s="226"/>
      <c r="O51" s="226"/>
      <c r="Q51" s="50"/>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5"/>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5"/>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sheetData>
  <sheetProtection selectLockedCells="1"/>
  <mergeCells count="154">
    <mergeCell ref="B34:J34"/>
    <mergeCell ref="B31:AB31"/>
    <mergeCell ref="Y34:AB34"/>
    <mergeCell ref="K32:N32"/>
    <mergeCell ref="K33:N33"/>
    <mergeCell ref="K34:N34"/>
    <mergeCell ref="AB2:AC2"/>
    <mergeCell ref="AB3:AC3"/>
    <mergeCell ref="F2:V2"/>
    <mergeCell ref="F3:V3"/>
    <mergeCell ref="B32:J32"/>
    <mergeCell ref="B33:J33"/>
    <mergeCell ref="K29:M29"/>
    <mergeCell ref="C22:M23"/>
    <mergeCell ref="C29:I29"/>
    <mergeCell ref="X30:Y30"/>
    <mergeCell ref="O32:X32"/>
    <mergeCell ref="O25:O26"/>
    <mergeCell ref="C24:M25"/>
    <mergeCell ref="P24:W24"/>
    <mergeCell ref="V5:Y5"/>
    <mergeCell ref="B6:D6"/>
    <mergeCell ref="B7:D7"/>
    <mergeCell ref="F15:U15"/>
    <mergeCell ref="B14:D14"/>
    <mergeCell ref="F14:U14"/>
    <mergeCell ref="V6:Y6"/>
    <mergeCell ref="F7:U7"/>
    <mergeCell ref="B1:F1"/>
    <mergeCell ref="G1:AB1"/>
    <mergeCell ref="W2:Y2"/>
    <mergeCell ref="W3:Y3"/>
    <mergeCell ref="C28:M28"/>
    <mergeCell ref="O22:O23"/>
    <mergeCell ref="P22:W23"/>
    <mergeCell ref="P28:AB28"/>
    <mergeCell ref="B18:R18"/>
    <mergeCell ref="X24:Y24"/>
    <mergeCell ref="B19:AB19"/>
    <mergeCell ref="B17:J17"/>
    <mergeCell ref="K17:R17"/>
    <mergeCell ref="B20:AB20"/>
    <mergeCell ref="C21:M21"/>
    <mergeCell ref="Z22:AB23"/>
    <mergeCell ref="C26:M27"/>
    <mergeCell ref="X22:Y23"/>
    <mergeCell ref="C30:I30"/>
    <mergeCell ref="P21:AB21"/>
    <mergeCell ref="P27:W27"/>
    <mergeCell ref="S43:T43"/>
    <mergeCell ref="H40:K40"/>
    <mergeCell ref="Z5:AB5"/>
    <mergeCell ref="F6:U6"/>
    <mergeCell ref="Z7:AB7"/>
    <mergeCell ref="Y33:AB33"/>
    <mergeCell ref="Z13:AB13"/>
    <mergeCell ref="Z29:AB29"/>
    <mergeCell ref="Y17:AB17"/>
    <mergeCell ref="W17:X17"/>
    <mergeCell ref="B35:J35"/>
    <mergeCell ref="S39:T39"/>
    <mergeCell ref="S42:T42"/>
    <mergeCell ref="H39:K39"/>
    <mergeCell ref="S40:T40"/>
    <mergeCell ref="H38:K38"/>
    <mergeCell ref="M38:P38"/>
    <mergeCell ref="F37:V37"/>
    <mergeCell ref="F39:G39"/>
    <mergeCell ref="Q38:W38"/>
    <mergeCell ref="P30:W30"/>
    <mergeCell ref="Z9:AB9"/>
    <mergeCell ref="Z10:AB10"/>
    <mergeCell ref="Z12:AB12"/>
    <mergeCell ref="Z25:AB26"/>
    <mergeCell ref="W15:X15"/>
    <mergeCell ref="Z11:AB11"/>
    <mergeCell ref="Z14:AB14"/>
    <mergeCell ref="Z15:AB15"/>
    <mergeCell ref="W18:Z18"/>
    <mergeCell ref="W11:X11"/>
    <mergeCell ref="P25:W26"/>
    <mergeCell ref="B16:R16"/>
    <mergeCell ref="S16:V16"/>
    <mergeCell ref="B12:D12"/>
    <mergeCell ref="Z16:AB16"/>
    <mergeCell ref="F12:U12"/>
    <mergeCell ref="H44:K44"/>
    <mergeCell ref="H42:K42"/>
    <mergeCell ref="M45:P45"/>
    <mergeCell ref="M46:P46"/>
    <mergeCell ref="M47:P47"/>
    <mergeCell ref="M43:P43"/>
    <mergeCell ref="H43:K43"/>
    <mergeCell ref="S44:T44"/>
    <mergeCell ref="M44:P44"/>
    <mergeCell ref="S45:T45"/>
    <mergeCell ref="S49:T49"/>
    <mergeCell ref="H51:J51"/>
    <mergeCell ref="M51:O51"/>
    <mergeCell ref="M49:P49"/>
    <mergeCell ref="H48:K48"/>
    <mergeCell ref="M50:O50"/>
    <mergeCell ref="H50:J50"/>
    <mergeCell ref="H49:K49"/>
    <mergeCell ref="H46:K46"/>
    <mergeCell ref="H47:K47"/>
    <mergeCell ref="X29:Y29"/>
    <mergeCell ref="X27:Y27"/>
    <mergeCell ref="X25:Y26"/>
    <mergeCell ref="W16:X16"/>
    <mergeCell ref="W14:X14"/>
    <mergeCell ref="M48:P48"/>
    <mergeCell ref="O35:X35"/>
    <mergeCell ref="S46:T46"/>
    <mergeCell ref="S47:T47"/>
    <mergeCell ref="S48:T48"/>
    <mergeCell ref="M42:P42"/>
    <mergeCell ref="M40:P40"/>
    <mergeCell ref="K35:N35"/>
    <mergeCell ref="S17:V17"/>
    <mergeCell ref="S18:V18"/>
    <mergeCell ref="Y35:AB35"/>
    <mergeCell ref="K30:M30"/>
    <mergeCell ref="M39:P39"/>
    <mergeCell ref="Z30:AB30"/>
    <mergeCell ref="Y32:AB32"/>
    <mergeCell ref="O33:X33"/>
    <mergeCell ref="P29:W29"/>
    <mergeCell ref="O34:X34"/>
    <mergeCell ref="H45:K45"/>
    <mergeCell ref="Z2:AA2"/>
    <mergeCell ref="Z3:AA3"/>
    <mergeCell ref="B15:D15"/>
    <mergeCell ref="A2:E2"/>
    <mergeCell ref="A3:E3"/>
    <mergeCell ref="B8:D8"/>
    <mergeCell ref="B4:AB4"/>
    <mergeCell ref="B13:D13"/>
    <mergeCell ref="B9:D9"/>
    <mergeCell ref="B11:D11"/>
    <mergeCell ref="F11:U11"/>
    <mergeCell ref="Z6:AB6"/>
    <mergeCell ref="F8:U8"/>
    <mergeCell ref="F9:U9"/>
    <mergeCell ref="F10:U10"/>
    <mergeCell ref="B10:D10"/>
    <mergeCell ref="W7:X7"/>
    <mergeCell ref="W8:X8"/>
    <mergeCell ref="W9:X9"/>
    <mergeCell ref="W10:X10"/>
    <mergeCell ref="F13:U13"/>
    <mergeCell ref="W13:X13"/>
    <mergeCell ref="W12:X12"/>
    <mergeCell ref="Z8:AB8"/>
  </mergeCells>
  <phoneticPr fontId="0" type="noConversion"/>
  <conditionalFormatting sqref="Z17">
    <cfRule type="expression" dxfId="80" priority="1" stopIfTrue="1">
      <formula>W16&lt;&gt;0</formula>
    </cfRule>
  </conditionalFormatting>
  <conditionalFormatting sqref="AA17">
    <cfRule type="expression" dxfId="79" priority="2" stopIfTrue="1">
      <formula>W16&lt;&gt;0</formula>
    </cfRule>
  </conditionalFormatting>
  <conditionalFormatting sqref="X18">
    <cfRule type="expression" dxfId="78" priority="3" stopIfTrue="1">
      <formula>Z16&lt;&gt;0</formula>
    </cfRule>
  </conditionalFormatting>
  <conditionalFormatting sqref="Y17">
    <cfRule type="expression" dxfId="77" priority="4" stopIfTrue="1">
      <formula>W16&lt;&gt;0</formula>
    </cfRule>
  </conditionalFormatting>
  <conditionalFormatting sqref="AB17">
    <cfRule type="expression" dxfId="76" priority="5" stopIfTrue="1">
      <formula>W16&lt;&gt;0</formula>
    </cfRule>
  </conditionalFormatting>
  <conditionalFormatting sqref="W18">
    <cfRule type="expression" dxfId="75" priority="6" stopIfTrue="1">
      <formula>Z16&lt;&gt;0</formula>
    </cfRule>
  </conditionalFormatting>
  <conditionalFormatting sqref="Y18">
    <cfRule type="expression" dxfId="74" priority="7" stopIfTrue="1">
      <formula>Z16&lt;&gt;0</formula>
    </cfRule>
  </conditionalFormatting>
  <conditionalFormatting sqref="Z18">
    <cfRule type="expression" dxfId="73" priority="8" stopIfTrue="1">
      <formula>Z16&lt;&gt;0</formula>
    </cfRule>
  </conditionalFormatting>
  <conditionalFormatting sqref="W17:X17">
    <cfRule type="cellIs" dxfId="72"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sheetPr syncVertical="1" syncRef="A1" transitionEvaluation="1"/>
  <dimension ref="A1:AL253"/>
  <sheetViews>
    <sheetView showGridLines="0" zoomScale="115" zoomScaleNormal="115"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205"/>
      <c r="C1" s="205"/>
      <c r="D1" s="205"/>
      <c r="E1" s="205"/>
      <c r="F1" s="205"/>
      <c r="G1" s="205"/>
      <c r="H1" s="205"/>
      <c r="I1" s="205"/>
      <c r="J1" s="205"/>
      <c r="K1" s="205"/>
      <c r="L1" s="205"/>
      <c r="M1" s="205"/>
      <c r="N1" s="205"/>
      <c r="O1" s="205"/>
      <c r="P1" s="205"/>
      <c r="Q1" s="206" t="s">
        <v>45</v>
      </c>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119" t="str">
        <f>'CO 1'!F2:AB2</f>
        <v>FTW-336A</v>
      </c>
      <c r="G2" s="119"/>
      <c r="H2" s="119"/>
      <c r="I2" s="119"/>
      <c r="J2" s="119"/>
      <c r="K2" s="119"/>
      <c r="L2" s="119"/>
      <c r="M2" s="119"/>
      <c r="N2" s="119"/>
      <c r="O2" s="119"/>
      <c r="P2" s="119"/>
      <c r="Q2" s="119"/>
      <c r="R2" s="119"/>
      <c r="S2" s="119"/>
      <c r="T2" s="119"/>
      <c r="U2" s="119"/>
      <c r="V2" s="238"/>
      <c r="W2" s="115" t="s">
        <v>47</v>
      </c>
      <c r="X2" s="116"/>
      <c r="Y2" s="116"/>
      <c r="Z2" s="119" t="str">
        <f>'CO 1'!Z2:AA2</f>
        <v>J101395</v>
      </c>
      <c r="AA2" s="119"/>
      <c r="AB2" s="234" t="s">
        <v>46</v>
      </c>
      <c r="AC2" s="235"/>
      <c r="AE2" s="4"/>
      <c r="AF2" s="4"/>
    </row>
    <row r="3" spans="1:32" s="3" customFormat="1" ht="20.100000000000001" customHeight="1">
      <c r="A3" s="211" t="s">
        <v>2</v>
      </c>
      <c r="B3" s="212"/>
      <c r="C3" s="212"/>
      <c r="D3" s="212"/>
      <c r="E3" s="212"/>
      <c r="F3" s="220" t="str">
        <f>'CO 1'!F3:AB3</f>
        <v>TAR/TBI Construction</v>
      </c>
      <c r="G3" s="220"/>
      <c r="H3" s="220"/>
      <c r="I3" s="220"/>
      <c r="J3" s="220"/>
      <c r="K3" s="220"/>
      <c r="L3" s="220"/>
      <c r="M3" s="220"/>
      <c r="N3" s="220"/>
      <c r="O3" s="220"/>
      <c r="P3" s="220"/>
      <c r="Q3" s="220"/>
      <c r="R3" s="220"/>
      <c r="S3" s="220"/>
      <c r="T3" s="220"/>
      <c r="U3" s="220"/>
      <c r="V3" s="239"/>
      <c r="W3" s="117" t="s">
        <v>48</v>
      </c>
      <c r="X3" s="118"/>
      <c r="Y3" s="118"/>
      <c r="Z3" s="220" t="str">
        <f>'CO 1'!Z3:AA3</f>
        <v>n/a</v>
      </c>
      <c r="AA3" s="220"/>
      <c r="AB3" s="236">
        <v>3</v>
      </c>
      <c r="AC3" s="237"/>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c r="C7" s="219"/>
      <c r="D7" s="219"/>
      <c r="E7" s="88"/>
      <c r="F7" s="124"/>
      <c r="G7" s="124"/>
      <c r="H7" s="124"/>
      <c r="I7" s="124"/>
      <c r="J7" s="124"/>
      <c r="K7" s="124"/>
      <c r="L7" s="124"/>
      <c r="M7" s="124"/>
      <c r="N7" s="124"/>
      <c r="O7" s="124"/>
      <c r="P7" s="124"/>
      <c r="Q7" s="124"/>
      <c r="R7" s="124"/>
      <c r="S7" s="124"/>
      <c r="T7" s="124"/>
      <c r="U7" s="124"/>
      <c r="V7" s="55"/>
      <c r="W7" s="216"/>
      <c r="X7" s="216"/>
      <c r="Y7" s="89"/>
      <c r="Z7" s="106"/>
      <c r="AA7" s="106"/>
      <c r="AB7" s="106"/>
      <c r="AC7" s="13"/>
      <c r="AE7" s="14">
        <f t="shared" ref="AE7:AE15" si="0">IF(W7&lt;0,W7,0)</f>
        <v>0</v>
      </c>
      <c r="AF7" s="14">
        <f t="shared" ref="AF7:AF15" si="1">IF(W7&gt;0,W7,0)</f>
        <v>0</v>
      </c>
    </row>
    <row r="8" spans="1:32" s="3" customFormat="1" ht="33.950000000000003" customHeight="1">
      <c r="A8" s="11"/>
      <c r="B8" s="107"/>
      <c r="C8" s="108"/>
      <c r="D8" s="108"/>
      <c r="E8" s="56"/>
      <c r="F8" s="109"/>
      <c r="G8" s="109"/>
      <c r="H8" s="109"/>
      <c r="I8" s="109"/>
      <c r="J8" s="109"/>
      <c r="K8" s="109"/>
      <c r="L8" s="109"/>
      <c r="M8" s="109"/>
      <c r="N8" s="109"/>
      <c r="O8" s="109"/>
      <c r="P8" s="109"/>
      <c r="Q8" s="109"/>
      <c r="R8" s="109"/>
      <c r="S8" s="109"/>
      <c r="T8" s="109"/>
      <c r="U8" s="109"/>
      <c r="V8" s="55"/>
      <c r="W8" s="110"/>
      <c r="X8" s="110"/>
      <c r="Y8" s="89"/>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55"/>
      <c r="W9" s="110"/>
      <c r="X9" s="110"/>
      <c r="Y9" s="89"/>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55"/>
      <c r="W10" s="110"/>
      <c r="X10" s="110"/>
      <c r="Y10" s="89"/>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55"/>
      <c r="W11" s="110"/>
      <c r="X11" s="110"/>
      <c r="Y11" s="89"/>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55"/>
      <c r="W12" s="110"/>
      <c r="X12" s="110"/>
      <c r="Y12" s="89"/>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55"/>
      <c r="W13" s="110"/>
      <c r="X13" s="110"/>
      <c r="Y13" s="89"/>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55"/>
      <c r="W14" s="110"/>
      <c r="X14" s="110"/>
      <c r="Y14" s="89"/>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12"/>
      <c r="W15" s="128"/>
      <c r="X15" s="128"/>
      <c r="Y15" s="87"/>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0</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UNCHANGED.</v>
      </c>
      <c r="T18" s="180"/>
      <c r="U18" s="180"/>
      <c r="V18" s="180"/>
      <c r="W18" s="178" t="str">
        <f>IF(Z16=0,"",Z16)</f>
        <v/>
      </c>
      <c r="X18" s="178"/>
      <c r="Y18" s="178"/>
      <c r="Z18" s="178"/>
      <c r="AA18" s="92" t="str">
        <f>IF(Z16&lt;&gt;0,".","")</f>
        <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58"/>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t="str">
        <f>F3</f>
        <v>TAR/TBI Construction</v>
      </c>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12"/>
      <c r="Q25" s="113"/>
      <c r="R25" s="113"/>
      <c r="S25" s="113"/>
      <c r="T25" s="113"/>
      <c r="U25" s="113"/>
      <c r="V25" s="113"/>
      <c r="W25" s="113"/>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14"/>
      <c r="Q26" s="114"/>
      <c r="R26" s="114"/>
      <c r="S26" s="114"/>
      <c r="T26" s="114"/>
      <c r="U26" s="114"/>
      <c r="V26" s="114"/>
      <c r="W26" s="114"/>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16</v>
      </c>
      <c r="C32" s="127"/>
      <c r="D32" s="127"/>
      <c r="E32" s="127"/>
      <c r="F32" s="127"/>
      <c r="G32" s="127"/>
      <c r="H32" s="127"/>
      <c r="I32" s="127"/>
      <c r="J32" s="127"/>
      <c r="K32" s="190" t="str">
        <f>'CO 2'!Y32</f>
        <v/>
      </c>
      <c r="L32" s="233"/>
      <c r="M32" s="233"/>
      <c r="N32" s="233"/>
      <c r="O32" s="134" t="s">
        <v>39</v>
      </c>
      <c r="P32" s="135"/>
      <c r="Q32" s="135"/>
      <c r="R32" s="135"/>
      <c r="S32" s="135"/>
      <c r="T32" s="135"/>
      <c r="U32" s="135"/>
      <c r="V32" s="135"/>
      <c r="W32" s="135"/>
      <c r="X32" s="135"/>
      <c r="Y32" s="189" t="str">
        <f>IF(K32&gt;0,K32+W16,"")</f>
        <v/>
      </c>
      <c r="Z32" s="190"/>
      <c r="AA32" s="190"/>
      <c r="AB32" s="190"/>
      <c r="AC32" s="13"/>
      <c r="AE32" s="4"/>
      <c r="AF32" s="4"/>
    </row>
    <row r="33" spans="1:32" s="7" customFormat="1" ht="18.95" customHeight="1">
      <c r="A33" s="6"/>
      <c r="B33" s="160" t="s">
        <v>21</v>
      </c>
      <c r="C33" s="137"/>
      <c r="D33" s="137"/>
      <c r="E33" s="137"/>
      <c r="F33" s="137"/>
      <c r="G33" s="137"/>
      <c r="H33" s="137"/>
      <c r="I33" s="137"/>
      <c r="J33" s="137"/>
      <c r="K33" s="136">
        <f>'CO 1'!K33:N33</f>
        <v>746512</v>
      </c>
      <c r="L33" s="133"/>
      <c r="M33" s="133"/>
      <c r="N33" s="133"/>
      <c r="O33" s="133" t="s">
        <v>19</v>
      </c>
      <c r="P33" s="113"/>
      <c r="Q33" s="113"/>
      <c r="R33" s="113"/>
      <c r="S33" s="113"/>
      <c r="T33" s="113"/>
      <c r="U33" s="113"/>
      <c r="V33" s="113"/>
      <c r="W33" s="113"/>
      <c r="X33" s="113"/>
      <c r="Y33" s="136">
        <f>SUM(F33:K35)</f>
        <v>756905</v>
      </c>
      <c r="Z33" s="136"/>
      <c r="AA33" s="136"/>
      <c r="AB33" s="136"/>
      <c r="AC33" s="27"/>
      <c r="AE33" s="2"/>
      <c r="AF33" s="2"/>
    </row>
    <row r="34" spans="1:32" s="5" customFormat="1" ht="18.95" customHeight="1">
      <c r="A34" s="82"/>
      <c r="B34" s="174" t="s">
        <v>6</v>
      </c>
      <c r="C34" s="137"/>
      <c r="D34" s="137"/>
      <c r="E34" s="137"/>
      <c r="F34" s="137"/>
      <c r="G34" s="137"/>
      <c r="H34" s="137"/>
      <c r="I34" s="137"/>
      <c r="J34" s="137"/>
      <c r="K34" s="172">
        <f>H39</f>
        <v>10393</v>
      </c>
      <c r="L34" s="173"/>
      <c r="M34" s="173"/>
      <c r="N34" s="173"/>
      <c r="O34" s="161" t="str">
        <f>IF(Z16=0,"This Change Order:",IF(Z16&lt;0,"This Change Order, DEDUCT:","This Change Order, ADD:"))</f>
        <v>This Change Order:</v>
      </c>
      <c r="P34" s="135"/>
      <c r="Q34" s="135"/>
      <c r="R34" s="135"/>
      <c r="S34" s="135"/>
      <c r="T34" s="135"/>
      <c r="U34" s="135"/>
      <c r="V34" s="135"/>
      <c r="W34" s="135"/>
      <c r="X34" s="135"/>
      <c r="Y34" s="191">
        <f>Z16</f>
        <v>0</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f>M39</f>
        <v>0</v>
      </c>
      <c r="L35" s="130"/>
      <c r="M35" s="130"/>
      <c r="N35" s="130"/>
      <c r="O35" s="131" t="s">
        <v>20</v>
      </c>
      <c r="P35" s="132"/>
      <c r="Q35" s="132"/>
      <c r="R35" s="132"/>
      <c r="S35" s="132"/>
      <c r="T35" s="132"/>
      <c r="U35" s="132"/>
      <c r="V35" s="132"/>
      <c r="W35" s="132"/>
      <c r="X35" s="132"/>
      <c r="Y35" s="126">
        <f>SUM(Y33:Y34)</f>
        <v>756905</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213" t="s">
        <v>23</v>
      </c>
      <c r="G37" s="214"/>
      <c r="H37" s="214"/>
      <c r="I37" s="214"/>
      <c r="J37" s="214"/>
      <c r="K37" s="214"/>
      <c r="L37" s="214"/>
      <c r="M37" s="214"/>
      <c r="N37" s="214"/>
      <c r="O37" s="214"/>
      <c r="P37" s="214"/>
      <c r="Q37" s="214"/>
      <c r="R37" s="214"/>
      <c r="S37" s="214"/>
      <c r="T37" s="214"/>
      <c r="U37" s="214"/>
      <c r="V37" s="214"/>
      <c r="W37" s="64"/>
      <c r="X37" s="64"/>
      <c r="Y37" s="64"/>
      <c r="Z37" s="64"/>
      <c r="AA37" s="64"/>
      <c r="AB37" s="64"/>
      <c r="AE37" s="4"/>
      <c r="AF37" s="4"/>
    </row>
    <row r="38" spans="1:32" s="5" customFormat="1" ht="12.75">
      <c r="A38" s="40"/>
      <c r="B38" s="40"/>
      <c r="H38" s="229" t="s">
        <v>24</v>
      </c>
      <c r="I38" s="229"/>
      <c r="J38" s="229"/>
      <c r="K38" s="229"/>
      <c r="M38" s="229" t="s">
        <v>25</v>
      </c>
      <c r="N38" s="229"/>
      <c r="O38" s="229"/>
      <c r="P38" s="229"/>
      <c r="Q38" s="232" t="s">
        <v>44</v>
      </c>
      <c r="R38" s="127"/>
      <c r="S38" s="127"/>
      <c r="T38" s="127"/>
      <c r="U38" s="127"/>
      <c r="V38" s="127"/>
      <c r="W38" s="127"/>
      <c r="Y38" s="64"/>
      <c r="Z38" s="64"/>
      <c r="AA38" s="64"/>
      <c r="AB38" s="64"/>
      <c r="AC38" s="64"/>
      <c r="AD38" s="64"/>
      <c r="AE38" s="4"/>
      <c r="AF38" s="4"/>
    </row>
    <row r="39" spans="1:32" s="5" customFormat="1" ht="13.5" thickBot="1">
      <c r="A39" s="40"/>
      <c r="B39" s="40"/>
      <c r="C39" s="94"/>
      <c r="F39" s="230" t="s">
        <v>18</v>
      </c>
      <c r="G39" s="231"/>
      <c r="H39" s="223">
        <f>SUM(H40:H41)</f>
        <v>10393</v>
      </c>
      <c r="I39" s="224"/>
      <c r="J39" s="224"/>
      <c r="K39" s="225"/>
      <c r="M39" s="223">
        <f>SUM(M40:M41)</f>
        <v>0</v>
      </c>
      <c r="N39" s="224"/>
      <c r="O39" s="224"/>
      <c r="P39" s="225"/>
      <c r="R39" s="64"/>
      <c r="S39" s="227">
        <f>SUM(S40:S41)</f>
        <v>0</v>
      </c>
      <c r="T39" s="225"/>
      <c r="V39" s="64"/>
      <c r="W39" s="64"/>
      <c r="Y39" s="64"/>
      <c r="Z39" s="64"/>
      <c r="AA39" s="64"/>
      <c r="AB39" s="64"/>
      <c r="AC39" s="64"/>
      <c r="AD39" s="64"/>
      <c r="AE39" s="4"/>
      <c r="AF39" s="4"/>
    </row>
    <row r="40" spans="1:32" s="5" customFormat="1" ht="13.5" thickTop="1">
      <c r="A40" s="40"/>
      <c r="B40" s="40"/>
      <c r="E40" s="96"/>
      <c r="F40" s="95" t="s">
        <v>17</v>
      </c>
      <c r="G40" s="97">
        <v>1</v>
      </c>
      <c r="H40" s="241">
        <f>IF('CO 1'!Z16&gt;0,'CO 1'!Z16,"")</f>
        <v>10393</v>
      </c>
      <c r="I40" s="221"/>
      <c r="J40" s="221"/>
      <c r="K40" s="127"/>
      <c r="L40" s="95"/>
      <c r="M40" s="241" t="str">
        <f>IF('CO 1'!Z16&lt;0,'CO 1'!Z16,"")</f>
        <v/>
      </c>
      <c r="N40" s="221"/>
      <c r="O40" s="221"/>
      <c r="P40" s="127"/>
      <c r="R40" s="64"/>
      <c r="S40" s="228">
        <f>'CO 1'!W16</f>
        <v>0</v>
      </c>
      <c r="T40" s="127"/>
      <c r="V40" s="64"/>
      <c r="W40" s="64"/>
      <c r="Y40" s="64"/>
      <c r="Z40" s="64"/>
      <c r="AA40" s="64"/>
      <c r="AB40" s="64"/>
      <c r="AC40" s="64"/>
      <c r="AD40" s="64"/>
      <c r="AE40" s="4"/>
      <c r="AF40" s="4"/>
    </row>
    <row r="41" spans="1:32" s="5" customFormat="1" ht="12.75">
      <c r="A41" s="40"/>
      <c r="B41" s="40"/>
      <c r="E41" s="96"/>
      <c r="F41" s="95" t="s">
        <v>17</v>
      </c>
      <c r="G41" s="97">
        <v>2</v>
      </c>
      <c r="H41" s="172" t="str">
        <f>IF('CO 2'!Z16&gt;0,'CO 2'!Z16,"")</f>
        <v/>
      </c>
      <c r="I41" s="222"/>
      <c r="J41" s="222"/>
      <c r="K41" s="135"/>
      <c r="L41" s="95"/>
      <c r="M41" s="172" t="str">
        <f>IF('CO 2'!Z16&lt;0,'CO 2'!Z16,"")</f>
        <v/>
      </c>
      <c r="N41" s="222"/>
      <c r="O41" s="222"/>
      <c r="P41" s="135"/>
      <c r="R41" s="64"/>
      <c r="S41" s="228">
        <f>'CO 2'!W16</f>
        <v>0</v>
      </c>
      <c r="T41" s="135"/>
      <c r="U41" s="40"/>
      <c r="V41" s="64"/>
      <c r="W41" s="64"/>
      <c r="Y41" s="64"/>
      <c r="Z41" s="64"/>
      <c r="AA41" s="64"/>
      <c r="AB41" s="64"/>
      <c r="AC41" s="64"/>
      <c r="AD41" s="64"/>
      <c r="AE41" s="4"/>
      <c r="AF41" s="4"/>
    </row>
    <row r="42" spans="1:32" s="65" customFormat="1" ht="12.75">
      <c r="A42" s="98"/>
      <c r="B42" s="98"/>
      <c r="C42" s="71"/>
      <c r="G42" s="99"/>
      <c r="H42" s="98"/>
      <c r="I42" s="98"/>
      <c r="J42" s="98"/>
      <c r="K42" s="98"/>
      <c r="L42" s="98"/>
      <c r="M42" s="98"/>
      <c r="N42" s="98"/>
      <c r="O42" s="98"/>
      <c r="P42" s="66"/>
      <c r="Q42" s="66"/>
      <c r="R42" s="66"/>
      <c r="S42" s="66"/>
      <c r="T42" s="66"/>
      <c r="U42" s="66"/>
      <c r="V42" s="66"/>
      <c r="W42" s="66"/>
      <c r="X42" s="66"/>
      <c r="Y42" s="66"/>
      <c r="Z42" s="66"/>
      <c r="AA42" s="66"/>
      <c r="AB42" s="66"/>
      <c r="AE42" s="4"/>
      <c r="AF42" s="4"/>
    </row>
    <row r="43" spans="1:32" s="5" customFormat="1" ht="12.75">
      <c r="A43" s="40"/>
      <c r="B43" s="40"/>
      <c r="C43" s="94"/>
      <c r="G43" s="97"/>
      <c r="H43" s="221"/>
      <c r="I43" s="221"/>
      <c r="J43" s="221"/>
      <c r="K43" s="127"/>
      <c r="M43" s="221"/>
      <c r="N43" s="221"/>
      <c r="O43" s="221"/>
      <c r="P43" s="127"/>
      <c r="R43" s="64"/>
      <c r="S43" s="240"/>
      <c r="T43" s="127"/>
      <c r="V43" s="64"/>
      <c r="W43" s="64"/>
      <c r="Y43" s="64"/>
      <c r="Z43" s="64"/>
      <c r="AA43" s="64"/>
      <c r="AB43" s="64"/>
      <c r="AC43" s="64"/>
      <c r="AD43" s="64"/>
      <c r="AE43" s="4"/>
      <c r="AF43" s="4"/>
    </row>
    <row r="44" spans="1:32" s="5" customFormat="1" ht="12.75">
      <c r="A44" s="40"/>
      <c r="B44" s="40"/>
      <c r="C44" s="94"/>
      <c r="G44" s="97"/>
      <c r="H44" s="221"/>
      <c r="I44" s="221"/>
      <c r="J44" s="221"/>
      <c r="K44" s="127"/>
      <c r="M44" s="221"/>
      <c r="N44" s="221"/>
      <c r="O44" s="221"/>
      <c r="P44" s="127"/>
      <c r="R44" s="64"/>
      <c r="S44" s="240"/>
      <c r="T44" s="127"/>
      <c r="V44" s="64"/>
      <c r="W44" s="64"/>
      <c r="Y44" s="64"/>
      <c r="Z44" s="64"/>
      <c r="AA44" s="64"/>
      <c r="AB44" s="64"/>
      <c r="AC44" s="64"/>
      <c r="AD44" s="64"/>
      <c r="AE44" s="4"/>
      <c r="AF44" s="4"/>
    </row>
    <row r="45" spans="1:32" s="5" customFormat="1" ht="12.75">
      <c r="A45" s="40"/>
      <c r="B45" s="40"/>
      <c r="C45" s="94"/>
      <c r="G45" s="97"/>
      <c r="H45" s="221"/>
      <c r="I45" s="221"/>
      <c r="J45" s="221"/>
      <c r="K45" s="127"/>
      <c r="M45" s="221"/>
      <c r="N45" s="221"/>
      <c r="O45" s="221"/>
      <c r="P45" s="127"/>
      <c r="R45" s="64"/>
      <c r="S45" s="240"/>
      <c r="T45" s="127"/>
      <c r="V45" s="64"/>
      <c r="W45" s="64"/>
      <c r="Y45" s="64"/>
      <c r="Z45" s="64"/>
      <c r="AA45" s="64"/>
      <c r="AB45" s="64"/>
      <c r="AC45" s="64"/>
      <c r="AD45" s="64"/>
      <c r="AE45" s="4"/>
      <c r="AF45" s="4"/>
    </row>
    <row r="46" spans="1:32" s="5" customFormat="1" ht="12.75">
      <c r="A46" s="40"/>
      <c r="B46" s="40"/>
      <c r="C46" s="94"/>
      <c r="G46" s="97"/>
      <c r="H46" s="221"/>
      <c r="I46" s="221"/>
      <c r="J46" s="221"/>
      <c r="K46" s="127"/>
      <c r="M46" s="221"/>
      <c r="N46" s="221"/>
      <c r="O46" s="221"/>
      <c r="P46" s="127"/>
      <c r="R46" s="64"/>
      <c r="S46" s="240"/>
      <c r="T46" s="127"/>
      <c r="V46" s="64"/>
      <c r="W46" s="64"/>
      <c r="Y46" s="64"/>
      <c r="Z46" s="64"/>
      <c r="AA46" s="64"/>
      <c r="AB46" s="64"/>
      <c r="AC46" s="64"/>
      <c r="AD46" s="64"/>
      <c r="AE46" s="4"/>
      <c r="AF46" s="4"/>
    </row>
    <row r="47" spans="1:32" s="5" customFormat="1" ht="12.75">
      <c r="A47" s="40"/>
      <c r="B47" s="40"/>
      <c r="C47" s="94"/>
      <c r="G47" s="97"/>
      <c r="H47" s="221"/>
      <c r="I47" s="221"/>
      <c r="J47" s="221"/>
      <c r="K47" s="127"/>
      <c r="M47" s="221"/>
      <c r="N47" s="221"/>
      <c r="O47" s="221"/>
      <c r="P47" s="127"/>
      <c r="R47" s="64"/>
      <c r="S47" s="240"/>
      <c r="T47" s="127"/>
      <c r="V47" s="64"/>
      <c r="W47" s="64"/>
      <c r="Y47" s="64"/>
      <c r="Z47" s="64"/>
      <c r="AA47" s="64"/>
      <c r="AB47" s="64"/>
      <c r="AC47" s="64"/>
      <c r="AD47" s="64"/>
      <c r="AE47" s="4"/>
      <c r="AF47" s="4"/>
    </row>
    <row r="48" spans="1:32" s="5" customFormat="1" ht="12.75">
      <c r="A48" s="40"/>
      <c r="B48" s="40"/>
      <c r="C48" s="94"/>
      <c r="G48" s="97"/>
      <c r="H48" s="221"/>
      <c r="I48" s="221"/>
      <c r="J48" s="221"/>
      <c r="K48" s="127"/>
      <c r="M48" s="221"/>
      <c r="N48" s="221"/>
      <c r="O48" s="221"/>
      <c r="P48" s="127"/>
      <c r="R48" s="64"/>
      <c r="S48" s="240"/>
      <c r="T48" s="127"/>
      <c r="V48" s="64"/>
      <c r="W48" s="64"/>
      <c r="Y48" s="64"/>
      <c r="Z48" s="64"/>
      <c r="AA48" s="64"/>
      <c r="AB48" s="64"/>
      <c r="AC48" s="64"/>
      <c r="AD48" s="64"/>
      <c r="AE48" s="4"/>
      <c r="AF48" s="4"/>
    </row>
    <row r="49" spans="1:32" s="5" customFormat="1" ht="12.75">
      <c r="A49" s="40"/>
      <c r="B49" s="40"/>
      <c r="C49" s="94"/>
      <c r="G49" s="97"/>
      <c r="H49" s="221"/>
      <c r="I49" s="221"/>
      <c r="J49" s="221"/>
      <c r="K49" s="127"/>
      <c r="M49" s="221"/>
      <c r="N49" s="221"/>
      <c r="O49" s="221"/>
      <c r="P49" s="127"/>
      <c r="R49" s="64"/>
      <c r="S49" s="240"/>
      <c r="T49" s="127"/>
      <c r="V49" s="64"/>
      <c r="W49" s="64"/>
      <c r="Y49" s="64"/>
      <c r="Z49" s="64"/>
      <c r="AA49" s="64"/>
      <c r="AB49" s="64"/>
      <c r="AC49" s="64"/>
      <c r="AD49" s="64"/>
      <c r="AE49" s="4"/>
      <c r="AF49" s="4"/>
    </row>
    <row r="50" spans="1:32" s="49" customFormat="1" ht="14.25">
      <c r="A50" s="47"/>
      <c r="B50" s="47"/>
      <c r="C50" s="48"/>
      <c r="H50" s="226"/>
      <c r="I50" s="226"/>
      <c r="J50" s="226"/>
      <c r="K50" s="59"/>
      <c r="M50" s="226"/>
      <c r="N50" s="226"/>
      <c r="O50" s="226"/>
      <c r="Q50" s="50"/>
      <c r="R50" s="67"/>
      <c r="S50" s="50"/>
      <c r="T50" s="50"/>
      <c r="U50" s="50"/>
      <c r="V50" s="50"/>
      <c r="X50" s="50"/>
      <c r="Y50" s="50"/>
      <c r="Z50" s="50"/>
      <c r="AA50" s="50"/>
      <c r="AB50" s="50"/>
      <c r="AC50" s="50"/>
      <c r="AE50" s="4"/>
      <c r="AF50" s="4"/>
    </row>
    <row r="51" spans="1:32" s="49" customFormat="1" ht="14.25">
      <c r="A51" s="47"/>
      <c r="B51" s="47"/>
      <c r="C51" s="48"/>
      <c r="H51" s="226"/>
      <c r="I51" s="226"/>
      <c r="J51" s="226"/>
      <c r="K51" s="59"/>
      <c r="M51" s="226"/>
      <c r="N51" s="226"/>
      <c r="O51" s="226"/>
      <c r="Q51" s="50"/>
      <c r="R51" s="67"/>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7"/>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4"/>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sheetData>
  <sheetProtection selectLockedCells="1"/>
  <mergeCells count="154">
    <mergeCell ref="H46:K46"/>
    <mergeCell ref="H45:K45"/>
    <mergeCell ref="M44:P44"/>
    <mergeCell ref="M45:P45"/>
    <mergeCell ref="B1:P1"/>
    <mergeCell ref="Q1:AB1"/>
    <mergeCell ref="B31:AB31"/>
    <mergeCell ref="K33:N33"/>
    <mergeCell ref="B32:J32"/>
    <mergeCell ref="O32:X32"/>
    <mergeCell ref="K32:N32"/>
    <mergeCell ref="P29:W29"/>
    <mergeCell ref="P28:AB28"/>
    <mergeCell ref="AB2:AC2"/>
    <mergeCell ref="AB3:AC3"/>
    <mergeCell ref="F2:V2"/>
    <mergeCell ref="F3:V3"/>
    <mergeCell ref="C29:I29"/>
    <mergeCell ref="C30:I30"/>
    <mergeCell ref="K30:M30"/>
    <mergeCell ref="P30:W30"/>
    <mergeCell ref="W18:Z18"/>
    <mergeCell ref="S18:V18"/>
    <mergeCell ref="O33:X33"/>
    <mergeCell ref="B33:J33"/>
    <mergeCell ref="Y34:AB34"/>
    <mergeCell ref="Y35:AB35"/>
    <mergeCell ref="O35:X35"/>
    <mergeCell ref="S49:T49"/>
    <mergeCell ref="Q38:W38"/>
    <mergeCell ref="S39:T39"/>
    <mergeCell ref="S43:T43"/>
    <mergeCell ref="S44:T44"/>
    <mergeCell ref="S45:T45"/>
    <mergeCell ref="S48:T48"/>
    <mergeCell ref="H43:K43"/>
    <mergeCell ref="M39:P39"/>
    <mergeCell ref="M43:P43"/>
    <mergeCell ref="H41:K41"/>
    <mergeCell ref="M40:P40"/>
    <mergeCell ref="M41:P41"/>
    <mergeCell ref="H40:K40"/>
    <mergeCell ref="H44:K44"/>
    <mergeCell ref="S47:T47"/>
    <mergeCell ref="M38:P38"/>
    <mergeCell ref="H39:K39"/>
    <mergeCell ref="M48:P48"/>
    <mergeCell ref="H47:K47"/>
    <mergeCell ref="Z6:AB6"/>
    <mergeCell ref="V5:Y5"/>
    <mergeCell ref="Y17:AB17"/>
    <mergeCell ref="P22:W23"/>
    <mergeCell ref="B20:AB20"/>
    <mergeCell ref="Z7:AB7"/>
    <mergeCell ref="Z8:AB8"/>
    <mergeCell ref="S17:V17"/>
    <mergeCell ref="P27:W27"/>
    <mergeCell ref="B18:R18"/>
    <mergeCell ref="Z9:AB9"/>
    <mergeCell ref="Z10:AB10"/>
    <mergeCell ref="O25:O26"/>
    <mergeCell ref="W13:X13"/>
    <mergeCell ref="B19:AB19"/>
    <mergeCell ref="W17:X17"/>
    <mergeCell ref="C21:M21"/>
    <mergeCell ref="C22:M23"/>
    <mergeCell ref="Z5:AB5"/>
    <mergeCell ref="Z13:AB13"/>
    <mergeCell ref="Z12:AB12"/>
    <mergeCell ref="B13:D13"/>
    <mergeCell ref="H51:J51"/>
    <mergeCell ref="H49:K49"/>
    <mergeCell ref="M50:O50"/>
    <mergeCell ref="M51:O51"/>
    <mergeCell ref="M49:P49"/>
    <mergeCell ref="B17:J17"/>
    <mergeCell ref="K17:R17"/>
    <mergeCell ref="P21:AB21"/>
    <mergeCell ref="X25:Y26"/>
    <mergeCell ref="C26:M27"/>
    <mergeCell ref="C28:M28"/>
    <mergeCell ref="Z22:AB23"/>
    <mergeCell ref="S40:T40"/>
    <mergeCell ref="S41:T41"/>
    <mergeCell ref="Y32:AB32"/>
    <mergeCell ref="M47:P47"/>
    <mergeCell ref="Z30:AB30"/>
    <mergeCell ref="K34:N34"/>
    <mergeCell ref="O34:X34"/>
    <mergeCell ref="F37:V37"/>
    <mergeCell ref="B35:J35"/>
    <mergeCell ref="F39:G39"/>
    <mergeCell ref="H38:K38"/>
    <mergeCell ref="B34:J34"/>
    <mergeCell ref="F6:U6"/>
    <mergeCell ref="B6:D6"/>
    <mergeCell ref="F10:U10"/>
    <mergeCell ref="W8:X8"/>
    <mergeCell ref="H50:J50"/>
    <mergeCell ref="K35:N35"/>
    <mergeCell ref="X30:Y30"/>
    <mergeCell ref="H48:K48"/>
    <mergeCell ref="M46:P46"/>
    <mergeCell ref="O22:O23"/>
    <mergeCell ref="K29:M29"/>
    <mergeCell ref="X27:Y27"/>
    <mergeCell ref="B14:D14"/>
    <mergeCell ref="B11:D11"/>
    <mergeCell ref="F14:U14"/>
    <mergeCell ref="F15:U15"/>
    <mergeCell ref="F12:U12"/>
    <mergeCell ref="F13:U13"/>
    <mergeCell ref="X22:Y23"/>
    <mergeCell ref="F11:U11"/>
    <mergeCell ref="B15:D15"/>
    <mergeCell ref="B12:D12"/>
    <mergeCell ref="S46:T46"/>
    <mergeCell ref="Y33:AB33"/>
    <mergeCell ref="Z16:AB16"/>
    <mergeCell ref="B7:D7"/>
    <mergeCell ref="B8:D8"/>
    <mergeCell ref="W15:X15"/>
    <mergeCell ref="W16:X16"/>
    <mergeCell ref="W9:X9"/>
    <mergeCell ref="W10:X10"/>
    <mergeCell ref="W7:X7"/>
    <mergeCell ref="F8:U8"/>
    <mergeCell ref="Z11:AB11"/>
    <mergeCell ref="Z14:AB14"/>
    <mergeCell ref="B10:D10"/>
    <mergeCell ref="W3:Y3"/>
    <mergeCell ref="A2:E2"/>
    <mergeCell ref="A3:E3"/>
    <mergeCell ref="X29:Y29"/>
    <mergeCell ref="B4:AB4"/>
    <mergeCell ref="Z2:AA2"/>
    <mergeCell ref="Z3:AA3"/>
    <mergeCell ref="W2:Y2"/>
    <mergeCell ref="B16:R16"/>
    <mergeCell ref="S16:V16"/>
    <mergeCell ref="V6:Y6"/>
    <mergeCell ref="B9:D9"/>
    <mergeCell ref="F7:U7"/>
    <mergeCell ref="W11:X11"/>
    <mergeCell ref="F9:U9"/>
    <mergeCell ref="W12:X12"/>
    <mergeCell ref="W14:X14"/>
    <mergeCell ref="Z29:AB29"/>
    <mergeCell ref="C24:M25"/>
    <mergeCell ref="Z25:AB26"/>
    <mergeCell ref="P25:W26"/>
    <mergeCell ref="P24:W24"/>
    <mergeCell ref="X24:Y24"/>
    <mergeCell ref="Z15:AB15"/>
  </mergeCells>
  <phoneticPr fontId="0" type="noConversion"/>
  <conditionalFormatting sqref="Z17">
    <cfRule type="expression" dxfId="71" priority="1" stopIfTrue="1">
      <formula>W16&lt;&gt;0</formula>
    </cfRule>
  </conditionalFormatting>
  <conditionalFormatting sqref="AA17">
    <cfRule type="expression" dxfId="70" priority="2" stopIfTrue="1">
      <formula>W16&lt;&gt;0</formula>
    </cfRule>
  </conditionalFormatting>
  <conditionalFormatting sqref="X18">
    <cfRule type="expression" dxfId="69" priority="3" stopIfTrue="1">
      <formula>Z16&lt;&gt;0</formula>
    </cfRule>
  </conditionalFormatting>
  <conditionalFormatting sqref="Y17">
    <cfRule type="expression" dxfId="68" priority="4" stopIfTrue="1">
      <formula>W16&lt;&gt;0</formula>
    </cfRule>
  </conditionalFormatting>
  <conditionalFormatting sqref="AB17">
    <cfRule type="expression" dxfId="67" priority="5" stopIfTrue="1">
      <formula>W16&lt;&gt;0</formula>
    </cfRule>
  </conditionalFormatting>
  <conditionalFormatting sqref="W18">
    <cfRule type="expression" dxfId="66" priority="6" stopIfTrue="1">
      <formula>Z16&lt;&gt;0</formula>
    </cfRule>
  </conditionalFormatting>
  <conditionalFormatting sqref="Y18">
    <cfRule type="expression" dxfId="65" priority="7" stopIfTrue="1">
      <formula>Z16&lt;&gt;0</formula>
    </cfRule>
  </conditionalFormatting>
  <conditionalFormatting sqref="Z18">
    <cfRule type="expression" dxfId="64" priority="8" stopIfTrue="1">
      <formula>Z16&lt;&gt;0</formula>
    </cfRule>
  </conditionalFormatting>
  <conditionalFormatting sqref="W17:X17">
    <cfRule type="cellIs" dxfId="63"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4.xml><?xml version="1.0" encoding="utf-8"?>
<worksheet xmlns="http://schemas.openxmlformats.org/spreadsheetml/2006/main" xmlns:r="http://schemas.openxmlformats.org/officeDocument/2006/relationships">
  <sheetPr syncVertical="1" syncRef="A1" transitionEvaluation="1"/>
  <dimension ref="A1:AL254"/>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205"/>
      <c r="C1" s="205"/>
      <c r="D1" s="205"/>
      <c r="E1" s="205"/>
      <c r="F1" s="205"/>
      <c r="G1" s="205"/>
      <c r="H1" s="205"/>
      <c r="I1" s="205"/>
      <c r="J1" s="205"/>
      <c r="K1" s="205"/>
      <c r="L1" s="205"/>
      <c r="M1" s="205"/>
      <c r="N1" s="205"/>
      <c r="O1" s="205"/>
      <c r="P1" s="205"/>
      <c r="Q1" s="206" t="s">
        <v>45</v>
      </c>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119" t="str">
        <f>'CO 1'!F2:AB2</f>
        <v>FTW-336A</v>
      </c>
      <c r="G2" s="119"/>
      <c r="H2" s="119"/>
      <c r="I2" s="119"/>
      <c r="J2" s="119"/>
      <c r="K2" s="119"/>
      <c r="L2" s="119"/>
      <c r="M2" s="119"/>
      <c r="N2" s="119"/>
      <c r="O2" s="119"/>
      <c r="P2" s="119"/>
      <c r="Q2" s="119"/>
      <c r="R2" s="119"/>
      <c r="S2" s="119"/>
      <c r="T2" s="119"/>
      <c r="U2" s="119"/>
      <c r="V2" s="238"/>
      <c r="W2" s="115" t="s">
        <v>47</v>
      </c>
      <c r="X2" s="116"/>
      <c r="Y2" s="116"/>
      <c r="Z2" s="119" t="str">
        <f>'CO 1'!Z2:AA2</f>
        <v>J101395</v>
      </c>
      <c r="AA2" s="119"/>
      <c r="AB2" s="234" t="s">
        <v>46</v>
      </c>
      <c r="AC2" s="235"/>
      <c r="AE2" s="4"/>
      <c r="AF2" s="4"/>
    </row>
    <row r="3" spans="1:32" s="3" customFormat="1" ht="20.100000000000001" customHeight="1">
      <c r="A3" s="211" t="s">
        <v>2</v>
      </c>
      <c r="B3" s="212"/>
      <c r="C3" s="212"/>
      <c r="D3" s="212"/>
      <c r="E3" s="212"/>
      <c r="F3" s="220" t="str">
        <f>'CO 1'!F3:AB3</f>
        <v>TAR/TBI Construction</v>
      </c>
      <c r="G3" s="220"/>
      <c r="H3" s="220"/>
      <c r="I3" s="220"/>
      <c r="J3" s="220"/>
      <c r="K3" s="220"/>
      <c r="L3" s="220"/>
      <c r="M3" s="220"/>
      <c r="N3" s="220"/>
      <c r="O3" s="220"/>
      <c r="P3" s="220"/>
      <c r="Q3" s="220"/>
      <c r="R3" s="220"/>
      <c r="S3" s="220"/>
      <c r="T3" s="220"/>
      <c r="U3" s="220"/>
      <c r="V3" s="239"/>
      <c r="W3" s="117" t="s">
        <v>48</v>
      </c>
      <c r="X3" s="118"/>
      <c r="Y3" s="118"/>
      <c r="Z3" s="220" t="str">
        <f>'CO 1'!Z3:AA3</f>
        <v>n/a</v>
      </c>
      <c r="AA3" s="220"/>
      <c r="AB3" s="236">
        <v>4</v>
      </c>
      <c r="AC3" s="237"/>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c r="C7" s="219"/>
      <c r="D7" s="219"/>
      <c r="E7" s="88"/>
      <c r="F7" s="124"/>
      <c r="G7" s="124"/>
      <c r="H7" s="124"/>
      <c r="I7" s="124"/>
      <c r="J7" s="124"/>
      <c r="K7" s="124"/>
      <c r="L7" s="124"/>
      <c r="M7" s="124"/>
      <c r="N7" s="124"/>
      <c r="O7" s="124"/>
      <c r="P7" s="124"/>
      <c r="Q7" s="124"/>
      <c r="R7" s="124"/>
      <c r="S7" s="124"/>
      <c r="T7" s="124"/>
      <c r="U7" s="124"/>
      <c r="V7" s="55"/>
      <c r="W7" s="216"/>
      <c r="X7" s="216"/>
      <c r="Y7" s="89"/>
      <c r="Z7" s="106"/>
      <c r="AA7" s="106"/>
      <c r="AB7" s="106"/>
      <c r="AC7" s="13"/>
      <c r="AE7" s="14">
        <f t="shared" ref="AE7:AE15" si="0">IF(W7&lt;0,W7,0)</f>
        <v>0</v>
      </c>
      <c r="AF7" s="14">
        <f t="shared" ref="AF7:AF15" si="1">IF(W7&gt;0,W7,0)</f>
        <v>0</v>
      </c>
    </row>
    <row r="8" spans="1:32" s="3" customFormat="1" ht="33.950000000000003" customHeight="1">
      <c r="A8" s="11"/>
      <c r="B8" s="107"/>
      <c r="C8" s="108"/>
      <c r="D8" s="108"/>
      <c r="E8" s="56"/>
      <c r="F8" s="109"/>
      <c r="G8" s="109"/>
      <c r="H8" s="109"/>
      <c r="I8" s="109"/>
      <c r="J8" s="109"/>
      <c r="K8" s="109"/>
      <c r="L8" s="109"/>
      <c r="M8" s="109"/>
      <c r="N8" s="109"/>
      <c r="O8" s="109"/>
      <c r="P8" s="109"/>
      <c r="Q8" s="109"/>
      <c r="R8" s="109"/>
      <c r="S8" s="109"/>
      <c r="T8" s="109"/>
      <c r="U8" s="109"/>
      <c r="V8" s="55"/>
      <c r="W8" s="110"/>
      <c r="X8" s="110"/>
      <c r="Y8" s="89"/>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55"/>
      <c r="W9" s="110"/>
      <c r="X9" s="110"/>
      <c r="Y9" s="89"/>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55"/>
      <c r="W10" s="110"/>
      <c r="X10" s="110"/>
      <c r="Y10" s="89"/>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55"/>
      <c r="W11" s="110"/>
      <c r="X11" s="110"/>
      <c r="Y11" s="89"/>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55"/>
      <c r="W12" s="110"/>
      <c r="X12" s="110"/>
      <c r="Y12" s="89"/>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55"/>
      <c r="W13" s="110"/>
      <c r="X13" s="110"/>
      <c r="Y13" s="89"/>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55"/>
      <c r="W14" s="110"/>
      <c r="X14" s="110"/>
      <c r="Y14" s="89"/>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12"/>
      <c r="W15" s="128"/>
      <c r="X15" s="128"/>
      <c r="Y15" s="87"/>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0</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UNCHANGED.</v>
      </c>
      <c r="T18" s="180"/>
      <c r="U18" s="180"/>
      <c r="V18" s="180"/>
      <c r="W18" s="178" t="str">
        <f>IF(Z16=0,"",Z16)</f>
        <v/>
      </c>
      <c r="X18" s="178"/>
      <c r="Y18" s="178"/>
      <c r="Z18" s="178"/>
      <c r="AA18" s="92" t="str">
        <f>IF(Z16&lt;&gt;0,".","")</f>
        <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58"/>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t="str">
        <f>F3</f>
        <v>TAR/TBI Construction</v>
      </c>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12"/>
      <c r="Q25" s="113"/>
      <c r="R25" s="113"/>
      <c r="S25" s="113"/>
      <c r="T25" s="113"/>
      <c r="U25" s="113"/>
      <c r="V25" s="113"/>
      <c r="W25" s="113"/>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14"/>
      <c r="Q26" s="114"/>
      <c r="R26" s="114"/>
      <c r="S26" s="114"/>
      <c r="T26" s="114"/>
      <c r="U26" s="114"/>
      <c r="V26" s="114"/>
      <c r="W26" s="114"/>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16</v>
      </c>
      <c r="C32" s="127"/>
      <c r="D32" s="127"/>
      <c r="E32" s="127"/>
      <c r="F32" s="127"/>
      <c r="G32" s="127"/>
      <c r="H32" s="127"/>
      <c r="I32" s="127"/>
      <c r="J32" s="127"/>
      <c r="K32" s="190" t="str">
        <f>'CO 3'!Y32</f>
        <v/>
      </c>
      <c r="L32" s="233"/>
      <c r="M32" s="233"/>
      <c r="N32" s="233"/>
      <c r="O32" s="134" t="s">
        <v>39</v>
      </c>
      <c r="P32" s="135"/>
      <c r="Q32" s="135"/>
      <c r="R32" s="135"/>
      <c r="S32" s="135"/>
      <c r="T32" s="135"/>
      <c r="U32" s="135"/>
      <c r="V32" s="135"/>
      <c r="W32" s="135"/>
      <c r="X32" s="135"/>
      <c r="Y32" s="189" t="str">
        <f>IF(K32&gt;0,K32+W16,"")</f>
        <v/>
      </c>
      <c r="Z32" s="190"/>
      <c r="AA32" s="190"/>
      <c r="AB32" s="190"/>
      <c r="AC32" s="13"/>
      <c r="AE32" s="4"/>
      <c r="AF32" s="4"/>
    </row>
    <row r="33" spans="1:32" s="7" customFormat="1" ht="18.95" customHeight="1">
      <c r="A33" s="6"/>
      <c r="B33" s="160" t="s">
        <v>21</v>
      </c>
      <c r="C33" s="137"/>
      <c r="D33" s="137"/>
      <c r="E33" s="137"/>
      <c r="F33" s="137"/>
      <c r="G33" s="137"/>
      <c r="H33" s="137"/>
      <c r="I33" s="137"/>
      <c r="J33" s="137"/>
      <c r="K33" s="136">
        <f>'CO 1'!K33:N33</f>
        <v>746512</v>
      </c>
      <c r="L33" s="133"/>
      <c r="M33" s="133"/>
      <c r="N33" s="133"/>
      <c r="O33" s="133" t="s">
        <v>19</v>
      </c>
      <c r="P33" s="113"/>
      <c r="Q33" s="113"/>
      <c r="R33" s="113"/>
      <c r="S33" s="113"/>
      <c r="T33" s="113"/>
      <c r="U33" s="113"/>
      <c r="V33" s="113"/>
      <c r="W33" s="113"/>
      <c r="X33" s="113"/>
      <c r="Y33" s="136">
        <f>SUM(F33:K35)</f>
        <v>756905</v>
      </c>
      <c r="Z33" s="136"/>
      <c r="AA33" s="136"/>
      <c r="AB33" s="136"/>
      <c r="AC33" s="27"/>
      <c r="AE33" s="2"/>
      <c r="AF33" s="2"/>
    </row>
    <row r="34" spans="1:32" s="5" customFormat="1" ht="18.95" customHeight="1">
      <c r="A34" s="82"/>
      <c r="B34" s="174" t="s">
        <v>6</v>
      </c>
      <c r="C34" s="137"/>
      <c r="D34" s="137"/>
      <c r="E34" s="137"/>
      <c r="F34" s="137"/>
      <c r="G34" s="137"/>
      <c r="H34" s="137"/>
      <c r="I34" s="137"/>
      <c r="J34" s="137"/>
      <c r="K34" s="172">
        <f>H39</f>
        <v>10393</v>
      </c>
      <c r="L34" s="173"/>
      <c r="M34" s="173"/>
      <c r="N34" s="173"/>
      <c r="O34" s="161" t="str">
        <f>IF(Z16=0,"This Change Order:",IF(Z16&lt;0,"This Change Order, DEDUCT:","This Change Order, ADD:"))</f>
        <v>This Change Order:</v>
      </c>
      <c r="P34" s="135"/>
      <c r="Q34" s="135"/>
      <c r="R34" s="135"/>
      <c r="S34" s="135"/>
      <c r="T34" s="135"/>
      <c r="U34" s="135"/>
      <c r="V34" s="135"/>
      <c r="W34" s="135"/>
      <c r="X34" s="135"/>
      <c r="Y34" s="191">
        <f>Z16</f>
        <v>0</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f>M39</f>
        <v>0</v>
      </c>
      <c r="L35" s="130"/>
      <c r="M35" s="130"/>
      <c r="N35" s="130"/>
      <c r="O35" s="131" t="s">
        <v>20</v>
      </c>
      <c r="P35" s="132"/>
      <c r="Q35" s="132"/>
      <c r="R35" s="132"/>
      <c r="S35" s="132"/>
      <c r="T35" s="132"/>
      <c r="U35" s="132"/>
      <c r="V35" s="132"/>
      <c r="W35" s="132"/>
      <c r="X35" s="132"/>
      <c r="Y35" s="126">
        <f>SUM(Y33:Y34)</f>
        <v>756905</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213" t="s">
        <v>23</v>
      </c>
      <c r="G37" s="214"/>
      <c r="H37" s="214"/>
      <c r="I37" s="214"/>
      <c r="J37" s="214"/>
      <c r="K37" s="214"/>
      <c r="L37" s="214"/>
      <c r="M37" s="214"/>
      <c r="N37" s="214"/>
      <c r="O37" s="214"/>
      <c r="P37" s="214"/>
      <c r="Q37" s="214"/>
      <c r="R37" s="214"/>
      <c r="S37" s="214"/>
      <c r="T37" s="214"/>
      <c r="U37" s="214"/>
      <c r="V37" s="214"/>
      <c r="W37" s="64"/>
      <c r="X37" s="64"/>
      <c r="Y37" s="64"/>
      <c r="Z37" s="64"/>
      <c r="AA37" s="64"/>
      <c r="AB37" s="64"/>
      <c r="AE37" s="4"/>
      <c r="AF37" s="4"/>
    </row>
    <row r="38" spans="1:32" s="5" customFormat="1" ht="12.75">
      <c r="A38" s="40"/>
      <c r="B38" s="40"/>
      <c r="H38" s="229" t="s">
        <v>24</v>
      </c>
      <c r="I38" s="229"/>
      <c r="J38" s="229"/>
      <c r="K38" s="229"/>
      <c r="M38" s="229" t="s">
        <v>25</v>
      </c>
      <c r="N38" s="229"/>
      <c r="O38" s="229"/>
      <c r="P38" s="229"/>
      <c r="Q38" s="232" t="s">
        <v>44</v>
      </c>
      <c r="R38" s="127"/>
      <c r="S38" s="127"/>
      <c r="T38" s="127"/>
      <c r="U38" s="127"/>
      <c r="V38" s="127"/>
      <c r="W38" s="127"/>
      <c r="Y38" s="64"/>
      <c r="Z38" s="64"/>
      <c r="AA38" s="64"/>
      <c r="AB38" s="64"/>
      <c r="AC38" s="64"/>
      <c r="AD38" s="64"/>
      <c r="AE38" s="4"/>
      <c r="AF38" s="4"/>
    </row>
    <row r="39" spans="1:32" s="5" customFormat="1" ht="13.5" thickBot="1">
      <c r="A39" s="40"/>
      <c r="B39" s="40"/>
      <c r="C39" s="94"/>
      <c r="F39" s="230" t="s">
        <v>18</v>
      </c>
      <c r="G39" s="231"/>
      <c r="H39" s="223">
        <f>SUM(H40:H42)</f>
        <v>10393</v>
      </c>
      <c r="I39" s="224"/>
      <c r="J39" s="224"/>
      <c r="K39" s="225"/>
      <c r="M39" s="223">
        <f>SUM(M40:M42)</f>
        <v>0</v>
      </c>
      <c r="N39" s="224"/>
      <c r="O39" s="224"/>
      <c r="P39" s="225"/>
      <c r="R39" s="64"/>
      <c r="S39" s="227">
        <f>SUM(S40:S42)</f>
        <v>0</v>
      </c>
      <c r="T39" s="225"/>
      <c r="V39" s="64"/>
      <c r="W39" s="64"/>
      <c r="Y39" s="64"/>
      <c r="Z39" s="64"/>
      <c r="AA39" s="64"/>
      <c r="AB39" s="64"/>
      <c r="AC39" s="64"/>
      <c r="AD39" s="64"/>
      <c r="AE39" s="4"/>
      <c r="AF39" s="4"/>
    </row>
    <row r="40" spans="1:32" s="5" customFormat="1" ht="13.5" thickTop="1">
      <c r="A40" s="40"/>
      <c r="B40" s="40"/>
      <c r="E40" s="96"/>
      <c r="F40" s="95" t="s">
        <v>17</v>
      </c>
      <c r="G40" s="97">
        <v>1</v>
      </c>
      <c r="H40" s="241">
        <f>IF('CO 1'!Z16&gt;0,'CO 1'!Z16,"")</f>
        <v>10393</v>
      </c>
      <c r="I40" s="221"/>
      <c r="J40" s="221"/>
      <c r="K40" s="127"/>
      <c r="L40" s="95"/>
      <c r="M40" s="241" t="str">
        <f>IF('CO 1'!Z16&lt;0,'CO 1'!Z16,"")</f>
        <v/>
      </c>
      <c r="N40" s="221"/>
      <c r="O40" s="221"/>
      <c r="P40" s="127"/>
      <c r="R40" s="64"/>
      <c r="S40" s="228">
        <f>'CO 1'!W16</f>
        <v>0</v>
      </c>
      <c r="T40" s="127"/>
      <c r="V40" s="64"/>
      <c r="W40" s="64"/>
      <c r="Y40" s="64"/>
      <c r="Z40" s="64"/>
      <c r="AA40" s="64"/>
      <c r="AB40" s="64"/>
      <c r="AC40" s="64"/>
      <c r="AD40" s="64"/>
      <c r="AE40" s="4"/>
      <c r="AF40" s="4"/>
    </row>
    <row r="41" spans="1:32" s="5" customFormat="1" ht="12.75">
      <c r="A41" s="40"/>
      <c r="B41" s="40"/>
      <c r="E41" s="96"/>
      <c r="F41" s="95" t="s">
        <v>17</v>
      </c>
      <c r="G41" s="97">
        <v>2</v>
      </c>
      <c r="H41" s="241" t="str">
        <f>IF('CO 2'!Z16&gt;0,'CO 2'!Z16,"")</f>
        <v/>
      </c>
      <c r="I41" s="221"/>
      <c r="J41" s="221"/>
      <c r="K41" s="127"/>
      <c r="L41" s="95"/>
      <c r="M41" s="241" t="str">
        <f>IF('CO 2'!Z16&lt;0,'CO 2'!Z16,"")</f>
        <v/>
      </c>
      <c r="N41" s="221"/>
      <c r="O41" s="221"/>
      <c r="P41" s="127"/>
      <c r="R41" s="64"/>
      <c r="S41" s="228">
        <f>'CO 2'!W16</f>
        <v>0</v>
      </c>
      <c r="T41" s="127"/>
      <c r="V41" s="64"/>
      <c r="W41" s="64"/>
      <c r="Y41" s="64"/>
      <c r="Z41" s="64"/>
      <c r="AA41" s="64"/>
      <c r="AB41" s="64"/>
      <c r="AC41" s="64"/>
      <c r="AD41" s="64"/>
      <c r="AE41" s="4"/>
      <c r="AF41" s="4"/>
    </row>
    <row r="42" spans="1:32" s="5" customFormat="1" ht="12.75">
      <c r="A42" s="40"/>
      <c r="B42" s="40"/>
      <c r="E42" s="96"/>
      <c r="F42" s="95" t="s">
        <v>17</v>
      </c>
      <c r="G42" s="97">
        <v>3</v>
      </c>
      <c r="H42" s="172" t="str">
        <f>IF('CO 3'!Z16&gt;0,'CO 3'!Z16,"")</f>
        <v/>
      </c>
      <c r="I42" s="222"/>
      <c r="J42" s="222"/>
      <c r="K42" s="135"/>
      <c r="L42" s="95"/>
      <c r="M42" s="172" t="str">
        <f>IF('CO 3'!Z16&lt;0,'CO 3'!Z16,"")</f>
        <v/>
      </c>
      <c r="N42" s="222"/>
      <c r="O42" s="222"/>
      <c r="P42" s="135"/>
      <c r="R42" s="64"/>
      <c r="S42" s="228">
        <f>'CO 3'!W16</f>
        <v>0</v>
      </c>
      <c r="T42" s="135"/>
      <c r="U42" s="40"/>
      <c r="V42" s="64"/>
      <c r="W42" s="64"/>
      <c r="Y42" s="64"/>
      <c r="Z42" s="64"/>
      <c r="AA42" s="64"/>
      <c r="AB42" s="64"/>
      <c r="AC42" s="64"/>
      <c r="AD42" s="64"/>
      <c r="AE42" s="4"/>
      <c r="AF42" s="4"/>
    </row>
    <row r="43" spans="1:32" s="65" customFormat="1" ht="12.75">
      <c r="A43" s="98"/>
      <c r="B43" s="98"/>
      <c r="C43" s="71"/>
      <c r="G43" s="99"/>
      <c r="H43" s="98"/>
      <c r="I43" s="98"/>
      <c r="J43" s="98"/>
      <c r="K43" s="98"/>
      <c r="L43" s="98"/>
      <c r="M43" s="98"/>
      <c r="N43" s="98"/>
      <c r="O43" s="98"/>
      <c r="P43" s="66"/>
      <c r="Q43" s="66"/>
      <c r="R43" s="66"/>
      <c r="S43" s="66"/>
      <c r="T43" s="66"/>
      <c r="U43" s="66"/>
      <c r="V43" s="66"/>
      <c r="W43" s="66"/>
      <c r="X43" s="66"/>
      <c r="Y43" s="66"/>
      <c r="Z43" s="66"/>
      <c r="AA43" s="66"/>
      <c r="AB43" s="66"/>
      <c r="AE43" s="4"/>
      <c r="AF43" s="4"/>
    </row>
    <row r="44" spans="1:32" s="5" customFormat="1" ht="12.75">
      <c r="A44" s="40"/>
      <c r="B44" s="40"/>
      <c r="C44" s="94"/>
      <c r="G44" s="97"/>
      <c r="H44" s="221"/>
      <c r="I44" s="221"/>
      <c r="J44" s="221"/>
      <c r="K44" s="127"/>
      <c r="M44" s="221"/>
      <c r="N44" s="221"/>
      <c r="O44" s="221"/>
      <c r="P44" s="127"/>
      <c r="R44" s="64"/>
      <c r="S44" s="228"/>
      <c r="T44" s="127"/>
      <c r="V44" s="64"/>
      <c r="W44" s="64"/>
      <c r="Y44" s="64"/>
      <c r="Z44" s="64"/>
      <c r="AA44" s="64"/>
      <c r="AB44" s="64"/>
      <c r="AC44" s="64"/>
      <c r="AD44" s="64"/>
      <c r="AE44" s="4"/>
      <c r="AF44" s="4"/>
    </row>
    <row r="45" spans="1:32" s="5" customFormat="1" ht="12.75">
      <c r="A45" s="40"/>
      <c r="B45" s="40"/>
      <c r="C45" s="94"/>
      <c r="G45" s="97"/>
      <c r="H45" s="221"/>
      <c r="I45" s="221"/>
      <c r="J45" s="221"/>
      <c r="K45" s="127"/>
      <c r="M45" s="221"/>
      <c r="N45" s="221"/>
      <c r="O45" s="221"/>
      <c r="P45" s="127"/>
      <c r="R45" s="64"/>
      <c r="S45" s="228"/>
      <c r="T45" s="127"/>
      <c r="V45" s="64"/>
      <c r="W45" s="64"/>
      <c r="Y45" s="64"/>
      <c r="Z45" s="64"/>
      <c r="AA45" s="64"/>
      <c r="AB45" s="64"/>
      <c r="AC45" s="64"/>
      <c r="AD45" s="64"/>
      <c r="AE45" s="4"/>
      <c r="AF45" s="4"/>
    </row>
    <row r="46" spans="1:32" s="5" customFormat="1" ht="12.75">
      <c r="A46" s="40"/>
      <c r="B46" s="40"/>
      <c r="C46" s="94"/>
      <c r="G46" s="97"/>
      <c r="H46" s="221"/>
      <c r="I46" s="221"/>
      <c r="J46" s="221"/>
      <c r="K46" s="127"/>
      <c r="M46" s="221"/>
      <c r="N46" s="221"/>
      <c r="O46" s="221"/>
      <c r="P46" s="127"/>
      <c r="R46" s="64"/>
      <c r="S46" s="228"/>
      <c r="T46" s="127"/>
      <c r="V46" s="64"/>
      <c r="W46" s="64"/>
      <c r="Y46" s="64"/>
      <c r="Z46" s="64"/>
      <c r="AA46" s="64"/>
      <c r="AB46" s="64"/>
      <c r="AC46" s="64"/>
      <c r="AD46" s="64"/>
      <c r="AE46" s="4"/>
      <c r="AF46" s="4"/>
    </row>
    <row r="47" spans="1:32" s="5" customFormat="1" ht="12.75">
      <c r="A47" s="40"/>
      <c r="B47" s="40"/>
      <c r="C47" s="94"/>
      <c r="G47" s="97"/>
      <c r="H47" s="221"/>
      <c r="I47" s="221"/>
      <c r="J47" s="221"/>
      <c r="K47" s="127"/>
      <c r="M47" s="221"/>
      <c r="N47" s="221"/>
      <c r="O47" s="221"/>
      <c r="P47" s="127"/>
      <c r="R47" s="64"/>
      <c r="S47" s="228"/>
      <c r="T47" s="127"/>
      <c r="V47" s="64"/>
      <c r="W47" s="64"/>
      <c r="Y47" s="64"/>
      <c r="Z47" s="64"/>
      <c r="AA47" s="64"/>
      <c r="AB47" s="64"/>
      <c r="AC47" s="64"/>
      <c r="AD47" s="64"/>
      <c r="AE47" s="4"/>
      <c r="AF47" s="4"/>
    </row>
    <row r="48" spans="1:32" s="5" customFormat="1" ht="12.75">
      <c r="A48" s="40"/>
      <c r="B48" s="40"/>
      <c r="C48" s="94"/>
      <c r="G48" s="97"/>
      <c r="H48" s="221"/>
      <c r="I48" s="221"/>
      <c r="J48" s="221"/>
      <c r="K48" s="127"/>
      <c r="M48" s="221"/>
      <c r="N48" s="221"/>
      <c r="O48" s="221"/>
      <c r="P48" s="127"/>
      <c r="R48" s="64"/>
      <c r="S48" s="228"/>
      <c r="T48" s="127"/>
      <c r="V48" s="64"/>
      <c r="W48" s="64"/>
      <c r="Y48" s="64"/>
      <c r="Z48" s="64"/>
      <c r="AA48" s="64"/>
      <c r="AB48" s="64"/>
      <c r="AC48" s="64"/>
      <c r="AD48" s="64"/>
      <c r="AE48" s="4"/>
      <c r="AF48" s="4"/>
    </row>
    <row r="49" spans="1:32" s="5" customFormat="1" ht="12.75">
      <c r="A49" s="40"/>
      <c r="B49" s="40"/>
      <c r="C49" s="94"/>
      <c r="G49" s="97"/>
      <c r="H49" s="221"/>
      <c r="I49" s="221"/>
      <c r="J49" s="221"/>
      <c r="K49" s="127"/>
      <c r="M49" s="221"/>
      <c r="N49" s="221"/>
      <c r="O49" s="221"/>
      <c r="P49" s="127"/>
      <c r="R49" s="64"/>
      <c r="S49" s="228"/>
      <c r="T49" s="127"/>
      <c r="V49" s="64"/>
      <c r="W49" s="64"/>
      <c r="Y49" s="64"/>
      <c r="Z49" s="64"/>
      <c r="AA49" s="64"/>
      <c r="AB49" s="64"/>
      <c r="AC49" s="64"/>
      <c r="AD49" s="64"/>
      <c r="AE49" s="4"/>
      <c r="AF49" s="4"/>
    </row>
    <row r="50" spans="1:32" s="49" customFormat="1" ht="14.25">
      <c r="A50" s="47"/>
      <c r="B50" s="47"/>
      <c r="C50" s="48"/>
      <c r="H50" s="226"/>
      <c r="I50" s="226"/>
      <c r="J50" s="226"/>
      <c r="K50" s="59"/>
      <c r="M50" s="226"/>
      <c r="N50" s="226"/>
      <c r="O50" s="226"/>
      <c r="Q50" s="50"/>
      <c r="R50" s="62"/>
      <c r="S50" s="50"/>
      <c r="T50" s="50"/>
      <c r="U50" s="50"/>
      <c r="V50" s="50"/>
      <c r="X50" s="50"/>
      <c r="Y50" s="50"/>
      <c r="Z50" s="50"/>
      <c r="AA50" s="50"/>
      <c r="AB50" s="50"/>
      <c r="AC50" s="50"/>
      <c r="AE50" s="4"/>
      <c r="AF50" s="4"/>
    </row>
    <row r="51" spans="1:32" s="49" customFormat="1" ht="14.25">
      <c r="A51" s="47"/>
      <c r="B51" s="47"/>
      <c r="C51" s="48"/>
      <c r="H51" s="226"/>
      <c r="I51" s="226"/>
      <c r="J51" s="226"/>
      <c r="K51" s="59"/>
      <c r="M51" s="226"/>
      <c r="N51" s="226"/>
      <c r="O51" s="226"/>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sheetData>
  <sheetProtection selectLockedCells="1"/>
  <mergeCells count="154">
    <mergeCell ref="B1:P1"/>
    <mergeCell ref="Q1:AB1"/>
    <mergeCell ref="B20:AB20"/>
    <mergeCell ref="O25:O26"/>
    <mergeCell ref="C24:M25"/>
    <mergeCell ref="B32:J32"/>
    <mergeCell ref="S17:V17"/>
    <mergeCell ref="F15:U15"/>
    <mergeCell ref="B18:R18"/>
    <mergeCell ref="B17:J17"/>
    <mergeCell ref="AB2:AC2"/>
    <mergeCell ref="AB3:AC3"/>
    <mergeCell ref="F2:V2"/>
    <mergeCell ref="F3:V3"/>
    <mergeCell ref="Y17:AB17"/>
    <mergeCell ref="W17:X17"/>
    <mergeCell ref="B8:D8"/>
    <mergeCell ref="W8:X8"/>
    <mergeCell ref="Z5:AB5"/>
    <mergeCell ref="F6:U6"/>
    <mergeCell ref="Z7:AB7"/>
    <mergeCell ref="K17:R17"/>
    <mergeCell ref="Z25:AB26"/>
    <mergeCell ref="B31:AB31"/>
    <mergeCell ref="F39:G39"/>
    <mergeCell ref="K35:N35"/>
    <mergeCell ref="X24:Y24"/>
    <mergeCell ref="O22:O23"/>
    <mergeCell ref="B35:J35"/>
    <mergeCell ref="F37:V37"/>
    <mergeCell ref="B34:J34"/>
    <mergeCell ref="Z8:AB8"/>
    <mergeCell ref="Z9:AB9"/>
    <mergeCell ref="Z10:AB10"/>
    <mergeCell ref="Z12:AB12"/>
    <mergeCell ref="O32:X32"/>
    <mergeCell ref="P24:W24"/>
    <mergeCell ref="V6:Y6"/>
    <mergeCell ref="V5:Y5"/>
    <mergeCell ref="Z6:AB6"/>
    <mergeCell ref="F7:U7"/>
    <mergeCell ref="F8:U8"/>
    <mergeCell ref="H38:K38"/>
    <mergeCell ref="M38:P38"/>
    <mergeCell ref="P21:AB21"/>
    <mergeCell ref="P27:W27"/>
    <mergeCell ref="P30:W30"/>
    <mergeCell ref="S39:T39"/>
    <mergeCell ref="S44:T44"/>
    <mergeCell ref="H45:K45"/>
    <mergeCell ref="S41:T41"/>
    <mergeCell ref="S42:T42"/>
    <mergeCell ref="H41:K41"/>
    <mergeCell ref="S40:T40"/>
    <mergeCell ref="H42:K42"/>
    <mergeCell ref="M41:P41"/>
    <mergeCell ref="M39:P39"/>
    <mergeCell ref="H40:K40"/>
    <mergeCell ref="Y34:AB34"/>
    <mergeCell ref="B16:R16"/>
    <mergeCell ref="H51:J51"/>
    <mergeCell ref="M51:O51"/>
    <mergeCell ref="M49:P49"/>
    <mergeCell ref="H48:K48"/>
    <mergeCell ref="Z13:AB13"/>
    <mergeCell ref="Z29:AB29"/>
    <mergeCell ref="K34:N34"/>
    <mergeCell ref="H46:K46"/>
    <mergeCell ref="H47:K47"/>
    <mergeCell ref="M44:P44"/>
    <mergeCell ref="M45:P45"/>
    <mergeCell ref="M42:P42"/>
    <mergeCell ref="M40:P40"/>
    <mergeCell ref="O34:X34"/>
    <mergeCell ref="Z30:AB30"/>
    <mergeCell ref="X30:Y30"/>
    <mergeCell ref="Y35:AB35"/>
    <mergeCell ref="Y32:AB32"/>
    <mergeCell ref="S16:V16"/>
    <mergeCell ref="K29:M29"/>
    <mergeCell ref="Y33:AB33"/>
    <mergeCell ref="S45:T45"/>
    <mergeCell ref="C29:I29"/>
    <mergeCell ref="F14:U14"/>
    <mergeCell ref="B33:J33"/>
    <mergeCell ref="C30:I30"/>
    <mergeCell ref="K30:M30"/>
    <mergeCell ref="M50:O50"/>
    <mergeCell ref="H50:J50"/>
    <mergeCell ref="H49:K49"/>
    <mergeCell ref="M46:P46"/>
    <mergeCell ref="M47:P47"/>
    <mergeCell ref="M48:P48"/>
    <mergeCell ref="O35:X35"/>
    <mergeCell ref="O33:X33"/>
    <mergeCell ref="Q38:W38"/>
    <mergeCell ref="S46:T46"/>
    <mergeCell ref="S47:T47"/>
    <mergeCell ref="S48:T48"/>
    <mergeCell ref="S49:T49"/>
    <mergeCell ref="K32:N32"/>
    <mergeCell ref="K33:N33"/>
    <mergeCell ref="P29:W29"/>
    <mergeCell ref="P25:W26"/>
    <mergeCell ref="H39:K39"/>
    <mergeCell ref="H44:K44"/>
    <mergeCell ref="W10:X10"/>
    <mergeCell ref="W11:X11"/>
    <mergeCell ref="Z14:AB14"/>
    <mergeCell ref="Z15:AB15"/>
    <mergeCell ref="Z11:AB11"/>
    <mergeCell ref="Z16:AB16"/>
    <mergeCell ref="X29:Y29"/>
    <mergeCell ref="X27:Y27"/>
    <mergeCell ref="X25:Y26"/>
    <mergeCell ref="W16:X16"/>
    <mergeCell ref="W14:X14"/>
    <mergeCell ref="W15:X15"/>
    <mergeCell ref="B19:AB19"/>
    <mergeCell ref="W18:Z18"/>
    <mergeCell ref="S18:V18"/>
    <mergeCell ref="B12:D12"/>
    <mergeCell ref="C21:M21"/>
    <mergeCell ref="C26:M27"/>
    <mergeCell ref="P22:W23"/>
    <mergeCell ref="P28:AB28"/>
    <mergeCell ref="Z22:AB23"/>
    <mergeCell ref="X22:Y23"/>
    <mergeCell ref="C28:M28"/>
    <mergeCell ref="C22:M23"/>
    <mergeCell ref="Z2:AA2"/>
    <mergeCell ref="Z3:AA3"/>
    <mergeCell ref="W2:Y2"/>
    <mergeCell ref="W3:Y3"/>
    <mergeCell ref="F11:U11"/>
    <mergeCell ref="B14:D14"/>
    <mergeCell ref="B15:D15"/>
    <mergeCell ref="A2:E2"/>
    <mergeCell ref="A3:E3"/>
    <mergeCell ref="F9:U9"/>
    <mergeCell ref="F10:U10"/>
    <mergeCell ref="F12:U12"/>
    <mergeCell ref="B6:D6"/>
    <mergeCell ref="B7:D7"/>
    <mergeCell ref="B4:AB4"/>
    <mergeCell ref="B13:D13"/>
    <mergeCell ref="B9:D9"/>
    <mergeCell ref="B10:D10"/>
    <mergeCell ref="F13:U13"/>
    <mergeCell ref="W13:X13"/>
    <mergeCell ref="W12:X12"/>
    <mergeCell ref="B11:D11"/>
    <mergeCell ref="W7:X7"/>
    <mergeCell ref="W9:X9"/>
  </mergeCells>
  <phoneticPr fontId="0" type="noConversion"/>
  <conditionalFormatting sqref="Z17">
    <cfRule type="expression" dxfId="62" priority="1" stopIfTrue="1">
      <formula>W16&lt;&gt;0</formula>
    </cfRule>
  </conditionalFormatting>
  <conditionalFormatting sqref="AA17">
    <cfRule type="expression" dxfId="61" priority="2" stopIfTrue="1">
      <formula>W16&lt;&gt;0</formula>
    </cfRule>
  </conditionalFormatting>
  <conditionalFormatting sqref="X18">
    <cfRule type="expression" dxfId="60" priority="3" stopIfTrue="1">
      <formula>Z16&lt;&gt;0</formula>
    </cfRule>
  </conditionalFormatting>
  <conditionalFormatting sqref="Y17">
    <cfRule type="expression" dxfId="59" priority="4" stopIfTrue="1">
      <formula>W16&lt;&gt;0</formula>
    </cfRule>
  </conditionalFormatting>
  <conditionalFormatting sqref="AB17">
    <cfRule type="expression" dxfId="58" priority="5" stopIfTrue="1">
      <formula>W16&lt;&gt;0</formula>
    </cfRule>
  </conditionalFormatting>
  <conditionalFormatting sqref="W18">
    <cfRule type="expression" dxfId="57" priority="6" stopIfTrue="1">
      <formula>Z16&lt;&gt;0</formula>
    </cfRule>
  </conditionalFormatting>
  <conditionalFormatting sqref="Y18">
    <cfRule type="expression" dxfId="56" priority="7" stopIfTrue="1">
      <formula>Z16&lt;&gt;0</formula>
    </cfRule>
  </conditionalFormatting>
  <conditionalFormatting sqref="Z18">
    <cfRule type="expression" dxfId="55" priority="8" stopIfTrue="1">
      <formula>Z16&lt;&gt;0</formula>
    </cfRule>
  </conditionalFormatting>
  <conditionalFormatting sqref="W17:X17">
    <cfRule type="cellIs" dxfId="54"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5.xml><?xml version="1.0" encoding="utf-8"?>
<worksheet xmlns="http://schemas.openxmlformats.org/spreadsheetml/2006/main" xmlns:r="http://schemas.openxmlformats.org/officeDocument/2006/relationships">
  <sheetPr syncVertical="1" syncRef="A1" transitionEvaluation="1"/>
  <dimension ref="A1:AL255"/>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205"/>
      <c r="C1" s="205"/>
      <c r="D1" s="205"/>
      <c r="E1" s="205"/>
      <c r="F1" s="205"/>
      <c r="G1" s="205"/>
      <c r="H1" s="205"/>
      <c r="I1" s="205"/>
      <c r="J1" s="205"/>
      <c r="K1" s="205"/>
      <c r="L1" s="205"/>
      <c r="M1" s="205"/>
      <c r="N1" s="205"/>
      <c r="O1" s="205"/>
      <c r="P1" s="205"/>
      <c r="Q1" s="206" t="s">
        <v>45</v>
      </c>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119" t="str">
        <f>'CO 1'!F2:AB2</f>
        <v>FTW-336A</v>
      </c>
      <c r="G2" s="119"/>
      <c r="H2" s="119"/>
      <c r="I2" s="119"/>
      <c r="J2" s="119"/>
      <c r="K2" s="119"/>
      <c r="L2" s="119"/>
      <c r="M2" s="119"/>
      <c r="N2" s="119"/>
      <c r="O2" s="119"/>
      <c r="P2" s="119"/>
      <c r="Q2" s="119"/>
      <c r="R2" s="119"/>
      <c r="S2" s="119"/>
      <c r="T2" s="119"/>
      <c r="U2" s="119"/>
      <c r="V2" s="238"/>
      <c r="W2" s="115" t="s">
        <v>47</v>
      </c>
      <c r="X2" s="116"/>
      <c r="Y2" s="116"/>
      <c r="Z2" s="119" t="str">
        <f>'CO 1'!Z2:AA2</f>
        <v>J101395</v>
      </c>
      <c r="AA2" s="119"/>
      <c r="AB2" s="234" t="s">
        <v>46</v>
      </c>
      <c r="AC2" s="235"/>
      <c r="AE2" s="4"/>
      <c r="AF2" s="4"/>
    </row>
    <row r="3" spans="1:32" s="3" customFormat="1" ht="20.100000000000001" customHeight="1">
      <c r="A3" s="211" t="s">
        <v>2</v>
      </c>
      <c r="B3" s="212"/>
      <c r="C3" s="212"/>
      <c r="D3" s="212"/>
      <c r="E3" s="212"/>
      <c r="F3" s="220" t="str">
        <f>'CO 1'!F3:AB3</f>
        <v>TAR/TBI Construction</v>
      </c>
      <c r="G3" s="220"/>
      <c r="H3" s="220"/>
      <c r="I3" s="220"/>
      <c r="J3" s="220"/>
      <c r="K3" s="220"/>
      <c r="L3" s="220"/>
      <c r="M3" s="220"/>
      <c r="N3" s="220"/>
      <c r="O3" s="220"/>
      <c r="P3" s="220"/>
      <c r="Q3" s="220"/>
      <c r="R3" s="220"/>
      <c r="S3" s="220"/>
      <c r="T3" s="220"/>
      <c r="U3" s="220"/>
      <c r="V3" s="239"/>
      <c r="W3" s="117" t="s">
        <v>48</v>
      </c>
      <c r="X3" s="118"/>
      <c r="Y3" s="118"/>
      <c r="Z3" s="220" t="str">
        <f>'CO 1'!Z3:AA3</f>
        <v>n/a</v>
      </c>
      <c r="AA3" s="220"/>
      <c r="AB3" s="236">
        <v>5</v>
      </c>
      <c r="AC3" s="237"/>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c r="C7" s="219"/>
      <c r="D7" s="219"/>
      <c r="E7" s="88"/>
      <c r="F7" s="124"/>
      <c r="G7" s="124"/>
      <c r="H7" s="124"/>
      <c r="I7" s="124"/>
      <c r="J7" s="124"/>
      <c r="K7" s="124"/>
      <c r="L7" s="124"/>
      <c r="M7" s="124"/>
      <c r="N7" s="124"/>
      <c r="O7" s="124"/>
      <c r="P7" s="124"/>
      <c r="Q7" s="124"/>
      <c r="R7" s="124"/>
      <c r="S7" s="124"/>
      <c r="T7" s="124"/>
      <c r="U7" s="124"/>
      <c r="V7" s="55"/>
      <c r="W7" s="216"/>
      <c r="X7" s="216"/>
      <c r="Y7" s="89"/>
      <c r="Z7" s="106"/>
      <c r="AA7" s="106"/>
      <c r="AB7" s="106"/>
      <c r="AC7" s="13"/>
      <c r="AE7" s="14">
        <f t="shared" ref="AE7:AE15" si="0">IF(W7&lt;0,W7,0)</f>
        <v>0</v>
      </c>
      <c r="AF7" s="14">
        <f t="shared" ref="AF7:AF15" si="1">IF(W7&gt;0,W7,0)</f>
        <v>0</v>
      </c>
    </row>
    <row r="8" spans="1:32" s="3" customFormat="1" ht="33.950000000000003" customHeight="1">
      <c r="A8" s="11"/>
      <c r="B8" s="107"/>
      <c r="C8" s="108"/>
      <c r="D8" s="108"/>
      <c r="E8" s="56"/>
      <c r="F8" s="109"/>
      <c r="G8" s="109"/>
      <c r="H8" s="109"/>
      <c r="I8" s="109"/>
      <c r="J8" s="109"/>
      <c r="K8" s="109"/>
      <c r="L8" s="109"/>
      <c r="M8" s="109"/>
      <c r="N8" s="109"/>
      <c r="O8" s="109"/>
      <c r="P8" s="109"/>
      <c r="Q8" s="109"/>
      <c r="R8" s="109"/>
      <c r="S8" s="109"/>
      <c r="T8" s="109"/>
      <c r="U8" s="109"/>
      <c r="V8" s="55"/>
      <c r="W8" s="110"/>
      <c r="X8" s="110"/>
      <c r="Y8" s="89"/>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55"/>
      <c r="W9" s="110"/>
      <c r="X9" s="110"/>
      <c r="Y9" s="89"/>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55"/>
      <c r="W10" s="110"/>
      <c r="X10" s="110"/>
      <c r="Y10" s="89"/>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55"/>
      <c r="W11" s="110"/>
      <c r="X11" s="110"/>
      <c r="Y11" s="89"/>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55"/>
      <c r="W12" s="110"/>
      <c r="X12" s="110"/>
      <c r="Y12" s="89"/>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55"/>
      <c r="W13" s="110"/>
      <c r="X13" s="110"/>
      <c r="Y13" s="89"/>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55"/>
      <c r="W14" s="110"/>
      <c r="X14" s="110"/>
      <c r="Y14" s="89"/>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12"/>
      <c r="W15" s="128"/>
      <c r="X15" s="128"/>
      <c r="Y15" s="87"/>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0</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UNCHANGED.</v>
      </c>
      <c r="T18" s="180"/>
      <c r="U18" s="180"/>
      <c r="V18" s="180"/>
      <c r="W18" s="178" t="str">
        <f>IF(Z16=0,"",Z16)</f>
        <v/>
      </c>
      <c r="X18" s="178"/>
      <c r="Y18" s="178"/>
      <c r="Z18" s="178"/>
      <c r="AA18" s="92" t="str">
        <f>IF(Z16&lt;&gt;0,".","")</f>
        <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58"/>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t="str">
        <f>F3</f>
        <v>TAR/TBI Construction</v>
      </c>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12"/>
      <c r="Q25" s="113"/>
      <c r="R25" s="113"/>
      <c r="S25" s="113"/>
      <c r="T25" s="113"/>
      <c r="U25" s="113"/>
      <c r="V25" s="113"/>
      <c r="W25" s="113"/>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14"/>
      <c r="Q26" s="114"/>
      <c r="R26" s="114"/>
      <c r="S26" s="114"/>
      <c r="T26" s="114"/>
      <c r="U26" s="114"/>
      <c r="V26" s="114"/>
      <c r="W26" s="114"/>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16</v>
      </c>
      <c r="C32" s="127"/>
      <c r="D32" s="127"/>
      <c r="E32" s="127"/>
      <c r="F32" s="127"/>
      <c r="G32" s="127"/>
      <c r="H32" s="127"/>
      <c r="I32" s="127"/>
      <c r="J32" s="127"/>
      <c r="K32" s="190" t="str">
        <f>'CO 4'!Y32</f>
        <v/>
      </c>
      <c r="L32" s="233"/>
      <c r="M32" s="233"/>
      <c r="N32" s="233"/>
      <c r="O32" s="134" t="s">
        <v>39</v>
      </c>
      <c r="P32" s="135"/>
      <c r="Q32" s="135"/>
      <c r="R32" s="135"/>
      <c r="S32" s="135"/>
      <c r="T32" s="135"/>
      <c r="U32" s="135"/>
      <c r="V32" s="135"/>
      <c r="W32" s="135"/>
      <c r="X32" s="135"/>
      <c r="Y32" s="189" t="str">
        <f>IF(K32&gt;0,K32+W16,"")</f>
        <v/>
      </c>
      <c r="Z32" s="190"/>
      <c r="AA32" s="190"/>
      <c r="AB32" s="190"/>
      <c r="AC32" s="13"/>
      <c r="AE32" s="4"/>
      <c r="AF32" s="4"/>
    </row>
    <row r="33" spans="1:32" s="7" customFormat="1" ht="18.95" customHeight="1">
      <c r="A33" s="6"/>
      <c r="B33" s="160" t="s">
        <v>21</v>
      </c>
      <c r="C33" s="137"/>
      <c r="D33" s="137"/>
      <c r="E33" s="137"/>
      <c r="F33" s="137"/>
      <c r="G33" s="137"/>
      <c r="H33" s="137"/>
      <c r="I33" s="137"/>
      <c r="J33" s="137"/>
      <c r="K33" s="136">
        <f>'CO 1'!K33:N33</f>
        <v>746512</v>
      </c>
      <c r="L33" s="133"/>
      <c r="M33" s="133"/>
      <c r="N33" s="133"/>
      <c r="O33" s="133" t="s">
        <v>19</v>
      </c>
      <c r="P33" s="113"/>
      <c r="Q33" s="113"/>
      <c r="R33" s="113"/>
      <c r="S33" s="113"/>
      <c r="T33" s="113"/>
      <c r="U33" s="113"/>
      <c r="V33" s="113"/>
      <c r="W33" s="113"/>
      <c r="X33" s="113"/>
      <c r="Y33" s="136">
        <f>SUM(F33:K35)</f>
        <v>756905</v>
      </c>
      <c r="Z33" s="136"/>
      <c r="AA33" s="136"/>
      <c r="AB33" s="136"/>
      <c r="AC33" s="27"/>
      <c r="AE33" s="2"/>
      <c r="AF33" s="2"/>
    </row>
    <row r="34" spans="1:32" s="5" customFormat="1" ht="18.95" customHeight="1">
      <c r="A34" s="82"/>
      <c r="B34" s="174" t="s">
        <v>6</v>
      </c>
      <c r="C34" s="137"/>
      <c r="D34" s="137"/>
      <c r="E34" s="137"/>
      <c r="F34" s="137"/>
      <c r="G34" s="137"/>
      <c r="H34" s="137"/>
      <c r="I34" s="137"/>
      <c r="J34" s="137"/>
      <c r="K34" s="172">
        <f>H39</f>
        <v>10393</v>
      </c>
      <c r="L34" s="173"/>
      <c r="M34" s="173"/>
      <c r="N34" s="173"/>
      <c r="O34" s="161" t="str">
        <f>IF(Z16=0,"This Change Order:",IF(Z16&lt;0,"This Change Order, DEDUCT:","This Change Order, ADD:"))</f>
        <v>This Change Order:</v>
      </c>
      <c r="P34" s="135"/>
      <c r="Q34" s="135"/>
      <c r="R34" s="135"/>
      <c r="S34" s="135"/>
      <c r="T34" s="135"/>
      <c r="U34" s="135"/>
      <c r="V34" s="135"/>
      <c r="W34" s="135"/>
      <c r="X34" s="135"/>
      <c r="Y34" s="191">
        <f>Z16</f>
        <v>0</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f>M39</f>
        <v>0</v>
      </c>
      <c r="L35" s="130"/>
      <c r="M35" s="130"/>
      <c r="N35" s="130"/>
      <c r="O35" s="131" t="s">
        <v>20</v>
      </c>
      <c r="P35" s="132"/>
      <c r="Q35" s="132"/>
      <c r="R35" s="132"/>
      <c r="S35" s="132"/>
      <c r="T35" s="132"/>
      <c r="U35" s="132"/>
      <c r="V35" s="132"/>
      <c r="W35" s="132"/>
      <c r="X35" s="132"/>
      <c r="Y35" s="126">
        <f>SUM(Y33:Y34)</f>
        <v>756905</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213" t="s">
        <v>23</v>
      </c>
      <c r="G37" s="214"/>
      <c r="H37" s="214"/>
      <c r="I37" s="214"/>
      <c r="J37" s="214"/>
      <c r="K37" s="214"/>
      <c r="L37" s="214"/>
      <c r="M37" s="214"/>
      <c r="N37" s="214"/>
      <c r="O37" s="214"/>
      <c r="P37" s="214"/>
      <c r="Q37" s="214"/>
      <c r="R37" s="214"/>
      <c r="S37" s="214"/>
      <c r="T37" s="214"/>
      <c r="U37" s="214"/>
      <c r="V37" s="214"/>
      <c r="W37" s="64"/>
      <c r="X37" s="64"/>
      <c r="Y37" s="64"/>
      <c r="Z37" s="64"/>
      <c r="AA37" s="64"/>
      <c r="AB37" s="64"/>
      <c r="AE37" s="4"/>
      <c r="AF37" s="4"/>
    </row>
    <row r="38" spans="1:32" s="5" customFormat="1" ht="12.75">
      <c r="A38" s="40"/>
      <c r="B38" s="40"/>
      <c r="H38" s="229" t="s">
        <v>24</v>
      </c>
      <c r="I38" s="229"/>
      <c r="J38" s="229"/>
      <c r="K38" s="229"/>
      <c r="M38" s="229" t="s">
        <v>25</v>
      </c>
      <c r="N38" s="229"/>
      <c r="O38" s="229"/>
      <c r="P38" s="229"/>
      <c r="Q38" s="232" t="s">
        <v>44</v>
      </c>
      <c r="R38" s="127"/>
      <c r="S38" s="127"/>
      <c r="T38" s="127"/>
      <c r="U38" s="127"/>
      <c r="V38" s="127"/>
      <c r="W38" s="127"/>
      <c r="Y38" s="64"/>
      <c r="Z38" s="64"/>
      <c r="AA38" s="64"/>
      <c r="AB38" s="64"/>
      <c r="AC38" s="64"/>
      <c r="AD38" s="64"/>
      <c r="AE38" s="4"/>
      <c r="AF38" s="4"/>
    </row>
    <row r="39" spans="1:32" s="5" customFormat="1" ht="13.5" thickBot="1">
      <c r="A39" s="40"/>
      <c r="B39" s="40"/>
      <c r="C39" s="94"/>
      <c r="F39" s="230" t="s">
        <v>18</v>
      </c>
      <c r="G39" s="231"/>
      <c r="H39" s="223">
        <f>SUM(H40:H43)</f>
        <v>10393</v>
      </c>
      <c r="I39" s="224"/>
      <c r="J39" s="224"/>
      <c r="K39" s="225"/>
      <c r="M39" s="223">
        <f>SUM(M40:M43)</f>
        <v>0</v>
      </c>
      <c r="N39" s="224"/>
      <c r="O39" s="224"/>
      <c r="P39" s="225"/>
      <c r="R39" s="64"/>
      <c r="S39" s="227">
        <f>SUM(S40:S43)</f>
        <v>0</v>
      </c>
      <c r="T39" s="225"/>
      <c r="V39" s="64"/>
      <c r="W39" s="64"/>
      <c r="Y39" s="64"/>
      <c r="Z39" s="64"/>
      <c r="AA39" s="64"/>
      <c r="AB39" s="64"/>
      <c r="AC39" s="64"/>
      <c r="AD39" s="64"/>
      <c r="AE39" s="4"/>
      <c r="AF39" s="4"/>
    </row>
    <row r="40" spans="1:32" s="5" customFormat="1" ht="13.5" thickTop="1">
      <c r="A40" s="40"/>
      <c r="B40" s="40"/>
      <c r="E40" s="96"/>
      <c r="F40" s="95" t="s">
        <v>17</v>
      </c>
      <c r="G40" s="97">
        <v>1</v>
      </c>
      <c r="H40" s="241">
        <f>IF('CO 1'!Z16&gt;0,'CO 1'!Z16,"")</f>
        <v>10393</v>
      </c>
      <c r="I40" s="221"/>
      <c r="J40" s="221"/>
      <c r="K40" s="127"/>
      <c r="L40" s="95"/>
      <c r="M40" s="241" t="str">
        <f>IF('CO 1'!Z16&lt;0,'CO 1'!Z16,"")</f>
        <v/>
      </c>
      <c r="N40" s="221"/>
      <c r="O40" s="221"/>
      <c r="P40" s="127"/>
      <c r="R40" s="64"/>
      <c r="S40" s="228">
        <f>'CO 1'!W16</f>
        <v>0</v>
      </c>
      <c r="T40" s="127"/>
      <c r="V40" s="64"/>
      <c r="W40" s="64"/>
      <c r="Y40" s="64"/>
      <c r="Z40" s="64"/>
      <c r="AA40" s="64"/>
      <c r="AB40" s="64"/>
      <c r="AC40" s="64"/>
      <c r="AD40" s="64"/>
      <c r="AE40" s="4"/>
      <c r="AF40" s="4"/>
    </row>
    <row r="41" spans="1:32" s="5" customFormat="1" ht="12.75">
      <c r="A41" s="40"/>
      <c r="B41" s="40"/>
      <c r="E41" s="96"/>
      <c r="F41" s="95" t="s">
        <v>17</v>
      </c>
      <c r="G41" s="97">
        <v>2</v>
      </c>
      <c r="H41" s="241" t="str">
        <f>IF('CO 2'!Z16&gt;0,'CO 2'!Z16,"")</f>
        <v/>
      </c>
      <c r="I41" s="221"/>
      <c r="J41" s="221"/>
      <c r="K41" s="127"/>
      <c r="L41" s="95"/>
      <c r="M41" s="241" t="str">
        <f>IF('CO 2'!Z16&lt;0,'CO 2'!Z16,"")</f>
        <v/>
      </c>
      <c r="N41" s="221"/>
      <c r="O41" s="221"/>
      <c r="P41" s="127"/>
      <c r="R41" s="64"/>
      <c r="S41" s="228">
        <f>'CO 2'!W16</f>
        <v>0</v>
      </c>
      <c r="T41" s="127"/>
      <c r="V41" s="64"/>
      <c r="W41" s="64"/>
      <c r="Y41" s="64"/>
      <c r="Z41" s="64"/>
      <c r="AA41" s="64"/>
      <c r="AB41" s="64"/>
      <c r="AC41" s="64"/>
      <c r="AD41" s="64"/>
      <c r="AE41" s="4"/>
      <c r="AF41" s="4"/>
    </row>
    <row r="42" spans="1:32" s="5" customFormat="1" ht="12.75">
      <c r="A42" s="40"/>
      <c r="B42" s="40"/>
      <c r="E42" s="96"/>
      <c r="F42" s="95" t="s">
        <v>17</v>
      </c>
      <c r="G42" s="97">
        <v>3</v>
      </c>
      <c r="H42" s="241" t="str">
        <f>IF('CO 3'!Z16&gt;0,'CO 3'!Z16,"")</f>
        <v/>
      </c>
      <c r="I42" s="221"/>
      <c r="J42" s="221"/>
      <c r="K42" s="127"/>
      <c r="L42" s="95"/>
      <c r="M42" s="241" t="str">
        <f>IF('CO 3'!Z16&lt;0,'CO 3'!Z16,"")</f>
        <v/>
      </c>
      <c r="N42" s="221"/>
      <c r="O42" s="221"/>
      <c r="P42" s="127"/>
      <c r="R42" s="64"/>
      <c r="S42" s="228">
        <f>'CO 3'!W16</f>
        <v>0</v>
      </c>
      <c r="T42" s="127"/>
      <c r="V42" s="64"/>
      <c r="W42" s="64"/>
      <c r="Y42" s="64"/>
      <c r="Z42" s="64"/>
      <c r="AA42" s="64"/>
      <c r="AB42" s="64"/>
      <c r="AC42" s="64"/>
      <c r="AD42" s="64"/>
      <c r="AE42" s="4"/>
      <c r="AF42" s="4"/>
    </row>
    <row r="43" spans="1:32" s="5" customFormat="1" ht="12.75">
      <c r="A43" s="40"/>
      <c r="B43" s="40"/>
      <c r="E43" s="96"/>
      <c r="F43" s="95" t="s">
        <v>17</v>
      </c>
      <c r="G43" s="97">
        <v>4</v>
      </c>
      <c r="H43" s="172" t="str">
        <f>IF('CO 4'!Z16&gt;0,'CO 4'!Z16,"")</f>
        <v/>
      </c>
      <c r="I43" s="222"/>
      <c r="J43" s="222"/>
      <c r="K43" s="135"/>
      <c r="L43" s="95"/>
      <c r="M43" s="172" t="str">
        <f>IF('CO 4'!Z16&lt;0,'CO 4'!Z16,"")</f>
        <v/>
      </c>
      <c r="N43" s="222"/>
      <c r="O43" s="222"/>
      <c r="P43" s="135"/>
      <c r="R43" s="64"/>
      <c r="S43" s="228">
        <f>'CO 4'!W16</f>
        <v>0</v>
      </c>
      <c r="T43" s="135"/>
      <c r="U43" s="40"/>
      <c r="V43" s="64"/>
      <c r="W43" s="64"/>
      <c r="Y43" s="64"/>
      <c r="Z43" s="64"/>
      <c r="AA43" s="64"/>
      <c r="AB43" s="64"/>
      <c r="AC43" s="64"/>
      <c r="AD43" s="64"/>
      <c r="AE43" s="4"/>
      <c r="AF43" s="4"/>
    </row>
    <row r="44" spans="1:32" s="65" customFormat="1" ht="12.75">
      <c r="A44" s="98"/>
      <c r="B44" s="98"/>
      <c r="C44" s="71"/>
      <c r="G44" s="100"/>
      <c r="H44" s="98"/>
      <c r="I44" s="98"/>
      <c r="J44" s="98"/>
      <c r="K44" s="98"/>
      <c r="L44" s="98"/>
      <c r="M44" s="98"/>
      <c r="N44" s="98"/>
      <c r="O44" s="98"/>
      <c r="P44" s="66"/>
      <c r="Q44" s="66"/>
      <c r="R44" s="66"/>
      <c r="S44" s="66"/>
      <c r="T44" s="66"/>
      <c r="U44" s="66"/>
      <c r="V44" s="66"/>
      <c r="W44" s="66"/>
      <c r="X44" s="66"/>
      <c r="Y44" s="66"/>
      <c r="Z44" s="66"/>
      <c r="AA44" s="66"/>
      <c r="AB44" s="66"/>
      <c r="AE44" s="4"/>
      <c r="AF44" s="4"/>
    </row>
    <row r="45" spans="1:32" s="5" customFormat="1" ht="12.75">
      <c r="A45" s="40"/>
      <c r="B45" s="40"/>
      <c r="C45" s="94"/>
      <c r="G45" s="97"/>
      <c r="H45" s="221"/>
      <c r="I45" s="221"/>
      <c r="J45" s="221"/>
      <c r="K45" s="127"/>
      <c r="M45" s="221"/>
      <c r="N45" s="221"/>
      <c r="O45" s="221"/>
      <c r="P45" s="127"/>
      <c r="R45" s="64"/>
      <c r="S45" s="228"/>
      <c r="T45" s="127"/>
      <c r="V45" s="64"/>
      <c r="W45" s="64"/>
      <c r="Y45" s="64"/>
      <c r="Z45" s="64"/>
      <c r="AA45" s="64"/>
      <c r="AB45" s="64"/>
      <c r="AC45" s="64"/>
      <c r="AD45" s="64"/>
      <c r="AE45" s="4"/>
      <c r="AF45" s="4"/>
    </row>
    <row r="46" spans="1:32" s="5" customFormat="1" ht="12.75">
      <c r="A46" s="40"/>
      <c r="B46" s="40"/>
      <c r="C46" s="94"/>
      <c r="G46" s="97"/>
      <c r="H46" s="221"/>
      <c r="I46" s="221"/>
      <c r="J46" s="221"/>
      <c r="K46" s="127"/>
      <c r="M46" s="221"/>
      <c r="N46" s="221"/>
      <c r="O46" s="221"/>
      <c r="P46" s="127"/>
      <c r="R46" s="64"/>
      <c r="S46" s="228"/>
      <c r="T46" s="127"/>
      <c r="V46" s="64"/>
      <c r="W46" s="64"/>
      <c r="Y46" s="64"/>
      <c r="Z46" s="64"/>
      <c r="AA46" s="64"/>
      <c r="AB46" s="64"/>
      <c r="AC46" s="64"/>
      <c r="AD46" s="64"/>
      <c r="AE46" s="4"/>
      <c r="AF46" s="4"/>
    </row>
    <row r="47" spans="1:32" s="5" customFormat="1" ht="12.75">
      <c r="A47" s="40"/>
      <c r="B47" s="40"/>
      <c r="C47" s="94"/>
      <c r="G47" s="97"/>
      <c r="H47" s="221"/>
      <c r="I47" s="221"/>
      <c r="J47" s="221"/>
      <c r="K47" s="127"/>
      <c r="M47" s="221"/>
      <c r="N47" s="221"/>
      <c r="O47" s="221"/>
      <c r="P47" s="127"/>
      <c r="R47" s="64"/>
      <c r="S47" s="228"/>
      <c r="T47" s="127"/>
      <c r="V47" s="64"/>
      <c r="W47" s="64"/>
      <c r="Y47" s="64"/>
      <c r="Z47" s="64"/>
      <c r="AA47" s="64"/>
      <c r="AB47" s="64"/>
      <c r="AC47" s="64"/>
      <c r="AD47" s="64"/>
      <c r="AE47" s="4"/>
      <c r="AF47" s="4"/>
    </row>
    <row r="48" spans="1:32" s="5" customFormat="1" ht="12.75">
      <c r="A48" s="40"/>
      <c r="B48" s="40"/>
      <c r="C48" s="94"/>
      <c r="G48" s="97"/>
      <c r="H48" s="221"/>
      <c r="I48" s="221"/>
      <c r="J48" s="221"/>
      <c r="K48" s="127"/>
      <c r="M48" s="221"/>
      <c r="N48" s="221"/>
      <c r="O48" s="221"/>
      <c r="P48" s="127"/>
      <c r="R48" s="64"/>
      <c r="S48" s="228"/>
      <c r="T48" s="127"/>
      <c r="V48" s="64"/>
      <c r="W48" s="64"/>
      <c r="Y48" s="64"/>
      <c r="Z48" s="64"/>
      <c r="AA48" s="64"/>
      <c r="AB48" s="64"/>
      <c r="AC48" s="64"/>
      <c r="AD48" s="64"/>
      <c r="AE48" s="4"/>
      <c r="AF48" s="4"/>
    </row>
    <row r="49" spans="1:32" s="5" customFormat="1" ht="12.75">
      <c r="A49" s="40"/>
      <c r="B49" s="40"/>
      <c r="C49" s="94"/>
      <c r="G49" s="97"/>
      <c r="H49" s="221"/>
      <c r="I49" s="221"/>
      <c r="J49" s="221"/>
      <c r="K49" s="127"/>
      <c r="M49" s="221"/>
      <c r="N49" s="221"/>
      <c r="O49" s="221"/>
      <c r="P49" s="127"/>
      <c r="R49" s="64"/>
      <c r="S49" s="228"/>
      <c r="T49" s="127"/>
      <c r="V49" s="64"/>
      <c r="W49" s="64"/>
      <c r="Y49" s="64"/>
      <c r="Z49" s="64"/>
      <c r="AA49" s="64"/>
      <c r="AB49" s="64"/>
      <c r="AC49" s="64"/>
      <c r="AD49" s="64"/>
      <c r="AE49" s="4"/>
      <c r="AF49" s="4"/>
    </row>
    <row r="50" spans="1:32" s="49" customFormat="1" ht="14.25">
      <c r="A50" s="47"/>
      <c r="B50" s="47"/>
      <c r="C50" s="48"/>
      <c r="G50" s="61"/>
      <c r="H50" s="226"/>
      <c r="I50" s="226"/>
      <c r="J50" s="226"/>
      <c r="K50" s="59"/>
      <c r="M50" s="226"/>
      <c r="N50" s="226"/>
      <c r="O50" s="226"/>
      <c r="Q50" s="50"/>
      <c r="R50" s="62"/>
      <c r="S50" s="50"/>
      <c r="T50" s="50"/>
      <c r="U50" s="50"/>
      <c r="V50" s="50"/>
      <c r="X50" s="50"/>
      <c r="Y50" s="50"/>
      <c r="Z50" s="50"/>
      <c r="AA50" s="50"/>
      <c r="AB50" s="50"/>
      <c r="AC50" s="50"/>
      <c r="AE50" s="4"/>
      <c r="AF50" s="4"/>
    </row>
    <row r="51" spans="1:32" s="49" customFormat="1" ht="14.25">
      <c r="A51" s="47"/>
      <c r="B51" s="47"/>
      <c r="C51" s="48"/>
      <c r="H51" s="226"/>
      <c r="I51" s="226"/>
      <c r="J51" s="226"/>
      <c r="K51" s="59"/>
      <c r="M51" s="226"/>
      <c r="N51" s="226"/>
      <c r="O51" s="226"/>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sheetData>
  <sheetProtection selectLockedCells="1"/>
  <mergeCells count="154">
    <mergeCell ref="Z3:AA3"/>
    <mergeCell ref="P30:W30"/>
    <mergeCell ref="B1:P1"/>
    <mergeCell ref="Q1:AB1"/>
    <mergeCell ref="W3:Y3"/>
    <mergeCell ref="A2:E2"/>
    <mergeCell ref="A3:E3"/>
    <mergeCell ref="B33:J33"/>
    <mergeCell ref="B32:J32"/>
    <mergeCell ref="B31:AB31"/>
    <mergeCell ref="Y32:AB32"/>
    <mergeCell ref="K32:N32"/>
    <mergeCell ref="K33:N33"/>
    <mergeCell ref="Z30:AB30"/>
    <mergeCell ref="X30:Y30"/>
    <mergeCell ref="AB2:AC2"/>
    <mergeCell ref="AB3:AC3"/>
    <mergeCell ref="F2:V2"/>
    <mergeCell ref="F3:V3"/>
    <mergeCell ref="Z10:AB10"/>
    <mergeCell ref="P29:W29"/>
    <mergeCell ref="P28:AB28"/>
    <mergeCell ref="W7:X7"/>
    <mergeCell ref="B4:AB4"/>
    <mergeCell ref="Z2:AA2"/>
    <mergeCell ref="B17:J17"/>
    <mergeCell ref="S18:V18"/>
    <mergeCell ref="B18:R18"/>
    <mergeCell ref="S17:V17"/>
    <mergeCell ref="K17:R17"/>
    <mergeCell ref="W18:Z18"/>
    <mergeCell ref="Z29:AB29"/>
    <mergeCell ref="B19:AB19"/>
    <mergeCell ref="B20:AB20"/>
    <mergeCell ref="P24:W24"/>
    <mergeCell ref="P22:W23"/>
    <mergeCell ref="P21:AB21"/>
    <mergeCell ref="C29:I29"/>
    <mergeCell ref="Z25:AB26"/>
    <mergeCell ref="Z22:AB23"/>
    <mergeCell ref="K29:M29"/>
    <mergeCell ref="X22:Y23"/>
    <mergeCell ref="B16:R16"/>
    <mergeCell ref="S16:V16"/>
    <mergeCell ref="H41:K41"/>
    <mergeCell ref="H43:K43"/>
    <mergeCell ref="M42:P42"/>
    <mergeCell ref="M43:P43"/>
    <mergeCell ref="S49:T49"/>
    <mergeCell ref="Q38:W38"/>
    <mergeCell ref="S42:T42"/>
    <mergeCell ref="S43:T43"/>
    <mergeCell ref="S39:T39"/>
    <mergeCell ref="S48:T48"/>
    <mergeCell ref="S47:T47"/>
    <mergeCell ref="S40:T40"/>
    <mergeCell ref="H48:K48"/>
    <mergeCell ref="M46:P46"/>
    <mergeCell ref="M47:P47"/>
    <mergeCell ref="M48:P48"/>
    <mergeCell ref="H47:K47"/>
    <mergeCell ref="H46:K46"/>
    <mergeCell ref="S41:T41"/>
    <mergeCell ref="S45:T45"/>
    <mergeCell ref="S46:T46"/>
    <mergeCell ref="B14:D14"/>
    <mergeCell ref="B15:D15"/>
    <mergeCell ref="X27:Y27"/>
    <mergeCell ref="F39:G39"/>
    <mergeCell ref="H39:K39"/>
    <mergeCell ref="F37:V37"/>
    <mergeCell ref="H40:K40"/>
    <mergeCell ref="H38:K38"/>
    <mergeCell ref="M38:P38"/>
    <mergeCell ref="P25:W26"/>
    <mergeCell ref="X25:Y26"/>
    <mergeCell ref="X24:Y24"/>
    <mergeCell ref="O34:X34"/>
    <mergeCell ref="Y35:AB35"/>
    <mergeCell ref="O35:X35"/>
    <mergeCell ref="X29:Y29"/>
    <mergeCell ref="Y33:AB33"/>
    <mergeCell ref="Y34:AB34"/>
    <mergeCell ref="M40:P40"/>
    <mergeCell ref="M39:P39"/>
    <mergeCell ref="O33:X33"/>
    <mergeCell ref="O22:O23"/>
    <mergeCell ref="W17:X17"/>
    <mergeCell ref="Y17:AB17"/>
    <mergeCell ref="Z14:AB14"/>
    <mergeCell ref="Z15:AB15"/>
    <mergeCell ref="Z16:AB16"/>
    <mergeCell ref="F10:U10"/>
    <mergeCell ref="F14:U14"/>
    <mergeCell ref="W14:X14"/>
    <mergeCell ref="F15:U15"/>
    <mergeCell ref="W15:X15"/>
    <mergeCell ref="W16:X16"/>
    <mergeCell ref="Z13:AB13"/>
    <mergeCell ref="H51:J51"/>
    <mergeCell ref="H49:K49"/>
    <mergeCell ref="M50:O50"/>
    <mergeCell ref="M51:O51"/>
    <mergeCell ref="M49:P49"/>
    <mergeCell ref="P27:W27"/>
    <mergeCell ref="C28:M28"/>
    <mergeCell ref="C21:M21"/>
    <mergeCell ref="C22:M23"/>
    <mergeCell ref="C26:M27"/>
    <mergeCell ref="C24:M25"/>
    <mergeCell ref="O25:O26"/>
    <mergeCell ref="M45:P45"/>
    <mergeCell ref="H50:J50"/>
    <mergeCell ref="H42:K42"/>
    <mergeCell ref="M41:P41"/>
    <mergeCell ref="H45:K45"/>
    <mergeCell ref="B35:J35"/>
    <mergeCell ref="K34:N34"/>
    <mergeCell ref="K35:N35"/>
    <mergeCell ref="O32:X32"/>
    <mergeCell ref="B34:J34"/>
    <mergeCell ref="C30:I30"/>
    <mergeCell ref="K30:M30"/>
    <mergeCell ref="W2:Y2"/>
    <mergeCell ref="W11:X11"/>
    <mergeCell ref="B13:D13"/>
    <mergeCell ref="F12:U12"/>
    <mergeCell ref="W12:X12"/>
    <mergeCell ref="B12:D12"/>
    <mergeCell ref="B11:D11"/>
    <mergeCell ref="B6:D6"/>
    <mergeCell ref="B7:D7"/>
    <mergeCell ref="B8:D8"/>
    <mergeCell ref="V5:Y5"/>
    <mergeCell ref="F8:U8"/>
    <mergeCell ref="F9:U9"/>
    <mergeCell ref="W10:X10"/>
    <mergeCell ref="B10:D10"/>
    <mergeCell ref="Z5:AB5"/>
    <mergeCell ref="Z11:AB11"/>
    <mergeCell ref="F13:U13"/>
    <mergeCell ref="W13:X13"/>
    <mergeCell ref="V6:Y6"/>
    <mergeCell ref="B9:D9"/>
    <mergeCell ref="F7:U7"/>
    <mergeCell ref="F11:U11"/>
    <mergeCell ref="W8:X8"/>
    <mergeCell ref="F6:U6"/>
    <mergeCell ref="W9:X9"/>
    <mergeCell ref="Z6:AB6"/>
    <mergeCell ref="Z9:AB9"/>
    <mergeCell ref="Z7:AB7"/>
    <mergeCell ref="Z8:AB8"/>
    <mergeCell ref="Z12:AB12"/>
  </mergeCells>
  <phoneticPr fontId="0" type="noConversion"/>
  <conditionalFormatting sqref="Z17">
    <cfRule type="expression" dxfId="53" priority="1" stopIfTrue="1">
      <formula>W16&lt;&gt;0</formula>
    </cfRule>
  </conditionalFormatting>
  <conditionalFormatting sqref="AA17">
    <cfRule type="expression" dxfId="52" priority="2" stopIfTrue="1">
      <formula>W16&lt;&gt;0</formula>
    </cfRule>
  </conditionalFormatting>
  <conditionalFormatting sqref="X18">
    <cfRule type="expression" dxfId="51" priority="3" stopIfTrue="1">
      <formula>Z16&lt;&gt;0</formula>
    </cfRule>
  </conditionalFormatting>
  <conditionalFormatting sqref="Y17">
    <cfRule type="expression" dxfId="50" priority="4" stopIfTrue="1">
      <formula>W16&lt;&gt;0</formula>
    </cfRule>
  </conditionalFormatting>
  <conditionalFormatting sqref="AB17">
    <cfRule type="expression" dxfId="49" priority="5" stopIfTrue="1">
      <formula>W16&lt;&gt;0</formula>
    </cfRule>
  </conditionalFormatting>
  <conditionalFormatting sqref="W18">
    <cfRule type="expression" dxfId="48" priority="6" stopIfTrue="1">
      <formula>Z16&lt;&gt;0</formula>
    </cfRule>
  </conditionalFormatting>
  <conditionalFormatting sqref="Y18">
    <cfRule type="expression" dxfId="47" priority="7" stopIfTrue="1">
      <formula>Z16&lt;&gt;0</formula>
    </cfRule>
  </conditionalFormatting>
  <conditionalFormatting sqref="Z18">
    <cfRule type="expression" dxfId="46" priority="8" stopIfTrue="1">
      <formula>Z16&lt;&gt;0</formula>
    </cfRule>
  </conditionalFormatting>
  <conditionalFormatting sqref="W17:X17">
    <cfRule type="cellIs" dxfId="45"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6.xml><?xml version="1.0" encoding="utf-8"?>
<worksheet xmlns="http://schemas.openxmlformats.org/spreadsheetml/2006/main" xmlns:r="http://schemas.openxmlformats.org/officeDocument/2006/relationships">
  <sheetPr syncVertical="1" syncRef="A1" transitionEvaluation="1"/>
  <dimension ref="A1:AL256"/>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205"/>
      <c r="C1" s="205"/>
      <c r="D1" s="205"/>
      <c r="E1" s="205"/>
      <c r="F1" s="205"/>
      <c r="G1" s="205"/>
      <c r="H1" s="205"/>
      <c r="I1" s="205"/>
      <c r="J1" s="205"/>
      <c r="K1" s="205"/>
      <c r="L1" s="205"/>
      <c r="M1" s="205"/>
      <c r="N1" s="205"/>
      <c r="O1" s="205"/>
      <c r="P1" s="205"/>
      <c r="Q1" s="206" t="s">
        <v>45</v>
      </c>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119" t="str">
        <f>'CO 1'!F2:AB2</f>
        <v>FTW-336A</v>
      </c>
      <c r="G2" s="119"/>
      <c r="H2" s="119"/>
      <c r="I2" s="119"/>
      <c r="J2" s="119"/>
      <c r="K2" s="119"/>
      <c r="L2" s="119"/>
      <c r="M2" s="119"/>
      <c r="N2" s="119"/>
      <c r="O2" s="119"/>
      <c r="P2" s="119"/>
      <c r="Q2" s="119"/>
      <c r="R2" s="119"/>
      <c r="S2" s="119"/>
      <c r="T2" s="119"/>
      <c r="U2" s="119"/>
      <c r="V2" s="238"/>
      <c r="W2" s="115" t="s">
        <v>47</v>
      </c>
      <c r="X2" s="116"/>
      <c r="Y2" s="116"/>
      <c r="Z2" s="119" t="str">
        <f>'CO 1'!Z2:AA2</f>
        <v>J101395</v>
      </c>
      <c r="AA2" s="119"/>
      <c r="AB2" s="234" t="s">
        <v>46</v>
      </c>
      <c r="AC2" s="235"/>
      <c r="AE2" s="4"/>
      <c r="AF2" s="4"/>
    </row>
    <row r="3" spans="1:32" s="3" customFormat="1" ht="20.100000000000001" customHeight="1">
      <c r="A3" s="211" t="s">
        <v>2</v>
      </c>
      <c r="B3" s="212"/>
      <c r="C3" s="212"/>
      <c r="D3" s="212"/>
      <c r="E3" s="212"/>
      <c r="F3" s="220" t="str">
        <f>'CO 1'!F3:AB3</f>
        <v>TAR/TBI Construction</v>
      </c>
      <c r="G3" s="220"/>
      <c r="H3" s="220"/>
      <c r="I3" s="220"/>
      <c r="J3" s="220"/>
      <c r="K3" s="220"/>
      <c r="L3" s="220"/>
      <c r="M3" s="220"/>
      <c r="N3" s="220"/>
      <c r="O3" s="220"/>
      <c r="P3" s="220"/>
      <c r="Q3" s="220"/>
      <c r="R3" s="220"/>
      <c r="S3" s="220"/>
      <c r="T3" s="220"/>
      <c r="U3" s="220"/>
      <c r="V3" s="239"/>
      <c r="W3" s="117" t="s">
        <v>48</v>
      </c>
      <c r="X3" s="118"/>
      <c r="Y3" s="118"/>
      <c r="Z3" s="220" t="str">
        <f>'CO 1'!Z3:AA3</f>
        <v>n/a</v>
      </c>
      <c r="AA3" s="220"/>
      <c r="AB3" s="236">
        <v>6</v>
      </c>
      <c r="AC3" s="237"/>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c r="C7" s="219"/>
      <c r="D7" s="219"/>
      <c r="E7" s="88"/>
      <c r="F7" s="124"/>
      <c r="G7" s="124"/>
      <c r="H7" s="124"/>
      <c r="I7" s="124"/>
      <c r="J7" s="124"/>
      <c r="K7" s="124"/>
      <c r="L7" s="124"/>
      <c r="M7" s="124"/>
      <c r="N7" s="124"/>
      <c r="O7" s="124"/>
      <c r="P7" s="124"/>
      <c r="Q7" s="124"/>
      <c r="R7" s="124"/>
      <c r="S7" s="124"/>
      <c r="T7" s="124"/>
      <c r="U7" s="124"/>
      <c r="V7" s="55"/>
      <c r="W7" s="216"/>
      <c r="X7" s="216"/>
      <c r="Y7" s="89"/>
      <c r="Z7" s="106"/>
      <c r="AA7" s="106"/>
      <c r="AB7" s="106"/>
      <c r="AC7" s="13"/>
      <c r="AE7" s="14">
        <f t="shared" ref="AE7:AE15" si="0">IF(W7&lt;0,W7,0)</f>
        <v>0</v>
      </c>
      <c r="AF7" s="14">
        <f t="shared" ref="AF7:AF15" si="1">IF(W7&gt;0,W7,0)</f>
        <v>0</v>
      </c>
    </row>
    <row r="8" spans="1:32" s="3" customFormat="1" ht="33.950000000000003" customHeight="1">
      <c r="A8" s="11"/>
      <c r="B8" s="107"/>
      <c r="C8" s="108"/>
      <c r="D8" s="108"/>
      <c r="E8" s="56"/>
      <c r="F8" s="109"/>
      <c r="G8" s="109"/>
      <c r="H8" s="109"/>
      <c r="I8" s="109"/>
      <c r="J8" s="109"/>
      <c r="K8" s="109"/>
      <c r="L8" s="109"/>
      <c r="M8" s="109"/>
      <c r="N8" s="109"/>
      <c r="O8" s="109"/>
      <c r="P8" s="109"/>
      <c r="Q8" s="109"/>
      <c r="R8" s="109"/>
      <c r="S8" s="109"/>
      <c r="T8" s="109"/>
      <c r="U8" s="109"/>
      <c r="V8" s="55"/>
      <c r="W8" s="110"/>
      <c r="X8" s="110"/>
      <c r="Y8" s="89"/>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55"/>
      <c r="W9" s="110"/>
      <c r="X9" s="110"/>
      <c r="Y9" s="89"/>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55"/>
      <c r="W10" s="110"/>
      <c r="X10" s="110"/>
      <c r="Y10" s="89"/>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55"/>
      <c r="W11" s="110"/>
      <c r="X11" s="110"/>
      <c r="Y11" s="89"/>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55"/>
      <c r="W12" s="110"/>
      <c r="X12" s="110"/>
      <c r="Y12" s="89"/>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55"/>
      <c r="W13" s="110"/>
      <c r="X13" s="110"/>
      <c r="Y13" s="89"/>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55"/>
      <c r="W14" s="110"/>
      <c r="X14" s="110"/>
      <c r="Y14" s="89"/>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12"/>
      <c r="W15" s="128"/>
      <c r="X15" s="128"/>
      <c r="Y15" s="87"/>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0</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UNCHANGED.</v>
      </c>
      <c r="T18" s="180"/>
      <c r="U18" s="180"/>
      <c r="V18" s="180"/>
      <c r="W18" s="178" t="str">
        <f>IF(Z16=0,"",Z16)</f>
        <v/>
      </c>
      <c r="X18" s="178"/>
      <c r="Y18" s="178"/>
      <c r="Z18" s="178"/>
      <c r="AA18" s="92" t="str">
        <f>IF(Z16&lt;&gt;0,".","")</f>
        <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58"/>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t="str">
        <f>F3</f>
        <v>TAR/TBI Construction</v>
      </c>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12"/>
      <c r="Q25" s="113"/>
      <c r="R25" s="113"/>
      <c r="S25" s="113"/>
      <c r="T25" s="113"/>
      <c r="U25" s="113"/>
      <c r="V25" s="113"/>
      <c r="W25" s="113"/>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14"/>
      <c r="Q26" s="114"/>
      <c r="R26" s="114"/>
      <c r="S26" s="114"/>
      <c r="T26" s="114"/>
      <c r="U26" s="114"/>
      <c r="V26" s="114"/>
      <c r="W26" s="114"/>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16</v>
      </c>
      <c r="C32" s="127"/>
      <c r="D32" s="127"/>
      <c r="E32" s="127"/>
      <c r="F32" s="127"/>
      <c r="G32" s="127"/>
      <c r="H32" s="127"/>
      <c r="I32" s="127"/>
      <c r="J32" s="127"/>
      <c r="K32" s="190" t="str">
        <f>'CO 5'!Y32</f>
        <v/>
      </c>
      <c r="L32" s="233"/>
      <c r="M32" s="233"/>
      <c r="N32" s="233"/>
      <c r="O32" s="134" t="s">
        <v>39</v>
      </c>
      <c r="P32" s="135"/>
      <c r="Q32" s="135"/>
      <c r="R32" s="135"/>
      <c r="S32" s="135"/>
      <c r="T32" s="135"/>
      <c r="U32" s="135"/>
      <c r="V32" s="135"/>
      <c r="W32" s="135"/>
      <c r="X32" s="135"/>
      <c r="Y32" s="189" t="str">
        <f>IF(K32&gt;0,K32+W16,"")</f>
        <v/>
      </c>
      <c r="Z32" s="190"/>
      <c r="AA32" s="190"/>
      <c r="AB32" s="190"/>
      <c r="AC32" s="13"/>
      <c r="AE32" s="4"/>
      <c r="AF32" s="4"/>
    </row>
    <row r="33" spans="1:32" s="7" customFormat="1" ht="18.95" customHeight="1">
      <c r="A33" s="6"/>
      <c r="B33" s="160" t="s">
        <v>21</v>
      </c>
      <c r="C33" s="137"/>
      <c r="D33" s="137"/>
      <c r="E33" s="137"/>
      <c r="F33" s="137"/>
      <c r="G33" s="137"/>
      <c r="H33" s="137"/>
      <c r="I33" s="137"/>
      <c r="J33" s="137"/>
      <c r="K33" s="136">
        <f>'CO 1'!K33:N33</f>
        <v>746512</v>
      </c>
      <c r="L33" s="133"/>
      <c r="M33" s="133"/>
      <c r="N33" s="133"/>
      <c r="O33" s="133" t="s">
        <v>19</v>
      </c>
      <c r="P33" s="113"/>
      <c r="Q33" s="113"/>
      <c r="R33" s="113"/>
      <c r="S33" s="113"/>
      <c r="T33" s="113"/>
      <c r="U33" s="113"/>
      <c r="V33" s="113"/>
      <c r="W33" s="113"/>
      <c r="X33" s="113"/>
      <c r="Y33" s="136">
        <f>SUM(F33:K35)</f>
        <v>756905</v>
      </c>
      <c r="Z33" s="136"/>
      <c r="AA33" s="136"/>
      <c r="AB33" s="136"/>
      <c r="AC33" s="27"/>
      <c r="AE33" s="2"/>
      <c r="AF33" s="2"/>
    </row>
    <row r="34" spans="1:32" s="5" customFormat="1" ht="18.95" customHeight="1">
      <c r="A34" s="82"/>
      <c r="B34" s="174" t="s">
        <v>6</v>
      </c>
      <c r="C34" s="137"/>
      <c r="D34" s="137"/>
      <c r="E34" s="137"/>
      <c r="F34" s="137"/>
      <c r="G34" s="137"/>
      <c r="H34" s="137"/>
      <c r="I34" s="137"/>
      <c r="J34" s="137"/>
      <c r="K34" s="172">
        <f>H39</f>
        <v>10393</v>
      </c>
      <c r="L34" s="173"/>
      <c r="M34" s="173"/>
      <c r="N34" s="173"/>
      <c r="O34" s="161" t="str">
        <f>IF(Z16=0,"This Change Order:",IF(Z16&lt;0,"This Change Order, DEDUCT:","This Change Order, ADD:"))</f>
        <v>This Change Order:</v>
      </c>
      <c r="P34" s="135"/>
      <c r="Q34" s="135"/>
      <c r="R34" s="135"/>
      <c r="S34" s="135"/>
      <c r="T34" s="135"/>
      <c r="U34" s="135"/>
      <c r="V34" s="135"/>
      <c r="W34" s="135"/>
      <c r="X34" s="135"/>
      <c r="Y34" s="191">
        <f>Z16</f>
        <v>0</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f>M39</f>
        <v>0</v>
      </c>
      <c r="L35" s="129"/>
      <c r="M35" s="129"/>
      <c r="N35" s="129"/>
      <c r="O35" s="131" t="s">
        <v>20</v>
      </c>
      <c r="P35" s="132"/>
      <c r="Q35" s="132"/>
      <c r="R35" s="132"/>
      <c r="S35" s="132"/>
      <c r="T35" s="132"/>
      <c r="U35" s="132"/>
      <c r="V35" s="132"/>
      <c r="W35" s="132"/>
      <c r="X35" s="132"/>
      <c r="Y35" s="126">
        <f>SUM(Y33:Y34)</f>
        <v>756905</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213" t="s">
        <v>23</v>
      </c>
      <c r="G37" s="214"/>
      <c r="H37" s="214"/>
      <c r="I37" s="214"/>
      <c r="J37" s="214"/>
      <c r="K37" s="214"/>
      <c r="L37" s="214"/>
      <c r="M37" s="214"/>
      <c r="N37" s="214"/>
      <c r="O37" s="214"/>
      <c r="P37" s="214"/>
      <c r="Q37" s="214"/>
      <c r="R37" s="214"/>
      <c r="S37" s="214"/>
      <c r="T37" s="214"/>
      <c r="U37" s="214"/>
      <c r="V37" s="214"/>
      <c r="W37" s="64"/>
      <c r="X37" s="64"/>
      <c r="Y37" s="64"/>
      <c r="Z37" s="64"/>
      <c r="AA37" s="64"/>
      <c r="AB37" s="64"/>
      <c r="AE37" s="4"/>
      <c r="AF37" s="4"/>
    </row>
    <row r="38" spans="1:32" s="5" customFormat="1" ht="12.75">
      <c r="A38" s="40"/>
      <c r="B38" s="40"/>
      <c r="H38" s="229" t="s">
        <v>24</v>
      </c>
      <c r="I38" s="229"/>
      <c r="J38" s="229"/>
      <c r="K38" s="229"/>
      <c r="M38" s="229" t="s">
        <v>25</v>
      </c>
      <c r="N38" s="229"/>
      <c r="O38" s="229"/>
      <c r="P38" s="229"/>
      <c r="Q38" s="232" t="s">
        <v>44</v>
      </c>
      <c r="R38" s="127"/>
      <c r="S38" s="127"/>
      <c r="T38" s="127"/>
      <c r="U38" s="127"/>
      <c r="V38" s="127"/>
      <c r="W38" s="127"/>
      <c r="Y38" s="64"/>
      <c r="Z38" s="64"/>
      <c r="AA38" s="64"/>
      <c r="AB38" s="64"/>
      <c r="AC38" s="64"/>
      <c r="AD38" s="64"/>
      <c r="AE38" s="4"/>
      <c r="AF38" s="4"/>
    </row>
    <row r="39" spans="1:32" s="5" customFormat="1" ht="13.5" thickBot="1">
      <c r="A39" s="40"/>
      <c r="B39" s="40"/>
      <c r="C39" s="94"/>
      <c r="F39" s="230" t="s">
        <v>18</v>
      </c>
      <c r="G39" s="231"/>
      <c r="H39" s="223">
        <f>SUM(H40:H44)</f>
        <v>10393</v>
      </c>
      <c r="I39" s="224"/>
      <c r="J39" s="224"/>
      <c r="K39" s="225"/>
      <c r="M39" s="223">
        <f>SUM(M40:M44)</f>
        <v>0</v>
      </c>
      <c r="N39" s="224"/>
      <c r="O39" s="224"/>
      <c r="P39" s="225"/>
      <c r="R39" s="64"/>
      <c r="S39" s="227">
        <f>SUM(S40:S44)</f>
        <v>0</v>
      </c>
      <c r="T39" s="225"/>
      <c r="V39" s="64"/>
      <c r="W39" s="64"/>
      <c r="Y39" s="64"/>
      <c r="Z39" s="64"/>
      <c r="AA39" s="64"/>
      <c r="AB39" s="64"/>
      <c r="AC39" s="64"/>
      <c r="AD39" s="64"/>
      <c r="AE39" s="4"/>
      <c r="AF39" s="4"/>
    </row>
    <row r="40" spans="1:32" s="5" customFormat="1" ht="13.5" thickTop="1">
      <c r="A40" s="40"/>
      <c r="B40" s="40"/>
      <c r="E40" s="96"/>
      <c r="F40" s="95" t="s">
        <v>17</v>
      </c>
      <c r="G40" s="97">
        <v>1</v>
      </c>
      <c r="H40" s="241">
        <f>IF('CO 1'!Z16&gt;0,'CO 1'!Z16,"")</f>
        <v>10393</v>
      </c>
      <c r="I40" s="221"/>
      <c r="J40" s="221"/>
      <c r="K40" s="127"/>
      <c r="L40" s="95"/>
      <c r="M40" s="241" t="str">
        <f>IF('CO 1'!Z16&lt;0,'CO 1'!Z16,"")</f>
        <v/>
      </c>
      <c r="N40" s="221"/>
      <c r="O40" s="221"/>
      <c r="P40" s="127"/>
      <c r="R40" s="64"/>
      <c r="S40" s="228">
        <f>'CO 1'!W16</f>
        <v>0</v>
      </c>
      <c r="T40" s="127"/>
      <c r="V40" s="64"/>
      <c r="W40" s="64"/>
      <c r="Y40" s="64"/>
      <c r="Z40" s="64"/>
      <c r="AA40" s="64"/>
      <c r="AB40" s="64"/>
      <c r="AC40" s="64"/>
      <c r="AD40" s="64"/>
      <c r="AE40" s="4"/>
      <c r="AF40" s="4"/>
    </row>
    <row r="41" spans="1:32" s="5" customFormat="1" ht="12.75">
      <c r="A41" s="40"/>
      <c r="B41" s="40"/>
      <c r="E41" s="96"/>
      <c r="F41" s="95" t="s">
        <v>17</v>
      </c>
      <c r="G41" s="97">
        <v>2</v>
      </c>
      <c r="H41" s="241" t="str">
        <f>IF('CO 2'!Z16&gt;0,'CO 2'!Z16,"")</f>
        <v/>
      </c>
      <c r="I41" s="221"/>
      <c r="J41" s="221"/>
      <c r="K41" s="127"/>
      <c r="L41" s="95"/>
      <c r="M41" s="241" t="str">
        <f>IF('CO 2'!Z16&lt;0,'CO 2'!Z16,"")</f>
        <v/>
      </c>
      <c r="N41" s="221"/>
      <c r="O41" s="221"/>
      <c r="P41" s="127"/>
      <c r="R41" s="64"/>
      <c r="S41" s="228">
        <f>'CO 2'!W16</f>
        <v>0</v>
      </c>
      <c r="T41" s="127"/>
      <c r="V41" s="64"/>
      <c r="W41" s="64"/>
      <c r="Y41" s="64"/>
      <c r="Z41" s="64"/>
      <c r="AA41" s="64"/>
      <c r="AB41" s="64"/>
      <c r="AC41" s="64"/>
      <c r="AD41" s="64"/>
      <c r="AE41" s="4"/>
      <c r="AF41" s="4"/>
    </row>
    <row r="42" spans="1:32" s="5" customFormat="1" ht="12.75">
      <c r="A42" s="40"/>
      <c r="B42" s="40"/>
      <c r="E42" s="96"/>
      <c r="F42" s="95" t="s">
        <v>17</v>
      </c>
      <c r="G42" s="97">
        <v>3</v>
      </c>
      <c r="H42" s="241" t="str">
        <f>IF('CO 3'!Z16&gt;0,'CO 3'!Z16,"")</f>
        <v/>
      </c>
      <c r="I42" s="221"/>
      <c r="J42" s="221"/>
      <c r="K42" s="127"/>
      <c r="L42" s="95"/>
      <c r="M42" s="241" t="str">
        <f>IF('CO 3'!Z16&lt;0,'CO 3'!Z16,"")</f>
        <v/>
      </c>
      <c r="N42" s="221"/>
      <c r="O42" s="221"/>
      <c r="P42" s="127"/>
      <c r="R42" s="64"/>
      <c r="S42" s="228">
        <f>'CO 3'!W16</f>
        <v>0</v>
      </c>
      <c r="T42" s="127"/>
      <c r="V42" s="64"/>
      <c r="W42" s="64"/>
      <c r="Y42" s="64"/>
      <c r="Z42" s="64"/>
      <c r="AA42" s="64"/>
      <c r="AB42" s="64"/>
      <c r="AC42" s="64"/>
      <c r="AD42" s="64"/>
      <c r="AE42" s="4"/>
      <c r="AF42" s="4"/>
    </row>
    <row r="43" spans="1:32" s="5" customFormat="1" ht="12.75">
      <c r="A43" s="40"/>
      <c r="B43" s="40"/>
      <c r="E43" s="96"/>
      <c r="F43" s="95" t="s">
        <v>17</v>
      </c>
      <c r="G43" s="97">
        <v>4</v>
      </c>
      <c r="H43" s="241" t="str">
        <f>IF('CO 4'!Z16&gt;0,'CO 4'!Z16,"")</f>
        <v/>
      </c>
      <c r="I43" s="221"/>
      <c r="J43" s="221"/>
      <c r="K43" s="127"/>
      <c r="L43" s="95"/>
      <c r="M43" s="241" t="str">
        <f>IF('CO 4'!Z16&lt;0,'CO 4'!Z16,"")</f>
        <v/>
      </c>
      <c r="N43" s="221"/>
      <c r="O43" s="221"/>
      <c r="P43" s="127"/>
      <c r="R43" s="64"/>
      <c r="S43" s="228">
        <f>'CO 4'!W16</f>
        <v>0</v>
      </c>
      <c r="T43" s="127"/>
      <c r="V43" s="64"/>
      <c r="W43" s="64"/>
      <c r="Y43" s="64"/>
      <c r="Z43" s="64"/>
      <c r="AA43" s="64"/>
      <c r="AB43" s="64"/>
      <c r="AC43" s="64"/>
      <c r="AD43" s="64"/>
      <c r="AE43" s="4"/>
      <c r="AF43" s="4"/>
    </row>
    <row r="44" spans="1:32" s="5" customFormat="1" ht="12.75">
      <c r="A44" s="40"/>
      <c r="B44" s="40"/>
      <c r="E44" s="96"/>
      <c r="F44" s="95" t="s">
        <v>17</v>
      </c>
      <c r="G44" s="97">
        <v>5</v>
      </c>
      <c r="H44" s="172" t="str">
        <f>IF('CO 5'!Z16&gt;0,'CO 5'!Z16,"")</f>
        <v/>
      </c>
      <c r="I44" s="222"/>
      <c r="J44" s="222"/>
      <c r="K44" s="135"/>
      <c r="L44" s="95"/>
      <c r="M44" s="172" t="str">
        <f>IF('CO 5'!Z16&lt;0,'CO 5'!Z16,"")</f>
        <v/>
      </c>
      <c r="N44" s="222"/>
      <c r="O44" s="222"/>
      <c r="P44" s="135"/>
      <c r="R44" s="64"/>
      <c r="S44" s="228">
        <f>'CO 5'!W16</f>
        <v>0</v>
      </c>
      <c r="T44" s="135"/>
      <c r="U44" s="40"/>
      <c r="V44" s="64"/>
      <c r="W44" s="64"/>
      <c r="Y44" s="64"/>
      <c r="Z44" s="64"/>
      <c r="AA44" s="64"/>
      <c r="AB44" s="64"/>
      <c r="AC44" s="64"/>
      <c r="AD44" s="64"/>
      <c r="AE44" s="4"/>
      <c r="AF44" s="4"/>
    </row>
    <row r="45" spans="1:32" s="98" customFormat="1" ht="12.75">
      <c r="C45" s="68"/>
      <c r="G45" s="100"/>
      <c r="P45" s="66"/>
      <c r="Q45" s="66"/>
      <c r="R45" s="66"/>
      <c r="S45" s="66"/>
      <c r="T45" s="66"/>
      <c r="U45" s="66"/>
      <c r="V45" s="66"/>
      <c r="W45" s="66"/>
      <c r="X45" s="66"/>
      <c r="Y45" s="66"/>
      <c r="Z45" s="66"/>
      <c r="AA45" s="66"/>
      <c r="AB45" s="66"/>
      <c r="AE45" s="4"/>
      <c r="AF45" s="4"/>
    </row>
    <row r="46" spans="1:32" s="5" customFormat="1" ht="12.75">
      <c r="A46" s="40"/>
      <c r="B46" s="40"/>
      <c r="C46" s="94"/>
      <c r="G46" s="97"/>
      <c r="H46" s="221"/>
      <c r="I46" s="221"/>
      <c r="J46" s="221"/>
      <c r="K46" s="127"/>
      <c r="M46" s="221"/>
      <c r="N46" s="221"/>
      <c r="O46" s="221"/>
      <c r="P46" s="127"/>
      <c r="R46" s="64"/>
      <c r="S46" s="228"/>
      <c r="T46" s="127"/>
      <c r="V46" s="64"/>
      <c r="W46" s="64"/>
      <c r="Y46" s="64"/>
      <c r="Z46" s="64"/>
      <c r="AA46" s="64"/>
      <c r="AB46" s="64"/>
      <c r="AC46" s="64"/>
      <c r="AD46" s="64"/>
      <c r="AE46" s="4"/>
      <c r="AF46" s="4"/>
    </row>
    <row r="47" spans="1:32" s="5" customFormat="1" ht="12.75">
      <c r="A47" s="40"/>
      <c r="B47" s="40"/>
      <c r="C47" s="94"/>
      <c r="G47" s="97"/>
      <c r="H47" s="221"/>
      <c r="I47" s="221"/>
      <c r="J47" s="221"/>
      <c r="K47" s="127"/>
      <c r="M47" s="221"/>
      <c r="N47" s="221"/>
      <c r="O47" s="221"/>
      <c r="P47" s="127"/>
      <c r="R47" s="64"/>
      <c r="S47" s="228"/>
      <c r="T47" s="127"/>
      <c r="V47" s="64"/>
      <c r="W47" s="64"/>
      <c r="Y47" s="64"/>
      <c r="Z47" s="64"/>
      <c r="AA47" s="64"/>
      <c r="AB47" s="64"/>
      <c r="AC47" s="64"/>
      <c r="AD47" s="64"/>
      <c r="AE47" s="4"/>
      <c r="AF47" s="4"/>
    </row>
    <row r="48" spans="1:32" s="5" customFormat="1" ht="12.75">
      <c r="A48" s="40"/>
      <c r="B48" s="40"/>
      <c r="C48" s="94"/>
      <c r="G48" s="97"/>
      <c r="H48" s="221"/>
      <c r="I48" s="221"/>
      <c r="J48" s="221"/>
      <c r="K48" s="127"/>
      <c r="M48" s="221"/>
      <c r="N48" s="221"/>
      <c r="O48" s="221"/>
      <c r="P48" s="127"/>
      <c r="R48" s="64"/>
      <c r="S48" s="228"/>
      <c r="T48" s="127"/>
      <c r="V48" s="64"/>
      <c r="W48" s="64"/>
      <c r="Y48" s="64"/>
      <c r="Z48" s="64"/>
      <c r="AA48" s="64"/>
      <c r="AB48" s="64"/>
      <c r="AC48" s="64"/>
      <c r="AD48" s="64"/>
      <c r="AE48" s="4"/>
      <c r="AF48" s="4"/>
    </row>
    <row r="49" spans="1:32" s="5" customFormat="1" ht="12.75">
      <c r="A49" s="40"/>
      <c r="B49" s="40"/>
      <c r="C49" s="94"/>
      <c r="G49" s="97"/>
      <c r="H49" s="221"/>
      <c r="I49" s="221"/>
      <c r="J49" s="221"/>
      <c r="K49" s="127"/>
      <c r="M49" s="221"/>
      <c r="N49" s="221"/>
      <c r="O49" s="221"/>
      <c r="P49" s="127"/>
      <c r="R49" s="64"/>
      <c r="S49" s="228"/>
      <c r="T49" s="127"/>
      <c r="V49" s="64"/>
      <c r="W49" s="64"/>
      <c r="Y49" s="64"/>
      <c r="Z49" s="64"/>
      <c r="AA49" s="64"/>
      <c r="AB49" s="64"/>
      <c r="AC49" s="64"/>
      <c r="AD49" s="64"/>
      <c r="AE49" s="4"/>
      <c r="AF49" s="4"/>
    </row>
    <row r="50" spans="1:32" s="49" customFormat="1" ht="14.25">
      <c r="A50" s="47"/>
      <c r="B50" s="47"/>
      <c r="C50" s="48"/>
      <c r="G50" s="61"/>
      <c r="H50" s="226"/>
      <c r="I50" s="226"/>
      <c r="J50" s="226"/>
      <c r="K50" s="59"/>
      <c r="M50" s="226"/>
      <c r="N50" s="226"/>
      <c r="O50" s="226"/>
      <c r="Q50" s="50"/>
      <c r="R50" s="62"/>
      <c r="S50" s="50"/>
      <c r="T50" s="50"/>
      <c r="U50" s="50"/>
      <c r="V50" s="50"/>
      <c r="X50" s="50"/>
      <c r="Y50" s="50"/>
      <c r="Z50" s="50"/>
      <c r="AA50" s="50"/>
      <c r="AB50" s="50"/>
      <c r="AC50" s="50"/>
      <c r="AE50" s="4"/>
      <c r="AF50" s="4"/>
    </row>
    <row r="51" spans="1:32" s="49" customFormat="1" ht="14.25">
      <c r="A51" s="47"/>
      <c r="B51" s="47"/>
      <c r="C51" s="48"/>
      <c r="G51" s="61"/>
      <c r="H51" s="226"/>
      <c r="I51" s="226"/>
      <c r="J51" s="226"/>
      <c r="K51" s="59"/>
      <c r="M51" s="226"/>
      <c r="N51" s="226"/>
      <c r="O51" s="226"/>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sheetData>
  <sheetProtection selectLockedCells="1"/>
  <mergeCells count="154">
    <mergeCell ref="W16:X16"/>
    <mergeCell ref="W14:X14"/>
    <mergeCell ref="B1:P1"/>
    <mergeCell ref="Q1:AB1"/>
    <mergeCell ref="B34:J34"/>
    <mergeCell ref="B31:AB31"/>
    <mergeCell ref="Y34:AB34"/>
    <mergeCell ref="B20:AB20"/>
    <mergeCell ref="O25:O26"/>
    <mergeCell ref="C24:M25"/>
    <mergeCell ref="B32:J32"/>
    <mergeCell ref="B33:J33"/>
    <mergeCell ref="Y33:AB33"/>
    <mergeCell ref="Z13:AB13"/>
    <mergeCell ref="Z29:AB29"/>
    <mergeCell ref="O32:X32"/>
    <mergeCell ref="K32:N32"/>
    <mergeCell ref="K33:N33"/>
    <mergeCell ref="Z14:AB14"/>
    <mergeCell ref="Z15:AB15"/>
    <mergeCell ref="Z16:AB16"/>
    <mergeCell ref="X29:Y29"/>
    <mergeCell ref="P30:W30"/>
    <mergeCell ref="M39:P39"/>
    <mergeCell ref="F39:G39"/>
    <mergeCell ref="M41:P41"/>
    <mergeCell ref="Y35:AB35"/>
    <mergeCell ref="B16:R16"/>
    <mergeCell ref="S16:V16"/>
    <mergeCell ref="B12:D12"/>
    <mergeCell ref="K29:M29"/>
    <mergeCell ref="C22:M23"/>
    <mergeCell ref="C29:I29"/>
    <mergeCell ref="F14:U14"/>
    <mergeCell ref="K35:N35"/>
    <mergeCell ref="C28:M28"/>
    <mergeCell ref="O22:O23"/>
    <mergeCell ref="P22:W23"/>
    <mergeCell ref="P28:AB28"/>
    <mergeCell ref="Z22:AB23"/>
    <mergeCell ref="X22:Y23"/>
    <mergeCell ref="P24:W24"/>
    <mergeCell ref="P27:W27"/>
    <mergeCell ref="X27:Y27"/>
    <mergeCell ref="X25:Y26"/>
    <mergeCell ref="C21:M21"/>
    <mergeCell ref="C26:M27"/>
    <mergeCell ref="P29:W29"/>
    <mergeCell ref="P25:W26"/>
    <mergeCell ref="Z30:AB30"/>
    <mergeCell ref="Y32:AB32"/>
    <mergeCell ref="Z25:AB26"/>
    <mergeCell ref="W18:Z18"/>
    <mergeCell ref="S18:V18"/>
    <mergeCell ref="B18:R18"/>
    <mergeCell ref="B17:J17"/>
    <mergeCell ref="K17:R17"/>
    <mergeCell ref="Y17:AB17"/>
    <mergeCell ref="X30:Y30"/>
    <mergeCell ref="X24:Y24"/>
    <mergeCell ref="C30:I30"/>
    <mergeCell ref="K30:M30"/>
    <mergeCell ref="B19:AB19"/>
    <mergeCell ref="W17:X17"/>
    <mergeCell ref="S17:V17"/>
    <mergeCell ref="P21:AB21"/>
    <mergeCell ref="H51:J51"/>
    <mergeCell ref="M51:O51"/>
    <mergeCell ref="M49:P49"/>
    <mergeCell ref="H48:K48"/>
    <mergeCell ref="S44:T44"/>
    <mergeCell ref="H46:K46"/>
    <mergeCell ref="H47:K47"/>
    <mergeCell ref="M43:P43"/>
    <mergeCell ref="H43:K43"/>
    <mergeCell ref="H44:K44"/>
    <mergeCell ref="M44:P44"/>
    <mergeCell ref="M50:O50"/>
    <mergeCell ref="H50:J50"/>
    <mergeCell ref="H49:K49"/>
    <mergeCell ref="M46:P46"/>
    <mergeCell ref="M47:P47"/>
    <mergeCell ref="M48:P48"/>
    <mergeCell ref="O35:X35"/>
    <mergeCell ref="O33:X33"/>
    <mergeCell ref="S43:T43"/>
    <mergeCell ref="S46:T46"/>
    <mergeCell ref="S47:T47"/>
    <mergeCell ref="S48:T48"/>
    <mergeCell ref="S49:T49"/>
    <mergeCell ref="M42:P42"/>
    <mergeCell ref="H42:K42"/>
    <mergeCell ref="B35:J35"/>
    <mergeCell ref="H40:K40"/>
    <mergeCell ref="S39:T39"/>
    <mergeCell ref="O34:X34"/>
    <mergeCell ref="K34:N34"/>
    <mergeCell ref="M40:P40"/>
    <mergeCell ref="H39:K39"/>
    <mergeCell ref="Q38:W38"/>
    <mergeCell ref="H38:K38"/>
    <mergeCell ref="M38:P38"/>
    <mergeCell ref="F37:V37"/>
    <mergeCell ref="S41:T41"/>
    <mergeCell ref="S42:T42"/>
    <mergeCell ref="H41:K41"/>
    <mergeCell ref="S40:T40"/>
    <mergeCell ref="F15:U15"/>
    <mergeCell ref="B11:D11"/>
    <mergeCell ref="F11:U11"/>
    <mergeCell ref="B14:D14"/>
    <mergeCell ref="B15:D15"/>
    <mergeCell ref="W15:X15"/>
    <mergeCell ref="W11:X11"/>
    <mergeCell ref="B6:D6"/>
    <mergeCell ref="B7:D7"/>
    <mergeCell ref="B9:D9"/>
    <mergeCell ref="B10:D10"/>
    <mergeCell ref="B8:D8"/>
    <mergeCell ref="W8:X8"/>
    <mergeCell ref="V6:Y6"/>
    <mergeCell ref="F7:U7"/>
    <mergeCell ref="F8:U8"/>
    <mergeCell ref="F9:U9"/>
    <mergeCell ref="F10:U10"/>
    <mergeCell ref="F12:U12"/>
    <mergeCell ref="W7:X7"/>
    <mergeCell ref="W9:X9"/>
    <mergeCell ref="F6:U6"/>
    <mergeCell ref="B13:D13"/>
    <mergeCell ref="F13:U13"/>
    <mergeCell ref="A3:E3"/>
    <mergeCell ref="AB3:AC3"/>
    <mergeCell ref="F2:V2"/>
    <mergeCell ref="F3:V3"/>
    <mergeCell ref="Z2:AA2"/>
    <mergeCell ref="Z3:AA3"/>
    <mergeCell ref="W2:Y2"/>
    <mergeCell ref="W3:Y3"/>
    <mergeCell ref="W13:X13"/>
    <mergeCell ref="W12:X12"/>
    <mergeCell ref="W10:X10"/>
    <mergeCell ref="Z11:AB11"/>
    <mergeCell ref="V5:Y5"/>
    <mergeCell ref="AB2:AC2"/>
    <mergeCell ref="B4:AB4"/>
    <mergeCell ref="Z5:AB5"/>
    <mergeCell ref="Z7:AB7"/>
    <mergeCell ref="A2:E2"/>
    <mergeCell ref="Z6:AB6"/>
    <mergeCell ref="Z8:AB8"/>
    <mergeCell ref="Z9:AB9"/>
    <mergeCell ref="Z10:AB10"/>
    <mergeCell ref="Z12:AB12"/>
  </mergeCells>
  <phoneticPr fontId="0" type="noConversion"/>
  <conditionalFormatting sqref="Z17">
    <cfRule type="expression" dxfId="44" priority="1" stopIfTrue="1">
      <formula>W16&lt;&gt;0</formula>
    </cfRule>
  </conditionalFormatting>
  <conditionalFormatting sqref="AA17">
    <cfRule type="expression" dxfId="43" priority="2" stopIfTrue="1">
      <formula>W16&lt;&gt;0</formula>
    </cfRule>
  </conditionalFormatting>
  <conditionalFormatting sqref="X18">
    <cfRule type="expression" dxfId="42" priority="3" stopIfTrue="1">
      <formula>Z16&lt;&gt;0</formula>
    </cfRule>
  </conditionalFormatting>
  <conditionalFormatting sqref="Y17">
    <cfRule type="expression" dxfId="41" priority="4" stopIfTrue="1">
      <formula>W16&lt;&gt;0</formula>
    </cfRule>
  </conditionalFormatting>
  <conditionalFormatting sqref="AB17">
    <cfRule type="expression" dxfId="40" priority="5" stopIfTrue="1">
      <formula>W16&lt;&gt;0</formula>
    </cfRule>
  </conditionalFormatting>
  <conditionalFormatting sqref="W18">
    <cfRule type="expression" dxfId="39" priority="6" stopIfTrue="1">
      <formula>Z16&lt;&gt;0</formula>
    </cfRule>
  </conditionalFormatting>
  <conditionalFormatting sqref="Y18">
    <cfRule type="expression" dxfId="38" priority="7" stopIfTrue="1">
      <formula>Z16&lt;&gt;0</formula>
    </cfRule>
  </conditionalFormatting>
  <conditionalFormatting sqref="Z18">
    <cfRule type="expression" dxfId="37" priority="8" stopIfTrue="1">
      <formula>Z16&lt;&gt;0</formula>
    </cfRule>
  </conditionalFormatting>
  <conditionalFormatting sqref="W17:X17">
    <cfRule type="cellIs" dxfId="36"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7.xml><?xml version="1.0" encoding="utf-8"?>
<worksheet xmlns="http://schemas.openxmlformats.org/spreadsheetml/2006/main" xmlns:r="http://schemas.openxmlformats.org/officeDocument/2006/relationships">
  <sheetPr syncVertical="1" syncRef="A1" transitionEvaluation="1"/>
  <dimension ref="A1:AL257"/>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205"/>
      <c r="C1" s="205"/>
      <c r="D1" s="205"/>
      <c r="E1" s="205"/>
      <c r="F1" s="205"/>
      <c r="G1" s="205"/>
      <c r="H1" s="205"/>
      <c r="I1" s="205"/>
      <c r="J1" s="205"/>
      <c r="K1" s="205"/>
      <c r="L1" s="205"/>
      <c r="M1" s="205"/>
      <c r="N1" s="205"/>
      <c r="O1" s="205"/>
      <c r="P1" s="205"/>
      <c r="Q1" s="206" t="s">
        <v>45</v>
      </c>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119" t="str">
        <f>'CO 1'!F2:AB2</f>
        <v>FTW-336A</v>
      </c>
      <c r="G2" s="119"/>
      <c r="H2" s="119"/>
      <c r="I2" s="119"/>
      <c r="J2" s="119"/>
      <c r="K2" s="119"/>
      <c r="L2" s="119"/>
      <c r="M2" s="119"/>
      <c r="N2" s="119"/>
      <c r="O2" s="119"/>
      <c r="P2" s="119"/>
      <c r="Q2" s="119"/>
      <c r="R2" s="119"/>
      <c r="S2" s="119"/>
      <c r="T2" s="119"/>
      <c r="U2" s="119"/>
      <c r="V2" s="238"/>
      <c r="W2" s="115" t="s">
        <v>47</v>
      </c>
      <c r="X2" s="116"/>
      <c r="Y2" s="116"/>
      <c r="Z2" s="119" t="str">
        <f>'CO 1'!Z2:AA2</f>
        <v>J101395</v>
      </c>
      <c r="AA2" s="119"/>
      <c r="AB2" s="234" t="s">
        <v>46</v>
      </c>
      <c r="AC2" s="235"/>
      <c r="AE2" s="4"/>
      <c r="AF2" s="4"/>
    </row>
    <row r="3" spans="1:32" s="3" customFormat="1" ht="20.100000000000001" customHeight="1">
      <c r="A3" s="211" t="s">
        <v>2</v>
      </c>
      <c r="B3" s="212"/>
      <c r="C3" s="212"/>
      <c r="D3" s="212"/>
      <c r="E3" s="212"/>
      <c r="F3" s="220" t="str">
        <f>'CO 1'!F3:AB3</f>
        <v>TAR/TBI Construction</v>
      </c>
      <c r="G3" s="220"/>
      <c r="H3" s="220"/>
      <c r="I3" s="220"/>
      <c r="J3" s="220"/>
      <c r="K3" s="220"/>
      <c r="L3" s="220"/>
      <c r="M3" s="220"/>
      <c r="N3" s="220"/>
      <c r="O3" s="220"/>
      <c r="P3" s="220"/>
      <c r="Q3" s="220"/>
      <c r="R3" s="220"/>
      <c r="S3" s="220"/>
      <c r="T3" s="220"/>
      <c r="U3" s="220"/>
      <c r="V3" s="239"/>
      <c r="W3" s="117" t="s">
        <v>48</v>
      </c>
      <c r="X3" s="118"/>
      <c r="Y3" s="118"/>
      <c r="Z3" s="220" t="str">
        <f>'CO 1'!Z3:AA3</f>
        <v>n/a</v>
      </c>
      <c r="AA3" s="220"/>
      <c r="AB3" s="236">
        <v>7</v>
      </c>
      <c r="AC3" s="237"/>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c r="C7" s="219"/>
      <c r="D7" s="219"/>
      <c r="E7" s="88"/>
      <c r="F7" s="124"/>
      <c r="G7" s="124"/>
      <c r="H7" s="124"/>
      <c r="I7" s="124"/>
      <c r="J7" s="124"/>
      <c r="K7" s="124"/>
      <c r="L7" s="124"/>
      <c r="M7" s="124"/>
      <c r="N7" s="124"/>
      <c r="O7" s="124"/>
      <c r="P7" s="124"/>
      <c r="Q7" s="124"/>
      <c r="R7" s="124"/>
      <c r="S7" s="124"/>
      <c r="T7" s="124"/>
      <c r="U7" s="124"/>
      <c r="V7" s="55"/>
      <c r="W7" s="216"/>
      <c r="X7" s="216"/>
      <c r="Y7" s="89"/>
      <c r="Z7" s="106"/>
      <c r="AA7" s="106"/>
      <c r="AB7" s="106"/>
      <c r="AC7" s="13"/>
      <c r="AE7" s="14">
        <f t="shared" ref="AE7:AE15" si="0">IF(W7&lt;0,W7,0)</f>
        <v>0</v>
      </c>
      <c r="AF7" s="14">
        <f t="shared" ref="AF7:AF15" si="1">IF(W7&gt;0,W7,0)</f>
        <v>0</v>
      </c>
    </row>
    <row r="8" spans="1:32" s="3" customFormat="1" ht="33.950000000000003" customHeight="1">
      <c r="A8" s="11"/>
      <c r="B8" s="107"/>
      <c r="C8" s="108"/>
      <c r="D8" s="108"/>
      <c r="E8" s="56"/>
      <c r="F8" s="109"/>
      <c r="G8" s="109"/>
      <c r="H8" s="109"/>
      <c r="I8" s="109"/>
      <c r="J8" s="109"/>
      <c r="K8" s="109"/>
      <c r="L8" s="109"/>
      <c r="M8" s="109"/>
      <c r="N8" s="109"/>
      <c r="O8" s="109"/>
      <c r="P8" s="109"/>
      <c r="Q8" s="109"/>
      <c r="R8" s="109"/>
      <c r="S8" s="109"/>
      <c r="T8" s="109"/>
      <c r="U8" s="109"/>
      <c r="V8" s="55"/>
      <c r="W8" s="110"/>
      <c r="X8" s="110"/>
      <c r="Y8" s="89"/>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55"/>
      <c r="W9" s="110"/>
      <c r="X9" s="110"/>
      <c r="Y9" s="89"/>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55"/>
      <c r="W10" s="110"/>
      <c r="X10" s="110"/>
      <c r="Y10" s="89"/>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55"/>
      <c r="W11" s="110"/>
      <c r="X11" s="110"/>
      <c r="Y11" s="89"/>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55"/>
      <c r="W12" s="110"/>
      <c r="X12" s="110"/>
      <c r="Y12" s="89"/>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55"/>
      <c r="W13" s="110"/>
      <c r="X13" s="110"/>
      <c r="Y13" s="89"/>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55"/>
      <c r="W14" s="110"/>
      <c r="X14" s="110"/>
      <c r="Y14" s="89"/>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12"/>
      <c r="W15" s="128"/>
      <c r="X15" s="128"/>
      <c r="Y15" s="87"/>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0</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UNCHANGED.</v>
      </c>
      <c r="T18" s="180"/>
      <c r="U18" s="180"/>
      <c r="V18" s="180"/>
      <c r="W18" s="178" t="str">
        <f>IF(Z16=0,"",Z16)</f>
        <v/>
      </c>
      <c r="X18" s="178"/>
      <c r="Y18" s="178"/>
      <c r="Z18" s="178"/>
      <c r="AA18" s="92" t="str">
        <f>IF(Z16&lt;&gt;0,".","")</f>
        <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58"/>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t="str">
        <f>F3</f>
        <v>TAR/TBI Construction</v>
      </c>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12"/>
      <c r="Q25" s="113"/>
      <c r="R25" s="113"/>
      <c r="S25" s="113"/>
      <c r="T25" s="113"/>
      <c r="U25" s="113"/>
      <c r="V25" s="113"/>
      <c r="W25" s="113"/>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14"/>
      <c r="Q26" s="114"/>
      <c r="R26" s="114"/>
      <c r="S26" s="114"/>
      <c r="T26" s="114"/>
      <c r="U26" s="114"/>
      <c r="V26" s="114"/>
      <c r="W26" s="114"/>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16</v>
      </c>
      <c r="C32" s="127"/>
      <c r="D32" s="127"/>
      <c r="E32" s="127"/>
      <c r="F32" s="127"/>
      <c r="G32" s="127"/>
      <c r="H32" s="127"/>
      <c r="I32" s="127"/>
      <c r="J32" s="127"/>
      <c r="K32" s="190" t="str">
        <f>'CO 6'!Y32</f>
        <v/>
      </c>
      <c r="L32" s="233"/>
      <c r="M32" s="233"/>
      <c r="N32" s="233"/>
      <c r="O32" s="134" t="s">
        <v>39</v>
      </c>
      <c r="P32" s="135"/>
      <c r="Q32" s="135"/>
      <c r="R32" s="135"/>
      <c r="S32" s="135"/>
      <c r="T32" s="135"/>
      <c r="U32" s="135"/>
      <c r="V32" s="135"/>
      <c r="W32" s="135"/>
      <c r="X32" s="135"/>
      <c r="Y32" s="189" t="str">
        <f>IF(K32&gt;0,K32+W16,"")</f>
        <v/>
      </c>
      <c r="Z32" s="190"/>
      <c r="AA32" s="190"/>
      <c r="AB32" s="190"/>
      <c r="AC32" s="13"/>
      <c r="AE32" s="4"/>
      <c r="AF32" s="4"/>
    </row>
    <row r="33" spans="1:32" s="7" customFormat="1" ht="18.95" customHeight="1">
      <c r="A33" s="6"/>
      <c r="B33" s="160" t="s">
        <v>21</v>
      </c>
      <c r="C33" s="137"/>
      <c r="D33" s="137"/>
      <c r="E33" s="137"/>
      <c r="F33" s="137"/>
      <c r="G33" s="137"/>
      <c r="H33" s="137"/>
      <c r="I33" s="137"/>
      <c r="J33" s="137"/>
      <c r="K33" s="136">
        <f>'CO 1'!K33:N33</f>
        <v>746512</v>
      </c>
      <c r="L33" s="133"/>
      <c r="M33" s="133"/>
      <c r="N33" s="133"/>
      <c r="O33" s="133" t="s">
        <v>19</v>
      </c>
      <c r="P33" s="113"/>
      <c r="Q33" s="113"/>
      <c r="R33" s="113"/>
      <c r="S33" s="113"/>
      <c r="T33" s="113"/>
      <c r="U33" s="113"/>
      <c r="V33" s="113"/>
      <c r="W33" s="113"/>
      <c r="X33" s="113"/>
      <c r="Y33" s="136">
        <f>SUM(F33:K35)</f>
        <v>756905</v>
      </c>
      <c r="Z33" s="136"/>
      <c r="AA33" s="136"/>
      <c r="AB33" s="136"/>
      <c r="AC33" s="27"/>
      <c r="AE33" s="2"/>
      <c r="AF33" s="2"/>
    </row>
    <row r="34" spans="1:32" s="5" customFormat="1" ht="18.95" customHeight="1">
      <c r="A34" s="82"/>
      <c r="B34" s="174" t="s">
        <v>6</v>
      </c>
      <c r="C34" s="137"/>
      <c r="D34" s="137"/>
      <c r="E34" s="137"/>
      <c r="F34" s="137"/>
      <c r="G34" s="137"/>
      <c r="H34" s="137"/>
      <c r="I34" s="137"/>
      <c r="J34" s="137"/>
      <c r="K34" s="172">
        <f>H39</f>
        <v>10393</v>
      </c>
      <c r="L34" s="173"/>
      <c r="M34" s="173"/>
      <c r="N34" s="173"/>
      <c r="O34" s="161" t="str">
        <f>IF(Z16=0,"This Change Order:",IF(Z16&lt;0,"This Change Order, DEDUCT:","This Change Order, ADD:"))</f>
        <v>This Change Order:</v>
      </c>
      <c r="P34" s="135"/>
      <c r="Q34" s="135"/>
      <c r="R34" s="135"/>
      <c r="S34" s="135"/>
      <c r="T34" s="135"/>
      <c r="U34" s="135"/>
      <c r="V34" s="135"/>
      <c r="W34" s="135"/>
      <c r="X34" s="135"/>
      <c r="Y34" s="191">
        <f>Z16</f>
        <v>0</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f>M39</f>
        <v>0</v>
      </c>
      <c r="L35" s="130"/>
      <c r="M35" s="130"/>
      <c r="N35" s="130"/>
      <c r="O35" s="131" t="s">
        <v>20</v>
      </c>
      <c r="P35" s="132"/>
      <c r="Q35" s="132"/>
      <c r="R35" s="132"/>
      <c r="S35" s="132"/>
      <c r="T35" s="132"/>
      <c r="U35" s="132"/>
      <c r="V35" s="132"/>
      <c r="W35" s="132"/>
      <c r="X35" s="132"/>
      <c r="Y35" s="126">
        <f>SUM(Y33:Y34)</f>
        <v>756905</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213" t="s">
        <v>23</v>
      </c>
      <c r="G37" s="214"/>
      <c r="H37" s="214"/>
      <c r="I37" s="214"/>
      <c r="J37" s="214"/>
      <c r="K37" s="214"/>
      <c r="L37" s="214"/>
      <c r="M37" s="214"/>
      <c r="N37" s="214"/>
      <c r="O37" s="214"/>
      <c r="P37" s="214"/>
      <c r="Q37" s="214"/>
      <c r="R37" s="214"/>
      <c r="S37" s="214"/>
      <c r="T37" s="214"/>
      <c r="U37" s="214"/>
      <c r="V37" s="214"/>
      <c r="W37" s="64"/>
      <c r="X37" s="64"/>
      <c r="Y37" s="64"/>
      <c r="Z37" s="64"/>
      <c r="AA37" s="64"/>
      <c r="AB37" s="64"/>
      <c r="AE37" s="4"/>
      <c r="AF37" s="4"/>
    </row>
    <row r="38" spans="1:32" s="5" customFormat="1" ht="12.75">
      <c r="A38" s="40"/>
      <c r="B38" s="40"/>
      <c r="H38" s="229" t="s">
        <v>24</v>
      </c>
      <c r="I38" s="229"/>
      <c r="J38" s="229"/>
      <c r="K38" s="229"/>
      <c r="M38" s="229" t="s">
        <v>25</v>
      </c>
      <c r="N38" s="229"/>
      <c r="O38" s="229"/>
      <c r="P38" s="229"/>
      <c r="Q38" s="232" t="s">
        <v>44</v>
      </c>
      <c r="R38" s="127"/>
      <c r="S38" s="127"/>
      <c r="T38" s="127"/>
      <c r="U38" s="127"/>
      <c r="V38" s="127"/>
      <c r="W38" s="127"/>
      <c r="Y38" s="64"/>
      <c r="Z38" s="64"/>
      <c r="AA38" s="64"/>
      <c r="AB38" s="64"/>
      <c r="AC38" s="64"/>
      <c r="AD38" s="64"/>
      <c r="AE38" s="4"/>
      <c r="AF38" s="4"/>
    </row>
    <row r="39" spans="1:32" s="5" customFormat="1" ht="13.5" thickBot="1">
      <c r="A39" s="40"/>
      <c r="B39" s="40"/>
      <c r="C39" s="94"/>
      <c r="F39" s="230" t="s">
        <v>18</v>
      </c>
      <c r="G39" s="231"/>
      <c r="H39" s="223">
        <f>SUM(H40:H45)</f>
        <v>10393</v>
      </c>
      <c r="I39" s="224"/>
      <c r="J39" s="224"/>
      <c r="K39" s="225"/>
      <c r="M39" s="223">
        <f>SUM(M40:M45)</f>
        <v>0</v>
      </c>
      <c r="N39" s="224"/>
      <c r="O39" s="224"/>
      <c r="P39" s="225"/>
      <c r="R39" s="64"/>
      <c r="S39" s="227">
        <f>SUM(S40:S45)</f>
        <v>0</v>
      </c>
      <c r="T39" s="225"/>
      <c r="V39" s="64"/>
      <c r="W39" s="64"/>
      <c r="Y39" s="64"/>
      <c r="Z39" s="64"/>
      <c r="AA39" s="64"/>
      <c r="AB39" s="64"/>
      <c r="AC39" s="64"/>
      <c r="AD39" s="64"/>
      <c r="AE39" s="4"/>
      <c r="AF39" s="4"/>
    </row>
    <row r="40" spans="1:32" s="5" customFormat="1" ht="13.5" thickTop="1">
      <c r="A40" s="40"/>
      <c r="B40" s="40"/>
      <c r="E40" s="96"/>
      <c r="F40" s="95" t="s">
        <v>17</v>
      </c>
      <c r="G40" s="97">
        <v>1</v>
      </c>
      <c r="H40" s="241">
        <f>IF('CO 1'!Z16&gt;0,'CO 1'!Z16,"")</f>
        <v>10393</v>
      </c>
      <c r="I40" s="221"/>
      <c r="J40" s="221"/>
      <c r="K40" s="127"/>
      <c r="L40" s="95"/>
      <c r="M40" s="241" t="str">
        <f>IF('CO 1'!Z16&lt;0,'CO 1'!Z16,"")</f>
        <v/>
      </c>
      <c r="N40" s="221"/>
      <c r="O40" s="221"/>
      <c r="P40" s="127"/>
      <c r="R40" s="64"/>
      <c r="S40" s="228">
        <f>'CO 1'!W16</f>
        <v>0</v>
      </c>
      <c r="T40" s="127"/>
      <c r="V40" s="64"/>
      <c r="W40" s="64"/>
      <c r="Y40" s="64"/>
      <c r="Z40" s="64"/>
      <c r="AA40" s="64"/>
      <c r="AB40" s="64"/>
      <c r="AC40" s="64"/>
      <c r="AD40" s="64"/>
      <c r="AE40" s="4"/>
      <c r="AF40" s="4"/>
    </row>
    <row r="41" spans="1:32" s="5" customFormat="1" ht="12.75">
      <c r="A41" s="40"/>
      <c r="B41" s="40"/>
      <c r="E41" s="96"/>
      <c r="F41" s="95" t="s">
        <v>17</v>
      </c>
      <c r="G41" s="97">
        <v>2</v>
      </c>
      <c r="H41" s="241" t="str">
        <f>IF('CO 2'!Z16&gt;0,'CO 2'!Z16,"")</f>
        <v/>
      </c>
      <c r="I41" s="221"/>
      <c r="J41" s="221"/>
      <c r="K41" s="127"/>
      <c r="L41" s="95"/>
      <c r="M41" s="241" t="str">
        <f>IF('CO 2'!Z16&lt;0,'CO 2'!Z16,"")</f>
        <v/>
      </c>
      <c r="N41" s="221"/>
      <c r="O41" s="221"/>
      <c r="P41" s="127"/>
      <c r="R41" s="64"/>
      <c r="S41" s="228">
        <f>'CO 2'!W16</f>
        <v>0</v>
      </c>
      <c r="T41" s="127"/>
      <c r="V41" s="64"/>
      <c r="W41" s="64"/>
      <c r="Y41" s="64"/>
      <c r="Z41" s="64"/>
      <c r="AA41" s="64"/>
      <c r="AB41" s="64"/>
      <c r="AC41" s="64"/>
      <c r="AD41" s="64"/>
      <c r="AE41" s="4"/>
      <c r="AF41" s="4"/>
    </row>
    <row r="42" spans="1:32" s="5" customFormat="1" ht="12.75">
      <c r="A42" s="40"/>
      <c r="B42" s="40"/>
      <c r="E42" s="96"/>
      <c r="F42" s="95" t="s">
        <v>17</v>
      </c>
      <c r="G42" s="97">
        <v>3</v>
      </c>
      <c r="H42" s="241" t="str">
        <f>IF('CO 3'!Z16&gt;0,'CO 3'!Z16,"")</f>
        <v/>
      </c>
      <c r="I42" s="221"/>
      <c r="J42" s="221"/>
      <c r="K42" s="127"/>
      <c r="L42" s="95"/>
      <c r="M42" s="241" t="str">
        <f>IF('CO 3'!Z16&lt;0,'CO 3'!Z16,"")</f>
        <v/>
      </c>
      <c r="N42" s="221"/>
      <c r="O42" s="221"/>
      <c r="P42" s="127"/>
      <c r="R42" s="64"/>
      <c r="S42" s="228">
        <f>'CO 3'!W16</f>
        <v>0</v>
      </c>
      <c r="T42" s="127"/>
      <c r="V42" s="64"/>
      <c r="W42" s="64"/>
      <c r="Y42" s="64"/>
      <c r="Z42" s="64"/>
      <c r="AA42" s="64"/>
      <c r="AB42" s="64"/>
      <c r="AC42" s="64"/>
      <c r="AD42" s="64"/>
      <c r="AE42" s="4"/>
      <c r="AF42" s="4"/>
    </row>
    <row r="43" spans="1:32" s="5" customFormat="1" ht="12.75">
      <c r="A43" s="40"/>
      <c r="B43" s="40"/>
      <c r="E43" s="96"/>
      <c r="F43" s="95" t="s">
        <v>17</v>
      </c>
      <c r="G43" s="97">
        <v>4</v>
      </c>
      <c r="H43" s="241" t="str">
        <f>IF('CO 4'!Z16&gt;0,'CO 4'!Z16,"")</f>
        <v/>
      </c>
      <c r="I43" s="221"/>
      <c r="J43" s="221"/>
      <c r="K43" s="127"/>
      <c r="L43" s="95"/>
      <c r="M43" s="241" t="str">
        <f>IF('CO 4'!Z16&lt;0,'CO 4'!Z16,"")</f>
        <v/>
      </c>
      <c r="N43" s="221"/>
      <c r="O43" s="221"/>
      <c r="P43" s="127"/>
      <c r="R43" s="64"/>
      <c r="S43" s="228">
        <f>'CO 4'!W16</f>
        <v>0</v>
      </c>
      <c r="T43" s="127"/>
      <c r="V43" s="64"/>
      <c r="W43" s="64"/>
      <c r="Y43" s="64"/>
      <c r="Z43" s="64"/>
      <c r="AA43" s="64"/>
      <c r="AB43" s="64"/>
      <c r="AC43" s="64"/>
      <c r="AD43" s="64"/>
      <c r="AE43" s="4"/>
      <c r="AF43" s="4"/>
    </row>
    <row r="44" spans="1:32" s="5" customFormat="1" ht="12.75">
      <c r="A44" s="40"/>
      <c r="B44" s="40"/>
      <c r="E44" s="96"/>
      <c r="F44" s="95" t="s">
        <v>17</v>
      </c>
      <c r="G44" s="97">
        <v>5</v>
      </c>
      <c r="H44" s="172" t="str">
        <f>IF('CO 5'!Z16&gt;0,'CO 5'!Z16,"")</f>
        <v/>
      </c>
      <c r="I44" s="222"/>
      <c r="J44" s="222"/>
      <c r="K44" s="135"/>
      <c r="L44" s="41"/>
      <c r="M44" s="172" t="str">
        <f>IF('CO 5'!Z16&lt;0,'CO 5'!Z16,"")</f>
        <v/>
      </c>
      <c r="N44" s="222"/>
      <c r="O44" s="222"/>
      <c r="P44" s="135"/>
      <c r="R44" s="64"/>
      <c r="S44" s="228">
        <f>'CO 5'!W16</f>
        <v>0</v>
      </c>
      <c r="T44" s="127"/>
      <c r="V44" s="64"/>
      <c r="W44" s="64"/>
      <c r="Y44" s="64"/>
      <c r="Z44" s="64"/>
      <c r="AA44" s="64"/>
      <c r="AB44" s="64"/>
      <c r="AC44" s="64"/>
      <c r="AD44" s="64"/>
      <c r="AE44" s="4"/>
      <c r="AF44" s="4"/>
    </row>
    <row r="45" spans="1:32" s="5" customFormat="1" ht="12.75">
      <c r="A45" s="40"/>
      <c r="B45" s="40"/>
      <c r="E45" s="96"/>
      <c r="F45" s="95" t="s">
        <v>17</v>
      </c>
      <c r="G45" s="97">
        <v>6</v>
      </c>
      <c r="H45" s="172" t="str">
        <f>IF('CO 6'!Z16&gt;0,'CO 6'!Z16,"")</f>
        <v/>
      </c>
      <c r="I45" s="222"/>
      <c r="J45" s="222"/>
      <c r="K45" s="135"/>
      <c r="L45" s="95"/>
      <c r="M45" s="172" t="str">
        <f>IF('CO 6'!Z16&lt;0,'CO 6'!Z16,"")</f>
        <v/>
      </c>
      <c r="N45" s="222"/>
      <c r="O45" s="222"/>
      <c r="P45" s="135"/>
      <c r="R45" s="64"/>
      <c r="S45" s="228">
        <f>'CO 6'!W16</f>
        <v>0</v>
      </c>
      <c r="T45" s="135"/>
      <c r="U45" s="40"/>
      <c r="V45" s="64"/>
      <c r="W45" s="64"/>
      <c r="Y45" s="64"/>
      <c r="Z45" s="64"/>
      <c r="AA45" s="64"/>
      <c r="AB45" s="64"/>
      <c r="AC45" s="64"/>
      <c r="AD45" s="64"/>
      <c r="AE45" s="4"/>
      <c r="AF45" s="4"/>
    </row>
    <row r="46" spans="1:32" s="65" customFormat="1" ht="12.75">
      <c r="A46" s="98"/>
      <c r="B46" s="98"/>
      <c r="C46" s="71"/>
      <c r="G46" s="99"/>
      <c r="H46" s="98"/>
      <c r="I46" s="98"/>
      <c r="J46" s="98"/>
      <c r="K46" s="98"/>
      <c r="L46" s="98"/>
      <c r="M46" s="98"/>
      <c r="N46" s="98"/>
      <c r="O46" s="98"/>
      <c r="P46" s="66"/>
      <c r="Q46" s="66"/>
      <c r="R46" s="66"/>
      <c r="S46" s="66"/>
      <c r="T46" s="66"/>
      <c r="U46" s="66"/>
      <c r="V46" s="66"/>
      <c r="W46" s="66"/>
      <c r="X46" s="66"/>
      <c r="Y46" s="66"/>
      <c r="Z46" s="66"/>
      <c r="AA46" s="66"/>
      <c r="AB46" s="66"/>
      <c r="AE46" s="4"/>
      <c r="AF46" s="4"/>
    </row>
    <row r="47" spans="1:32" s="5" customFormat="1" ht="12.75">
      <c r="A47" s="40"/>
      <c r="B47" s="40"/>
      <c r="C47" s="94"/>
      <c r="G47" s="97"/>
      <c r="H47" s="221"/>
      <c r="I47" s="221"/>
      <c r="J47" s="221"/>
      <c r="K47" s="127"/>
      <c r="M47" s="221"/>
      <c r="N47" s="221"/>
      <c r="O47" s="221"/>
      <c r="P47" s="127"/>
      <c r="R47" s="64"/>
      <c r="S47" s="228"/>
      <c r="T47" s="127"/>
      <c r="V47" s="64"/>
      <c r="W47" s="64"/>
      <c r="Y47" s="64"/>
      <c r="Z47" s="64"/>
      <c r="AA47" s="64"/>
      <c r="AB47" s="64"/>
      <c r="AC47" s="64"/>
      <c r="AD47" s="64"/>
      <c r="AE47" s="4"/>
      <c r="AF47" s="4"/>
    </row>
    <row r="48" spans="1:32" s="5" customFormat="1" ht="12.75">
      <c r="A48" s="40"/>
      <c r="B48" s="40"/>
      <c r="C48" s="94"/>
      <c r="G48" s="97"/>
      <c r="H48" s="221"/>
      <c r="I48" s="221"/>
      <c r="J48" s="221"/>
      <c r="K48" s="127"/>
      <c r="M48" s="221"/>
      <c r="N48" s="221"/>
      <c r="O48" s="221"/>
      <c r="P48" s="127"/>
      <c r="R48" s="64"/>
      <c r="S48" s="228"/>
      <c r="T48" s="127"/>
      <c r="V48" s="64"/>
      <c r="W48" s="64"/>
      <c r="Y48" s="64"/>
      <c r="Z48" s="64"/>
      <c r="AA48" s="64"/>
      <c r="AB48" s="64"/>
      <c r="AC48" s="64"/>
      <c r="AD48" s="64"/>
      <c r="AE48" s="4"/>
      <c r="AF48" s="4"/>
    </row>
    <row r="49" spans="1:32" s="5" customFormat="1" ht="12.75">
      <c r="A49" s="40"/>
      <c r="B49" s="40"/>
      <c r="C49" s="94"/>
      <c r="G49" s="97"/>
      <c r="H49" s="221"/>
      <c r="I49" s="221"/>
      <c r="J49" s="221"/>
      <c r="K49" s="127"/>
      <c r="M49" s="221"/>
      <c r="N49" s="221"/>
      <c r="O49" s="221"/>
      <c r="P49" s="127"/>
      <c r="R49" s="64"/>
      <c r="S49" s="228"/>
      <c r="T49" s="127"/>
      <c r="V49" s="64"/>
      <c r="W49" s="64"/>
      <c r="Y49" s="64"/>
      <c r="Z49" s="64"/>
      <c r="AA49" s="64"/>
      <c r="AB49" s="64"/>
      <c r="AC49" s="64"/>
      <c r="AD49" s="64"/>
      <c r="AE49" s="4"/>
      <c r="AF49" s="4"/>
    </row>
    <row r="50" spans="1:32" s="49" customFormat="1" ht="14.25">
      <c r="A50" s="47"/>
      <c r="B50" s="47"/>
      <c r="C50" s="48"/>
      <c r="G50" s="61"/>
      <c r="H50" s="226"/>
      <c r="I50" s="226"/>
      <c r="J50" s="226"/>
      <c r="K50" s="59"/>
      <c r="M50" s="226"/>
      <c r="N50" s="226"/>
      <c r="O50" s="226"/>
      <c r="Q50" s="50"/>
      <c r="R50" s="62"/>
      <c r="S50" s="50"/>
      <c r="T50" s="50"/>
      <c r="U50" s="50"/>
      <c r="V50" s="50"/>
      <c r="X50" s="50"/>
      <c r="Y50" s="50"/>
      <c r="Z50" s="50"/>
      <c r="AA50" s="50"/>
      <c r="AB50" s="50"/>
      <c r="AC50" s="50"/>
      <c r="AE50" s="4"/>
      <c r="AF50" s="4"/>
    </row>
    <row r="51" spans="1:32" s="49" customFormat="1" ht="14.25">
      <c r="A51" s="47"/>
      <c r="B51" s="47"/>
      <c r="C51" s="48"/>
      <c r="G51" s="61"/>
      <c r="H51" s="226"/>
      <c r="I51" s="226"/>
      <c r="J51" s="226"/>
      <c r="K51" s="59"/>
      <c r="M51" s="226"/>
      <c r="N51" s="226"/>
      <c r="O51" s="226"/>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sheetData>
  <sheetProtection selectLockedCells="1"/>
  <mergeCells count="154">
    <mergeCell ref="F2:V2"/>
    <mergeCell ref="F3:V3"/>
    <mergeCell ref="B1:P1"/>
    <mergeCell ref="Q1:AB1"/>
    <mergeCell ref="B19:AB19"/>
    <mergeCell ref="P24:W24"/>
    <mergeCell ref="B20:AB20"/>
    <mergeCell ref="Z5:AB5"/>
    <mergeCell ref="V5:Y5"/>
    <mergeCell ref="Z6:AB6"/>
    <mergeCell ref="Z9:AB9"/>
    <mergeCell ref="Z10:AB10"/>
    <mergeCell ref="W18:Z18"/>
    <mergeCell ref="S18:V18"/>
    <mergeCell ref="W7:X7"/>
    <mergeCell ref="X22:Y23"/>
    <mergeCell ref="F6:U6"/>
    <mergeCell ref="B10:D10"/>
    <mergeCell ref="V6:Y6"/>
    <mergeCell ref="B8:D8"/>
    <mergeCell ref="C24:M25"/>
    <mergeCell ref="Z13:AB13"/>
    <mergeCell ref="F14:U14"/>
    <mergeCell ref="W11:X11"/>
    <mergeCell ref="S39:T39"/>
    <mergeCell ref="O33:X33"/>
    <mergeCell ref="O35:X35"/>
    <mergeCell ref="B31:AB31"/>
    <mergeCell ref="O32:X32"/>
    <mergeCell ref="S47:T47"/>
    <mergeCell ref="M43:P43"/>
    <mergeCell ref="M48:P48"/>
    <mergeCell ref="H47:K47"/>
    <mergeCell ref="H48:K48"/>
    <mergeCell ref="M39:P39"/>
    <mergeCell ref="B35:J35"/>
    <mergeCell ref="H38:K38"/>
    <mergeCell ref="M38:P38"/>
    <mergeCell ref="S44:T44"/>
    <mergeCell ref="S40:T40"/>
    <mergeCell ref="S41:T41"/>
    <mergeCell ref="H43:K43"/>
    <mergeCell ref="M42:P42"/>
    <mergeCell ref="K35:N35"/>
    <mergeCell ref="H51:J51"/>
    <mergeCell ref="H49:K49"/>
    <mergeCell ref="M50:O50"/>
    <mergeCell ref="M51:O51"/>
    <mergeCell ref="M49:P49"/>
    <mergeCell ref="K34:N34"/>
    <mergeCell ref="H50:J50"/>
    <mergeCell ref="M47:P47"/>
    <mergeCell ref="H39:K39"/>
    <mergeCell ref="H45:K45"/>
    <mergeCell ref="H41:K41"/>
    <mergeCell ref="H40:K40"/>
    <mergeCell ref="M41:P41"/>
    <mergeCell ref="B34:J34"/>
    <mergeCell ref="H42:K42"/>
    <mergeCell ref="M40:P40"/>
    <mergeCell ref="O34:X34"/>
    <mergeCell ref="F37:V37"/>
    <mergeCell ref="S43:T43"/>
    <mergeCell ref="H44:K44"/>
    <mergeCell ref="M44:P44"/>
    <mergeCell ref="S49:T49"/>
    <mergeCell ref="S45:T45"/>
    <mergeCell ref="S48:T48"/>
    <mergeCell ref="X25:Y26"/>
    <mergeCell ref="K33:N33"/>
    <mergeCell ref="C30:I30"/>
    <mergeCell ref="M45:P45"/>
    <mergeCell ref="P29:W29"/>
    <mergeCell ref="P28:AB28"/>
    <mergeCell ref="B32:J32"/>
    <mergeCell ref="K30:M30"/>
    <mergeCell ref="O25:O26"/>
    <mergeCell ref="K29:M29"/>
    <mergeCell ref="P25:W26"/>
    <mergeCell ref="Q38:W38"/>
    <mergeCell ref="S42:T42"/>
    <mergeCell ref="X30:Y30"/>
    <mergeCell ref="Y32:AB32"/>
    <mergeCell ref="Y33:AB33"/>
    <mergeCell ref="Y34:AB34"/>
    <mergeCell ref="Y35:AB35"/>
    <mergeCell ref="C28:M28"/>
    <mergeCell ref="F39:G39"/>
    <mergeCell ref="C29:I29"/>
    <mergeCell ref="B33:J33"/>
    <mergeCell ref="K32:N32"/>
    <mergeCell ref="C26:M27"/>
    <mergeCell ref="X27:Y27"/>
    <mergeCell ref="S17:V17"/>
    <mergeCell ref="F11:U11"/>
    <mergeCell ref="X24:Y24"/>
    <mergeCell ref="P30:W30"/>
    <mergeCell ref="P27:W27"/>
    <mergeCell ref="P21:AB21"/>
    <mergeCell ref="Z22:AB23"/>
    <mergeCell ref="Z29:AB29"/>
    <mergeCell ref="Z30:AB30"/>
    <mergeCell ref="X29:Y29"/>
    <mergeCell ref="Y17:AB17"/>
    <mergeCell ref="W17:X17"/>
    <mergeCell ref="B16:R16"/>
    <mergeCell ref="S16:V16"/>
    <mergeCell ref="Z15:AB15"/>
    <mergeCell ref="Z16:AB16"/>
    <mergeCell ref="W15:X15"/>
    <mergeCell ref="W16:X16"/>
    <mergeCell ref="Z25:AB26"/>
    <mergeCell ref="Z14:AB14"/>
    <mergeCell ref="P22:W23"/>
    <mergeCell ref="W14:X14"/>
    <mergeCell ref="W13:X13"/>
    <mergeCell ref="Z7:AB7"/>
    <mergeCell ref="Z8:AB8"/>
    <mergeCell ref="O22:O23"/>
    <mergeCell ref="C21:M21"/>
    <mergeCell ref="C22:M23"/>
    <mergeCell ref="B12:D12"/>
    <mergeCell ref="B14:D14"/>
    <mergeCell ref="B15:D15"/>
    <mergeCell ref="B13:D13"/>
    <mergeCell ref="F13:U13"/>
    <mergeCell ref="B18:R18"/>
    <mergeCell ref="B17:J17"/>
    <mergeCell ref="K17:R17"/>
    <mergeCell ref="F15:U15"/>
    <mergeCell ref="AB3:AC3"/>
    <mergeCell ref="A2:E2"/>
    <mergeCell ref="B7:D7"/>
    <mergeCell ref="F12:U12"/>
    <mergeCell ref="A3:E3"/>
    <mergeCell ref="B4:AB4"/>
    <mergeCell ref="Z3:AA3"/>
    <mergeCell ref="W2:Y2"/>
    <mergeCell ref="W3:Y3"/>
    <mergeCell ref="Z2:AA2"/>
    <mergeCell ref="AB2:AC2"/>
    <mergeCell ref="Z12:AB12"/>
    <mergeCell ref="F7:U7"/>
    <mergeCell ref="F8:U8"/>
    <mergeCell ref="B9:D9"/>
    <mergeCell ref="B6:D6"/>
    <mergeCell ref="Z11:AB11"/>
    <mergeCell ref="B11:D11"/>
    <mergeCell ref="W8:X8"/>
    <mergeCell ref="F9:U9"/>
    <mergeCell ref="F10:U10"/>
    <mergeCell ref="W9:X9"/>
    <mergeCell ref="W10:X10"/>
    <mergeCell ref="W12:X12"/>
  </mergeCells>
  <phoneticPr fontId="0" type="noConversion"/>
  <conditionalFormatting sqref="Z17">
    <cfRule type="expression" dxfId="35" priority="1" stopIfTrue="1">
      <formula>W16&lt;&gt;0</formula>
    </cfRule>
  </conditionalFormatting>
  <conditionalFormatting sqref="AA17">
    <cfRule type="expression" dxfId="34" priority="2" stopIfTrue="1">
      <formula>W16&lt;&gt;0</formula>
    </cfRule>
  </conditionalFormatting>
  <conditionalFormatting sqref="X18">
    <cfRule type="expression" dxfId="33" priority="3" stopIfTrue="1">
      <formula>Z16&lt;&gt;0</formula>
    </cfRule>
  </conditionalFormatting>
  <conditionalFormatting sqref="Y17">
    <cfRule type="expression" dxfId="32" priority="4" stopIfTrue="1">
      <formula>W16&lt;&gt;0</formula>
    </cfRule>
  </conditionalFormatting>
  <conditionalFormatting sqref="AB17">
    <cfRule type="expression" dxfId="31" priority="5" stopIfTrue="1">
      <formula>W16&lt;&gt;0</formula>
    </cfRule>
  </conditionalFormatting>
  <conditionalFormatting sqref="W18">
    <cfRule type="expression" dxfId="30" priority="6" stopIfTrue="1">
      <formula>Z16&lt;&gt;0</formula>
    </cfRule>
  </conditionalFormatting>
  <conditionalFormatting sqref="Y18">
    <cfRule type="expression" dxfId="29" priority="7" stopIfTrue="1">
      <formula>Z16&lt;&gt;0</formula>
    </cfRule>
  </conditionalFormatting>
  <conditionalFormatting sqref="Z18">
    <cfRule type="expression" dxfId="28" priority="8" stopIfTrue="1">
      <formula>Z16&lt;&gt;0</formula>
    </cfRule>
  </conditionalFormatting>
  <conditionalFormatting sqref="W17:X17">
    <cfRule type="cellIs" dxfId="27"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8.xml><?xml version="1.0" encoding="utf-8"?>
<worksheet xmlns="http://schemas.openxmlformats.org/spreadsheetml/2006/main" xmlns:r="http://schemas.openxmlformats.org/officeDocument/2006/relationships">
  <sheetPr syncVertical="1" syncRef="A1" transitionEvaluation="1"/>
  <dimension ref="A1:AL258"/>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205"/>
      <c r="C1" s="205"/>
      <c r="D1" s="205"/>
      <c r="E1" s="205"/>
      <c r="F1" s="205"/>
      <c r="G1" s="205"/>
      <c r="H1" s="205"/>
      <c r="I1" s="205"/>
      <c r="J1" s="205"/>
      <c r="K1" s="205"/>
      <c r="L1" s="205"/>
      <c r="M1" s="205"/>
      <c r="N1" s="205"/>
      <c r="O1" s="205"/>
      <c r="P1" s="205"/>
      <c r="Q1" s="206" t="s">
        <v>45</v>
      </c>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119" t="str">
        <f>'CO 1'!F2:AB2</f>
        <v>FTW-336A</v>
      </c>
      <c r="G2" s="119"/>
      <c r="H2" s="119"/>
      <c r="I2" s="119"/>
      <c r="J2" s="119"/>
      <c r="K2" s="119"/>
      <c r="L2" s="119"/>
      <c r="M2" s="119"/>
      <c r="N2" s="119"/>
      <c r="O2" s="119"/>
      <c r="P2" s="119"/>
      <c r="Q2" s="119"/>
      <c r="R2" s="119"/>
      <c r="S2" s="119"/>
      <c r="T2" s="119"/>
      <c r="U2" s="119"/>
      <c r="V2" s="238"/>
      <c r="W2" s="115" t="s">
        <v>47</v>
      </c>
      <c r="X2" s="116"/>
      <c r="Y2" s="116"/>
      <c r="Z2" s="119" t="str">
        <f>'CO 1'!Z2:AA2</f>
        <v>J101395</v>
      </c>
      <c r="AA2" s="119"/>
      <c r="AB2" s="234" t="s">
        <v>46</v>
      </c>
      <c r="AC2" s="235"/>
      <c r="AE2" s="4"/>
      <c r="AF2" s="4"/>
    </row>
    <row r="3" spans="1:32" s="3" customFormat="1" ht="20.100000000000001" customHeight="1">
      <c r="A3" s="211" t="s">
        <v>2</v>
      </c>
      <c r="B3" s="212"/>
      <c r="C3" s="212"/>
      <c r="D3" s="212"/>
      <c r="E3" s="212"/>
      <c r="F3" s="220" t="str">
        <f>'CO 1'!F3:AB3</f>
        <v>TAR/TBI Construction</v>
      </c>
      <c r="G3" s="220"/>
      <c r="H3" s="220"/>
      <c r="I3" s="220"/>
      <c r="J3" s="220"/>
      <c r="K3" s="220"/>
      <c r="L3" s="220"/>
      <c r="M3" s="220"/>
      <c r="N3" s="220"/>
      <c r="O3" s="220"/>
      <c r="P3" s="220"/>
      <c r="Q3" s="220"/>
      <c r="R3" s="220"/>
      <c r="S3" s="220"/>
      <c r="T3" s="220"/>
      <c r="U3" s="220"/>
      <c r="V3" s="239"/>
      <c r="W3" s="117" t="s">
        <v>48</v>
      </c>
      <c r="X3" s="118"/>
      <c r="Y3" s="118"/>
      <c r="Z3" s="220" t="str">
        <f>'CO 1'!Z3:AA3</f>
        <v>n/a</v>
      </c>
      <c r="AA3" s="220"/>
      <c r="AB3" s="236">
        <v>8</v>
      </c>
      <c r="AC3" s="237"/>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c r="C7" s="219"/>
      <c r="D7" s="219"/>
      <c r="E7" s="88"/>
      <c r="F7" s="124"/>
      <c r="G7" s="124"/>
      <c r="H7" s="124"/>
      <c r="I7" s="124"/>
      <c r="J7" s="124"/>
      <c r="K7" s="124"/>
      <c r="L7" s="124"/>
      <c r="M7" s="124"/>
      <c r="N7" s="124"/>
      <c r="O7" s="124"/>
      <c r="P7" s="124"/>
      <c r="Q7" s="124"/>
      <c r="R7" s="124"/>
      <c r="S7" s="124"/>
      <c r="T7" s="124"/>
      <c r="U7" s="124"/>
      <c r="V7" s="55"/>
      <c r="W7" s="216"/>
      <c r="X7" s="216"/>
      <c r="Y7" s="89"/>
      <c r="Z7" s="106"/>
      <c r="AA7" s="106"/>
      <c r="AB7" s="106"/>
      <c r="AC7" s="13"/>
      <c r="AE7" s="14">
        <f t="shared" ref="AE7:AE15" si="0">IF(W7&lt;0,W7,0)</f>
        <v>0</v>
      </c>
      <c r="AF7" s="14">
        <f t="shared" ref="AF7:AF15" si="1">IF(W7&gt;0,W7,0)</f>
        <v>0</v>
      </c>
    </row>
    <row r="8" spans="1:32" s="3" customFormat="1" ht="33.950000000000003" customHeight="1">
      <c r="A8" s="11"/>
      <c r="B8" s="107"/>
      <c r="C8" s="108"/>
      <c r="D8" s="108"/>
      <c r="E8" s="56"/>
      <c r="F8" s="109"/>
      <c r="G8" s="109"/>
      <c r="H8" s="109"/>
      <c r="I8" s="109"/>
      <c r="J8" s="109"/>
      <c r="K8" s="109"/>
      <c r="L8" s="109"/>
      <c r="M8" s="109"/>
      <c r="N8" s="109"/>
      <c r="O8" s="109"/>
      <c r="P8" s="109"/>
      <c r="Q8" s="109"/>
      <c r="R8" s="109"/>
      <c r="S8" s="109"/>
      <c r="T8" s="109"/>
      <c r="U8" s="109"/>
      <c r="V8" s="55"/>
      <c r="W8" s="110"/>
      <c r="X8" s="110"/>
      <c r="Y8" s="89"/>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55"/>
      <c r="W9" s="110"/>
      <c r="X9" s="110"/>
      <c r="Y9" s="89"/>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55"/>
      <c r="W10" s="110"/>
      <c r="X10" s="110"/>
      <c r="Y10" s="89"/>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55"/>
      <c r="W11" s="110"/>
      <c r="X11" s="110"/>
      <c r="Y11" s="89"/>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55"/>
      <c r="W12" s="110"/>
      <c r="X12" s="110"/>
      <c r="Y12" s="89"/>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55"/>
      <c r="W13" s="110"/>
      <c r="X13" s="110"/>
      <c r="Y13" s="89"/>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55"/>
      <c r="W14" s="110"/>
      <c r="X14" s="110"/>
      <c r="Y14" s="89"/>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12"/>
      <c r="W15" s="128"/>
      <c r="X15" s="128"/>
      <c r="Y15" s="87"/>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0</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UNCHANGED.</v>
      </c>
      <c r="T18" s="180"/>
      <c r="U18" s="180"/>
      <c r="V18" s="180"/>
      <c r="W18" s="178" t="str">
        <f>IF(Z16=0,"",Z16)</f>
        <v/>
      </c>
      <c r="X18" s="178"/>
      <c r="Y18" s="178"/>
      <c r="Z18" s="178"/>
      <c r="AA18" s="92" t="str">
        <f>IF(Z16&lt;&gt;0,".","")</f>
        <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58"/>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t="str">
        <f>F3</f>
        <v>TAR/TBI Construction</v>
      </c>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12"/>
      <c r="Q25" s="113"/>
      <c r="R25" s="113"/>
      <c r="S25" s="113"/>
      <c r="T25" s="113"/>
      <c r="U25" s="113"/>
      <c r="V25" s="113"/>
      <c r="W25" s="113"/>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14"/>
      <c r="Q26" s="114"/>
      <c r="R26" s="114"/>
      <c r="S26" s="114"/>
      <c r="T26" s="114"/>
      <c r="U26" s="114"/>
      <c r="V26" s="114"/>
      <c r="W26" s="114"/>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16</v>
      </c>
      <c r="C32" s="127"/>
      <c r="D32" s="127"/>
      <c r="E32" s="127"/>
      <c r="F32" s="127"/>
      <c r="G32" s="127"/>
      <c r="H32" s="127"/>
      <c r="I32" s="127"/>
      <c r="J32" s="127"/>
      <c r="K32" s="190" t="str">
        <f>'CO 7'!Y32</f>
        <v/>
      </c>
      <c r="L32" s="233"/>
      <c r="M32" s="233"/>
      <c r="N32" s="233"/>
      <c r="O32" s="134" t="s">
        <v>39</v>
      </c>
      <c r="P32" s="135"/>
      <c r="Q32" s="135"/>
      <c r="R32" s="135"/>
      <c r="S32" s="135"/>
      <c r="T32" s="135"/>
      <c r="U32" s="135"/>
      <c r="V32" s="135"/>
      <c r="W32" s="135"/>
      <c r="X32" s="135"/>
      <c r="Y32" s="189" t="str">
        <f>IF(K32&gt;0,K32+W16,"")</f>
        <v/>
      </c>
      <c r="Z32" s="190"/>
      <c r="AA32" s="190"/>
      <c r="AB32" s="190"/>
      <c r="AC32" s="13"/>
      <c r="AE32" s="4"/>
      <c r="AF32" s="4"/>
    </row>
    <row r="33" spans="1:32" s="7" customFormat="1" ht="18.95" customHeight="1">
      <c r="A33" s="6"/>
      <c r="B33" s="160" t="s">
        <v>21</v>
      </c>
      <c r="C33" s="137"/>
      <c r="D33" s="137"/>
      <c r="E33" s="137"/>
      <c r="F33" s="137"/>
      <c r="G33" s="137"/>
      <c r="H33" s="137"/>
      <c r="I33" s="137"/>
      <c r="J33" s="137"/>
      <c r="K33" s="136">
        <f>'CO 1'!K33:N33</f>
        <v>746512</v>
      </c>
      <c r="L33" s="133"/>
      <c r="M33" s="133"/>
      <c r="N33" s="133"/>
      <c r="O33" s="133" t="s">
        <v>19</v>
      </c>
      <c r="P33" s="113"/>
      <c r="Q33" s="113"/>
      <c r="R33" s="113"/>
      <c r="S33" s="113"/>
      <c r="T33" s="113"/>
      <c r="U33" s="113"/>
      <c r="V33" s="113"/>
      <c r="W33" s="113"/>
      <c r="X33" s="113"/>
      <c r="Y33" s="136">
        <f>SUM(F33:K35)</f>
        <v>756905</v>
      </c>
      <c r="Z33" s="136"/>
      <c r="AA33" s="136"/>
      <c r="AB33" s="136"/>
      <c r="AC33" s="27"/>
      <c r="AE33" s="2"/>
      <c r="AF33" s="2"/>
    </row>
    <row r="34" spans="1:32" s="5" customFormat="1" ht="18.95" customHeight="1">
      <c r="A34" s="82"/>
      <c r="B34" s="174" t="s">
        <v>6</v>
      </c>
      <c r="C34" s="137"/>
      <c r="D34" s="137"/>
      <c r="E34" s="137"/>
      <c r="F34" s="137"/>
      <c r="G34" s="137"/>
      <c r="H34" s="137"/>
      <c r="I34" s="137"/>
      <c r="J34" s="137"/>
      <c r="K34" s="172">
        <f>H39</f>
        <v>10393</v>
      </c>
      <c r="L34" s="173"/>
      <c r="M34" s="173"/>
      <c r="N34" s="173"/>
      <c r="O34" s="161" t="str">
        <f>IF(Z16=0,"This Change Order:",IF(Z16&lt;0,"This Change Order, DEDUCT:","This Change Order, ADD:"))</f>
        <v>This Change Order:</v>
      </c>
      <c r="P34" s="135"/>
      <c r="Q34" s="135"/>
      <c r="R34" s="135"/>
      <c r="S34" s="135"/>
      <c r="T34" s="135"/>
      <c r="U34" s="135"/>
      <c r="V34" s="135"/>
      <c r="W34" s="135"/>
      <c r="X34" s="135"/>
      <c r="Y34" s="191">
        <f>Z16</f>
        <v>0</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f>M39</f>
        <v>0</v>
      </c>
      <c r="L35" s="130"/>
      <c r="M35" s="130"/>
      <c r="N35" s="130"/>
      <c r="O35" s="131" t="s">
        <v>20</v>
      </c>
      <c r="P35" s="132"/>
      <c r="Q35" s="132"/>
      <c r="R35" s="132"/>
      <c r="S35" s="132"/>
      <c r="T35" s="132"/>
      <c r="U35" s="132"/>
      <c r="V35" s="132"/>
      <c r="W35" s="132"/>
      <c r="X35" s="132"/>
      <c r="Y35" s="126">
        <f>SUM(Y33:Y34)</f>
        <v>756905</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213" t="s">
        <v>23</v>
      </c>
      <c r="G37" s="214"/>
      <c r="H37" s="214"/>
      <c r="I37" s="214"/>
      <c r="J37" s="214"/>
      <c r="K37" s="214"/>
      <c r="L37" s="214"/>
      <c r="M37" s="214"/>
      <c r="N37" s="214"/>
      <c r="O37" s="214"/>
      <c r="P37" s="214"/>
      <c r="Q37" s="214"/>
      <c r="R37" s="214"/>
      <c r="S37" s="214"/>
      <c r="T37" s="214"/>
      <c r="U37" s="214"/>
      <c r="V37" s="214"/>
      <c r="W37" s="64"/>
      <c r="X37" s="64"/>
      <c r="Y37" s="64"/>
      <c r="Z37" s="64"/>
      <c r="AA37" s="64"/>
      <c r="AB37" s="64"/>
      <c r="AE37" s="4"/>
      <c r="AF37" s="4"/>
    </row>
    <row r="38" spans="1:32" s="5" customFormat="1" ht="12.75">
      <c r="A38" s="40"/>
      <c r="B38" s="40"/>
      <c r="H38" s="229" t="s">
        <v>24</v>
      </c>
      <c r="I38" s="229"/>
      <c r="J38" s="229"/>
      <c r="K38" s="229"/>
      <c r="M38" s="229" t="s">
        <v>25</v>
      </c>
      <c r="N38" s="229"/>
      <c r="O38" s="229"/>
      <c r="P38" s="229"/>
      <c r="Q38" s="232" t="s">
        <v>44</v>
      </c>
      <c r="R38" s="127"/>
      <c r="S38" s="127"/>
      <c r="T38" s="127"/>
      <c r="U38" s="127"/>
      <c r="V38" s="127"/>
      <c r="W38" s="127"/>
      <c r="Y38" s="64"/>
      <c r="Z38" s="64"/>
      <c r="AA38" s="64"/>
      <c r="AB38" s="64"/>
      <c r="AC38" s="64"/>
      <c r="AD38" s="64"/>
      <c r="AE38" s="4"/>
      <c r="AF38" s="4"/>
    </row>
    <row r="39" spans="1:32" s="5" customFormat="1" ht="13.5" thickBot="1">
      <c r="A39" s="40"/>
      <c r="B39" s="40"/>
      <c r="C39" s="94"/>
      <c r="F39" s="230" t="s">
        <v>18</v>
      </c>
      <c r="G39" s="231"/>
      <c r="H39" s="223">
        <f>SUM(H40:H46)</f>
        <v>10393</v>
      </c>
      <c r="I39" s="224"/>
      <c r="J39" s="224"/>
      <c r="K39" s="225"/>
      <c r="M39" s="223">
        <f>SUM(M40:M46)</f>
        <v>0</v>
      </c>
      <c r="N39" s="224"/>
      <c r="O39" s="224"/>
      <c r="P39" s="225"/>
      <c r="R39" s="64"/>
      <c r="S39" s="227">
        <f>SUM(S40:S46)</f>
        <v>0</v>
      </c>
      <c r="T39" s="225"/>
      <c r="V39" s="64"/>
      <c r="W39" s="64"/>
      <c r="Y39" s="64"/>
      <c r="Z39" s="64"/>
      <c r="AA39" s="64"/>
      <c r="AB39" s="64"/>
      <c r="AC39" s="64"/>
      <c r="AD39" s="64"/>
      <c r="AE39" s="4"/>
      <c r="AF39" s="4"/>
    </row>
    <row r="40" spans="1:32" s="5" customFormat="1" ht="13.5" thickTop="1">
      <c r="A40" s="40"/>
      <c r="B40" s="40"/>
      <c r="E40" s="96"/>
      <c r="F40" s="95" t="s">
        <v>17</v>
      </c>
      <c r="G40" s="97">
        <v>1</v>
      </c>
      <c r="H40" s="241">
        <f>IF('CO 1'!Z16&gt;0,'CO 1'!Z16,"")</f>
        <v>10393</v>
      </c>
      <c r="I40" s="221"/>
      <c r="J40" s="221"/>
      <c r="K40" s="127"/>
      <c r="L40" s="95"/>
      <c r="M40" s="241" t="str">
        <f>IF('CO 1'!Z16&lt;0,'CO 1'!Z16,"")</f>
        <v/>
      </c>
      <c r="N40" s="221"/>
      <c r="O40" s="221"/>
      <c r="P40" s="127"/>
      <c r="R40" s="64"/>
      <c r="S40" s="228">
        <f>'CO 1'!W16</f>
        <v>0</v>
      </c>
      <c r="T40" s="127"/>
      <c r="V40" s="64"/>
      <c r="W40" s="64"/>
      <c r="Y40" s="64"/>
      <c r="Z40" s="64"/>
      <c r="AA40" s="64"/>
      <c r="AB40" s="64"/>
      <c r="AC40" s="64"/>
      <c r="AD40" s="64"/>
      <c r="AE40" s="4"/>
      <c r="AF40" s="4"/>
    </row>
    <row r="41" spans="1:32" s="5" customFormat="1" ht="12.75">
      <c r="A41" s="40"/>
      <c r="B41" s="40"/>
      <c r="E41" s="96"/>
      <c r="F41" s="95" t="s">
        <v>17</v>
      </c>
      <c r="G41" s="97">
        <v>2</v>
      </c>
      <c r="H41" s="241" t="str">
        <f>IF('CO 2'!Z16&gt;0,'CO 2'!Z16,"")</f>
        <v/>
      </c>
      <c r="I41" s="221"/>
      <c r="J41" s="221"/>
      <c r="K41" s="127"/>
      <c r="L41" s="95"/>
      <c r="M41" s="241" t="str">
        <f>IF('CO 2'!Z16&lt;0,'CO 2'!Z16,"")</f>
        <v/>
      </c>
      <c r="N41" s="221"/>
      <c r="O41" s="221"/>
      <c r="P41" s="127"/>
      <c r="R41" s="64"/>
      <c r="S41" s="228">
        <f>'CO 2'!W16</f>
        <v>0</v>
      </c>
      <c r="T41" s="127"/>
      <c r="V41" s="64"/>
      <c r="W41" s="64"/>
      <c r="Y41" s="64"/>
      <c r="Z41" s="64"/>
      <c r="AA41" s="64"/>
      <c r="AB41" s="64"/>
      <c r="AC41" s="64"/>
      <c r="AD41" s="64"/>
      <c r="AE41" s="4"/>
      <c r="AF41" s="4"/>
    </row>
    <row r="42" spans="1:32" s="5" customFormat="1" ht="12.75">
      <c r="A42" s="40"/>
      <c r="B42" s="40"/>
      <c r="E42" s="96"/>
      <c r="F42" s="95" t="s">
        <v>17</v>
      </c>
      <c r="G42" s="97">
        <v>3</v>
      </c>
      <c r="H42" s="241" t="str">
        <f>IF('CO 3'!Z16&gt;0,'CO 3'!Z16,"")</f>
        <v/>
      </c>
      <c r="I42" s="221"/>
      <c r="J42" s="221"/>
      <c r="K42" s="127"/>
      <c r="L42" s="95"/>
      <c r="M42" s="241" t="str">
        <f>IF('CO 3'!Z16&lt;0,'CO 3'!Z16,"")</f>
        <v/>
      </c>
      <c r="N42" s="221"/>
      <c r="O42" s="221"/>
      <c r="P42" s="127"/>
      <c r="R42" s="64"/>
      <c r="S42" s="228">
        <f>'CO 3'!W16</f>
        <v>0</v>
      </c>
      <c r="T42" s="127"/>
      <c r="V42" s="64"/>
      <c r="W42" s="64"/>
      <c r="Y42" s="64"/>
      <c r="Z42" s="64"/>
      <c r="AA42" s="64"/>
      <c r="AB42" s="64"/>
      <c r="AC42" s="64"/>
      <c r="AD42" s="64"/>
      <c r="AE42" s="4"/>
      <c r="AF42" s="4"/>
    </row>
    <row r="43" spans="1:32" s="5" customFormat="1" ht="12.75">
      <c r="A43" s="40"/>
      <c r="B43" s="40"/>
      <c r="E43" s="96"/>
      <c r="F43" s="95" t="s">
        <v>17</v>
      </c>
      <c r="G43" s="97">
        <v>4</v>
      </c>
      <c r="H43" s="241" t="str">
        <f>IF('CO 4'!Z16&gt;0,'CO 4'!Z16,"")</f>
        <v/>
      </c>
      <c r="I43" s="221"/>
      <c r="J43" s="221"/>
      <c r="K43" s="127"/>
      <c r="L43" s="95"/>
      <c r="M43" s="241" t="str">
        <f>IF('CO 4'!Z16&lt;0,'CO 4'!Z16,"")</f>
        <v/>
      </c>
      <c r="N43" s="221"/>
      <c r="O43" s="221"/>
      <c r="P43" s="127"/>
      <c r="R43" s="64"/>
      <c r="S43" s="228">
        <f>'CO 4'!W16</f>
        <v>0</v>
      </c>
      <c r="T43" s="127"/>
      <c r="V43" s="64"/>
      <c r="W43" s="64"/>
      <c r="Y43" s="64"/>
      <c r="Z43" s="64"/>
      <c r="AA43" s="64"/>
      <c r="AB43" s="64"/>
      <c r="AC43" s="64"/>
      <c r="AD43" s="64"/>
      <c r="AE43" s="4"/>
      <c r="AF43" s="4"/>
    </row>
    <row r="44" spans="1:32" s="5" customFormat="1" ht="12.75">
      <c r="A44" s="40"/>
      <c r="B44" s="40"/>
      <c r="E44" s="96"/>
      <c r="F44" s="95" t="s">
        <v>17</v>
      </c>
      <c r="G44" s="97">
        <v>5</v>
      </c>
      <c r="H44" s="172" t="str">
        <f>IF('CO 5'!Z16&gt;0,'CO 5'!Z16,"")</f>
        <v/>
      </c>
      <c r="I44" s="222"/>
      <c r="J44" s="222"/>
      <c r="K44" s="135"/>
      <c r="L44" s="41"/>
      <c r="M44" s="172" t="str">
        <f>IF('CO 5'!Z16&lt;0,'CO 5'!Z16,"")</f>
        <v/>
      </c>
      <c r="N44" s="222"/>
      <c r="O44" s="222"/>
      <c r="P44" s="135"/>
      <c r="R44" s="64"/>
      <c r="S44" s="228">
        <f>'CO 5'!W16</f>
        <v>0</v>
      </c>
      <c r="T44" s="127"/>
      <c r="V44" s="64"/>
      <c r="W44" s="64"/>
      <c r="Y44" s="64"/>
      <c r="Z44" s="64"/>
      <c r="AA44" s="64"/>
      <c r="AB44" s="64"/>
      <c r="AC44" s="64"/>
      <c r="AD44" s="64"/>
      <c r="AE44" s="4"/>
      <c r="AF44" s="4"/>
    </row>
    <row r="45" spans="1:32" s="5" customFormat="1" ht="12.75">
      <c r="A45" s="40"/>
      <c r="B45" s="40"/>
      <c r="E45" s="96"/>
      <c r="F45" s="95" t="s">
        <v>17</v>
      </c>
      <c r="G45" s="97">
        <v>6</v>
      </c>
      <c r="H45" s="241" t="str">
        <f>IF('CO 6'!Z16&gt;0,'CO 6'!Z16,"")</f>
        <v/>
      </c>
      <c r="I45" s="221"/>
      <c r="J45" s="221"/>
      <c r="K45" s="127"/>
      <c r="L45" s="95"/>
      <c r="M45" s="241" t="str">
        <f>IF('CO 6'!Z16&lt;0,'CO 6'!Z16,"")</f>
        <v/>
      </c>
      <c r="N45" s="221"/>
      <c r="O45" s="221"/>
      <c r="P45" s="127"/>
      <c r="R45" s="64"/>
      <c r="S45" s="228">
        <f>'CO 6'!W16</f>
        <v>0</v>
      </c>
      <c r="T45" s="127"/>
      <c r="V45" s="64"/>
      <c r="W45" s="64"/>
      <c r="Y45" s="64"/>
      <c r="Z45" s="64"/>
      <c r="AA45" s="64"/>
      <c r="AB45" s="64"/>
      <c r="AC45" s="64"/>
      <c r="AD45" s="64"/>
      <c r="AE45" s="4"/>
      <c r="AF45" s="4"/>
    </row>
    <row r="46" spans="1:32" s="5" customFormat="1" ht="12.75">
      <c r="A46" s="40"/>
      <c r="B46" s="40"/>
      <c r="E46" s="96"/>
      <c r="F46" s="95" t="s">
        <v>17</v>
      </c>
      <c r="G46" s="97">
        <v>7</v>
      </c>
      <c r="H46" s="172" t="str">
        <f>IF('CO 7'!Z16&gt;0,'CO 7'!Z16,"")</f>
        <v/>
      </c>
      <c r="I46" s="222"/>
      <c r="J46" s="222"/>
      <c r="K46" s="135"/>
      <c r="L46" s="95"/>
      <c r="M46" s="172" t="str">
        <f>IF('CO 7'!Z16&lt;0,'CO 7'!Z16,"")</f>
        <v/>
      </c>
      <c r="N46" s="222"/>
      <c r="O46" s="222"/>
      <c r="P46" s="135"/>
      <c r="R46" s="64"/>
      <c r="S46" s="228">
        <f>'CO 7'!W16</f>
        <v>0</v>
      </c>
      <c r="T46" s="135"/>
      <c r="U46" s="40"/>
      <c r="V46" s="64"/>
      <c r="W46" s="64"/>
      <c r="Y46" s="64"/>
      <c r="Z46" s="64"/>
      <c r="AA46" s="64"/>
      <c r="AB46" s="64"/>
      <c r="AC46" s="64"/>
      <c r="AD46" s="64"/>
      <c r="AE46" s="4"/>
      <c r="AF46" s="4"/>
    </row>
    <row r="47" spans="1:32" s="65" customFormat="1" ht="12.75">
      <c r="A47" s="98"/>
      <c r="B47" s="98"/>
      <c r="C47" s="71"/>
      <c r="G47" s="99"/>
      <c r="H47" s="98"/>
      <c r="I47" s="98"/>
      <c r="J47" s="98"/>
      <c r="K47" s="98"/>
      <c r="L47" s="98"/>
      <c r="M47" s="98"/>
      <c r="N47" s="98"/>
      <c r="O47" s="98"/>
      <c r="P47" s="66"/>
      <c r="Q47" s="66"/>
      <c r="R47" s="66"/>
      <c r="S47" s="66"/>
      <c r="T47" s="66"/>
      <c r="U47" s="66"/>
      <c r="V47" s="66"/>
      <c r="W47" s="66"/>
      <c r="X47" s="66"/>
      <c r="Y47" s="66"/>
      <c r="Z47" s="66"/>
      <c r="AA47" s="66"/>
      <c r="AB47" s="66"/>
      <c r="AE47" s="4"/>
      <c r="AF47" s="4"/>
    </row>
    <row r="48" spans="1:32" s="5" customFormat="1" ht="12.75">
      <c r="A48" s="40"/>
      <c r="B48" s="40"/>
      <c r="C48" s="94"/>
      <c r="G48" s="97"/>
      <c r="H48" s="221"/>
      <c r="I48" s="221"/>
      <c r="J48" s="221"/>
      <c r="K48" s="127"/>
      <c r="M48" s="221"/>
      <c r="N48" s="221"/>
      <c r="O48" s="221"/>
      <c r="P48" s="127"/>
      <c r="R48" s="64"/>
      <c r="S48" s="228"/>
      <c r="T48" s="127"/>
      <c r="V48" s="64"/>
      <c r="W48" s="64"/>
      <c r="Y48" s="64"/>
      <c r="Z48" s="64"/>
      <c r="AA48" s="64"/>
      <c r="AB48" s="64"/>
      <c r="AC48" s="64"/>
      <c r="AD48" s="64"/>
      <c r="AE48" s="4"/>
      <c r="AF48" s="4"/>
    </row>
    <row r="49" spans="1:32" s="5" customFormat="1" ht="12.75">
      <c r="A49" s="40"/>
      <c r="B49" s="40"/>
      <c r="C49" s="94"/>
      <c r="G49" s="97"/>
      <c r="H49" s="221"/>
      <c r="I49" s="221"/>
      <c r="J49" s="221"/>
      <c r="K49" s="127"/>
      <c r="M49" s="221"/>
      <c r="N49" s="221"/>
      <c r="O49" s="221"/>
      <c r="P49" s="127"/>
      <c r="R49" s="64"/>
      <c r="S49" s="228"/>
      <c r="T49" s="127"/>
      <c r="V49" s="64"/>
      <c r="W49" s="64"/>
      <c r="Y49" s="64"/>
      <c r="Z49" s="64"/>
      <c r="AA49" s="64"/>
      <c r="AB49" s="64"/>
      <c r="AC49" s="64"/>
      <c r="AD49" s="64"/>
      <c r="AE49" s="4"/>
      <c r="AF49" s="4"/>
    </row>
    <row r="50" spans="1:32" s="49" customFormat="1" ht="14.25">
      <c r="A50" s="47"/>
      <c r="B50" s="47"/>
      <c r="C50" s="48"/>
      <c r="G50" s="61"/>
      <c r="H50" s="226"/>
      <c r="I50" s="226"/>
      <c r="J50" s="226"/>
      <c r="K50" s="59"/>
      <c r="M50" s="226"/>
      <c r="N50" s="226"/>
      <c r="O50" s="226"/>
      <c r="Q50" s="50"/>
      <c r="R50" s="62"/>
      <c r="S50" s="50"/>
      <c r="T50" s="50"/>
      <c r="U50" s="50"/>
      <c r="V50" s="50"/>
      <c r="X50" s="50"/>
      <c r="Y50" s="50"/>
      <c r="Z50" s="50"/>
      <c r="AA50" s="50"/>
      <c r="AB50" s="50"/>
      <c r="AC50" s="50"/>
      <c r="AE50" s="4"/>
      <c r="AF50" s="4"/>
    </row>
    <row r="51" spans="1:32" s="49" customFormat="1" ht="14.25">
      <c r="A51" s="47"/>
      <c r="B51" s="47"/>
      <c r="C51" s="48"/>
      <c r="G51" s="61"/>
      <c r="H51" s="226"/>
      <c r="I51" s="226"/>
      <c r="J51" s="226"/>
      <c r="K51" s="59"/>
      <c r="M51" s="226"/>
      <c r="N51" s="226"/>
      <c r="O51" s="226"/>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sheetData>
  <sheetProtection selectLockedCells="1"/>
  <mergeCells count="154">
    <mergeCell ref="B1:P1"/>
    <mergeCell ref="Q1:AB1"/>
    <mergeCell ref="Z22:AB23"/>
    <mergeCell ref="Z29:AB29"/>
    <mergeCell ref="B17:J17"/>
    <mergeCell ref="K17:R17"/>
    <mergeCell ref="B19:AB19"/>
    <mergeCell ref="W14:X14"/>
    <mergeCell ref="W11:X11"/>
    <mergeCell ref="B8:D8"/>
    <mergeCell ref="S17:V17"/>
    <mergeCell ref="W18:Z18"/>
    <mergeCell ref="S18:V18"/>
    <mergeCell ref="O22:O23"/>
    <mergeCell ref="P22:W23"/>
    <mergeCell ref="P24:W24"/>
    <mergeCell ref="X24:Y24"/>
    <mergeCell ref="C22:M23"/>
    <mergeCell ref="W16:X16"/>
    <mergeCell ref="V5:Y5"/>
    <mergeCell ref="W10:X10"/>
    <mergeCell ref="B18:R18"/>
    <mergeCell ref="S16:V16"/>
    <mergeCell ref="V6:Y6"/>
    <mergeCell ref="P27:W27"/>
    <mergeCell ref="C29:I29"/>
    <mergeCell ref="P25:W26"/>
    <mergeCell ref="O25:O26"/>
    <mergeCell ref="C28:M28"/>
    <mergeCell ref="P28:AB28"/>
    <mergeCell ref="Y33:AB33"/>
    <mergeCell ref="Y32:AB32"/>
    <mergeCell ref="Z30:AB30"/>
    <mergeCell ref="F39:G39"/>
    <mergeCell ref="B20:AB20"/>
    <mergeCell ref="X22:Y23"/>
    <mergeCell ref="M40:P40"/>
    <mergeCell ref="H45:K45"/>
    <mergeCell ref="K35:N35"/>
    <mergeCell ref="H42:K42"/>
    <mergeCell ref="M41:P41"/>
    <mergeCell ref="M43:P43"/>
    <mergeCell ref="H43:K43"/>
    <mergeCell ref="H44:K44"/>
    <mergeCell ref="K29:M29"/>
    <mergeCell ref="Y34:AB34"/>
    <mergeCell ref="Y35:AB35"/>
    <mergeCell ref="C21:M21"/>
    <mergeCell ref="O34:X34"/>
    <mergeCell ref="Z25:AB26"/>
    <mergeCell ref="X30:Y30"/>
    <mergeCell ref="O32:X32"/>
    <mergeCell ref="X27:Y27"/>
    <mergeCell ref="X25:Y26"/>
    <mergeCell ref="B31:AB31"/>
    <mergeCell ref="C24:M25"/>
    <mergeCell ref="B32:J32"/>
    <mergeCell ref="W17:X17"/>
    <mergeCell ref="F37:V37"/>
    <mergeCell ref="B33:J33"/>
    <mergeCell ref="B34:J34"/>
    <mergeCell ref="Z16:AB16"/>
    <mergeCell ref="P21:AB21"/>
    <mergeCell ref="Z10:AB10"/>
    <mergeCell ref="Z12:AB12"/>
    <mergeCell ref="Y17:AB17"/>
    <mergeCell ref="W15:X15"/>
    <mergeCell ref="B16:R16"/>
    <mergeCell ref="W13:X13"/>
    <mergeCell ref="X29:Y29"/>
    <mergeCell ref="P29:W29"/>
    <mergeCell ref="B15:D15"/>
    <mergeCell ref="B13:D13"/>
    <mergeCell ref="F13:U13"/>
    <mergeCell ref="F12:U12"/>
    <mergeCell ref="F14:U14"/>
    <mergeCell ref="K34:N34"/>
    <mergeCell ref="O33:X33"/>
    <mergeCell ref="K32:N32"/>
    <mergeCell ref="K33:N33"/>
    <mergeCell ref="C26:M27"/>
    <mergeCell ref="M44:P44"/>
    <mergeCell ref="M46:P46"/>
    <mergeCell ref="M48:P48"/>
    <mergeCell ref="M38:P38"/>
    <mergeCell ref="M39:P39"/>
    <mergeCell ref="H46:K46"/>
    <mergeCell ref="H39:K39"/>
    <mergeCell ref="H40:K40"/>
    <mergeCell ref="S46:T46"/>
    <mergeCell ref="S39:T39"/>
    <mergeCell ref="S48:T48"/>
    <mergeCell ref="H51:J51"/>
    <mergeCell ref="M51:O51"/>
    <mergeCell ref="C30:I30"/>
    <mergeCell ref="K30:M30"/>
    <mergeCell ref="M50:O50"/>
    <mergeCell ref="H50:J50"/>
    <mergeCell ref="H49:K49"/>
    <mergeCell ref="B35:J35"/>
    <mergeCell ref="H41:K41"/>
    <mergeCell ref="M42:P42"/>
    <mergeCell ref="P30:W30"/>
    <mergeCell ref="H38:K38"/>
    <mergeCell ref="S49:T49"/>
    <mergeCell ref="S45:T45"/>
    <mergeCell ref="M49:P49"/>
    <mergeCell ref="O35:X35"/>
    <mergeCell ref="S43:T43"/>
    <mergeCell ref="S44:T44"/>
    <mergeCell ref="S41:T41"/>
    <mergeCell ref="S42:T42"/>
    <mergeCell ref="S40:T40"/>
    <mergeCell ref="Q38:W38"/>
    <mergeCell ref="H48:K48"/>
    <mergeCell ref="M45:P45"/>
    <mergeCell ref="F15:U15"/>
    <mergeCell ref="B14:D14"/>
    <mergeCell ref="B12:D12"/>
    <mergeCell ref="Z13:AB13"/>
    <mergeCell ref="W12:X12"/>
    <mergeCell ref="Z14:AB14"/>
    <mergeCell ref="Z15:AB15"/>
    <mergeCell ref="B6:D6"/>
    <mergeCell ref="B7:D7"/>
    <mergeCell ref="F7:U7"/>
    <mergeCell ref="B11:D11"/>
    <mergeCell ref="F11:U11"/>
    <mergeCell ref="F8:U8"/>
    <mergeCell ref="F9:U9"/>
    <mergeCell ref="F10:U10"/>
    <mergeCell ref="B9:D9"/>
    <mergeCell ref="B10:D10"/>
    <mergeCell ref="F6:U6"/>
    <mergeCell ref="Z7:AB7"/>
    <mergeCell ref="B4:AB4"/>
    <mergeCell ref="Z6:AB6"/>
    <mergeCell ref="Z8:AB8"/>
    <mergeCell ref="Z9:AB9"/>
    <mergeCell ref="Z11:AB11"/>
    <mergeCell ref="W7:X7"/>
    <mergeCell ref="W8:X8"/>
    <mergeCell ref="W9:X9"/>
    <mergeCell ref="AB2:AC2"/>
    <mergeCell ref="AB3:AC3"/>
    <mergeCell ref="F2:V2"/>
    <mergeCell ref="W3:Y3"/>
    <mergeCell ref="A2:E2"/>
    <mergeCell ref="A3:E3"/>
    <mergeCell ref="F3:V3"/>
    <mergeCell ref="Z2:AA2"/>
    <mergeCell ref="Z3:AA3"/>
    <mergeCell ref="W2:Y2"/>
    <mergeCell ref="Z5:AB5"/>
  </mergeCells>
  <phoneticPr fontId="0" type="noConversion"/>
  <conditionalFormatting sqref="Z17">
    <cfRule type="expression" dxfId="26" priority="1" stopIfTrue="1">
      <formula>W16&lt;&gt;0</formula>
    </cfRule>
  </conditionalFormatting>
  <conditionalFormatting sqref="AA17">
    <cfRule type="expression" dxfId="25" priority="2" stopIfTrue="1">
      <formula>W16&lt;&gt;0</formula>
    </cfRule>
  </conditionalFormatting>
  <conditionalFormatting sqref="X18">
    <cfRule type="expression" dxfId="24" priority="3" stopIfTrue="1">
      <formula>Z16&lt;&gt;0</formula>
    </cfRule>
  </conditionalFormatting>
  <conditionalFormatting sqref="Y17">
    <cfRule type="expression" dxfId="23" priority="4" stopIfTrue="1">
      <formula>W16&lt;&gt;0</formula>
    </cfRule>
  </conditionalFormatting>
  <conditionalFormatting sqref="AB17">
    <cfRule type="expression" dxfId="22" priority="5" stopIfTrue="1">
      <formula>W16&lt;&gt;0</formula>
    </cfRule>
  </conditionalFormatting>
  <conditionalFormatting sqref="W18">
    <cfRule type="expression" dxfId="21" priority="6" stopIfTrue="1">
      <formula>Z16&lt;&gt;0</formula>
    </cfRule>
  </conditionalFormatting>
  <conditionalFormatting sqref="Y18">
    <cfRule type="expression" dxfId="20" priority="7" stopIfTrue="1">
      <formula>Z16&lt;&gt;0</formula>
    </cfRule>
  </conditionalFormatting>
  <conditionalFormatting sqref="Z18">
    <cfRule type="expression" dxfId="19" priority="8" stopIfTrue="1">
      <formula>Z16&lt;&gt;0</formula>
    </cfRule>
  </conditionalFormatting>
  <conditionalFormatting sqref="W17:X17">
    <cfRule type="cellIs" dxfId="18"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9.xml><?xml version="1.0" encoding="utf-8"?>
<worksheet xmlns="http://schemas.openxmlformats.org/spreadsheetml/2006/main" xmlns:r="http://schemas.openxmlformats.org/officeDocument/2006/relationships">
  <sheetPr syncVertical="1" syncRef="A1" transitionEvaluation="1"/>
  <dimension ref="A1:AL259"/>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205"/>
      <c r="C1" s="205"/>
      <c r="D1" s="205"/>
      <c r="E1" s="205"/>
      <c r="F1" s="205"/>
      <c r="G1" s="205"/>
      <c r="H1" s="205"/>
      <c r="I1" s="205"/>
      <c r="J1" s="205"/>
      <c r="K1" s="205"/>
      <c r="L1" s="205"/>
      <c r="M1" s="205"/>
      <c r="N1" s="205"/>
      <c r="O1" s="205"/>
      <c r="P1" s="205"/>
      <c r="Q1" s="206" t="s">
        <v>45</v>
      </c>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119" t="str">
        <f>'CO 1'!F2:AB2</f>
        <v>FTW-336A</v>
      </c>
      <c r="G2" s="119"/>
      <c r="H2" s="119"/>
      <c r="I2" s="119"/>
      <c r="J2" s="119"/>
      <c r="K2" s="119"/>
      <c r="L2" s="119"/>
      <c r="M2" s="119"/>
      <c r="N2" s="119"/>
      <c r="O2" s="119"/>
      <c r="P2" s="119"/>
      <c r="Q2" s="119"/>
      <c r="R2" s="119"/>
      <c r="S2" s="119"/>
      <c r="T2" s="119"/>
      <c r="U2" s="119"/>
      <c r="V2" s="238"/>
      <c r="W2" s="115" t="s">
        <v>47</v>
      </c>
      <c r="X2" s="116"/>
      <c r="Y2" s="116"/>
      <c r="Z2" s="119" t="str">
        <f>'CO 1'!Z2:AA2</f>
        <v>J101395</v>
      </c>
      <c r="AA2" s="119"/>
      <c r="AB2" s="234" t="s">
        <v>46</v>
      </c>
      <c r="AC2" s="235"/>
      <c r="AE2" s="4"/>
      <c r="AF2" s="4"/>
    </row>
    <row r="3" spans="1:32" s="3" customFormat="1" ht="20.100000000000001" customHeight="1">
      <c r="A3" s="211" t="s">
        <v>2</v>
      </c>
      <c r="B3" s="212"/>
      <c r="C3" s="212"/>
      <c r="D3" s="212"/>
      <c r="E3" s="212"/>
      <c r="F3" s="220" t="str">
        <f>'CO 1'!F3:AB3</f>
        <v>TAR/TBI Construction</v>
      </c>
      <c r="G3" s="220"/>
      <c r="H3" s="220"/>
      <c r="I3" s="220"/>
      <c r="J3" s="220"/>
      <c r="K3" s="220"/>
      <c r="L3" s="220"/>
      <c r="M3" s="220"/>
      <c r="N3" s="220"/>
      <c r="O3" s="220"/>
      <c r="P3" s="220"/>
      <c r="Q3" s="220"/>
      <c r="R3" s="220"/>
      <c r="S3" s="220"/>
      <c r="T3" s="220"/>
      <c r="U3" s="220"/>
      <c r="V3" s="239"/>
      <c r="W3" s="117" t="s">
        <v>48</v>
      </c>
      <c r="X3" s="118"/>
      <c r="Y3" s="118"/>
      <c r="Z3" s="220" t="str">
        <f>'CO 1'!Z3:AA3</f>
        <v>n/a</v>
      </c>
      <c r="AA3" s="220"/>
      <c r="AB3" s="236">
        <v>9</v>
      </c>
      <c r="AC3" s="237"/>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c r="C7" s="219"/>
      <c r="D7" s="219"/>
      <c r="E7" s="88"/>
      <c r="F7" s="124"/>
      <c r="G7" s="124"/>
      <c r="H7" s="124"/>
      <c r="I7" s="124"/>
      <c r="J7" s="124"/>
      <c r="K7" s="124"/>
      <c r="L7" s="124"/>
      <c r="M7" s="124"/>
      <c r="N7" s="124"/>
      <c r="O7" s="124"/>
      <c r="P7" s="124"/>
      <c r="Q7" s="124"/>
      <c r="R7" s="124"/>
      <c r="S7" s="124"/>
      <c r="T7" s="124"/>
      <c r="U7" s="124"/>
      <c r="V7" s="55"/>
      <c r="W7" s="216"/>
      <c r="X7" s="216"/>
      <c r="Y7" s="89"/>
      <c r="Z7" s="106"/>
      <c r="AA7" s="106"/>
      <c r="AB7" s="106"/>
      <c r="AC7" s="13"/>
      <c r="AE7" s="14">
        <f t="shared" ref="AE7:AE15" si="0">IF(W7&lt;0,W7,0)</f>
        <v>0</v>
      </c>
      <c r="AF7" s="14">
        <f t="shared" ref="AF7:AF15" si="1">IF(W7&gt;0,W7,0)</f>
        <v>0</v>
      </c>
    </row>
    <row r="8" spans="1:32" s="3" customFormat="1" ht="33.950000000000003" customHeight="1">
      <c r="A8" s="11"/>
      <c r="B8" s="107"/>
      <c r="C8" s="108"/>
      <c r="D8" s="108"/>
      <c r="E8" s="56"/>
      <c r="F8" s="109"/>
      <c r="G8" s="109"/>
      <c r="H8" s="109"/>
      <c r="I8" s="109"/>
      <c r="J8" s="109"/>
      <c r="K8" s="109"/>
      <c r="L8" s="109"/>
      <c r="M8" s="109"/>
      <c r="N8" s="109"/>
      <c r="O8" s="109"/>
      <c r="P8" s="109"/>
      <c r="Q8" s="109"/>
      <c r="R8" s="109"/>
      <c r="S8" s="109"/>
      <c r="T8" s="109"/>
      <c r="U8" s="109"/>
      <c r="V8" s="55"/>
      <c r="W8" s="110"/>
      <c r="X8" s="110"/>
      <c r="Y8" s="89"/>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55"/>
      <c r="W9" s="110"/>
      <c r="X9" s="110"/>
      <c r="Y9" s="89"/>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55"/>
      <c r="W10" s="110"/>
      <c r="X10" s="110"/>
      <c r="Y10" s="89"/>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55"/>
      <c r="W11" s="110"/>
      <c r="X11" s="110"/>
      <c r="Y11" s="89"/>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55"/>
      <c r="W12" s="110"/>
      <c r="X12" s="110"/>
      <c r="Y12" s="89"/>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55"/>
      <c r="W13" s="110"/>
      <c r="X13" s="110"/>
      <c r="Y13" s="89"/>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55"/>
      <c r="W14" s="110"/>
      <c r="X14" s="110"/>
      <c r="Y14" s="89"/>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12"/>
      <c r="W15" s="128"/>
      <c r="X15" s="128"/>
      <c r="Y15" s="87"/>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0</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UNCHANGED.</v>
      </c>
      <c r="T18" s="180"/>
      <c r="U18" s="180"/>
      <c r="V18" s="180"/>
      <c r="W18" s="178" t="str">
        <f>IF(Z16=0,"",Z16)</f>
        <v/>
      </c>
      <c r="X18" s="178"/>
      <c r="Y18" s="178"/>
      <c r="Z18" s="178"/>
      <c r="AA18" s="92" t="str">
        <f>IF(Z16&lt;&gt;0,".","")</f>
        <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58"/>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t="str">
        <f>F3</f>
        <v>TAR/TBI Construction</v>
      </c>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12"/>
      <c r="Q25" s="113"/>
      <c r="R25" s="113"/>
      <c r="S25" s="113"/>
      <c r="T25" s="113"/>
      <c r="U25" s="113"/>
      <c r="V25" s="113"/>
      <c r="W25" s="113"/>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14"/>
      <c r="Q26" s="114"/>
      <c r="R26" s="114"/>
      <c r="S26" s="114"/>
      <c r="T26" s="114"/>
      <c r="U26" s="114"/>
      <c r="V26" s="114"/>
      <c r="W26" s="114"/>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16</v>
      </c>
      <c r="C32" s="127"/>
      <c r="D32" s="127"/>
      <c r="E32" s="127"/>
      <c r="F32" s="127"/>
      <c r="G32" s="127"/>
      <c r="H32" s="127"/>
      <c r="I32" s="127"/>
      <c r="J32" s="127"/>
      <c r="K32" s="190" t="str">
        <f>'CO 8'!Y32</f>
        <v/>
      </c>
      <c r="L32" s="233"/>
      <c r="M32" s="233"/>
      <c r="N32" s="233"/>
      <c r="O32" s="134" t="s">
        <v>39</v>
      </c>
      <c r="P32" s="135"/>
      <c r="Q32" s="135"/>
      <c r="R32" s="135"/>
      <c r="S32" s="135"/>
      <c r="T32" s="135"/>
      <c r="U32" s="135"/>
      <c r="V32" s="135"/>
      <c r="W32" s="135"/>
      <c r="X32" s="135"/>
      <c r="Y32" s="189" t="str">
        <f>IF(K32&gt;0,K32+W16,"")</f>
        <v/>
      </c>
      <c r="Z32" s="190"/>
      <c r="AA32" s="190"/>
      <c r="AB32" s="190"/>
      <c r="AC32" s="13"/>
      <c r="AE32" s="4"/>
      <c r="AF32" s="4"/>
    </row>
    <row r="33" spans="1:32" s="7" customFormat="1" ht="18.95" customHeight="1">
      <c r="A33" s="6"/>
      <c r="B33" s="160" t="s">
        <v>21</v>
      </c>
      <c r="C33" s="137"/>
      <c r="D33" s="137"/>
      <c r="E33" s="137"/>
      <c r="F33" s="137"/>
      <c r="G33" s="137"/>
      <c r="H33" s="137"/>
      <c r="I33" s="137"/>
      <c r="J33" s="137"/>
      <c r="K33" s="136">
        <f>'CO 1'!K33:N33</f>
        <v>746512</v>
      </c>
      <c r="L33" s="133"/>
      <c r="M33" s="133"/>
      <c r="N33" s="133"/>
      <c r="O33" s="133" t="s">
        <v>19</v>
      </c>
      <c r="P33" s="113"/>
      <c r="Q33" s="113"/>
      <c r="R33" s="113"/>
      <c r="S33" s="113"/>
      <c r="T33" s="113"/>
      <c r="U33" s="113"/>
      <c r="V33" s="113"/>
      <c r="W33" s="113"/>
      <c r="X33" s="113"/>
      <c r="Y33" s="136">
        <f>SUM(F33:K35)</f>
        <v>756905</v>
      </c>
      <c r="Z33" s="136"/>
      <c r="AA33" s="136"/>
      <c r="AB33" s="136"/>
      <c r="AC33" s="27"/>
      <c r="AE33" s="2"/>
      <c r="AF33" s="2"/>
    </row>
    <row r="34" spans="1:32" s="5" customFormat="1" ht="18.95" customHeight="1">
      <c r="A34" s="82"/>
      <c r="B34" s="174" t="s">
        <v>6</v>
      </c>
      <c r="C34" s="137"/>
      <c r="D34" s="137"/>
      <c r="E34" s="137"/>
      <c r="F34" s="137"/>
      <c r="G34" s="137"/>
      <c r="H34" s="137"/>
      <c r="I34" s="137"/>
      <c r="J34" s="137"/>
      <c r="K34" s="172">
        <f>H39</f>
        <v>10393</v>
      </c>
      <c r="L34" s="173"/>
      <c r="M34" s="173"/>
      <c r="N34" s="173"/>
      <c r="O34" s="161" t="str">
        <f>IF(Z16=0,"This Change Order:",IF(Z16&lt;0,"This Change Order, DEDUCT:","This Change Order, ADD:"))</f>
        <v>This Change Order:</v>
      </c>
      <c r="P34" s="135"/>
      <c r="Q34" s="135"/>
      <c r="R34" s="135"/>
      <c r="S34" s="135"/>
      <c r="T34" s="135"/>
      <c r="U34" s="135"/>
      <c r="V34" s="135"/>
      <c r="W34" s="135"/>
      <c r="X34" s="135"/>
      <c r="Y34" s="191">
        <f>Z16</f>
        <v>0</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f>M39</f>
        <v>0</v>
      </c>
      <c r="L35" s="130"/>
      <c r="M35" s="130"/>
      <c r="N35" s="130"/>
      <c r="O35" s="131" t="s">
        <v>20</v>
      </c>
      <c r="P35" s="132"/>
      <c r="Q35" s="132"/>
      <c r="R35" s="132"/>
      <c r="S35" s="132"/>
      <c r="T35" s="132"/>
      <c r="U35" s="132"/>
      <c r="V35" s="132"/>
      <c r="W35" s="132"/>
      <c r="X35" s="132"/>
      <c r="Y35" s="126">
        <f>SUM(Y33:Y34)</f>
        <v>756905</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213" t="s">
        <v>23</v>
      </c>
      <c r="G37" s="214"/>
      <c r="H37" s="214"/>
      <c r="I37" s="214"/>
      <c r="J37" s="214"/>
      <c r="K37" s="214"/>
      <c r="L37" s="214"/>
      <c r="M37" s="214"/>
      <c r="N37" s="214"/>
      <c r="O37" s="214"/>
      <c r="P37" s="214"/>
      <c r="Q37" s="214"/>
      <c r="R37" s="214"/>
      <c r="S37" s="214"/>
      <c r="T37" s="214"/>
      <c r="U37" s="214"/>
      <c r="V37" s="214"/>
      <c r="W37" s="64"/>
      <c r="X37" s="64"/>
      <c r="Y37" s="64"/>
      <c r="Z37" s="64"/>
      <c r="AA37" s="64"/>
      <c r="AB37" s="64"/>
      <c r="AE37" s="4"/>
      <c r="AF37" s="4"/>
    </row>
    <row r="38" spans="1:32" s="5" customFormat="1" ht="12.75">
      <c r="A38" s="40"/>
      <c r="B38" s="40"/>
      <c r="H38" s="229" t="s">
        <v>24</v>
      </c>
      <c r="I38" s="229"/>
      <c r="J38" s="229"/>
      <c r="K38" s="229"/>
      <c r="M38" s="229" t="s">
        <v>25</v>
      </c>
      <c r="N38" s="229"/>
      <c r="O38" s="229"/>
      <c r="P38" s="229"/>
      <c r="Q38" s="232" t="s">
        <v>44</v>
      </c>
      <c r="R38" s="127"/>
      <c r="S38" s="127"/>
      <c r="T38" s="127"/>
      <c r="U38" s="127"/>
      <c r="V38" s="127"/>
      <c r="W38" s="127"/>
      <c r="Y38" s="64"/>
      <c r="Z38" s="64"/>
      <c r="AA38" s="64"/>
      <c r="AB38" s="64"/>
      <c r="AC38" s="64"/>
      <c r="AD38" s="64"/>
      <c r="AE38" s="4"/>
      <c r="AF38" s="4"/>
    </row>
    <row r="39" spans="1:32" s="5" customFormat="1" ht="13.5" thickBot="1">
      <c r="A39" s="40"/>
      <c r="B39" s="40"/>
      <c r="C39" s="94"/>
      <c r="F39" s="230" t="s">
        <v>18</v>
      </c>
      <c r="G39" s="231"/>
      <c r="H39" s="223">
        <f>SUM(H40:H47)</f>
        <v>10393</v>
      </c>
      <c r="I39" s="224"/>
      <c r="J39" s="224"/>
      <c r="K39" s="225"/>
      <c r="M39" s="223">
        <f>SUM(M40:M47)</f>
        <v>0</v>
      </c>
      <c r="N39" s="224"/>
      <c r="O39" s="224"/>
      <c r="P39" s="225"/>
      <c r="R39" s="64"/>
      <c r="S39" s="227">
        <f>SUM(S40:S47)</f>
        <v>0</v>
      </c>
      <c r="T39" s="225"/>
      <c r="V39" s="64"/>
      <c r="W39" s="64"/>
      <c r="Y39" s="64"/>
      <c r="Z39" s="64"/>
      <c r="AA39" s="64"/>
      <c r="AB39" s="64"/>
      <c r="AC39" s="64"/>
      <c r="AD39" s="64"/>
      <c r="AE39" s="4"/>
      <c r="AF39" s="4"/>
    </row>
    <row r="40" spans="1:32" s="5" customFormat="1" ht="13.5" thickTop="1">
      <c r="A40" s="40"/>
      <c r="B40" s="40"/>
      <c r="E40" s="96"/>
      <c r="F40" s="95" t="s">
        <v>17</v>
      </c>
      <c r="G40" s="97">
        <v>1</v>
      </c>
      <c r="H40" s="241">
        <f>IF('CO 1'!Z16&gt;0,'CO 1'!Z16,"")</f>
        <v>10393</v>
      </c>
      <c r="I40" s="221"/>
      <c r="J40" s="221"/>
      <c r="K40" s="127"/>
      <c r="L40" s="95"/>
      <c r="M40" s="241" t="str">
        <f>IF('CO 1'!Z16&lt;0,'CO 1'!Z16,"")</f>
        <v/>
      </c>
      <c r="N40" s="221"/>
      <c r="O40" s="221"/>
      <c r="P40" s="127"/>
      <c r="R40" s="64"/>
      <c r="S40" s="228">
        <f>'CO 1'!W16</f>
        <v>0</v>
      </c>
      <c r="T40" s="127"/>
      <c r="V40" s="64"/>
      <c r="W40" s="64"/>
      <c r="Y40" s="64"/>
      <c r="Z40" s="64"/>
      <c r="AA40" s="64"/>
      <c r="AB40" s="64"/>
      <c r="AC40" s="64"/>
      <c r="AD40" s="64"/>
      <c r="AE40" s="4"/>
      <c r="AF40" s="4"/>
    </row>
    <row r="41" spans="1:32" s="5" customFormat="1" ht="12.75">
      <c r="A41" s="40"/>
      <c r="B41" s="40"/>
      <c r="E41" s="96"/>
      <c r="F41" s="95" t="s">
        <v>17</v>
      </c>
      <c r="G41" s="97">
        <v>2</v>
      </c>
      <c r="H41" s="241" t="str">
        <f>IF('CO 2'!Z16&gt;0,'CO 2'!Z16,"")</f>
        <v/>
      </c>
      <c r="I41" s="221"/>
      <c r="J41" s="221"/>
      <c r="K41" s="127"/>
      <c r="L41" s="95"/>
      <c r="M41" s="241" t="str">
        <f>IF('CO 2'!Z16&lt;0,'CO 2'!Z16,"")</f>
        <v/>
      </c>
      <c r="N41" s="221"/>
      <c r="O41" s="221"/>
      <c r="P41" s="127"/>
      <c r="R41" s="64"/>
      <c r="S41" s="228">
        <f>'CO 2'!W16</f>
        <v>0</v>
      </c>
      <c r="T41" s="127"/>
      <c r="V41" s="64"/>
      <c r="W41" s="64"/>
      <c r="Y41" s="64"/>
      <c r="Z41" s="64"/>
      <c r="AA41" s="64"/>
      <c r="AB41" s="64"/>
      <c r="AC41" s="64"/>
      <c r="AD41" s="64"/>
      <c r="AE41" s="4"/>
      <c r="AF41" s="4"/>
    </row>
    <row r="42" spans="1:32" s="5" customFormat="1" ht="12.75">
      <c r="A42" s="40"/>
      <c r="B42" s="40"/>
      <c r="E42" s="96"/>
      <c r="F42" s="95" t="s">
        <v>17</v>
      </c>
      <c r="G42" s="97">
        <v>3</v>
      </c>
      <c r="H42" s="241" t="str">
        <f>IF('CO 3'!Z16&gt;0,'CO 3'!Z16,"")</f>
        <v/>
      </c>
      <c r="I42" s="221"/>
      <c r="J42" s="221"/>
      <c r="K42" s="127"/>
      <c r="L42" s="95"/>
      <c r="M42" s="241" t="str">
        <f>IF('CO 3'!Z16&lt;0,'CO 3'!Z16,"")</f>
        <v/>
      </c>
      <c r="N42" s="221"/>
      <c r="O42" s="221"/>
      <c r="P42" s="127"/>
      <c r="R42" s="64"/>
      <c r="S42" s="228">
        <f>'CO 3'!W16</f>
        <v>0</v>
      </c>
      <c r="T42" s="127"/>
      <c r="V42" s="64"/>
      <c r="W42" s="64"/>
      <c r="Y42" s="64"/>
      <c r="Z42" s="64"/>
      <c r="AA42" s="64"/>
      <c r="AB42" s="64"/>
      <c r="AC42" s="64"/>
      <c r="AD42" s="64"/>
      <c r="AE42" s="4"/>
      <c r="AF42" s="4"/>
    </row>
    <row r="43" spans="1:32" s="5" customFormat="1" ht="12.75">
      <c r="A43" s="40"/>
      <c r="B43" s="40"/>
      <c r="E43" s="96"/>
      <c r="F43" s="95" t="s">
        <v>17</v>
      </c>
      <c r="G43" s="97">
        <v>4</v>
      </c>
      <c r="H43" s="241" t="str">
        <f>IF('CO 4'!Z16&gt;0,'CO 4'!Z16,"")</f>
        <v/>
      </c>
      <c r="I43" s="221"/>
      <c r="J43" s="221"/>
      <c r="K43" s="127"/>
      <c r="L43" s="95"/>
      <c r="M43" s="241" t="str">
        <f>IF('CO 4'!Z16&lt;0,'CO 4'!Z16,"")</f>
        <v/>
      </c>
      <c r="N43" s="221"/>
      <c r="O43" s="221"/>
      <c r="P43" s="127"/>
      <c r="R43" s="64"/>
      <c r="S43" s="228">
        <f>'CO 4'!W16</f>
        <v>0</v>
      </c>
      <c r="T43" s="127"/>
      <c r="V43" s="64"/>
      <c r="W43" s="64"/>
      <c r="Y43" s="64"/>
      <c r="Z43" s="64"/>
      <c r="AA43" s="64"/>
      <c r="AB43" s="64"/>
      <c r="AC43" s="64"/>
      <c r="AD43" s="64"/>
      <c r="AE43" s="4"/>
      <c r="AF43" s="4"/>
    </row>
    <row r="44" spans="1:32" s="5" customFormat="1" ht="12.75">
      <c r="A44" s="40"/>
      <c r="B44" s="40"/>
      <c r="E44" s="96"/>
      <c r="F44" s="95" t="s">
        <v>17</v>
      </c>
      <c r="G44" s="97">
        <v>5</v>
      </c>
      <c r="H44" s="172" t="str">
        <f>IF('CO 5'!Z16&gt;0,'CO 5'!Z16,"")</f>
        <v/>
      </c>
      <c r="I44" s="222"/>
      <c r="J44" s="222"/>
      <c r="K44" s="135"/>
      <c r="L44" s="41"/>
      <c r="M44" s="172" t="str">
        <f>IF('CO 5'!Z16&lt;0,'CO 5'!Z16,"")</f>
        <v/>
      </c>
      <c r="N44" s="222"/>
      <c r="O44" s="222"/>
      <c r="P44" s="135"/>
      <c r="R44" s="64"/>
      <c r="S44" s="228">
        <f>'CO 5'!W16</f>
        <v>0</v>
      </c>
      <c r="T44" s="127"/>
      <c r="V44" s="64"/>
      <c r="W44" s="64"/>
      <c r="Y44" s="64"/>
      <c r="Z44" s="64"/>
      <c r="AA44" s="64"/>
      <c r="AB44" s="64"/>
      <c r="AC44" s="64"/>
      <c r="AD44" s="64"/>
      <c r="AE44" s="4"/>
      <c r="AF44" s="4"/>
    </row>
    <row r="45" spans="1:32" s="5" customFormat="1" ht="12.75">
      <c r="A45" s="40"/>
      <c r="B45" s="40"/>
      <c r="E45" s="96"/>
      <c r="F45" s="95" t="s">
        <v>17</v>
      </c>
      <c r="G45" s="97">
        <v>6</v>
      </c>
      <c r="H45" s="241" t="str">
        <f>IF('CO 6'!Z16&gt;0,'CO 6'!Z16,"")</f>
        <v/>
      </c>
      <c r="I45" s="221"/>
      <c r="J45" s="221"/>
      <c r="K45" s="127"/>
      <c r="L45" s="95"/>
      <c r="M45" s="241" t="str">
        <f>IF('CO 6'!Z16&lt;0,'CO 6'!Z16,"")</f>
        <v/>
      </c>
      <c r="N45" s="221"/>
      <c r="O45" s="221"/>
      <c r="P45" s="127"/>
      <c r="R45" s="64"/>
      <c r="S45" s="228">
        <f>'CO 6'!W16</f>
        <v>0</v>
      </c>
      <c r="T45" s="127"/>
      <c r="V45" s="64"/>
      <c r="W45" s="64"/>
      <c r="Y45" s="64"/>
      <c r="Z45" s="64"/>
      <c r="AA45" s="64"/>
      <c r="AB45" s="64"/>
      <c r="AC45" s="64"/>
      <c r="AD45" s="64"/>
      <c r="AE45" s="4"/>
      <c r="AF45" s="4"/>
    </row>
    <row r="46" spans="1:32" s="5" customFormat="1" ht="12.75">
      <c r="A46" s="40"/>
      <c r="B46" s="40"/>
      <c r="E46" s="96"/>
      <c r="F46" s="95" t="s">
        <v>17</v>
      </c>
      <c r="G46" s="97">
        <v>7</v>
      </c>
      <c r="H46" s="241" t="str">
        <f>IF('CO 7'!Z16&gt;0,'CO 7'!Z16,"")</f>
        <v/>
      </c>
      <c r="I46" s="221"/>
      <c r="J46" s="221"/>
      <c r="K46" s="127"/>
      <c r="L46" s="95"/>
      <c r="M46" s="241" t="str">
        <f>IF('CO 7'!Z16&lt;0,'CO 7'!Z16,"")</f>
        <v/>
      </c>
      <c r="N46" s="221"/>
      <c r="O46" s="221"/>
      <c r="P46" s="127"/>
      <c r="R46" s="64"/>
      <c r="S46" s="228">
        <f>'CO 7'!W16</f>
        <v>0</v>
      </c>
      <c r="T46" s="127"/>
      <c r="V46" s="64"/>
      <c r="W46" s="64"/>
      <c r="Y46" s="64"/>
      <c r="Z46" s="64"/>
      <c r="AA46" s="64"/>
      <c r="AB46" s="64"/>
      <c r="AC46" s="64"/>
      <c r="AD46" s="64"/>
      <c r="AE46" s="4"/>
      <c r="AF46" s="4"/>
    </row>
    <row r="47" spans="1:32" s="5" customFormat="1" ht="12.75">
      <c r="A47" s="40"/>
      <c r="B47" s="40"/>
      <c r="E47" s="96"/>
      <c r="F47" s="95" t="s">
        <v>17</v>
      </c>
      <c r="G47" s="97">
        <v>8</v>
      </c>
      <c r="H47" s="172" t="str">
        <f>IF('CO 8'!Z16&gt;0,'CO 8'!Z16,"")</f>
        <v/>
      </c>
      <c r="I47" s="222"/>
      <c r="J47" s="222"/>
      <c r="K47" s="135"/>
      <c r="L47" s="95"/>
      <c r="M47" s="172" t="str">
        <f>IF('CO 8'!Z16&lt;0,'CO 8'!Z16,"")</f>
        <v/>
      </c>
      <c r="N47" s="222"/>
      <c r="O47" s="222"/>
      <c r="P47" s="135"/>
      <c r="R47" s="64"/>
      <c r="S47" s="228">
        <f>'CO 8'!W16</f>
        <v>0</v>
      </c>
      <c r="T47" s="135"/>
      <c r="U47" s="40"/>
      <c r="V47" s="64"/>
      <c r="W47" s="64"/>
      <c r="Y47" s="64"/>
      <c r="Z47" s="64"/>
      <c r="AA47" s="64"/>
      <c r="AB47" s="64"/>
      <c r="AC47" s="64"/>
      <c r="AD47" s="64"/>
      <c r="AE47" s="4"/>
      <c r="AF47" s="4"/>
    </row>
    <row r="48" spans="1:32" s="65" customFormat="1" ht="12.75">
      <c r="A48" s="98"/>
      <c r="B48" s="98"/>
      <c r="C48" s="71"/>
      <c r="G48" s="99"/>
      <c r="H48" s="98"/>
      <c r="I48" s="98"/>
      <c r="J48" s="98"/>
      <c r="K48" s="98"/>
      <c r="L48" s="98"/>
      <c r="M48" s="98"/>
      <c r="N48" s="98"/>
      <c r="O48" s="98"/>
      <c r="P48" s="66"/>
      <c r="Q48" s="66"/>
      <c r="R48" s="66"/>
      <c r="S48" s="66"/>
      <c r="T48" s="66"/>
      <c r="U48" s="66"/>
      <c r="V48" s="66"/>
      <c r="W48" s="66"/>
      <c r="X48" s="66"/>
      <c r="Y48" s="66"/>
      <c r="Z48" s="66"/>
      <c r="AA48" s="66"/>
      <c r="AB48" s="66"/>
      <c r="AE48" s="4"/>
      <c r="AF48" s="4"/>
    </row>
    <row r="49" spans="1:32" s="5" customFormat="1" ht="12.75">
      <c r="A49" s="40"/>
      <c r="B49" s="40"/>
      <c r="C49" s="94"/>
      <c r="G49" s="97"/>
      <c r="H49" s="221"/>
      <c r="I49" s="221"/>
      <c r="J49" s="221"/>
      <c r="K49" s="127"/>
      <c r="M49" s="221"/>
      <c r="N49" s="221"/>
      <c r="O49" s="221"/>
      <c r="P49" s="127"/>
      <c r="R49" s="64"/>
      <c r="S49" s="228"/>
      <c r="T49" s="127"/>
      <c r="V49" s="64"/>
      <c r="W49" s="64"/>
      <c r="Y49" s="64"/>
      <c r="Z49" s="64"/>
      <c r="AA49" s="64"/>
      <c r="AB49" s="64"/>
      <c r="AC49" s="64"/>
      <c r="AD49" s="64"/>
      <c r="AE49" s="4"/>
      <c r="AF49" s="4"/>
    </row>
    <row r="50" spans="1:32" s="49" customFormat="1" ht="14.25">
      <c r="A50" s="47"/>
      <c r="B50" s="47"/>
      <c r="C50" s="48"/>
      <c r="G50" s="61"/>
      <c r="H50" s="226"/>
      <c r="I50" s="226"/>
      <c r="J50" s="226"/>
      <c r="K50" s="59"/>
      <c r="M50" s="226"/>
      <c r="N50" s="226"/>
      <c r="O50" s="226"/>
      <c r="Q50" s="50"/>
      <c r="R50" s="62"/>
      <c r="S50" s="50"/>
      <c r="T50" s="50"/>
      <c r="U50" s="50"/>
      <c r="V50" s="50"/>
      <c r="X50" s="50"/>
      <c r="Y50" s="50"/>
      <c r="Z50" s="50"/>
      <c r="AA50" s="50"/>
      <c r="AB50" s="50"/>
      <c r="AC50" s="50"/>
      <c r="AE50" s="4"/>
      <c r="AF50" s="4"/>
    </row>
    <row r="51" spans="1:32" s="49" customFormat="1" ht="14.25">
      <c r="A51" s="47"/>
      <c r="B51" s="47"/>
      <c r="C51" s="48"/>
      <c r="G51" s="61"/>
      <c r="H51" s="226"/>
      <c r="I51" s="226"/>
      <c r="J51" s="226"/>
      <c r="K51" s="59"/>
      <c r="M51" s="226"/>
      <c r="N51" s="226"/>
      <c r="O51" s="226"/>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G54" s="61"/>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sheetData>
  <sheetProtection selectLockedCells="1"/>
  <mergeCells count="154">
    <mergeCell ref="B1:P1"/>
    <mergeCell ref="Q1:AB1"/>
    <mergeCell ref="S17:V17"/>
    <mergeCell ref="C29:I29"/>
    <mergeCell ref="C30:I30"/>
    <mergeCell ref="K30:M30"/>
    <mergeCell ref="B20:AB20"/>
    <mergeCell ref="X30:Y30"/>
    <mergeCell ref="X27:Y27"/>
    <mergeCell ref="P30:W30"/>
    <mergeCell ref="AB2:AC2"/>
    <mergeCell ref="AB3:AC3"/>
    <mergeCell ref="F2:V2"/>
    <mergeCell ref="F3:V3"/>
    <mergeCell ref="Y17:AB17"/>
    <mergeCell ref="X25:Y26"/>
    <mergeCell ref="P29:W29"/>
    <mergeCell ref="C28:M28"/>
    <mergeCell ref="X24:Y24"/>
    <mergeCell ref="X22:Y23"/>
    <mergeCell ref="C24:M25"/>
    <mergeCell ref="O22:O23"/>
    <mergeCell ref="C21:M21"/>
    <mergeCell ref="C22:M23"/>
    <mergeCell ref="S49:T49"/>
    <mergeCell ref="S45:T45"/>
    <mergeCell ref="S39:T39"/>
    <mergeCell ref="M44:P44"/>
    <mergeCell ref="M45:P45"/>
    <mergeCell ref="S46:T46"/>
    <mergeCell ref="S41:T41"/>
    <mergeCell ref="S47:T47"/>
    <mergeCell ref="S43:T43"/>
    <mergeCell ref="M47:P47"/>
    <mergeCell ref="M39:P39"/>
    <mergeCell ref="P22:W23"/>
    <mergeCell ref="K35:N35"/>
    <mergeCell ref="M40:P40"/>
    <mergeCell ref="H40:K40"/>
    <mergeCell ref="F39:G39"/>
    <mergeCell ref="M38:P38"/>
    <mergeCell ref="F37:V37"/>
    <mergeCell ref="M43:P43"/>
    <mergeCell ref="H44:K44"/>
    <mergeCell ref="H38:K38"/>
    <mergeCell ref="B34:J34"/>
    <mergeCell ref="P25:W26"/>
    <mergeCell ref="K29:M29"/>
    <mergeCell ref="P28:AB28"/>
    <mergeCell ref="Z30:AB30"/>
    <mergeCell ref="B32:J32"/>
    <mergeCell ref="B33:J33"/>
    <mergeCell ref="B31:AB31"/>
    <mergeCell ref="Y32:AB32"/>
    <mergeCell ref="Y33:AB33"/>
    <mergeCell ref="Z29:AB29"/>
    <mergeCell ref="K33:N33"/>
    <mergeCell ref="X29:Y29"/>
    <mergeCell ref="H39:K39"/>
    <mergeCell ref="M46:P46"/>
    <mergeCell ref="Z8:AB8"/>
    <mergeCell ref="Z9:AB9"/>
    <mergeCell ref="Z22:AB23"/>
    <mergeCell ref="Z14:AB14"/>
    <mergeCell ref="Z15:AB15"/>
    <mergeCell ref="S44:T44"/>
    <mergeCell ref="Y34:AB34"/>
    <mergeCell ref="Y35:AB35"/>
    <mergeCell ref="Q38:W38"/>
    <mergeCell ref="K34:N34"/>
    <mergeCell ref="Z10:AB10"/>
    <mergeCell ref="Z12:AB12"/>
    <mergeCell ref="W9:X9"/>
    <mergeCell ref="P21:AB21"/>
    <mergeCell ref="O25:O26"/>
    <mergeCell ref="Z25:AB26"/>
    <mergeCell ref="Z16:AB16"/>
    <mergeCell ref="B19:AB19"/>
    <mergeCell ref="C26:M27"/>
    <mergeCell ref="W17:X17"/>
    <mergeCell ref="P24:W24"/>
    <mergeCell ref="K17:R17"/>
    <mergeCell ref="W10:X10"/>
    <mergeCell ref="H50:J50"/>
    <mergeCell ref="P27:W27"/>
    <mergeCell ref="O33:X33"/>
    <mergeCell ref="O32:X32"/>
    <mergeCell ref="K32:N32"/>
    <mergeCell ref="H51:J51"/>
    <mergeCell ref="H49:K49"/>
    <mergeCell ref="M50:O50"/>
    <mergeCell ref="M51:O51"/>
    <mergeCell ref="M49:P49"/>
    <mergeCell ref="H47:K47"/>
    <mergeCell ref="M41:P41"/>
    <mergeCell ref="H43:K43"/>
    <mergeCell ref="H46:K46"/>
    <mergeCell ref="H45:K45"/>
    <mergeCell ref="H42:K42"/>
    <mergeCell ref="H41:K41"/>
    <mergeCell ref="M42:P42"/>
    <mergeCell ref="S42:T42"/>
    <mergeCell ref="S40:T40"/>
    <mergeCell ref="O35:X35"/>
    <mergeCell ref="O34:X34"/>
    <mergeCell ref="B35:J35"/>
    <mergeCell ref="W18:Z18"/>
    <mergeCell ref="S18:V18"/>
    <mergeCell ref="B18:R18"/>
    <mergeCell ref="Z5:AB5"/>
    <mergeCell ref="Z7:AB7"/>
    <mergeCell ref="Z6:AB6"/>
    <mergeCell ref="W16:X16"/>
    <mergeCell ref="W12:X12"/>
    <mergeCell ref="B14:D14"/>
    <mergeCell ref="B15:D15"/>
    <mergeCell ref="F14:U14"/>
    <mergeCell ref="B16:R16"/>
    <mergeCell ref="S16:V16"/>
    <mergeCell ref="W14:X14"/>
    <mergeCell ref="W15:X15"/>
    <mergeCell ref="F15:U15"/>
    <mergeCell ref="B17:J17"/>
    <mergeCell ref="W7:X7"/>
    <mergeCell ref="W8:X8"/>
    <mergeCell ref="V5:Y5"/>
    <mergeCell ref="F7:U7"/>
    <mergeCell ref="F8:U8"/>
    <mergeCell ref="F6:U6"/>
    <mergeCell ref="V6:Y6"/>
    <mergeCell ref="W3:Y3"/>
    <mergeCell ref="A2:E2"/>
    <mergeCell ref="A3:E3"/>
    <mergeCell ref="B4:AB4"/>
    <mergeCell ref="Z2:AA2"/>
    <mergeCell ref="Z3:AA3"/>
    <mergeCell ref="W2:Y2"/>
    <mergeCell ref="Z13:AB13"/>
    <mergeCell ref="B11:D11"/>
    <mergeCell ref="F11:U11"/>
    <mergeCell ref="W11:X11"/>
    <mergeCell ref="Z11:AB11"/>
    <mergeCell ref="B12:D12"/>
    <mergeCell ref="B13:D13"/>
    <mergeCell ref="F12:U12"/>
    <mergeCell ref="F13:U13"/>
    <mergeCell ref="W13:X13"/>
    <mergeCell ref="B6:D6"/>
    <mergeCell ref="B7:D7"/>
    <mergeCell ref="B8:D8"/>
    <mergeCell ref="B9:D9"/>
    <mergeCell ref="F9:U9"/>
    <mergeCell ref="F10:U10"/>
    <mergeCell ref="B10:D10"/>
  </mergeCells>
  <phoneticPr fontId="0" type="noConversion"/>
  <conditionalFormatting sqref="Z17">
    <cfRule type="expression" dxfId="17" priority="1" stopIfTrue="1">
      <formula>W16&lt;&gt;0</formula>
    </cfRule>
  </conditionalFormatting>
  <conditionalFormatting sqref="AA17">
    <cfRule type="expression" dxfId="16" priority="2" stopIfTrue="1">
      <formula>W16&lt;&gt;0</formula>
    </cfRule>
  </conditionalFormatting>
  <conditionalFormatting sqref="X18">
    <cfRule type="expression" dxfId="15" priority="3" stopIfTrue="1">
      <formula>Z16&lt;&gt;0</formula>
    </cfRule>
  </conditionalFormatting>
  <conditionalFormatting sqref="Y17">
    <cfRule type="expression" dxfId="14" priority="4" stopIfTrue="1">
      <formula>W16&lt;&gt;0</formula>
    </cfRule>
  </conditionalFormatting>
  <conditionalFormatting sqref="AB17">
    <cfRule type="expression" dxfId="13" priority="5" stopIfTrue="1">
      <formula>W16&lt;&gt;0</formula>
    </cfRule>
  </conditionalFormatting>
  <conditionalFormatting sqref="W18">
    <cfRule type="expression" dxfId="12" priority="6" stopIfTrue="1">
      <formula>Z16&lt;&gt;0</formula>
    </cfRule>
  </conditionalFormatting>
  <conditionalFormatting sqref="Y18">
    <cfRule type="expression" dxfId="11" priority="7" stopIfTrue="1">
      <formula>Z16&lt;&gt;0</formula>
    </cfRule>
  </conditionalFormatting>
  <conditionalFormatting sqref="Z18">
    <cfRule type="expression" dxfId="10" priority="8" stopIfTrue="1">
      <formula>Z16&lt;&gt;0</formula>
    </cfRule>
  </conditionalFormatting>
  <conditionalFormatting sqref="W17:X17">
    <cfRule type="cellIs" dxfId="9"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10.xml><?xml version="1.0" encoding="utf-8"?>
<worksheet xmlns="http://schemas.openxmlformats.org/spreadsheetml/2006/main" xmlns:r="http://schemas.openxmlformats.org/officeDocument/2006/relationships">
  <sheetPr syncVertical="1" syncRef="A1" transitionEvaluation="1"/>
  <dimension ref="A1:AL260"/>
  <sheetViews>
    <sheetView showGridLines="0" zoomScale="115" zoomScaleNormal="115"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2"/>
      <c r="B1" s="205"/>
      <c r="C1" s="205"/>
      <c r="D1" s="205"/>
      <c r="E1" s="205"/>
      <c r="F1" s="205"/>
      <c r="G1" s="205"/>
      <c r="H1" s="205"/>
      <c r="I1" s="205"/>
      <c r="J1" s="205"/>
      <c r="K1" s="205"/>
      <c r="L1" s="205"/>
      <c r="M1" s="205"/>
      <c r="N1" s="205"/>
      <c r="O1" s="205"/>
      <c r="P1" s="205"/>
      <c r="Q1" s="206" t="s">
        <v>45</v>
      </c>
      <c r="R1" s="206"/>
      <c r="S1" s="206"/>
      <c r="T1" s="206"/>
      <c r="U1" s="206"/>
      <c r="V1" s="206"/>
      <c r="W1" s="206"/>
      <c r="X1" s="206"/>
      <c r="Y1" s="206"/>
      <c r="Z1" s="206"/>
      <c r="AA1" s="206"/>
      <c r="AB1" s="206"/>
      <c r="AC1" s="101"/>
      <c r="AD1"/>
      <c r="AE1"/>
      <c r="AF1"/>
    </row>
    <row r="2" spans="1:32" s="3" customFormat="1" ht="20.100000000000001" customHeight="1">
      <c r="A2" s="209" t="s">
        <v>8</v>
      </c>
      <c r="B2" s="210"/>
      <c r="C2" s="210"/>
      <c r="D2" s="210"/>
      <c r="E2" s="210"/>
      <c r="F2" s="119" t="str">
        <f>'CO 1'!F2:AB2</f>
        <v>FTW-336A</v>
      </c>
      <c r="G2" s="119"/>
      <c r="H2" s="119"/>
      <c r="I2" s="119"/>
      <c r="J2" s="119"/>
      <c r="K2" s="119"/>
      <c r="L2" s="119"/>
      <c r="M2" s="119"/>
      <c r="N2" s="119"/>
      <c r="O2" s="119"/>
      <c r="P2" s="119"/>
      <c r="Q2" s="119"/>
      <c r="R2" s="119"/>
      <c r="S2" s="119"/>
      <c r="T2" s="119"/>
      <c r="U2" s="119"/>
      <c r="V2" s="238"/>
      <c r="W2" s="115" t="s">
        <v>47</v>
      </c>
      <c r="X2" s="116"/>
      <c r="Y2" s="116"/>
      <c r="Z2" s="119" t="str">
        <f>'CO 1'!Z2:AA2</f>
        <v>J101395</v>
      </c>
      <c r="AA2" s="119"/>
      <c r="AB2" s="234" t="s">
        <v>46</v>
      </c>
      <c r="AC2" s="235"/>
      <c r="AE2" s="4"/>
      <c r="AF2" s="4"/>
    </row>
    <row r="3" spans="1:32" s="3" customFormat="1" ht="20.100000000000001" customHeight="1">
      <c r="A3" s="211" t="s">
        <v>2</v>
      </c>
      <c r="B3" s="212"/>
      <c r="C3" s="212"/>
      <c r="D3" s="212"/>
      <c r="E3" s="212"/>
      <c r="F3" s="220" t="str">
        <f>'CO 1'!F3:AB3</f>
        <v>TAR/TBI Construction</v>
      </c>
      <c r="G3" s="220"/>
      <c r="H3" s="220"/>
      <c r="I3" s="220"/>
      <c r="J3" s="220"/>
      <c r="K3" s="220"/>
      <c r="L3" s="220"/>
      <c r="M3" s="220"/>
      <c r="N3" s="220"/>
      <c r="O3" s="220"/>
      <c r="P3" s="220"/>
      <c r="Q3" s="220"/>
      <c r="R3" s="220"/>
      <c r="S3" s="220"/>
      <c r="T3" s="220"/>
      <c r="U3" s="220"/>
      <c r="V3" s="239"/>
      <c r="W3" s="117" t="s">
        <v>48</v>
      </c>
      <c r="X3" s="118"/>
      <c r="Y3" s="118"/>
      <c r="Z3" s="220" t="str">
        <f>'CO 1'!Z3:AA3</f>
        <v>n/a</v>
      </c>
      <c r="AA3" s="220"/>
      <c r="AB3" s="236">
        <v>10</v>
      </c>
      <c r="AC3" s="237"/>
      <c r="AE3" s="4"/>
      <c r="AF3" s="4"/>
    </row>
    <row r="4" spans="1:32" ht="42" customHeight="1" thickBot="1">
      <c r="A4" s="69"/>
      <c r="B4" s="125" t="s">
        <v>43</v>
      </c>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23" t="s">
        <v>42</v>
      </c>
      <c r="W5" s="123"/>
      <c r="X5" s="123"/>
      <c r="Y5" s="123"/>
      <c r="Z5" s="123" t="s">
        <v>26</v>
      </c>
      <c r="AA5" s="123"/>
      <c r="AB5" s="123"/>
      <c r="AC5" s="27"/>
      <c r="AE5" s="2" t="s">
        <v>31</v>
      </c>
      <c r="AF5" s="2" t="s">
        <v>31</v>
      </c>
    </row>
    <row r="6" spans="1:32" s="3" customFormat="1" ht="18" customHeight="1">
      <c r="A6" s="8"/>
      <c r="B6" s="213" t="s">
        <v>12</v>
      </c>
      <c r="C6" s="214"/>
      <c r="D6" s="214"/>
      <c r="E6" s="5"/>
      <c r="F6" s="217" t="s">
        <v>13</v>
      </c>
      <c r="G6" s="214"/>
      <c r="H6" s="214"/>
      <c r="I6" s="214"/>
      <c r="J6" s="214"/>
      <c r="K6" s="214"/>
      <c r="L6" s="214"/>
      <c r="M6" s="214"/>
      <c r="N6" s="214"/>
      <c r="O6" s="214"/>
      <c r="P6" s="214"/>
      <c r="Q6" s="214"/>
      <c r="R6" s="214"/>
      <c r="S6" s="214"/>
      <c r="T6" s="214"/>
      <c r="U6" s="214"/>
      <c r="V6" s="215" t="s">
        <v>40</v>
      </c>
      <c r="W6" s="137"/>
      <c r="X6" s="137"/>
      <c r="Y6" s="137"/>
      <c r="Z6" s="121" t="s">
        <v>41</v>
      </c>
      <c r="AA6" s="122"/>
      <c r="AB6" s="122"/>
      <c r="AC6" s="9"/>
      <c r="AE6" s="10" t="s">
        <v>32</v>
      </c>
      <c r="AF6" s="10" t="s">
        <v>33</v>
      </c>
    </row>
    <row r="7" spans="1:32" s="3" customFormat="1" ht="33.950000000000003" customHeight="1">
      <c r="A7" s="11"/>
      <c r="B7" s="218"/>
      <c r="C7" s="219"/>
      <c r="D7" s="219"/>
      <c r="E7" s="88"/>
      <c r="F7" s="124"/>
      <c r="G7" s="124"/>
      <c r="H7" s="124"/>
      <c r="I7" s="124"/>
      <c r="J7" s="124"/>
      <c r="K7" s="124"/>
      <c r="L7" s="124"/>
      <c r="M7" s="124"/>
      <c r="N7" s="124"/>
      <c r="O7" s="124"/>
      <c r="P7" s="124"/>
      <c r="Q7" s="124"/>
      <c r="R7" s="124"/>
      <c r="S7" s="124"/>
      <c r="T7" s="124"/>
      <c r="U7" s="124"/>
      <c r="V7" s="55"/>
      <c r="W7" s="216"/>
      <c r="X7" s="216"/>
      <c r="Y7" s="89"/>
      <c r="Z7" s="106"/>
      <c r="AA7" s="106"/>
      <c r="AB7" s="106"/>
      <c r="AC7" s="13"/>
      <c r="AE7" s="14">
        <f t="shared" ref="AE7:AE15" si="0">IF(W7&lt;0,W7,0)</f>
        <v>0</v>
      </c>
      <c r="AF7" s="14">
        <f t="shared" ref="AF7:AF15" si="1">IF(W7&gt;0,W7,0)</f>
        <v>0</v>
      </c>
    </row>
    <row r="8" spans="1:32" s="3" customFormat="1" ht="33.950000000000003" customHeight="1">
      <c r="A8" s="11"/>
      <c r="B8" s="107"/>
      <c r="C8" s="108"/>
      <c r="D8" s="108"/>
      <c r="E8" s="56"/>
      <c r="F8" s="109"/>
      <c r="G8" s="109"/>
      <c r="H8" s="109"/>
      <c r="I8" s="109"/>
      <c r="J8" s="109"/>
      <c r="K8" s="109"/>
      <c r="L8" s="109"/>
      <c r="M8" s="109"/>
      <c r="N8" s="109"/>
      <c r="O8" s="109"/>
      <c r="P8" s="109"/>
      <c r="Q8" s="109"/>
      <c r="R8" s="109"/>
      <c r="S8" s="109"/>
      <c r="T8" s="109"/>
      <c r="U8" s="109"/>
      <c r="V8" s="55"/>
      <c r="W8" s="110"/>
      <c r="X8" s="110"/>
      <c r="Y8" s="89"/>
      <c r="Z8" s="106"/>
      <c r="AA8" s="106"/>
      <c r="AB8" s="106"/>
      <c r="AC8" s="13"/>
      <c r="AE8" s="14">
        <f t="shared" si="0"/>
        <v>0</v>
      </c>
      <c r="AF8" s="14">
        <f t="shared" si="1"/>
        <v>0</v>
      </c>
    </row>
    <row r="9" spans="1:32" s="3" customFormat="1" ht="33.950000000000003" customHeight="1">
      <c r="A9" s="11"/>
      <c r="B9" s="107"/>
      <c r="C9" s="108"/>
      <c r="D9" s="108"/>
      <c r="E9" s="56"/>
      <c r="F9" s="109"/>
      <c r="G9" s="109"/>
      <c r="H9" s="109"/>
      <c r="I9" s="109"/>
      <c r="J9" s="109"/>
      <c r="K9" s="109"/>
      <c r="L9" s="109"/>
      <c r="M9" s="109"/>
      <c r="N9" s="109"/>
      <c r="O9" s="109"/>
      <c r="P9" s="109"/>
      <c r="Q9" s="109"/>
      <c r="R9" s="109"/>
      <c r="S9" s="109"/>
      <c r="T9" s="109"/>
      <c r="U9" s="109"/>
      <c r="V9" s="55"/>
      <c r="W9" s="110"/>
      <c r="X9" s="110"/>
      <c r="Y9" s="89"/>
      <c r="Z9" s="106"/>
      <c r="AA9" s="106"/>
      <c r="AB9" s="106"/>
      <c r="AC9" s="13"/>
      <c r="AE9" s="14">
        <f t="shared" si="0"/>
        <v>0</v>
      </c>
      <c r="AF9" s="14">
        <f t="shared" si="1"/>
        <v>0</v>
      </c>
    </row>
    <row r="10" spans="1:32" s="3" customFormat="1" ht="33.950000000000003" customHeight="1">
      <c r="A10" s="11"/>
      <c r="B10" s="107"/>
      <c r="C10" s="108"/>
      <c r="D10" s="108"/>
      <c r="E10" s="56"/>
      <c r="F10" s="109"/>
      <c r="G10" s="109"/>
      <c r="H10" s="109"/>
      <c r="I10" s="109"/>
      <c r="J10" s="109"/>
      <c r="K10" s="109"/>
      <c r="L10" s="109"/>
      <c r="M10" s="109"/>
      <c r="N10" s="109"/>
      <c r="O10" s="109"/>
      <c r="P10" s="109"/>
      <c r="Q10" s="109"/>
      <c r="R10" s="109"/>
      <c r="S10" s="109"/>
      <c r="T10" s="109"/>
      <c r="U10" s="109"/>
      <c r="V10" s="55"/>
      <c r="W10" s="110"/>
      <c r="X10" s="110"/>
      <c r="Y10" s="89"/>
      <c r="Z10" s="106"/>
      <c r="AA10" s="106"/>
      <c r="AB10" s="106"/>
      <c r="AC10" s="13"/>
      <c r="AE10" s="14">
        <f t="shared" si="0"/>
        <v>0</v>
      </c>
      <c r="AF10" s="14">
        <f t="shared" si="1"/>
        <v>0</v>
      </c>
    </row>
    <row r="11" spans="1:32" s="3" customFormat="1" ht="33.950000000000003" customHeight="1">
      <c r="A11" s="11"/>
      <c r="B11" s="107"/>
      <c r="C11" s="108"/>
      <c r="D11" s="108"/>
      <c r="E11" s="56"/>
      <c r="F11" s="109"/>
      <c r="G11" s="109"/>
      <c r="H11" s="109"/>
      <c r="I11" s="109"/>
      <c r="J11" s="109"/>
      <c r="K11" s="109"/>
      <c r="L11" s="109"/>
      <c r="M11" s="109"/>
      <c r="N11" s="109"/>
      <c r="O11" s="109"/>
      <c r="P11" s="109"/>
      <c r="Q11" s="109"/>
      <c r="R11" s="109"/>
      <c r="S11" s="109"/>
      <c r="T11" s="109"/>
      <c r="U11" s="109"/>
      <c r="V11" s="55"/>
      <c r="W11" s="110"/>
      <c r="X11" s="110"/>
      <c r="Y11" s="89"/>
      <c r="Z11" s="106"/>
      <c r="AA11" s="106"/>
      <c r="AB11" s="106"/>
      <c r="AC11" s="13"/>
      <c r="AE11" s="14">
        <f t="shared" si="0"/>
        <v>0</v>
      </c>
      <c r="AF11" s="14">
        <f t="shared" si="1"/>
        <v>0</v>
      </c>
    </row>
    <row r="12" spans="1:32" s="3" customFormat="1" ht="33.950000000000003" customHeight="1">
      <c r="A12" s="11"/>
      <c r="B12" s="107"/>
      <c r="C12" s="108"/>
      <c r="D12" s="108"/>
      <c r="E12" s="56"/>
      <c r="F12" s="109"/>
      <c r="G12" s="109"/>
      <c r="H12" s="109"/>
      <c r="I12" s="109"/>
      <c r="J12" s="109"/>
      <c r="K12" s="109"/>
      <c r="L12" s="109"/>
      <c r="M12" s="109"/>
      <c r="N12" s="109"/>
      <c r="O12" s="109"/>
      <c r="P12" s="109"/>
      <c r="Q12" s="109"/>
      <c r="R12" s="109"/>
      <c r="S12" s="109"/>
      <c r="T12" s="109"/>
      <c r="U12" s="109"/>
      <c r="V12" s="55"/>
      <c r="W12" s="110"/>
      <c r="X12" s="110"/>
      <c r="Y12" s="89"/>
      <c r="Z12" s="106"/>
      <c r="AA12" s="106"/>
      <c r="AB12" s="106"/>
      <c r="AC12" s="13"/>
      <c r="AE12" s="14">
        <f t="shared" si="0"/>
        <v>0</v>
      </c>
      <c r="AF12" s="14">
        <f t="shared" si="1"/>
        <v>0</v>
      </c>
    </row>
    <row r="13" spans="1:32" s="3" customFormat="1" ht="33.950000000000003" customHeight="1">
      <c r="A13" s="11"/>
      <c r="B13" s="107"/>
      <c r="C13" s="108"/>
      <c r="D13" s="108"/>
      <c r="E13" s="56"/>
      <c r="F13" s="109"/>
      <c r="G13" s="109"/>
      <c r="H13" s="109"/>
      <c r="I13" s="109"/>
      <c r="J13" s="109"/>
      <c r="K13" s="109"/>
      <c r="L13" s="109"/>
      <c r="M13" s="109"/>
      <c r="N13" s="109"/>
      <c r="O13" s="109"/>
      <c r="P13" s="109"/>
      <c r="Q13" s="109"/>
      <c r="R13" s="109"/>
      <c r="S13" s="109"/>
      <c r="T13" s="109"/>
      <c r="U13" s="109"/>
      <c r="V13" s="55"/>
      <c r="W13" s="110"/>
      <c r="X13" s="110"/>
      <c r="Y13" s="89"/>
      <c r="Z13" s="106"/>
      <c r="AA13" s="106"/>
      <c r="AB13" s="106"/>
      <c r="AC13" s="13"/>
      <c r="AE13" s="14">
        <f t="shared" si="0"/>
        <v>0</v>
      </c>
      <c r="AF13" s="14">
        <f t="shared" si="1"/>
        <v>0</v>
      </c>
    </row>
    <row r="14" spans="1:32" s="3" customFormat="1" ht="33.950000000000003" customHeight="1">
      <c r="A14" s="11"/>
      <c r="B14" s="107"/>
      <c r="C14" s="108"/>
      <c r="D14" s="108"/>
      <c r="E14" s="56"/>
      <c r="F14" s="109"/>
      <c r="G14" s="109"/>
      <c r="H14" s="109"/>
      <c r="I14" s="109"/>
      <c r="J14" s="109"/>
      <c r="K14" s="109"/>
      <c r="L14" s="109"/>
      <c r="M14" s="109"/>
      <c r="N14" s="109"/>
      <c r="O14" s="109"/>
      <c r="P14" s="109"/>
      <c r="Q14" s="109"/>
      <c r="R14" s="109"/>
      <c r="S14" s="109"/>
      <c r="T14" s="109"/>
      <c r="U14" s="109"/>
      <c r="V14" s="55"/>
      <c r="W14" s="110"/>
      <c r="X14" s="110"/>
      <c r="Y14" s="89"/>
      <c r="Z14" s="106"/>
      <c r="AA14" s="106"/>
      <c r="AB14" s="106"/>
      <c r="AC14" s="13"/>
      <c r="AE14" s="14">
        <f t="shared" si="0"/>
        <v>0</v>
      </c>
      <c r="AF14" s="14">
        <f t="shared" si="1"/>
        <v>0</v>
      </c>
    </row>
    <row r="15" spans="1:32" s="3" customFormat="1" ht="33.950000000000003" customHeight="1">
      <c r="A15" s="11"/>
      <c r="B15" s="207"/>
      <c r="C15" s="208"/>
      <c r="D15" s="208"/>
      <c r="E15" s="57"/>
      <c r="F15" s="159"/>
      <c r="G15" s="159"/>
      <c r="H15" s="159"/>
      <c r="I15" s="159"/>
      <c r="J15" s="159"/>
      <c r="K15" s="159"/>
      <c r="L15" s="159"/>
      <c r="M15" s="159"/>
      <c r="N15" s="159"/>
      <c r="O15" s="159"/>
      <c r="P15" s="159"/>
      <c r="Q15" s="159"/>
      <c r="R15" s="159"/>
      <c r="S15" s="159"/>
      <c r="T15" s="159"/>
      <c r="U15" s="159"/>
      <c r="V15" s="12"/>
      <c r="W15" s="128"/>
      <c r="X15" s="128"/>
      <c r="Y15" s="87"/>
      <c r="Z15" s="105"/>
      <c r="AA15" s="105"/>
      <c r="AB15" s="105"/>
      <c r="AC15" s="13"/>
      <c r="AE15" s="14">
        <f t="shared" si="0"/>
        <v>0</v>
      </c>
      <c r="AF15" s="14">
        <f t="shared" si="1"/>
        <v>0</v>
      </c>
    </row>
    <row r="16" spans="1:32" s="3" customFormat="1" ht="30" customHeight="1" thickBot="1">
      <c r="A16" s="16"/>
      <c r="B16" s="194" t="s">
        <v>34</v>
      </c>
      <c r="C16" s="195"/>
      <c r="D16" s="195"/>
      <c r="E16" s="195"/>
      <c r="F16" s="195"/>
      <c r="G16" s="195"/>
      <c r="H16" s="195"/>
      <c r="I16" s="195"/>
      <c r="J16" s="195"/>
      <c r="K16" s="195"/>
      <c r="L16" s="195"/>
      <c r="M16" s="195"/>
      <c r="N16" s="195"/>
      <c r="O16" s="195"/>
      <c r="P16" s="195"/>
      <c r="Q16" s="196"/>
      <c r="R16" s="196"/>
      <c r="S16" s="144" t="s">
        <v>30</v>
      </c>
      <c r="T16" s="142"/>
      <c r="U16" s="142"/>
      <c r="V16" s="142"/>
      <c r="W16" s="193">
        <f>MIN(AE7:AE15)+MAX(AF7:AF15)</f>
        <v>0</v>
      </c>
      <c r="X16" s="193"/>
      <c r="Y16" s="91"/>
      <c r="Z16" s="192">
        <f>SUM(Z7:AB15)</f>
        <v>0</v>
      </c>
      <c r="AA16" s="192"/>
      <c r="AB16" s="192"/>
      <c r="AC16" s="18"/>
      <c r="AE16" s="4"/>
      <c r="AF16" s="4"/>
    </row>
    <row r="17" spans="1:38" s="21" customFormat="1" ht="21.95" customHeight="1" thickTop="1">
      <c r="A17" s="19"/>
      <c r="B17" s="168" t="s">
        <v>27</v>
      </c>
      <c r="C17" s="169"/>
      <c r="D17" s="169"/>
      <c r="E17" s="169"/>
      <c r="F17" s="169"/>
      <c r="G17" s="169"/>
      <c r="H17" s="169"/>
      <c r="I17" s="169"/>
      <c r="J17" s="169"/>
      <c r="K17" s="168" t="s">
        <v>28</v>
      </c>
      <c r="L17" s="170"/>
      <c r="M17" s="170"/>
      <c r="N17" s="170"/>
      <c r="O17" s="170"/>
      <c r="P17" s="170"/>
      <c r="Q17" s="170"/>
      <c r="R17" s="170"/>
      <c r="S17" s="166" t="str">
        <f>IF(W16=0,"UNCHANGED,",IF(W16&lt;0,"REDUCED","INCREASED"))</f>
        <v>UNCHANGED,</v>
      </c>
      <c r="T17" s="167"/>
      <c r="U17" s="167"/>
      <c r="V17" s="167"/>
      <c r="W17" s="164" t="str">
        <f>IF(W16=0,"",W16)</f>
        <v/>
      </c>
      <c r="X17" s="165"/>
      <c r="Y17" s="153" t="str">
        <f>IF(W16=0,"","Calendar Day(s),")</f>
        <v/>
      </c>
      <c r="Z17" s="153"/>
      <c r="AA17" s="153"/>
      <c r="AB17" s="153"/>
      <c r="AC17" s="20"/>
      <c r="AE17" s="2"/>
      <c r="AF17" s="2"/>
    </row>
    <row r="18" spans="1:38" s="26" customFormat="1" ht="20.100000000000001" customHeight="1">
      <c r="A18" s="22"/>
      <c r="B18" s="181" t="s">
        <v>29</v>
      </c>
      <c r="C18" s="182"/>
      <c r="D18" s="182"/>
      <c r="E18" s="182"/>
      <c r="F18" s="182"/>
      <c r="G18" s="182"/>
      <c r="H18" s="182"/>
      <c r="I18" s="182"/>
      <c r="J18" s="182"/>
      <c r="K18" s="182"/>
      <c r="L18" s="182"/>
      <c r="M18" s="182"/>
      <c r="N18" s="182"/>
      <c r="O18" s="182"/>
      <c r="P18" s="182"/>
      <c r="Q18" s="182"/>
      <c r="R18" s="182"/>
      <c r="S18" s="179" t="str">
        <f>IF(Z16=0,"UNCHANGED.",IF(Z16&lt;0,"REDUCED","INCREASED"))</f>
        <v>UNCHANGED.</v>
      </c>
      <c r="T18" s="180"/>
      <c r="U18" s="180"/>
      <c r="V18" s="180"/>
      <c r="W18" s="178" t="str">
        <f>IF(Z16=0,"",Z16)</f>
        <v/>
      </c>
      <c r="X18" s="178"/>
      <c r="Y18" s="178"/>
      <c r="Z18" s="178"/>
      <c r="AA18" s="92" t="str">
        <f>IF(Z16&lt;&gt;0,".","")</f>
        <v/>
      </c>
      <c r="AB18" s="93"/>
      <c r="AC18" s="24"/>
      <c r="AD18" s="23"/>
      <c r="AE18" s="25"/>
      <c r="AF18" s="25"/>
      <c r="AG18" s="23"/>
      <c r="AH18" s="23"/>
      <c r="AI18" s="23"/>
    </row>
    <row r="19" spans="1:38" s="26" customFormat="1" ht="18" customHeight="1">
      <c r="A19" s="6"/>
      <c r="B19" s="145" t="s">
        <v>37</v>
      </c>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27"/>
      <c r="AE19" s="2"/>
      <c r="AF19" s="2"/>
    </row>
    <row r="20" spans="1:38" s="30" customFormat="1" ht="39.950000000000003" customHeight="1">
      <c r="A20" s="28"/>
      <c r="B20" s="138" t="s">
        <v>36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58"/>
      <c r="AE20" s="2"/>
      <c r="AF20" s="2"/>
    </row>
    <row r="21" spans="1:38" s="35" customFormat="1" ht="16.5">
      <c r="A21" s="22"/>
      <c r="B21" s="31"/>
      <c r="C21" s="185" t="s">
        <v>1</v>
      </c>
      <c r="D21" s="113"/>
      <c r="E21" s="113"/>
      <c r="F21" s="113"/>
      <c r="G21" s="113"/>
      <c r="H21" s="113"/>
      <c r="I21" s="113"/>
      <c r="J21" s="113"/>
      <c r="K21" s="113"/>
      <c r="L21" s="113"/>
      <c r="M21" s="113"/>
      <c r="N21" s="31"/>
      <c r="O21" s="73"/>
      <c r="P21" s="185" t="s">
        <v>14</v>
      </c>
      <c r="Q21" s="113"/>
      <c r="R21" s="113"/>
      <c r="S21" s="113"/>
      <c r="T21" s="113"/>
      <c r="U21" s="113"/>
      <c r="V21" s="113"/>
      <c r="W21" s="113"/>
      <c r="X21" s="113"/>
      <c r="Y21" s="113"/>
      <c r="Z21" s="113"/>
      <c r="AA21" s="113"/>
      <c r="AB21" s="113"/>
      <c r="AC21" s="32"/>
      <c r="AD21" s="33"/>
      <c r="AE21" s="34"/>
      <c r="AF21" s="34"/>
      <c r="AG21" s="33"/>
      <c r="AH21" s="33"/>
      <c r="AI21" s="33"/>
      <c r="AJ21" s="33"/>
      <c r="AK21" s="33"/>
      <c r="AL21" s="33"/>
    </row>
    <row r="22" spans="1:38" ht="16.5" customHeight="1">
      <c r="A22" s="22"/>
      <c r="B22" s="31"/>
      <c r="C22" s="113" t="s">
        <v>2</v>
      </c>
      <c r="D22" s="113"/>
      <c r="E22" s="113"/>
      <c r="F22" s="113"/>
      <c r="G22" s="113"/>
      <c r="H22" s="113"/>
      <c r="I22" s="113"/>
      <c r="J22" s="113"/>
      <c r="K22" s="113"/>
      <c r="L22" s="113"/>
      <c r="M22" s="113"/>
      <c r="N22" s="31"/>
      <c r="O22" s="111"/>
      <c r="P22" s="112"/>
      <c r="Q22" s="113"/>
      <c r="R22" s="113"/>
      <c r="S22" s="113"/>
      <c r="T22" s="113"/>
      <c r="U22" s="113"/>
      <c r="V22" s="113"/>
      <c r="W22" s="113"/>
      <c r="X22" s="112"/>
      <c r="Y22" s="137"/>
      <c r="Z22" s="113"/>
      <c r="AA22" s="137"/>
      <c r="AB22" s="137"/>
      <c r="AC22" s="32"/>
    </row>
    <row r="23" spans="1:38" ht="16.5" customHeight="1">
      <c r="A23" s="22"/>
      <c r="B23" s="31"/>
      <c r="C23" s="113"/>
      <c r="D23" s="113"/>
      <c r="E23" s="113"/>
      <c r="F23" s="113"/>
      <c r="G23" s="113"/>
      <c r="H23" s="113"/>
      <c r="I23" s="113"/>
      <c r="J23" s="113"/>
      <c r="K23" s="113"/>
      <c r="L23" s="113"/>
      <c r="M23" s="113"/>
      <c r="N23" s="31"/>
      <c r="O23" s="111"/>
      <c r="P23" s="114"/>
      <c r="Q23" s="114"/>
      <c r="R23" s="114"/>
      <c r="S23" s="114"/>
      <c r="T23" s="114"/>
      <c r="U23" s="114"/>
      <c r="V23" s="114"/>
      <c r="W23" s="114"/>
      <c r="X23" s="113"/>
      <c r="Y23" s="137"/>
      <c r="Z23" s="114"/>
      <c r="AA23" s="114"/>
      <c r="AB23" s="114"/>
      <c r="AC23" s="32"/>
    </row>
    <row r="24" spans="1:38" ht="16.5">
      <c r="A24" s="22"/>
      <c r="B24" s="31"/>
      <c r="C24" s="156" t="str">
        <f>F3</f>
        <v>TAR/TBI Construction</v>
      </c>
      <c r="D24" s="137"/>
      <c r="E24" s="137"/>
      <c r="F24" s="137"/>
      <c r="G24" s="137"/>
      <c r="H24" s="137"/>
      <c r="I24" s="137"/>
      <c r="J24" s="137"/>
      <c r="K24" s="137"/>
      <c r="L24" s="137"/>
      <c r="M24" s="137"/>
      <c r="N24" s="31"/>
      <c r="O24" s="74"/>
      <c r="P24" s="155" t="s">
        <v>11</v>
      </c>
      <c r="Q24" s="113"/>
      <c r="R24" s="113"/>
      <c r="S24" s="113"/>
      <c r="T24" s="113"/>
      <c r="U24" s="113"/>
      <c r="V24" s="113"/>
      <c r="W24" s="113"/>
      <c r="X24" s="113"/>
      <c r="Y24" s="137"/>
      <c r="Z24" s="72" t="s">
        <v>7</v>
      </c>
      <c r="AA24" s="72"/>
      <c r="AB24" s="72"/>
      <c r="AC24" s="32"/>
    </row>
    <row r="25" spans="1:38" ht="16.5">
      <c r="A25" s="22"/>
      <c r="B25" s="31"/>
      <c r="C25" s="114"/>
      <c r="D25" s="114"/>
      <c r="E25" s="114"/>
      <c r="F25" s="114"/>
      <c r="G25" s="114"/>
      <c r="H25" s="114"/>
      <c r="I25" s="114"/>
      <c r="J25" s="114"/>
      <c r="K25" s="114"/>
      <c r="L25" s="114"/>
      <c r="M25" s="114"/>
      <c r="N25" s="31"/>
      <c r="O25" s="111"/>
      <c r="P25" s="112"/>
      <c r="Q25" s="113"/>
      <c r="R25" s="113"/>
      <c r="S25" s="113"/>
      <c r="T25" s="113"/>
      <c r="U25" s="113"/>
      <c r="V25" s="113"/>
      <c r="W25" s="113"/>
      <c r="X25" s="113"/>
      <c r="Y25" s="137"/>
      <c r="Z25" s="112"/>
      <c r="AA25" s="137"/>
      <c r="AB25" s="137"/>
      <c r="AC25" s="32"/>
    </row>
    <row r="26" spans="1:38" ht="16.5">
      <c r="A26" s="22"/>
      <c r="B26" s="31"/>
      <c r="C26" s="154" t="s">
        <v>22</v>
      </c>
      <c r="D26" s="152"/>
      <c r="E26" s="152"/>
      <c r="F26" s="152"/>
      <c r="G26" s="152"/>
      <c r="H26" s="152"/>
      <c r="I26" s="152"/>
      <c r="J26" s="152"/>
      <c r="K26" s="152"/>
      <c r="L26" s="152"/>
      <c r="M26" s="152"/>
      <c r="N26" s="31"/>
      <c r="O26" s="111"/>
      <c r="P26" s="114"/>
      <c r="Q26" s="114"/>
      <c r="R26" s="114"/>
      <c r="S26" s="114"/>
      <c r="T26" s="114"/>
      <c r="U26" s="114"/>
      <c r="V26" s="114"/>
      <c r="W26" s="114"/>
      <c r="X26" s="113"/>
      <c r="Y26" s="137"/>
      <c r="Z26" s="114"/>
      <c r="AA26" s="114"/>
      <c r="AB26" s="114"/>
      <c r="AC26" s="32"/>
    </row>
    <row r="27" spans="1:38" ht="21" customHeight="1">
      <c r="A27" s="22"/>
      <c r="B27" s="31"/>
      <c r="C27" s="114"/>
      <c r="D27" s="114"/>
      <c r="E27" s="114"/>
      <c r="F27" s="114"/>
      <c r="G27" s="114"/>
      <c r="H27" s="114"/>
      <c r="I27" s="114"/>
      <c r="J27" s="114"/>
      <c r="K27" s="114"/>
      <c r="L27" s="114"/>
      <c r="M27" s="114"/>
      <c r="N27" s="77"/>
      <c r="O27" s="75"/>
      <c r="P27" s="171" t="s">
        <v>35</v>
      </c>
      <c r="Q27" s="114"/>
      <c r="R27" s="114"/>
      <c r="S27" s="114"/>
      <c r="T27" s="114"/>
      <c r="U27" s="114"/>
      <c r="V27" s="114"/>
      <c r="W27" s="114"/>
      <c r="X27" s="114"/>
      <c r="Y27" s="114"/>
      <c r="Z27" s="76" t="s">
        <v>7</v>
      </c>
      <c r="AA27" s="76"/>
      <c r="AB27" s="76"/>
      <c r="AC27" s="36"/>
    </row>
    <row r="28" spans="1:38" ht="16.5">
      <c r="A28" s="22"/>
      <c r="B28" s="31"/>
      <c r="C28" s="162" t="s">
        <v>15</v>
      </c>
      <c r="D28" s="162"/>
      <c r="E28" s="162"/>
      <c r="F28" s="162"/>
      <c r="G28" s="162"/>
      <c r="H28" s="162"/>
      <c r="I28" s="162"/>
      <c r="J28" s="162"/>
      <c r="K28" s="162"/>
      <c r="L28" s="162"/>
      <c r="M28" s="162"/>
      <c r="N28" s="31"/>
      <c r="O28" s="78"/>
      <c r="P28" s="151" t="s">
        <v>4</v>
      </c>
      <c r="Q28" s="152"/>
      <c r="R28" s="152"/>
      <c r="S28" s="152"/>
      <c r="T28" s="152"/>
      <c r="U28" s="152"/>
      <c r="V28" s="152"/>
      <c r="W28" s="152"/>
      <c r="X28" s="113"/>
      <c r="Y28" s="152"/>
      <c r="Z28" s="152"/>
      <c r="AA28" s="152"/>
      <c r="AB28" s="152"/>
      <c r="AC28" s="37"/>
    </row>
    <row r="29" spans="1:38" ht="35.1" customHeight="1">
      <c r="A29" s="22"/>
      <c r="B29" s="31"/>
      <c r="C29" s="141"/>
      <c r="D29" s="114"/>
      <c r="E29" s="114"/>
      <c r="F29" s="114"/>
      <c r="G29" s="114"/>
      <c r="H29" s="114"/>
      <c r="I29" s="114"/>
      <c r="J29" s="31"/>
      <c r="K29" s="141"/>
      <c r="L29" s="114"/>
      <c r="M29" s="114"/>
      <c r="N29" s="31"/>
      <c r="O29" s="73"/>
      <c r="P29" s="114" t="s">
        <v>0</v>
      </c>
      <c r="Q29" s="114"/>
      <c r="R29" s="114"/>
      <c r="S29" s="114"/>
      <c r="T29" s="114"/>
      <c r="U29" s="114"/>
      <c r="V29" s="114"/>
      <c r="W29" s="114"/>
      <c r="X29" s="112"/>
      <c r="Y29" s="137"/>
      <c r="Z29" s="143"/>
      <c r="AA29" s="114"/>
      <c r="AB29" s="114"/>
      <c r="AC29" s="27"/>
    </row>
    <row r="30" spans="1:38" ht="21.95" customHeight="1" thickBot="1">
      <c r="A30" s="38"/>
      <c r="B30" s="17"/>
      <c r="C30" s="163" t="s">
        <v>3</v>
      </c>
      <c r="D30" s="140"/>
      <c r="E30" s="140"/>
      <c r="F30" s="140"/>
      <c r="G30" s="140"/>
      <c r="H30" s="140"/>
      <c r="I30" s="140"/>
      <c r="J30" s="31"/>
      <c r="K30" s="139" t="s">
        <v>7</v>
      </c>
      <c r="L30" s="140"/>
      <c r="M30" s="140"/>
      <c r="N30" s="31"/>
      <c r="O30" s="79"/>
      <c r="P30" s="188" t="s">
        <v>38</v>
      </c>
      <c r="Q30" s="142"/>
      <c r="R30" s="142"/>
      <c r="S30" s="142"/>
      <c r="T30" s="142"/>
      <c r="U30" s="142"/>
      <c r="V30" s="142"/>
      <c r="W30" s="142"/>
      <c r="X30" s="142"/>
      <c r="Y30" s="142"/>
      <c r="Z30" s="147" t="s">
        <v>7</v>
      </c>
      <c r="AA30" s="147"/>
      <c r="AB30" s="147"/>
      <c r="AC30" s="39"/>
    </row>
    <row r="31" spans="1:38" s="5" customFormat="1" ht="21.95" customHeight="1" thickTop="1">
      <c r="A31" s="80"/>
      <c r="B31" s="183" t="s">
        <v>5</v>
      </c>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81"/>
      <c r="AE31" s="4"/>
      <c r="AF31" s="4"/>
    </row>
    <row r="32" spans="1:38" s="5" customFormat="1" ht="12.75">
      <c r="A32" s="82"/>
      <c r="B32" s="174" t="s">
        <v>16</v>
      </c>
      <c r="C32" s="127"/>
      <c r="D32" s="127"/>
      <c r="E32" s="127"/>
      <c r="F32" s="127"/>
      <c r="G32" s="127"/>
      <c r="H32" s="127"/>
      <c r="I32" s="127"/>
      <c r="J32" s="127"/>
      <c r="K32" s="190" t="str">
        <f>'CO 9'!Y32</f>
        <v/>
      </c>
      <c r="L32" s="233"/>
      <c r="M32" s="233"/>
      <c r="N32" s="233"/>
      <c r="O32" s="134" t="s">
        <v>39</v>
      </c>
      <c r="P32" s="135"/>
      <c r="Q32" s="135"/>
      <c r="R32" s="135"/>
      <c r="S32" s="135"/>
      <c r="T32" s="135"/>
      <c r="U32" s="135"/>
      <c r="V32" s="135"/>
      <c r="W32" s="135"/>
      <c r="X32" s="135"/>
      <c r="Y32" s="189" t="str">
        <f>IF(K32&gt;0,K32+W16,"")</f>
        <v/>
      </c>
      <c r="Z32" s="190"/>
      <c r="AA32" s="190"/>
      <c r="AB32" s="190"/>
      <c r="AC32" s="13"/>
      <c r="AE32" s="4"/>
      <c r="AF32" s="4"/>
    </row>
    <row r="33" spans="1:32" s="7" customFormat="1" ht="18.95" customHeight="1">
      <c r="A33" s="6"/>
      <c r="B33" s="160" t="s">
        <v>21</v>
      </c>
      <c r="C33" s="137"/>
      <c r="D33" s="137"/>
      <c r="E33" s="137"/>
      <c r="F33" s="137"/>
      <c r="G33" s="137"/>
      <c r="H33" s="137"/>
      <c r="I33" s="137"/>
      <c r="J33" s="137"/>
      <c r="K33" s="136">
        <f>'CO 1'!K33:N33</f>
        <v>746512</v>
      </c>
      <c r="L33" s="133"/>
      <c r="M33" s="133"/>
      <c r="N33" s="133"/>
      <c r="O33" s="133" t="s">
        <v>19</v>
      </c>
      <c r="P33" s="113"/>
      <c r="Q33" s="113"/>
      <c r="R33" s="113"/>
      <c r="S33" s="113"/>
      <c r="T33" s="113"/>
      <c r="U33" s="113"/>
      <c r="V33" s="113"/>
      <c r="W33" s="113"/>
      <c r="X33" s="113"/>
      <c r="Y33" s="136">
        <f>SUM(F33:K35)</f>
        <v>756905</v>
      </c>
      <c r="Z33" s="136"/>
      <c r="AA33" s="136"/>
      <c r="AB33" s="136"/>
      <c r="AC33" s="27"/>
      <c r="AE33" s="2"/>
      <c r="AF33" s="2"/>
    </row>
    <row r="34" spans="1:32" s="5" customFormat="1" ht="18.95" customHeight="1">
      <c r="A34" s="82"/>
      <c r="B34" s="174" t="s">
        <v>6</v>
      </c>
      <c r="C34" s="137"/>
      <c r="D34" s="137"/>
      <c r="E34" s="137"/>
      <c r="F34" s="137"/>
      <c r="G34" s="137"/>
      <c r="H34" s="137"/>
      <c r="I34" s="137"/>
      <c r="J34" s="137"/>
      <c r="K34" s="172">
        <f>H39</f>
        <v>10393</v>
      </c>
      <c r="L34" s="173"/>
      <c r="M34" s="173"/>
      <c r="N34" s="173"/>
      <c r="O34" s="161" t="str">
        <f>IF(Z16=0,"This Change Order:",IF(Z16&lt;0,"This Change Order, DEDUCT:","This Change Order, ADD:"))</f>
        <v>This Change Order:</v>
      </c>
      <c r="P34" s="135"/>
      <c r="Q34" s="135"/>
      <c r="R34" s="135"/>
      <c r="S34" s="135"/>
      <c r="T34" s="135"/>
      <c r="U34" s="135"/>
      <c r="V34" s="135"/>
      <c r="W34" s="135"/>
      <c r="X34" s="135"/>
      <c r="Y34" s="191">
        <f>Z16</f>
        <v>0</v>
      </c>
      <c r="Z34" s="191"/>
      <c r="AA34" s="191"/>
      <c r="AB34" s="191"/>
      <c r="AC34" s="13"/>
      <c r="AE34" s="4"/>
      <c r="AF34" s="4"/>
    </row>
    <row r="35" spans="1:32" s="85" customFormat="1" ht="24" customHeight="1" thickBot="1">
      <c r="A35" s="83"/>
      <c r="B35" s="176" t="s">
        <v>10</v>
      </c>
      <c r="C35" s="177"/>
      <c r="D35" s="177"/>
      <c r="E35" s="177"/>
      <c r="F35" s="177"/>
      <c r="G35" s="177"/>
      <c r="H35" s="177"/>
      <c r="I35" s="177"/>
      <c r="J35" s="177"/>
      <c r="K35" s="129">
        <f>M39</f>
        <v>0</v>
      </c>
      <c r="L35" s="130"/>
      <c r="M35" s="130"/>
      <c r="N35" s="130"/>
      <c r="O35" s="131" t="s">
        <v>20</v>
      </c>
      <c r="P35" s="132"/>
      <c r="Q35" s="132"/>
      <c r="R35" s="132"/>
      <c r="S35" s="132"/>
      <c r="T35" s="132"/>
      <c r="U35" s="132"/>
      <c r="V35" s="132"/>
      <c r="W35" s="132"/>
      <c r="X35" s="132"/>
      <c r="Y35" s="126">
        <f>SUM(Y33:Y34)</f>
        <v>756905</v>
      </c>
      <c r="Z35" s="126"/>
      <c r="AA35" s="126"/>
      <c r="AB35" s="126"/>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4"/>
      <c r="F37" s="213" t="s">
        <v>23</v>
      </c>
      <c r="G37" s="214"/>
      <c r="H37" s="214"/>
      <c r="I37" s="214"/>
      <c r="J37" s="214"/>
      <c r="K37" s="214"/>
      <c r="L37" s="214"/>
      <c r="M37" s="214"/>
      <c r="N37" s="214"/>
      <c r="O37" s="214"/>
      <c r="P37" s="214"/>
      <c r="Q37" s="214"/>
      <c r="R37" s="214"/>
      <c r="S37" s="214"/>
      <c r="T37" s="214"/>
      <c r="U37" s="214"/>
      <c r="V37" s="214"/>
      <c r="W37" s="64"/>
      <c r="X37" s="64"/>
      <c r="Y37" s="64"/>
      <c r="Z37" s="64"/>
      <c r="AA37" s="64"/>
      <c r="AB37" s="64"/>
      <c r="AE37" s="4"/>
      <c r="AF37" s="4"/>
    </row>
    <row r="38" spans="1:32" s="5" customFormat="1" ht="12.75">
      <c r="A38" s="40"/>
      <c r="B38" s="40"/>
      <c r="H38" s="229" t="s">
        <v>24</v>
      </c>
      <c r="I38" s="229"/>
      <c r="J38" s="229"/>
      <c r="K38" s="229"/>
      <c r="M38" s="229" t="s">
        <v>25</v>
      </c>
      <c r="N38" s="229"/>
      <c r="O38" s="229"/>
      <c r="P38" s="229"/>
      <c r="Q38" s="232" t="s">
        <v>44</v>
      </c>
      <c r="R38" s="127"/>
      <c r="S38" s="127"/>
      <c r="T38" s="127"/>
      <c r="U38" s="127"/>
      <c r="V38" s="127"/>
      <c r="W38" s="127"/>
      <c r="Y38" s="64"/>
      <c r="Z38" s="64"/>
      <c r="AA38" s="64"/>
      <c r="AB38" s="64"/>
      <c r="AC38" s="64"/>
      <c r="AD38" s="64"/>
      <c r="AE38" s="4"/>
      <c r="AF38" s="4"/>
    </row>
    <row r="39" spans="1:32" s="5" customFormat="1" ht="13.5" thickBot="1">
      <c r="A39" s="40"/>
      <c r="B39" s="40"/>
      <c r="C39" s="94"/>
      <c r="F39" s="230" t="s">
        <v>18</v>
      </c>
      <c r="G39" s="231"/>
      <c r="H39" s="223">
        <f>SUM(H40:H48)</f>
        <v>10393</v>
      </c>
      <c r="I39" s="224"/>
      <c r="J39" s="224"/>
      <c r="K39" s="225"/>
      <c r="M39" s="223">
        <f>SUM(M40:M48)</f>
        <v>0</v>
      </c>
      <c r="N39" s="224"/>
      <c r="O39" s="224"/>
      <c r="P39" s="225"/>
      <c r="R39" s="64"/>
      <c r="S39" s="227">
        <f>SUM(S40:S48)</f>
        <v>0</v>
      </c>
      <c r="T39" s="225"/>
      <c r="V39" s="64"/>
      <c r="W39" s="64"/>
      <c r="Y39" s="64"/>
      <c r="Z39" s="64"/>
      <c r="AA39" s="64"/>
      <c r="AB39" s="64"/>
      <c r="AC39" s="64"/>
      <c r="AD39" s="64"/>
      <c r="AE39" s="4"/>
      <c r="AF39" s="4"/>
    </row>
    <row r="40" spans="1:32" s="5" customFormat="1" ht="13.5" thickTop="1">
      <c r="A40" s="40"/>
      <c r="B40" s="40"/>
      <c r="E40" s="96"/>
      <c r="F40" s="95" t="s">
        <v>17</v>
      </c>
      <c r="G40" s="97">
        <v>1</v>
      </c>
      <c r="H40" s="241">
        <f>IF('CO 1'!Z16&gt;0,'CO 1'!Z16,"")</f>
        <v>10393</v>
      </c>
      <c r="I40" s="221"/>
      <c r="J40" s="221"/>
      <c r="K40" s="127"/>
      <c r="L40" s="95"/>
      <c r="M40" s="241" t="str">
        <f>IF('CO 1'!Z16&lt;0,'CO 1'!Z16,"")</f>
        <v/>
      </c>
      <c r="N40" s="221"/>
      <c r="O40" s="221"/>
      <c r="P40" s="127"/>
      <c r="R40" s="64"/>
      <c r="S40" s="228">
        <f>'CO 1'!W16</f>
        <v>0</v>
      </c>
      <c r="T40" s="127"/>
      <c r="V40" s="64"/>
      <c r="W40" s="64"/>
      <c r="Y40" s="64"/>
      <c r="Z40" s="64"/>
      <c r="AA40" s="64"/>
      <c r="AB40" s="64"/>
      <c r="AC40" s="64"/>
      <c r="AD40" s="64"/>
      <c r="AE40" s="4"/>
      <c r="AF40" s="4"/>
    </row>
    <row r="41" spans="1:32" s="5" customFormat="1" ht="12.75">
      <c r="A41" s="40"/>
      <c r="B41" s="40"/>
      <c r="E41" s="96"/>
      <c r="F41" s="95" t="s">
        <v>17</v>
      </c>
      <c r="G41" s="97">
        <v>2</v>
      </c>
      <c r="H41" s="241" t="str">
        <f>IF('CO 2'!Z16&gt;0,'CO 2'!Z16,"")</f>
        <v/>
      </c>
      <c r="I41" s="221"/>
      <c r="J41" s="221"/>
      <c r="K41" s="127"/>
      <c r="L41" s="95"/>
      <c r="M41" s="241" t="str">
        <f>IF('CO 2'!Z16&lt;0,'CO 2'!Z16,"")</f>
        <v/>
      </c>
      <c r="N41" s="221"/>
      <c r="O41" s="221"/>
      <c r="P41" s="127"/>
      <c r="R41" s="64"/>
      <c r="S41" s="228">
        <f>'CO 2'!W16</f>
        <v>0</v>
      </c>
      <c r="T41" s="127"/>
      <c r="V41" s="64"/>
      <c r="W41" s="64"/>
      <c r="Y41" s="64"/>
      <c r="Z41" s="64"/>
      <c r="AA41" s="64"/>
      <c r="AB41" s="64"/>
      <c r="AC41" s="64"/>
      <c r="AD41" s="64"/>
      <c r="AE41" s="4"/>
      <c r="AF41" s="4"/>
    </row>
    <row r="42" spans="1:32" s="5" customFormat="1" ht="12.75">
      <c r="A42" s="40"/>
      <c r="B42" s="40"/>
      <c r="E42" s="96"/>
      <c r="F42" s="95" t="s">
        <v>17</v>
      </c>
      <c r="G42" s="97">
        <v>3</v>
      </c>
      <c r="H42" s="241" t="str">
        <f>IF('CO 3'!Z16&gt;0,'CO 3'!Z16,"")</f>
        <v/>
      </c>
      <c r="I42" s="221"/>
      <c r="J42" s="221"/>
      <c r="K42" s="127"/>
      <c r="L42" s="95"/>
      <c r="M42" s="241" t="str">
        <f>IF('CO 3'!Z16&lt;0,'CO 3'!Z16,"")</f>
        <v/>
      </c>
      <c r="N42" s="221"/>
      <c r="O42" s="221"/>
      <c r="P42" s="127"/>
      <c r="R42" s="64"/>
      <c r="S42" s="228">
        <f>'CO 3'!W16</f>
        <v>0</v>
      </c>
      <c r="T42" s="127"/>
      <c r="V42" s="64"/>
      <c r="W42" s="64"/>
      <c r="Y42" s="64"/>
      <c r="Z42" s="64"/>
      <c r="AA42" s="64"/>
      <c r="AB42" s="64"/>
      <c r="AC42" s="64"/>
      <c r="AD42" s="64"/>
      <c r="AE42" s="4"/>
      <c r="AF42" s="4"/>
    </row>
    <row r="43" spans="1:32" s="5" customFormat="1" ht="12.75">
      <c r="A43" s="40"/>
      <c r="B43" s="40"/>
      <c r="E43" s="96"/>
      <c r="F43" s="95" t="s">
        <v>17</v>
      </c>
      <c r="G43" s="97">
        <v>4</v>
      </c>
      <c r="H43" s="241" t="str">
        <f>IF('CO 4'!Z16&gt;0,'CO 4'!Z16,"")</f>
        <v/>
      </c>
      <c r="I43" s="221"/>
      <c r="J43" s="221"/>
      <c r="K43" s="127"/>
      <c r="L43" s="95"/>
      <c r="M43" s="241" t="str">
        <f>IF('CO 4'!Z16&lt;0,'CO 4'!Z16,"")</f>
        <v/>
      </c>
      <c r="N43" s="221"/>
      <c r="O43" s="221"/>
      <c r="P43" s="127"/>
      <c r="R43" s="64"/>
      <c r="S43" s="228">
        <f>'CO 4'!W16</f>
        <v>0</v>
      </c>
      <c r="T43" s="127"/>
      <c r="V43" s="64"/>
      <c r="W43" s="64"/>
      <c r="Y43" s="64"/>
      <c r="Z43" s="64"/>
      <c r="AA43" s="64"/>
      <c r="AB43" s="64"/>
      <c r="AC43" s="64"/>
      <c r="AD43" s="64"/>
      <c r="AE43" s="4"/>
      <c r="AF43" s="4"/>
    </row>
    <row r="44" spans="1:32" s="5" customFormat="1" ht="12.75">
      <c r="A44" s="40"/>
      <c r="B44" s="40"/>
      <c r="E44" s="96"/>
      <c r="F44" s="95" t="s">
        <v>17</v>
      </c>
      <c r="G44" s="97">
        <v>5</v>
      </c>
      <c r="H44" s="172" t="str">
        <f>IF('CO 5'!Z16&gt;0,'CO 5'!Z16,"")</f>
        <v/>
      </c>
      <c r="I44" s="222"/>
      <c r="J44" s="222"/>
      <c r="K44" s="135"/>
      <c r="L44" s="41"/>
      <c r="M44" s="172" t="str">
        <f>IF('CO 5'!Z16&lt;0,'CO 5'!Z16,"")</f>
        <v/>
      </c>
      <c r="N44" s="222"/>
      <c r="O44" s="222"/>
      <c r="P44" s="135"/>
      <c r="R44" s="64"/>
      <c r="S44" s="228">
        <f>'CO 5'!W16</f>
        <v>0</v>
      </c>
      <c r="T44" s="127"/>
      <c r="V44" s="64"/>
      <c r="W44" s="64"/>
      <c r="Y44" s="64"/>
      <c r="Z44" s="64"/>
      <c r="AA44" s="64"/>
      <c r="AB44" s="64"/>
      <c r="AC44" s="64"/>
      <c r="AD44" s="64"/>
      <c r="AE44" s="4"/>
      <c r="AF44" s="4"/>
    </row>
    <row r="45" spans="1:32" s="5" customFormat="1" ht="12.75">
      <c r="A45" s="40"/>
      <c r="B45" s="40"/>
      <c r="E45" s="96"/>
      <c r="F45" s="95" t="s">
        <v>17</v>
      </c>
      <c r="G45" s="97">
        <v>6</v>
      </c>
      <c r="H45" s="241" t="str">
        <f>IF('CO 6'!Z16&gt;0,'CO 6'!Z16,"")</f>
        <v/>
      </c>
      <c r="I45" s="221"/>
      <c r="J45" s="221"/>
      <c r="K45" s="127"/>
      <c r="L45" s="95"/>
      <c r="M45" s="241" t="str">
        <f>IF('CO 6'!Z16&lt;0,'CO 6'!Z16,"")</f>
        <v/>
      </c>
      <c r="N45" s="221"/>
      <c r="O45" s="221"/>
      <c r="P45" s="127"/>
      <c r="R45" s="64"/>
      <c r="S45" s="228">
        <f>'CO 6'!W16</f>
        <v>0</v>
      </c>
      <c r="T45" s="127"/>
      <c r="V45" s="64"/>
      <c r="W45" s="64"/>
      <c r="Y45" s="64"/>
      <c r="Z45" s="64"/>
      <c r="AA45" s="64"/>
      <c r="AB45" s="64"/>
      <c r="AC45" s="64"/>
      <c r="AD45" s="64"/>
      <c r="AE45" s="4"/>
      <c r="AF45" s="4"/>
    </row>
    <row r="46" spans="1:32" s="5" customFormat="1" ht="12.75">
      <c r="A46" s="40"/>
      <c r="B46" s="40"/>
      <c r="E46" s="96"/>
      <c r="F46" s="95" t="s">
        <v>17</v>
      </c>
      <c r="G46" s="97">
        <v>7</v>
      </c>
      <c r="H46" s="241" t="str">
        <f>IF('CO 7'!Z16&gt;0,'CO 7'!Z16,"")</f>
        <v/>
      </c>
      <c r="I46" s="221"/>
      <c r="J46" s="221"/>
      <c r="K46" s="127"/>
      <c r="L46" s="95"/>
      <c r="M46" s="241" t="str">
        <f>IF('CO 7'!Z16&lt;0,'CO 7'!Z16,"")</f>
        <v/>
      </c>
      <c r="N46" s="221"/>
      <c r="O46" s="221"/>
      <c r="P46" s="127"/>
      <c r="R46" s="64"/>
      <c r="S46" s="228">
        <f>'CO 7'!W16</f>
        <v>0</v>
      </c>
      <c r="T46" s="127"/>
      <c r="V46" s="64"/>
      <c r="W46" s="64"/>
      <c r="Y46" s="64"/>
      <c r="Z46" s="64"/>
      <c r="AA46" s="64"/>
      <c r="AB46" s="64"/>
      <c r="AC46" s="64"/>
      <c r="AD46" s="64"/>
      <c r="AE46" s="4"/>
      <c r="AF46" s="4"/>
    </row>
    <row r="47" spans="1:32" s="5" customFormat="1" ht="12.75">
      <c r="A47" s="40"/>
      <c r="B47" s="40"/>
      <c r="E47" s="96"/>
      <c r="F47" s="95" t="s">
        <v>17</v>
      </c>
      <c r="G47" s="97">
        <v>8</v>
      </c>
      <c r="H47" s="241" t="str">
        <f>IF('CO 8'!Z16&gt;0,'CO 8'!Z16,"")</f>
        <v/>
      </c>
      <c r="I47" s="221"/>
      <c r="J47" s="221"/>
      <c r="K47" s="127"/>
      <c r="L47" s="95"/>
      <c r="M47" s="241" t="str">
        <f>IF('CO 8'!Z16&lt;0,'CO 8'!Z16,"")</f>
        <v/>
      </c>
      <c r="N47" s="221"/>
      <c r="O47" s="221"/>
      <c r="P47" s="127"/>
      <c r="R47" s="64"/>
      <c r="S47" s="228">
        <f>'CO 8'!W16</f>
        <v>0</v>
      </c>
      <c r="T47" s="127"/>
      <c r="V47" s="64"/>
      <c r="W47" s="64"/>
      <c r="Y47" s="64"/>
      <c r="Z47" s="64"/>
      <c r="AA47" s="64"/>
      <c r="AB47" s="64"/>
      <c r="AC47" s="64"/>
      <c r="AD47" s="64"/>
      <c r="AE47" s="4"/>
      <c r="AF47" s="4"/>
    </row>
    <row r="48" spans="1:32" s="5" customFormat="1" ht="12.75">
      <c r="A48" s="40"/>
      <c r="B48" s="40"/>
      <c r="E48" s="96"/>
      <c r="F48" s="95" t="s">
        <v>17</v>
      </c>
      <c r="G48" s="97">
        <v>9</v>
      </c>
      <c r="H48" s="172" t="str">
        <f>IF('CO 9'!Z16&gt;0,'CO 9'!Z16,"")</f>
        <v/>
      </c>
      <c r="I48" s="222"/>
      <c r="J48" s="222"/>
      <c r="K48" s="135"/>
      <c r="L48" s="95"/>
      <c r="M48" s="172" t="str">
        <f>IF('CO 9'!Z16&lt;0,'CO 9'!Z16,"")</f>
        <v/>
      </c>
      <c r="N48" s="222"/>
      <c r="O48" s="222"/>
      <c r="P48" s="135"/>
      <c r="R48" s="64"/>
      <c r="S48" s="228">
        <f>'CO 9'!W16</f>
        <v>0</v>
      </c>
      <c r="T48" s="135"/>
      <c r="U48" s="40"/>
      <c r="V48" s="64"/>
      <c r="W48" s="64"/>
      <c r="Y48" s="64"/>
      <c r="Z48" s="64"/>
      <c r="AA48" s="64"/>
      <c r="AB48" s="64"/>
      <c r="AC48" s="64"/>
      <c r="AD48" s="64"/>
      <c r="AE48" s="4"/>
      <c r="AF48" s="4"/>
    </row>
    <row r="49" spans="1:32" s="65" customFormat="1" ht="12.75">
      <c r="A49" s="98"/>
      <c r="B49" s="98"/>
      <c r="C49" s="71"/>
      <c r="G49" s="99"/>
      <c r="H49" s="98"/>
      <c r="I49" s="98"/>
      <c r="J49" s="98"/>
      <c r="K49" s="98"/>
      <c r="L49" s="98"/>
      <c r="M49" s="98"/>
      <c r="N49" s="98"/>
      <c r="O49" s="98"/>
      <c r="P49" s="66"/>
      <c r="Q49" s="66"/>
      <c r="R49" s="66"/>
      <c r="S49" s="66"/>
      <c r="T49" s="66"/>
      <c r="U49" s="66"/>
      <c r="V49" s="66"/>
      <c r="W49" s="66"/>
      <c r="X49" s="66"/>
      <c r="Y49" s="66"/>
      <c r="Z49" s="66"/>
      <c r="AA49" s="66"/>
      <c r="AB49" s="66"/>
      <c r="AE49" s="4"/>
      <c r="AF49" s="4"/>
    </row>
    <row r="50" spans="1:32" s="49" customFormat="1" ht="14.25">
      <c r="A50" s="47"/>
      <c r="B50" s="47"/>
      <c r="C50" s="48"/>
      <c r="G50" s="61"/>
      <c r="H50" s="242"/>
      <c r="I50" s="242"/>
      <c r="J50" s="242"/>
      <c r="K50" s="60"/>
      <c r="L50" s="47"/>
      <c r="M50" s="242"/>
      <c r="N50" s="242"/>
      <c r="O50" s="242"/>
      <c r="P50" s="47"/>
      <c r="Q50" s="50"/>
      <c r="R50" s="62"/>
      <c r="S50" s="50"/>
      <c r="T50" s="50"/>
      <c r="U50" s="50"/>
      <c r="V50" s="50"/>
      <c r="X50" s="50"/>
      <c r="Y50" s="50"/>
      <c r="Z50" s="50"/>
      <c r="AA50" s="50"/>
      <c r="AB50" s="50"/>
      <c r="AC50" s="50"/>
      <c r="AE50" s="4"/>
      <c r="AF50" s="4"/>
    </row>
    <row r="51" spans="1:32" s="49" customFormat="1" ht="14.25">
      <c r="A51" s="47"/>
      <c r="B51" s="47"/>
      <c r="C51" s="48"/>
      <c r="G51" s="61"/>
      <c r="H51" s="226"/>
      <c r="I51" s="226"/>
      <c r="J51" s="226"/>
      <c r="K51" s="59"/>
      <c r="M51" s="226"/>
      <c r="N51" s="226"/>
      <c r="O51" s="226"/>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G54" s="61"/>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G55" s="61"/>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row r="260" spans="16:16">
      <c r="P260" s="53"/>
    </row>
  </sheetData>
  <sheetProtection selectLockedCells="1"/>
  <mergeCells count="154">
    <mergeCell ref="B1:P1"/>
    <mergeCell ref="Q1:AB1"/>
    <mergeCell ref="S48:T48"/>
    <mergeCell ref="S39:T39"/>
    <mergeCell ref="Q38:W38"/>
    <mergeCell ref="Y34:AB34"/>
    <mergeCell ref="Y32:AB32"/>
    <mergeCell ref="Y33:AB33"/>
    <mergeCell ref="AB2:AC2"/>
    <mergeCell ref="AB3:AC3"/>
    <mergeCell ref="S41:T41"/>
    <mergeCell ref="S44:T44"/>
    <mergeCell ref="S45:T45"/>
    <mergeCell ref="Z9:AB9"/>
    <mergeCell ref="Y17:AB17"/>
    <mergeCell ref="W17:X17"/>
    <mergeCell ref="S17:V17"/>
    <mergeCell ref="F13:U13"/>
    <mergeCell ref="W13:X13"/>
    <mergeCell ref="W16:X16"/>
    <mergeCell ref="Z16:AB16"/>
    <mergeCell ref="Z11:AB11"/>
    <mergeCell ref="Z13:AB13"/>
    <mergeCell ref="W10:X10"/>
    <mergeCell ref="W12:X12"/>
    <mergeCell ref="W15:X15"/>
    <mergeCell ref="P24:W24"/>
    <mergeCell ref="P21:AB21"/>
    <mergeCell ref="P22:W23"/>
    <mergeCell ref="C24:M25"/>
    <mergeCell ref="C22:M23"/>
    <mergeCell ref="K17:R17"/>
    <mergeCell ref="Z10:AB10"/>
    <mergeCell ref="W14:X14"/>
    <mergeCell ref="F14:U14"/>
    <mergeCell ref="W18:Z18"/>
    <mergeCell ref="B18:R18"/>
    <mergeCell ref="B17:J17"/>
    <mergeCell ref="Z12:AB12"/>
    <mergeCell ref="Z14:AB14"/>
    <mergeCell ref="F39:G39"/>
    <mergeCell ref="X27:Y27"/>
    <mergeCell ref="B35:J35"/>
    <mergeCell ref="K33:N33"/>
    <mergeCell ref="P29:W29"/>
    <mergeCell ref="P30:W30"/>
    <mergeCell ref="P28:AB28"/>
    <mergeCell ref="X30:Y30"/>
    <mergeCell ref="B31:AB31"/>
    <mergeCell ref="K32:N32"/>
    <mergeCell ref="X29:Y29"/>
    <mergeCell ref="C29:I29"/>
    <mergeCell ref="K29:M29"/>
    <mergeCell ref="H39:K39"/>
    <mergeCell ref="F37:V37"/>
    <mergeCell ref="P27:W27"/>
    <mergeCell ref="K30:M30"/>
    <mergeCell ref="K34:N34"/>
    <mergeCell ref="O34:X34"/>
    <mergeCell ref="C26:M27"/>
    <mergeCell ref="C30:I30"/>
    <mergeCell ref="B33:J33"/>
    <mergeCell ref="H38:K38"/>
    <mergeCell ref="M38:P38"/>
    <mergeCell ref="M51:O51"/>
    <mergeCell ref="Y35:AB35"/>
    <mergeCell ref="O35:X35"/>
    <mergeCell ref="K35:N35"/>
    <mergeCell ref="S43:T43"/>
    <mergeCell ref="H42:K42"/>
    <mergeCell ref="H51:J51"/>
    <mergeCell ref="M39:P39"/>
    <mergeCell ref="M46:P46"/>
    <mergeCell ref="H40:K40"/>
    <mergeCell ref="H45:K45"/>
    <mergeCell ref="H43:K43"/>
    <mergeCell ref="H41:K41"/>
    <mergeCell ref="M48:P48"/>
    <mergeCell ref="H46:K46"/>
    <mergeCell ref="H47:K47"/>
    <mergeCell ref="M44:P44"/>
    <mergeCell ref="H50:J50"/>
    <mergeCell ref="H48:K48"/>
    <mergeCell ref="H44:K44"/>
    <mergeCell ref="S42:T42"/>
    <mergeCell ref="M40:P40"/>
    <mergeCell ref="M41:P41"/>
    <mergeCell ref="S46:T46"/>
    <mergeCell ref="M50:O50"/>
    <mergeCell ref="O22:O23"/>
    <mergeCell ref="M47:P47"/>
    <mergeCell ref="Z15:AB15"/>
    <mergeCell ref="M43:P43"/>
    <mergeCell ref="O33:X33"/>
    <mergeCell ref="O32:X32"/>
    <mergeCell ref="S16:V16"/>
    <mergeCell ref="Z29:AB29"/>
    <mergeCell ref="Z30:AB30"/>
    <mergeCell ref="S18:V18"/>
    <mergeCell ref="B19:AB19"/>
    <mergeCell ref="B20:AB20"/>
    <mergeCell ref="X25:Y26"/>
    <mergeCell ref="C21:M21"/>
    <mergeCell ref="O25:O26"/>
    <mergeCell ref="B15:D15"/>
    <mergeCell ref="F15:U15"/>
    <mergeCell ref="B34:J34"/>
    <mergeCell ref="B32:J32"/>
    <mergeCell ref="S47:T47"/>
    <mergeCell ref="M45:P45"/>
    <mergeCell ref="M42:P42"/>
    <mergeCell ref="S40:T40"/>
    <mergeCell ref="W9:X9"/>
    <mergeCell ref="B4:AB4"/>
    <mergeCell ref="B14:D14"/>
    <mergeCell ref="B13:D13"/>
    <mergeCell ref="B8:D8"/>
    <mergeCell ref="C28:M28"/>
    <mergeCell ref="B9:D9"/>
    <mergeCell ref="B10:D10"/>
    <mergeCell ref="F9:U9"/>
    <mergeCell ref="B16:R16"/>
    <mergeCell ref="Z25:AB26"/>
    <mergeCell ref="Z22:AB23"/>
    <mergeCell ref="P25:W26"/>
    <mergeCell ref="X24:Y24"/>
    <mergeCell ref="X22:Y23"/>
    <mergeCell ref="Z6:AB6"/>
    <mergeCell ref="B6:D6"/>
    <mergeCell ref="F11:U11"/>
    <mergeCell ref="W11:X11"/>
    <mergeCell ref="F8:U8"/>
    <mergeCell ref="B11:D11"/>
    <mergeCell ref="F12:U12"/>
    <mergeCell ref="B12:D12"/>
    <mergeCell ref="F10:U10"/>
    <mergeCell ref="A2:E2"/>
    <mergeCell ref="A3:E3"/>
    <mergeCell ref="B7:D7"/>
    <mergeCell ref="F6:U6"/>
    <mergeCell ref="F2:V2"/>
    <mergeCell ref="F3:V3"/>
    <mergeCell ref="Z8:AB8"/>
    <mergeCell ref="V6:Y6"/>
    <mergeCell ref="F7:U7"/>
    <mergeCell ref="W2:Y2"/>
    <mergeCell ref="Z2:AA2"/>
    <mergeCell ref="Z3:AA3"/>
    <mergeCell ref="Z5:AB5"/>
    <mergeCell ref="V5:Y5"/>
    <mergeCell ref="W7:X7"/>
    <mergeCell ref="Z7:AB7"/>
    <mergeCell ref="W3:Y3"/>
    <mergeCell ref="W8:X8"/>
  </mergeCells>
  <phoneticPr fontId="0" type="noConversion"/>
  <conditionalFormatting sqref="Z17">
    <cfRule type="expression" dxfId="8" priority="1" stopIfTrue="1">
      <formula>W16&lt;&gt;0</formula>
    </cfRule>
  </conditionalFormatting>
  <conditionalFormatting sqref="AA17">
    <cfRule type="expression" dxfId="7" priority="2" stopIfTrue="1">
      <formula>W16&lt;&gt;0</formula>
    </cfRule>
  </conditionalFormatting>
  <conditionalFormatting sqref="X18">
    <cfRule type="expression" dxfId="6" priority="3" stopIfTrue="1">
      <formula>Z16&lt;&gt;0</formula>
    </cfRule>
  </conditionalFormatting>
  <conditionalFormatting sqref="Y17">
    <cfRule type="expression" dxfId="5" priority="4" stopIfTrue="1">
      <formula>W16&lt;&gt;0</formula>
    </cfRule>
  </conditionalFormatting>
  <conditionalFormatting sqref="AB17">
    <cfRule type="expression" dxfId="4" priority="5" stopIfTrue="1">
      <formula>W16&lt;&gt;0</formula>
    </cfRule>
  </conditionalFormatting>
  <conditionalFormatting sqref="W18">
    <cfRule type="expression" dxfId="3" priority="6" stopIfTrue="1">
      <formula>Z16&lt;&gt;0</formula>
    </cfRule>
  </conditionalFormatting>
  <conditionalFormatting sqref="Y18">
    <cfRule type="expression" dxfId="2" priority="7" stopIfTrue="1">
      <formula>Z16&lt;&gt;0</formula>
    </cfRule>
  </conditionalFormatting>
  <conditionalFormatting sqref="Z18">
    <cfRule type="expression" dxfId="1" priority="8" stopIfTrue="1">
      <formula>Z16&lt;&gt;0</formula>
    </cfRule>
  </conditionalFormatting>
  <conditionalFormatting sqref="W17:X17">
    <cfRule type="cellIs" dxfId="0"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11.xml><?xml version="1.0" encoding="utf-8"?>
<worksheet xmlns="http://schemas.openxmlformats.org/spreadsheetml/2006/main" xmlns:r="http://schemas.openxmlformats.org/officeDocument/2006/relationships">
  <dimension ref="G4:M12"/>
  <sheetViews>
    <sheetView workbookViewId="0">
      <selection activeCell="M4" sqref="M4"/>
    </sheetView>
  </sheetViews>
  <sheetFormatPr defaultRowHeight="12.75"/>
  <cols>
    <col min="1" max="6" width="9.140625" style="103"/>
    <col min="7" max="8" width="10.140625" style="103" bestFit="1" customWidth="1"/>
    <col min="9" max="12" width="9.140625" style="103"/>
    <col min="13" max="13" width="15" style="103" customWidth="1"/>
    <col min="14" max="16384" width="9.140625" style="103"/>
  </cols>
  <sheetData>
    <row r="4" spans="7:13">
      <c r="M4" s="244" t="s">
        <v>57</v>
      </c>
    </row>
    <row r="8" spans="7:13">
      <c r="M8" s="244" t="s">
        <v>58</v>
      </c>
    </row>
    <row r="10" spans="7:13">
      <c r="H10" s="104"/>
    </row>
    <row r="11" spans="7:13">
      <c r="G11" s="104"/>
    </row>
    <row r="12" spans="7:13">
      <c r="G12" s="104"/>
    </row>
  </sheetData>
  <hyperlinks>
    <hyperlink ref="M4" location="'CO 1'!A1" display="Back to CO 1"/>
    <hyperlink ref="M8" location="DCVR007_Proposal!A1" display="Go to Proposal"/>
  </hyperlinks>
  <pageMargins left="0.75" right="0.75" top="1" bottom="1" header="0.5" footer="0.5"/>
  <pageSetup orientation="portrait" r:id="rId1"/>
  <headerFooter alignWithMargins="0">
    <oddFooter>&amp;L&amp;8&amp;Z&amp;F&amp;R&amp;8&amp;Z&amp;F&amp;F</oddFooter>
  </headerFooter>
  <legacyDrawing r:id="rId2"/>
  <oleObjects>
    <oleObject progId="Word.Document.12" shapeId="2050" r:id="rId3"/>
  </oleObjects>
</worksheet>
</file>

<file path=xl/worksheets/sheet12.xml><?xml version="1.0" encoding="utf-8"?>
<worksheet xmlns="http://schemas.openxmlformats.org/spreadsheetml/2006/main" xmlns:r="http://schemas.openxmlformats.org/officeDocument/2006/relationships">
  <dimension ref="N5"/>
  <sheetViews>
    <sheetView workbookViewId="0">
      <selection activeCell="N5" sqref="N5"/>
    </sheetView>
  </sheetViews>
  <sheetFormatPr defaultRowHeight="12.75"/>
  <cols>
    <col min="1" max="13" width="9.140625" style="103"/>
    <col min="14" max="14" width="18.140625" style="103" customWidth="1"/>
    <col min="15" max="16384" width="9.140625" style="103"/>
  </cols>
  <sheetData>
    <row r="5" spans="14:14">
      <c r="N5" s="244" t="s">
        <v>59</v>
      </c>
    </row>
  </sheetData>
  <hyperlinks>
    <hyperlink ref="N5" location="DCVR007!A1" display="Back to DCVR007"/>
  </hyperlinks>
  <pageMargins left="0.75" right="0.75" top="1" bottom="1" header="0.5" footer="0.5"/>
  <pageSetup orientation="portrait" r:id="rId1"/>
  <headerFooter alignWithMargins="0">
    <oddFooter>&amp;L&amp;8&amp;Z&amp;F&amp;R&amp;8&amp;Z&amp;F&amp;F</oddFooter>
  </headerFooter>
  <legacyDrawing r:id="rId2"/>
  <oleObjects>
    <oleObject progId="Word.Document.12" shapeId="3073" r:id="rId3"/>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CO 1</vt:lpstr>
      <vt:lpstr>CO 2</vt:lpstr>
      <vt:lpstr>CO 3</vt:lpstr>
      <vt:lpstr>CO 4</vt:lpstr>
      <vt:lpstr>CO 5</vt:lpstr>
      <vt:lpstr>CO 6</vt:lpstr>
      <vt:lpstr>CO 7</vt:lpstr>
      <vt:lpstr>CO 8</vt:lpstr>
      <vt:lpstr>CO 9</vt:lpstr>
      <vt:lpstr>CO 10</vt:lpstr>
      <vt:lpstr>DCVR007</vt:lpstr>
      <vt:lpstr>DCVR007_Proposal</vt:lpstr>
      <vt:lpstr>'CO 1'!Print_Area</vt:lpstr>
      <vt:lpstr>'CO 10'!Print_Area</vt:lpstr>
      <vt:lpstr>'CO 2'!Print_Area</vt:lpstr>
      <vt:lpstr>'CO 3'!Print_Area</vt:lpstr>
      <vt:lpstr>'CO 4'!Print_Area</vt:lpstr>
      <vt:lpstr>'CO 5'!Print_Area</vt:lpstr>
      <vt:lpstr>'CO 6'!Print_Area</vt:lpstr>
      <vt:lpstr>'CO 7'!Print_Area</vt:lpstr>
      <vt:lpstr>'CO 8'!Print_Area</vt:lpstr>
      <vt:lpstr>'CO 9'!Print_Area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PLANNING AND PROJECT SERVICES</dc:creator>
  <cp:lastModifiedBy>wsplain</cp:lastModifiedBy>
  <cp:lastPrinted>2010-08-13T19:46:29Z</cp:lastPrinted>
  <dcterms:created xsi:type="dcterms:W3CDTF">1999-07-19T18:36:00Z</dcterms:created>
  <dcterms:modified xsi:type="dcterms:W3CDTF">2010-10-06T18:52:34Z</dcterms:modified>
</cp:coreProperties>
</file>