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Edit tables\"/>
    </mc:Choice>
  </mc:AlternateContent>
  <xr:revisionPtr revIDLastSave="0" documentId="8_{5E10084F-1BE7-4734-9F57-D8A969BABD01}" xr6:coauthVersionLast="47" xr6:coauthVersionMax="47" xr10:uidLastSave="{00000000-0000-0000-0000-000000000000}"/>
  <bookViews>
    <workbookView xWindow="11625" yWindow="-16320" windowWidth="29040" windowHeight="15840" activeTab="1" xr2:uid="{00000000-000D-0000-FFFF-FFFF00000000}"/>
  </bookViews>
  <sheets>
    <sheet name="Oral, 14 d monkey" sheetId="6" r:id="rId1"/>
    <sheet name="SC, 3 months monkey" sheetId="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6" l="1"/>
  <c r="L22" i="6"/>
  <c r="L17" i="6"/>
  <c r="L12" i="6"/>
  <c r="L7" i="6"/>
  <c r="L2" i="6"/>
  <c r="F35" i="5"/>
  <c r="F34" i="5"/>
  <c r="E34" i="5"/>
  <c r="P30" i="6"/>
  <c r="P25" i="6"/>
  <c r="P20" i="6"/>
  <c r="P32" i="6" s="1"/>
  <c r="P15" i="6"/>
  <c r="P10" i="6"/>
  <c r="P5" i="6"/>
  <c r="O27" i="6"/>
  <c r="O22" i="6"/>
  <c r="O17" i="6"/>
  <c r="O12" i="6"/>
  <c r="O7" i="6"/>
  <c r="O2" i="6"/>
  <c r="O32" i="6" s="1"/>
  <c r="P33" i="6" s="1"/>
  <c r="M30" i="6"/>
  <c r="M25" i="6"/>
  <c r="N30" i="6" s="1"/>
  <c r="M20" i="6"/>
  <c r="M15" i="6"/>
  <c r="N20" i="6" s="1"/>
  <c r="N10" i="6"/>
  <c r="M10" i="6"/>
  <c r="M5" i="6"/>
</calcChain>
</file>

<file path=xl/sharedStrings.xml><?xml version="1.0" encoding="utf-8"?>
<sst xmlns="http://schemas.openxmlformats.org/spreadsheetml/2006/main" count="148" uniqueCount="98">
  <si>
    <t>Group</t>
  </si>
  <si>
    <t>Dose (mg/kg)</t>
  </si>
  <si>
    <t>vehicle</t>
  </si>
  <si>
    <t>AZD8233</t>
  </si>
  <si>
    <t>1001</t>
  </si>
  <si>
    <t>1002</t>
  </si>
  <si>
    <t>1003</t>
  </si>
  <si>
    <t>1004</t>
  </si>
  <si>
    <t>1005</t>
  </si>
  <si>
    <t>1501</t>
  </si>
  <si>
    <t>1502</t>
  </si>
  <si>
    <t>1503</t>
  </si>
  <si>
    <t>1504</t>
  </si>
  <si>
    <t>1505</t>
  </si>
  <si>
    <t>2001</t>
  </si>
  <si>
    <t>2002</t>
  </si>
  <si>
    <t>2003</t>
  </si>
  <si>
    <t>2501</t>
  </si>
  <si>
    <t>2502</t>
  </si>
  <si>
    <t>2503</t>
  </si>
  <si>
    <t>3001</t>
  </si>
  <si>
    <t>3002</t>
  </si>
  <si>
    <t>3003</t>
  </si>
  <si>
    <t>3501</t>
  </si>
  <si>
    <t>3502</t>
  </si>
  <si>
    <t>3503</t>
  </si>
  <si>
    <t>4001</t>
  </si>
  <si>
    <t>4002</t>
  </si>
  <si>
    <t>4003</t>
  </si>
  <si>
    <t>4004</t>
  </si>
  <si>
    <t>4005</t>
  </si>
  <si>
    <t>4501</t>
  </si>
  <si>
    <t>4502</t>
  </si>
  <si>
    <t>4503</t>
  </si>
  <si>
    <t>4504</t>
  </si>
  <si>
    <t>4505</t>
  </si>
  <si>
    <t>LDL-cholesterol (mg/dL) Baseline 1</t>
  </si>
  <si>
    <t>LDL-cholesterol (mg/dL) Baseline 2</t>
  </si>
  <si>
    <t>LDL-cholesterol (mg/dL) Day 22</t>
  </si>
  <si>
    <t>LDL-cholesterol (mg/dL) Day 52</t>
  </si>
  <si>
    <t>LDL-cholesterol (mg/dL) Day 87</t>
  </si>
  <si>
    <t>Animal ID</t>
  </si>
  <si>
    <t>Treatment</t>
  </si>
  <si>
    <t>Body weight (kg) Day 1</t>
  </si>
  <si>
    <t>ID</t>
  </si>
  <si>
    <t>Dose (mg)</t>
  </si>
  <si>
    <t>Time (d)</t>
  </si>
  <si>
    <t>3.30</t>
  </si>
  <si>
    <t>0.55</t>
  </si>
  <si>
    <t>3.10</t>
  </si>
  <si>
    <t>0.78</t>
  </si>
  <si>
    <t>2.80</t>
  </si>
  <si>
    <t>0.58</t>
  </si>
  <si>
    <t>2.70</t>
  </si>
  <si>
    <t>0.49</t>
  </si>
  <si>
    <t>3.40</t>
  </si>
  <si>
    <t>0.68</t>
  </si>
  <si>
    <t>3.50</t>
  </si>
  <si>
    <t>0.60</t>
  </si>
  <si>
    <t>2.60</t>
  </si>
  <si>
    <t>0.50</t>
  </si>
  <si>
    <t>0.74</t>
  </si>
  <si>
    <t>4.70</t>
  </si>
  <si>
    <t>0.57</t>
  </si>
  <si>
    <t>4.30</t>
  </si>
  <si>
    <t>0.53</t>
  </si>
  <si>
    <t>3.60</t>
  </si>
  <si>
    <t>0.88</t>
  </si>
  <si>
    <t>0.27</t>
  </si>
  <si>
    <t>2.90</t>
  </si>
  <si>
    <t>0.51</t>
  </si>
  <si>
    <t>0.32</t>
  </si>
  <si>
    <t>0.40</t>
  </si>
  <si>
    <t>0.59</t>
  </si>
  <si>
    <t>3.80</t>
  </si>
  <si>
    <t>0.72</t>
  </si>
  <si>
    <t>2.50</t>
  </si>
  <si>
    <t>0.38</t>
  </si>
  <si>
    <t>2.40</t>
  </si>
  <si>
    <t>1.90</t>
  </si>
  <si>
    <t>2.10</t>
  </si>
  <si>
    <t>0.63</t>
  </si>
  <si>
    <t>PCSK9 (ng/mL) [Lower limit of quantification=0.625 ng/mL]</t>
  </si>
  <si>
    <t>LDL-cholesterol (mmol/L)</t>
  </si>
  <si>
    <t>Dose C10 (mg)</t>
  </si>
  <si>
    <t>Liver concentration (ug/g)</t>
  </si>
  <si>
    <t>Cholesterol (mmol/L)</t>
  </si>
  <si>
    <t>Triglyceride (mmol/L)</t>
  </si>
  <si>
    <t>Predose</t>
  </si>
  <si>
    <t>PCSK9 % of predose</t>
  </si>
  <si>
    <t>AVG PCSK9 by dose</t>
  </si>
  <si>
    <t>????</t>
  </si>
  <si>
    <t xml:space="preserve">LDL Predose mg/DL = mmol/L </t>
  </si>
  <si>
    <t>LDL at day 14</t>
  </si>
  <si>
    <t>avg</t>
  </si>
  <si>
    <t>change</t>
  </si>
  <si>
    <t xml:space="preserve">avg = </t>
  </si>
  <si>
    <t>PCSK9 Predose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</si>
</sst>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/>
    <xf numFmtId="0" fontId="0" fillId="4" borderId="1" xfId="0" applyFill="1" applyBorder="1" applyAlignment="1">
      <alignment horizontal="left"/>
    </xf>
    <xf numFmtId="9" fontId="0" fillId="0" borderId="1" xfId="1" applyFon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5" borderId="1" xfId="0" applyNumberFormat="1" applyFill="1" applyBorder="1"/>
    <xf numFmtId="2" fontId="0" fillId="5" borderId="1" xfId="0" applyNumberFormat="1" applyFill="1" applyBorder="1" applyAlignment="1">
      <alignment horizontal="left"/>
    </xf>
    <xf numFmtId="9" fontId="0" fillId="5" borderId="1" xfId="1" applyFont="1" applyFill="1" applyBorder="1"/>
    <xf numFmtId="0" fontId="1" fillId="5" borderId="0" xfId="0" applyFont="1" applyFill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right"/>
    </xf>
    <xf numFmtId="164" fontId="0" fillId="5" borderId="0" xfId="0" applyNumberFormat="1" applyFill="1" applyAlignment="1">
      <alignment horizontal="right"/>
    </xf>
    <xf numFmtId="0" fontId="1" fillId="5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9CD-61F0-42DA-B09B-CEBE3FA6BC3E}">
  <dimension ref="A1:P43"/>
  <sheetViews>
    <sheetView zoomScaleNormal="100" workbookViewId="0">
      <pane ySplit="1" topLeftCell="A2" activePane="bottomLeft" state="frozen"/>
      <selection pane="bottomLeft" activeCell="L2" sqref="L2:L27"/>
    </sheetView>
  </sheetViews>
  <sheetFormatPr defaultRowHeight="15" x14ac:dyDescent="0.25"/>
  <cols>
    <col min="1" max="1" width="9.140625" style="9"/>
    <col min="2" max="2" width="9.140625" style="20"/>
    <col min="3" max="4" width="9.140625" style="9"/>
    <col min="5" max="5" width="15.42578125" style="9" customWidth="1"/>
    <col min="6" max="6" width="19.7109375" style="14" customWidth="1"/>
    <col min="7" max="7" width="16.140625" style="9" customWidth="1"/>
    <col min="8" max="8" width="32.5703125" style="9" customWidth="1"/>
    <col min="9" max="9" width="22.140625" style="9" customWidth="1"/>
    <col min="10" max="10" width="17.5703125" style="9" customWidth="1"/>
    <col min="11" max="12" width="13.85546875" style="9" customWidth="1"/>
    <col min="13" max="14" width="9.140625" style="9"/>
    <col min="15" max="16" width="9.140625" style="14"/>
    <col min="17" max="16384" width="9.140625" style="9"/>
  </cols>
  <sheetData>
    <row r="1" spans="1:16" ht="60" x14ac:dyDescent="0.25">
      <c r="A1" s="6" t="s">
        <v>44</v>
      </c>
      <c r="B1" s="7" t="s">
        <v>45</v>
      </c>
      <c r="C1" s="6" t="s">
        <v>84</v>
      </c>
      <c r="D1" s="6" t="s">
        <v>46</v>
      </c>
      <c r="E1" s="6" t="s">
        <v>86</v>
      </c>
      <c r="F1" s="8" t="s">
        <v>83</v>
      </c>
      <c r="G1" s="6" t="s">
        <v>87</v>
      </c>
      <c r="H1" s="6" t="s">
        <v>82</v>
      </c>
      <c r="I1" s="6" t="s">
        <v>85</v>
      </c>
      <c r="J1" s="6" t="s">
        <v>43</v>
      </c>
      <c r="L1" s="6" t="s">
        <v>97</v>
      </c>
      <c r="M1" s="6" t="s">
        <v>89</v>
      </c>
      <c r="N1" s="6" t="s">
        <v>90</v>
      </c>
      <c r="O1" s="8" t="s">
        <v>92</v>
      </c>
      <c r="P1" s="8" t="s">
        <v>93</v>
      </c>
    </row>
    <row r="2" spans="1:16" x14ac:dyDescent="0.25">
      <c r="A2" s="10">
        <v>1001</v>
      </c>
      <c r="B2" s="11">
        <v>28</v>
      </c>
      <c r="C2" s="10">
        <v>1000</v>
      </c>
      <c r="D2" s="10">
        <v>-8</v>
      </c>
      <c r="E2" s="10" t="s">
        <v>47</v>
      </c>
      <c r="F2" s="12">
        <v>1.1599999999999999</v>
      </c>
      <c r="G2" s="10" t="s">
        <v>48</v>
      </c>
      <c r="H2" s="13">
        <v>159</v>
      </c>
      <c r="I2" s="10"/>
      <c r="J2" s="10">
        <v>3.1</v>
      </c>
      <c r="K2" s="9" t="s">
        <v>88</v>
      </c>
      <c r="L2" s="9">
        <f>H2</f>
        <v>159</v>
      </c>
      <c r="O2" s="14">
        <f>F2</f>
        <v>1.1599999999999999</v>
      </c>
    </row>
    <row r="3" spans="1:16" x14ac:dyDescent="0.25">
      <c r="A3" s="10">
        <v>1001</v>
      </c>
      <c r="B3" s="11">
        <v>28</v>
      </c>
      <c r="C3" s="10">
        <v>1000</v>
      </c>
      <c r="D3" s="10">
        <v>-3</v>
      </c>
      <c r="E3" s="10" t="s">
        <v>49</v>
      </c>
      <c r="F3" s="12">
        <v>1.19</v>
      </c>
      <c r="G3" s="10" t="s">
        <v>50</v>
      </c>
      <c r="H3" s="10">
        <v>156</v>
      </c>
      <c r="I3" s="10"/>
      <c r="J3" s="10">
        <v>3.1</v>
      </c>
    </row>
    <row r="4" spans="1:16" x14ac:dyDescent="0.25">
      <c r="A4" s="10">
        <v>1001</v>
      </c>
      <c r="B4" s="11">
        <v>28</v>
      </c>
      <c r="C4" s="10">
        <v>1000</v>
      </c>
      <c r="D4" s="10">
        <v>7</v>
      </c>
      <c r="E4" s="10" t="s">
        <v>51</v>
      </c>
      <c r="F4" s="12">
        <v>0.71</v>
      </c>
      <c r="G4" s="10" t="s">
        <v>52</v>
      </c>
      <c r="H4" s="10">
        <v>110</v>
      </c>
      <c r="I4" s="10"/>
      <c r="J4" s="10">
        <v>3.1</v>
      </c>
    </row>
    <row r="5" spans="1:16" x14ac:dyDescent="0.25">
      <c r="A5" s="10">
        <v>1001</v>
      </c>
      <c r="B5" s="11">
        <v>28</v>
      </c>
      <c r="C5" s="10">
        <v>1000</v>
      </c>
      <c r="D5" s="15">
        <v>14</v>
      </c>
      <c r="E5" s="10" t="s">
        <v>53</v>
      </c>
      <c r="F5" s="12">
        <v>0.73</v>
      </c>
      <c r="G5" s="10" t="s">
        <v>54</v>
      </c>
      <c r="H5" s="10">
        <v>0.625</v>
      </c>
      <c r="I5" s="10"/>
      <c r="J5" s="10">
        <v>3.1</v>
      </c>
      <c r="M5" s="16">
        <f>(H4)/H2</f>
        <v>0.69182389937106914</v>
      </c>
      <c r="P5" s="14">
        <f>F5</f>
        <v>0.73</v>
      </c>
    </row>
    <row r="6" spans="1:16" x14ac:dyDescent="0.25">
      <c r="A6" s="10">
        <v>1001</v>
      </c>
      <c r="B6" s="11">
        <v>28</v>
      </c>
      <c r="C6" s="10">
        <v>1000</v>
      </c>
      <c r="D6" s="10">
        <v>15</v>
      </c>
      <c r="E6" s="10"/>
      <c r="F6" s="12"/>
      <c r="G6" s="10"/>
      <c r="H6" s="10"/>
      <c r="I6" s="15">
        <v>36.5</v>
      </c>
      <c r="J6" s="10">
        <v>3.1</v>
      </c>
    </row>
    <row r="7" spans="1:16" x14ac:dyDescent="0.25">
      <c r="A7" s="10">
        <v>1501</v>
      </c>
      <c r="B7" s="11">
        <v>28</v>
      </c>
      <c r="C7" s="10">
        <v>1000</v>
      </c>
      <c r="D7" s="17">
        <v>-8</v>
      </c>
      <c r="E7" s="10" t="s">
        <v>55</v>
      </c>
      <c r="F7" s="12">
        <v>1.34</v>
      </c>
      <c r="G7" s="10" t="s">
        <v>56</v>
      </c>
      <c r="H7" s="13">
        <v>196</v>
      </c>
      <c r="I7" s="10"/>
      <c r="J7" s="10">
        <v>2.8</v>
      </c>
      <c r="K7" s="9" t="s">
        <v>88</v>
      </c>
      <c r="L7" s="9">
        <f>H7</f>
        <v>196</v>
      </c>
      <c r="O7" s="14">
        <f>F7</f>
        <v>1.34</v>
      </c>
    </row>
    <row r="8" spans="1:16" x14ac:dyDescent="0.25">
      <c r="A8" s="10">
        <v>1501</v>
      </c>
      <c r="B8" s="11">
        <v>28</v>
      </c>
      <c r="C8" s="10">
        <v>1000</v>
      </c>
      <c r="D8" s="17">
        <v>-3</v>
      </c>
      <c r="E8" s="10" t="s">
        <v>57</v>
      </c>
      <c r="F8" s="12">
        <v>1.62</v>
      </c>
      <c r="G8" s="10" t="s">
        <v>58</v>
      </c>
      <c r="H8" s="10">
        <v>164</v>
      </c>
      <c r="I8" s="10"/>
      <c r="J8" s="10">
        <v>2.8</v>
      </c>
    </row>
    <row r="9" spans="1:16" x14ac:dyDescent="0.25">
      <c r="A9" s="10">
        <v>1501</v>
      </c>
      <c r="B9" s="11">
        <v>28</v>
      </c>
      <c r="C9" s="10">
        <v>1000</v>
      </c>
      <c r="D9" s="17">
        <v>7</v>
      </c>
      <c r="E9" s="10" t="s">
        <v>59</v>
      </c>
      <c r="F9" s="12">
        <v>0.56000000000000005</v>
      </c>
      <c r="G9" s="10" t="s">
        <v>60</v>
      </c>
      <c r="H9" s="10">
        <v>31.7</v>
      </c>
      <c r="I9" s="10"/>
      <c r="J9" s="10">
        <v>2.8</v>
      </c>
    </row>
    <row r="10" spans="1:16" x14ac:dyDescent="0.25">
      <c r="A10" s="10">
        <v>1501</v>
      </c>
      <c r="B10" s="11">
        <v>28</v>
      </c>
      <c r="C10" s="10">
        <v>1000</v>
      </c>
      <c r="D10" s="18">
        <v>14</v>
      </c>
      <c r="E10" s="10" t="s">
        <v>51</v>
      </c>
      <c r="F10" s="12">
        <v>0.68</v>
      </c>
      <c r="G10" s="10" t="s">
        <v>61</v>
      </c>
      <c r="H10" s="10">
        <v>0.625</v>
      </c>
      <c r="I10" s="10"/>
      <c r="J10" s="10">
        <v>2.8</v>
      </c>
      <c r="M10" s="16">
        <f>(H9)/H7</f>
        <v>0.16173469387755102</v>
      </c>
      <c r="N10" s="16">
        <f>(M5+M10)/2</f>
        <v>0.42677929662431008</v>
      </c>
      <c r="P10" s="14">
        <f>F10</f>
        <v>0.68</v>
      </c>
    </row>
    <row r="11" spans="1:16" x14ac:dyDescent="0.25">
      <c r="A11" s="10">
        <v>1501</v>
      </c>
      <c r="B11" s="11">
        <v>28</v>
      </c>
      <c r="C11" s="10">
        <v>1000</v>
      </c>
      <c r="D11" s="17">
        <v>15</v>
      </c>
      <c r="E11" s="10"/>
      <c r="F11" s="12"/>
      <c r="G11" s="10"/>
      <c r="H11" s="10"/>
      <c r="I11" s="15">
        <v>56.7</v>
      </c>
      <c r="J11" s="10">
        <v>2.8</v>
      </c>
    </row>
    <row r="12" spans="1:16" x14ac:dyDescent="0.25">
      <c r="A12" s="10">
        <v>2001</v>
      </c>
      <c r="B12" s="19">
        <v>42</v>
      </c>
      <c r="C12" s="17">
        <v>1500</v>
      </c>
      <c r="D12" s="10">
        <v>-8</v>
      </c>
      <c r="E12" s="10" t="s">
        <v>62</v>
      </c>
      <c r="F12" s="12">
        <v>1.56</v>
      </c>
      <c r="G12" s="10" t="s">
        <v>63</v>
      </c>
      <c r="H12" s="13">
        <v>337</v>
      </c>
      <c r="I12" s="10"/>
      <c r="J12" s="10">
        <v>3</v>
      </c>
      <c r="K12" s="9" t="s">
        <v>88</v>
      </c>
      <c r="L12" s="9">
        <f>H12</f>
        <v>337</v>
      </c>
      <c r="O12" s="14">
        <f>F12</f>
        <v>1.56</v>
      </c>
    </row>
    <row r="13" spans="1:16" x14ac:dyDescent="0.25">
      <c r="A13" s="10">
        <v>2001</v>
      </c>
      <c r="B13" s="19">
        <v>42</v>
      </c>
      <c r="C13" s="17">
        <v>1500</v>
      </c>
      <c r="D13" s="10">
        <v>-3</v>
      </c>
      <c r="E13" s="10" t="s">
        <v>64</v>
      </c>
      <c r="F13" s="12">
        <v>1.87</v>
      </c>
      <c r="G13" s="10" t="s">
        <v>65</v>
      </c>
      <c r="H13" s="10">
        <v>266</v>
      </c>
      <c r="I13" s="10"/>
      <c r="J13" s="10">
        <v>3</v>
      </c>
    </row>
    <row r="14" spans="1:16" x14ac:dyDescent="0.25">
      <c r="A14" s="10">
        <v>2001</v>
      </c>
      <c r="B14" s="19">
        <v>42</v>
      </c>
      <c r="C14" s="17">
        <v>1500</v>
      </c>
      <c r="D14" s="10">
        <v>7</v>
      </c>
      <c r="E14" s="10" t="s">
        <v>66</v>
      </c>
      <c r="F14" s="12">
        <v>0.85</v>
      </c>
      <c r="G14" s="10" t="s">
        <v>52</v>
      </c>
      <c r="H14" s="10">
        <v>56.1</v>
      </c>
      <c r="I14" s="10"/>
      <c r="J14" s="10">
        <v>3</v>
      </c>
    </row>
    <row r="15" spans="1:16" x14ac:dyDescent="0.25">
      <c r="A15" s="10">
        <v>2001</v>
      </c>
      <c r="B15" s="19">
        <v>42</v>
      </c>
      <c r="C15" s="17">
        <v>1500</v>
      </c>
      <c r="D15" s="15">
        <v>14</v>
      </c>
      <c r="E15" s="10" t="s">
        <v>57</v>
      </c>
      <c r="F15" s="25">
        <v>0.8</v>
      </c>
      <c r="G15" s="10" t="s">
        <v>67</v>
      </c>
      <c r="H15" s="10">
        <v>0.625</v>
      </c>
      <c r="I15" s="10"/>
      <c r="J15" s="10">
        <v>3</v>
      </c>
      <c r="M15" s="16">
        <f>(H14)/H12</f>
        <v>0.16646884272997034</v>
      </c>
      <c r="P15" s="24">
        <f>F15</f>
        <v>0.8</v>
      </c>
    </row>
    <row r="16" spans="1:16" x14ac:dyDescent="0.25">
      <c r="A16" s="10">
        <v>2001</v>
      </c>
      <c r="B16" s="19">
        <v>42</v>
      </c>
      <c r="C16" s="17">
        <v>1500</v>
      </c>
      <c r="D16" s="10">
        <v>15</v>
      </c>
      <c r="E16" s="10"/>
      <c r="F16" s="12"/>
      <c r="G16" s="10"/>
      <c r="H16" s="10"/>
      <c r="I16" s="15">
        <v>53.3</v>
      </c>
      <c r="J16" s="10">
        <v>3</v>
      </c>
    </row>
    <row r="17" spans="1:16" x14ac:dyDescent="0.25">
      <c r="A17" s="10">
        <v>2501</v>
      </c>
      <c r="B17" s="19">
        <v>42</v>
      </c>
      <c r="C17" s="17">
        <v>1500</v>
      </c>
      <c r="D17" s="17">
        <v>-8</v>
      </c>
      <c r="E17" s="10" t="s">
        <v>57</v>
      </c>
      <c r="F17" s="12">
        <v>1.1299999999999999</v>
      </c>
      <c r="G17" s="10" t="s">
        <v>60</v>
      </c>
      <c r="H17" s="13">
        <v>197</v>
      </c>
      <c r="I17" s="10"/>
      <c r="J17" s="10">
        <v>2.5</v>
      </c>
      <c r="K17" s="9" t="s">
        <v>88</v>
      </c>
      <c r="L17" s="9">
        <f>H17</f>
        <v>197</v>
      </c>
      <c r="O17" s="14">
        <f>F17</f>
        <v>1.1299999999999999</v>
      </c>
    </row>
    <row r="18" spans="1:16" x14ac:dyDescent="0.25">
      <c r="A18" s="10">
        <v>2501</v>
      </c>
      <c r="B18" s="19">
        <v>42</v>
      </c>
      <c r="C18" s="17">
        <v>1500</v>
      </c>
      <c r="D18" s="17">
        <v>-3</v>
      </c>
      <c r="E18" s="10" t="s">
        <v>47</v>
      </c>
      <c r="F18" s="12">
        <v>1.53</v>
      </c>
      <c r="G18" s="10" t="s">
        <v>68</v>
      </c>
      <c r="H18" s="10">
        <v>116</v>
      </c>
      <c r="I18" s="10"/>
      <c r="J18" s="10">
        <v>2.5</v>
      </c>
    </row>
    <row r="19" spans="1:16" x14ac:dyDescent="0.25">
      <c r="A19" s="10">
        <v>2501</v>
      </c>
      <c r="B19" s="19">
        <v>42</v>
      </c>
      <c r="C19" s="17">
        <v>1500</v>
      </c>
      <c r="D19" s="17">
        <v>7</v>
      </c>
      <c r="E19" s="10" t="s">
        <v>69</v>
      </c>
      <c r="F19" s="12">
        <v>0.69</v>
      </c>
      <c r="G19" s="10" t="s">
        <v>70</v>
      </c>
      <c r="H19" s="10">
        <v>33.299999999999997</v>
      </c>
      <c r="I19" s="10"/>
      <c r="J19" s="10">
        <v>2.5</v>
      </c>
    </row>
    <row r="20" spans="1:16" x14ac:dyDescent="0.25">
      <c r="A20" s="10">
        <v>2501</v>
      </c>
      <c r="B20" s="19">
        <v>42</v>
      </c>
      <c r="C20" s="17">
        <v>1500</v>
      </c>
      <c r="D20" s="18">
        <v>14</v>
      </c>
      <c r="E20" s="10" t="s">
        <v>51</v>
      </c>
      <c r="F20" s="12">
        <v>0.72</v>
      </c>
      <c r="G20" s="10" t="s">
        <v>71</v>
      </c>
      <c r="H20" s="10">
        <v>0.625</v>
      </c>
      <c r="I20" s="10"/>
      <c r="J20" s="10">
        <v>2.5</v>
      </c>
      <c r="M20" s="16">
        <f>(H19)/H17</f>
        <v>0.16903553299492385</v>
      </c>
      <c r="N20" s="16">
        <f>(M15+M20)/2</f>
        <v>0.16775218786244711</v>
      </c>
      <c r="O20" s="14" t="s">
        <v>91</v>
      </c>
      <c r="P20" s="14">
        <f>F20</f>
        <v>0.72</v>
      </c>
    </row>
    <row r="21" spans="1:16" x14ac:dyDescent="0.25">
      <c r="A21" s="10">
        <v>2501</v>
      </c>
      <c r="B21" s="19">
        <v>42</v>
      </c>
      <c r="C21" s="17">
        <v>1500</v>
      </c>
      <c r="D21" s="17">
        <v>15</v>
      </c>
      <c r="E21" s="10"/>
      <c r="F21" s="12"/>
      <c r="G21" s="10"/>
      <c r="H21" s="10"/>
      <c r="I21" s="15">
        <v>33.9</v>
      </c>
      <c r="J21" s="10">
        <v>2.5</v>
      </c>
    </row>
    <row r="22" spans="1:16" x14ac:dyDescent="0.25">
      <c r="A22" s="10">
        <v>3001</v>
      </c>
      <c r="B22" s="11">
        <v>56</v>
      </c>
      <c r="C22" s="10">
        <v>2000</v>
      </c>
      <c r="D22" s="10">
        <v>-10</v>
      </c>
      <c r="E22" s="10" t="s">
        <v>66</v>
      </c>
      <c r="F22" s="12">
        <v>1.38</v>
      </c>
      <c r="G22" s="10" t="s">
        <v>72</v>
      </c>
      <c r="H22" s="13">
        <v>227</v>
      </c>
      <c r="I22" s="10"/>
      <c r="J22" s="10">
        <v>3.1</v>
      </c>
      <c r="K22" s="9" t="s">
        <v>88</v>
      </c>
      <c r="L22" s="9">
        <f>H22</f>
        <v>227</v>
      </c>
      <c r="O22" s="14">
        <f>F22</f>
        <v>1.38</v>
      </c>
    </row>
    <row r="23" spans="1:16" x14ac:dyDescent="0.25">
      <c r="A23" s="10">
        <v>3001</v>
      </c>
      <c r="B23" s="11">
        <v>56</v>
      </c>
      <c r="C23" s="10">
        <v>2000</v>
      </c>
      <c r="D23" s="10">
        <v>-2</v>
      </c>
      <c r="E23" s="10" t="s">
        <v>64</v>
      </c>
      <c r="F23" s="12">
        <v>1.64</v>
      </c>
      <c r="G23" s="10" t="s">
        <v>73</v>
      </c>
      <c r="H23" s="10">
        <v>532</v>
      </c>
      <c r="I23" s="10"/>
      <c r="J23" s="10">
        <v>3.1</v>
      </c>
    </row>
    <row r="24" spans="1:16" x14ac:dyDescent="0.25">
      <c r="A24" s="10">
        <v>3001</v>
      </c>
      <c r="B24" s="11">
        <v>56</v>
      </c>
      <c r="C24" s="10">
        <v>2000</v>
      </c>
      <c r="D24" s="10">
        <v>7</v>
      </c>
      <c r="E24" s="10" t="s">
        <v>66</v>
      </c>
      <c r="F24" s="12">
        <v>1.07</v>
      </c>
      <c r="G24" s="10" t="s">
        <v>52</v>
      </c>
      <c r="H24" s="10">
        <v>44.6</v>
      </c>
      <c r="I24" s="10"/>
      <c r="J24" s="10">
        <v>3.1</v>
      </c>
    </row>
    <row r="25" spans="1:16" x14ac:dyDescent="0.25">
      <c r="A25" s="10">
        <v>3001</v>
      </c>
      <c r="B25" s="11">
        <v>56</v>
      </c>
      <c r="C25" s="10">
        <v>2000</v>
      </c>
      <c r="D25" s="15">
        <v>14</v>
      </c>
      <c r="E25" s="10" t="s">
        <v>74</v>
      </c>
      <c r="F25" s="12">
        <v>0.88</v>
      </c>
      <c r="G25" s="10" t="s">
        <v>75</v>
      </c>
      <c r="H25" s="10">
        <v>49.8</v>
      </c>
      <c r="I25" s="10"/>
      <c r="J25" s="10">
        <v>3.1</v>
      </c>
      <c r="M25" s="16">
        <f>(H24)/H22</f>
        <v>0.19647577092511015</v>
      </c>
      <c r="P25" s="14">
        <f>F25</f>
        <v>0.88</v>
      </c>
    </row>
    <row r="26" spans="1:16" x14ac:dyDescent="0.25">
      <c r="A26" s="10">
        <v>3001</v>
      </c>
      <c r="B26" s="11">
        <v>56</v>
      </c>
      <c r="C26" s="10">
        <v>2000</v>
      </c>
      <c r="D26" s="10">
        <v>15</v>
      </c>
      <c r="E26" s="10"/>
      <c r="F26" s="12"/>
      <c r="G26" s="10"/>
      <c r="H26" s="10"/>
      <c r="I26" s="15">
        <v>67.599999999999994</v>
      </c>
      <c r="J26" s="10">
        <v>3.1</v>
      </c>
    </row>
    <row r="27" spans="1:16" x14ac:dyDescent="0.25">
      <c r="A27" s="10">
        <v>3501</v>
      </c>
      <c r="B27" s="11">
        <v>56</v>
      </c>
      <c r="C27" s="10">
        <v>2000</v>
      </c>
      <c r="D27" s="17">
        <v>-10</v>
      </c>
      <c r="E27" s="10" t="s">
        <v>76</v>
      </c>
      <c r="F27" s="12">
        <v>1.49</v>
      </c>
      <c r="G27" s="10" t="s">
        <v>77</v>
      </c>
      <c r="H27" s="13">
        <v>163</v>
      </c>
      <c r="I27" s="10"/>
      <c r="J27" s="10">
        <v>3.1</v>
      </c>
      <c r="K27" s="9" t="s">
        <v>88</v>
      </c>
      <c r="L27" s="9">
        <f>H27</f>
        <v>163</v>
      </c>
      <c r="O27" s="14">
        <f>F27</f>
        <v>1.49</v>
      </c>
    </row>
    <row r="28" spans="1:16" x14ac:dyDescent="0.25">
      <c r="A28" s="10">
        <v>3501</v>
      </c>
      <c r="B28" s="11">
        <v>56</v>
      </c>
      <c r="C28" s="10">
        <v>2000</v>
      </c>
      <c r="D28" s="17">
        <v>-2</v>
      </c>
      <c r="E28" s="10" t="s">
        <v>78</v>
      </c>
      <c r="F28" s="12">
        <v>1.18</v>
      </c>
      <c r="G28" s="10" t="s">
        <v>65</v>
      </c>
      <c r="H28" s="10">
        <v>280</v>
      </c>
      <c r="I28" s="10"/>
      <c r="J28" s="10">
        <v>3.1</v>
      </c>
    </row>
    <row r="29" spans="1:16" x14ac:dyDescent="0.25">
      <c r="A29" s="10">
        <v>3501</v>
      </c>
      <c r="B29" s="11">
        <v>56</v>
      </c>
      <c r="C29" s="10">
        <v>2000</v>
      </c>
      <c r="D29" s="17">
        <v>7</v>
      </c>
      <c r="E29" s="10" t="s">
        <v>79</v>
      </c>
      <c r="F29" s="12">
        <v>0.74</v>
      </c>
      <c r="G29" s="10" t="s">
        <v>67</v>
      </c>
      <c r="H29" s="10">
        <v>91.1</v>
      </c>
      <c r="I29" s="10"/>
      <c r="J29" s="10">
        <v>3.1</v>
      </c>
    </row>
    <row r="30" spans="1:16" x14ac:dyDescent="0.25">
      <c r="A30" s="10">
        <v>3501</v>
      </c>
      <c r="B30" s="11">
        <v>56</v>
      </c>
      <c r="C30" s="10">
        <v>2000</v>
      </c>
      <c r="D30" s="18">
        <v>14</v>
      </c>
      <c r="E30" s="10" t="s">
        <v>80</v>
      </c>
      <c r="F30" s="12">
        <v>0.69</v>
      </c>
      <c r="G30" s="10" t="s">
        <v>81</v>
      </c>
      <c r="H30" s="10">
        <v>104</v>
      </c>
      <c r="I30" s="10"/>
      <c r="J30" s="10">
        <v>3.1</v>
      </c>
      <c r="M30" s="16">
        <f>(H29)/H27</f>
        <v>0.55889570552147239</v>
      </c>
      <c r="N30" s="16">
        <f>(M25+M30)/2</f>
        <v>0.37768573822329127</v>
      </c>
      <c r="P30" s="14">
        <f>F30</f>
        <v>0.69</v>
      </c>
    </row>
    <row r="31" spans="1:16" x14ac:dyDescent="0.25">
      <c r="A31" s="10">
        <v>3501</v>
      </c>
      <c r="B31" s="11">
        <v>56</v>
      </c>
      <c r="C31" s="10">
        <v>2000</v>
      </c>
      <c r="D31" s="17">
        <v>15</v>
      </c>
      <c r="E31" s="10"/>
      <c r="F31" s="12"/>
      <c r="G31" s="10"/>
      <c r="H31" s="10"/>
      <c r="I31" s="15">
        <v>27.1</v>
      </c>
      <c r="J31" s="10">
        <v>3.1</v>
      </c>
    </row>
    <row r="32" spans="1:16" x14ac:dyDescent="0.25">
      <c r="N32" s="9" t="s">
        <v>94</v>
      </c>
      <c r="O32" s="24">
        <f>AVERAGE(O2:O31)</f>
        <v>1.3433333333333335</v>
      </c>
      <c r="P32" s="24">
        <f>AVERAGE(P2:P31)</f>
        <v>0.75</v>
      </c>
    </row>
    <row r="33" spans="1:16" x14ac:dyDescent="0.25">
      <c r="N33" s="9" t="s">
        <v>95</v>
      </c>
      <c r="P33" s="26">
        <f>(O32-P32)/O32</f>
        <v>0.44168734491315143</v>
      </c>
    </row>
    <row r="34" spans="1:16" x14ac:dyDescent="0.25">
      <c r="F34" s="21"/>
    </row>
    <row r="35" spans="1:16" x14ac:dyDescent="0.25">
      <c r="F35" s="21"/>
    </row>
    <row r="36" spans="1:16" x14ac:dyDescent="0.25">
      <c r="F36" s="21"/>
    </row>
    <row r="37" spans="1:16" x14ac:dyDescent="0.25">
      <c r="F37" s="21"/>
    </row>
    <row r="38" spans="1:16" x14ac:dyDescent="0.25">
      <c r="F38" s="21"/>
    </row>
    <row r="39" spans="1:16" x14ac:dyDescent="0.25">
      <c r="F39" s="21"/>
    </row>
    <row r="40" spans="1:16" x14ac:dyDescent="0.25">
      <c r="A40" s="22"/>
      <c r="B40" s="23"/>
      <c r="C40" s="22"/>
      <c r="D40" s="22"/>
      <c r="E40" s="22"/>
      <c r="F40" s="21"/>
    </row>
    <row r="41" spans="1:16" x14ac:dyDescent="0.25">
      <c r="A41" s="22"/>
      <c r="B41" s="23"/>
      <c r="C41" s="22"/>
      <c r="D41" s="22"/>
      <c r="E41" s="22"/>
      <c r="F41" s="21"/>
    </row>
    <row r="42" spans="1:16" x14ac:dyDescent="0.25">
      <c r="A42" s="22"/>
      <c r="B42" s="23"/>
      <c r="C42" s="22"/>
      <c r="D42" s="22"/>
      <c r="E42" s="22"/>
      <c r="F42" s="21"/>
    </row>
    <row r="43" spans="1:16" x14ac:dyDescent="0.25">
      <c r="A43" s="22"/>
      <c r="B43" s="23"/>
      <c r="C43" s="22"/>
      <c r="D43" s="22"/>
      <c r="E43" s="22"/>
      <c r="F43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J39"/>
  <sheetViews>
    <sheetView tabSelected="1" topLeftCell="A8" workbookViewId="0">
      <selection activeCell="G1" sqref="G1:J1048576"/>
    </sheetView>
  </sheetViews>
  <sheetFormatPr defaultRowHeight="15" x14ac:dyDescent="0.25"/>
  <cols>
    <col min="1" max="1" width="11.140625" style="2" customWidth="1"/>
    <col min="2" max="2" width="10.85546875" style="2" customWidth="1"/>
    <col min="3" max="3" width="8" style="2" customWidth="1"/>
    <col min="4" max="4" width="12.5703125" style="2" customWidth="1"/>
    <col min="5" max="5" width="18.140625" style="5" customWidth="1"/>
    <col min="6" max="6" width="19" style="30" customWidth="1"/>
    <col min="7" max="7" width="14.7109375" style="4" customWidth="1"/>
    <col min="8" max="8" width="14.42578125" style="4" customWidth="1"/>
    <col min="9" max="9" width="17.140625" style="4" customWidth="1"/>
    <col min="10" max="10" width="19.140625" style="4" customWidth="1"/>
  </cols>
  <sheetData>
    <row r="1" spans="1:10" ht="39.75" customHeight="1" x14ac:dyDescent="0.25">
      <c r="A1" s="1" t="s">
        <v>41</v>
      </c>
      <c r="B1" s="1" t="s">
        <v>42</v>
      </c>
      <c r="C1" s="1" t="s">
        <v>0</v>
      </c>
      <c r="D1" s="1" t="s">
        <v>1</v>
      </c>
      <c r="E1" s="27" t="s">
        <v>36</v>
      </c>
      <c r="F1" s="32" t="s">
        <v>37</v>
      </c>
      <c r="G1" s="33" t="s">
        <v>38</v>
      </c>
      <c r="H1" s="33" t="s">
        <v>39</v>
      </c>
      <c r="I1" s="33" t="s">
        <v>40</v>
      </c>
      <c r="J1" s="33" t="s">
        <v>43</v>
      </c>
    </row>
    <row r="2" spans="1:10" x14ac:dyDescent="0.25">
      <c r="A2" s="2" t="s">
        <v>4</v>
      </c>
      <c r="B2" s="2" t="s">
        <v>2</v>
      </c>
      <c r="C2" s="2">
        <v>1</v>
      </c>
      <c r="D2" s="2">
        <v>0</v>
      </c>
      <c r="E2" s="29">
        <v>66</v>
      </c>
      <c r="F2" s="29">
        <v>66</v>
      </c>
      <c r="G2" s="3">
        <v>75</v>
      </c>
      <c r="H2" s="3">
        <v>68</v>
      </c>
      <c r="I2" s="3">
        <v>60</v>
      </c>
      <c r="J2" s="3">
        <v>2.8</v>
      </c>
    </row>
    <row r="3" spans="1:10" x14ac:dyDescent="0.25">
      <c r="A3" s="2" t="s">
        <v>5</v>
      </c>
      <c r="B3" s="2" t="s">
        <v>2</v>
      </c>
      <c r="C3" s="2">
        <v>1</v>
      </c>
      <c r="D3" s="2">
        <v>0</v>
      </c>
      <c r="E3" s="29">
        <v>23</v>
      </c>
      <c r="F3" s="29">
        <v>27</v>
      </c>
      <c r="G3" s="3">
        <v>27</v>
      </c>
      <c r="H3" s="3">
        <v>29</v>
      </c>
      <c r="I3" s="3">
        <v>22</v>
      </c>
      <c r="J3" s="3">
        <v>3.2</v>
      </c>
    </row>
    <row r="4" spans="1:10" x14ac:dyDescent="0.25">
      <c r="A4" s="2" t="s">
        <v>6</v>
      </c>
      <c r="B4" s="2" t="s">
        <v>2</v>
      </c>
      <c r="C4" s="2">
        <v>1</v>
      </c>
      <c r="D4" s="2">
        <v>0</v>
      </c>
      <c r="E4" s="29">
        <v>63</v>
      </c>
      <c r="F4" s="29">
        <v>52</v>
      </c>
      <c r="G4" s="3">
        <v>52</v>
      </c>
      <c r="H4" s="3">
        <v>63</v>
      </c>
      <c r="I4" s="3">
        <v>46</v>
      </c>
      <c r="J4" s="3">
        <v>2.6</v>
      </c>
    </row>
    <row r="5" spans="1:10" x14ac:dyDescent="0.25">
      <c r="A5" s="2" t="s">
        <v>7</v>
      </c>
      <c r="B5" s="2" t="s">
        <v>2</v>
      </c>
      <c r="C5" s="2">
        <v>1</v>
      </c>
      <c r="D5" s="2">
        <v>0</v>
      </c>
      <c r="E5" s="29">
        <v>94</v>
      </c>
      <c r="F5" s="29">
        <v>95</v>
      </c>
      <c r="G5" s="3">
        <v>91</v>
      </c>
      <c r="H5" s="3">
        <v>97</v>
      </c>
      <c r="I5" s="3">
        <v>81</v>
      </c>
      <c r="J5" s="3">
        <v>3.2</v>
      </c>
    </row>
    <row r="6" spans="1:10" x14ac:dyDescent="0.25">
      <c r="A6" s="2" t="s">
        <v>8</v>
      </c>
      <c r="B6" s="2" t="s">
        <v>2</v>
      </c>
      <c r="C6" s="2">
        <v>1</v>
      </c>
      <c r="D6" s="2">
        <v>0</v>
      </c>
      <c r="E6" s="29">
        <v>33</v>
      </c>
      <c r="F6" s="29">
        <v>26</v>
      </c>
      <c r="G6" s="3">
        <v>24</v>
      </c>
      <c r="H6" s="3">
        <v>34</v>
      </c>
      <c r="I6" s="3">
        <v>24</v>
      </c>
      <c r="J6" s="3">
        <v>3.5</v>
      </c>
    </row>
    <row r="7" spans="1:10" x14ac:dyDescent="0.25">
      <c r="A7" s="2" t="s">
        <v>9</v>
      </c>
      <c r="B7" s="2" t="s">
        <v>2</v>
      </c>
      <c r="C7" s="2">
        <v>1</v>
      </c>
      <c r="D7" s="2">
        <v>0</v>
      </c>
      <c r="E7" s="29">
        <v>55</v>
      </c>
      <c r="F7" s="29">
        <v>51</v>
      </c>
      <c r="G7" s="3">
        <v>66</v>
      </c>
      <c r="H7" s="3">
        <v>53</v>
      </c>
      <c r="I7" s="3">
        <v>49</v>
      </c>
      <c r="J7" s="3">
        <v>2.6</v>
      </c>
    </row>
    <row r="8" spans="1:10" x14ac:dyDescent="0.25">
      <c r="A8" s="2" t="s">
        <v>10</v>
      </c>
      <c r="B8" s="2" t="s">
        <v>2</v>
      </c>
      <c r="C8" s="2">
        <v>1</v>
      </c>
      <c r="D8" s="2">
        <v>0</v>
      </c>
      <c r="E8" s="29">
        <v>34</v>
      </c>
      <c r="F8" s="29">
        <v>52</v>
      </c>
      <c r="G8" s="3">
        <v>41</v>
      </c>
      <c r="H8" s="3">
        <v>34</v>
      </c>
      <c r="I8" s="3">
        <v>43</v>
      </c>
      <c r="J8" s="3">
        <v>3.1</v>
      </c>
    </row>
    <row r="9" spans="1:10" x14ac:dyDescent="0.25">
      <c r="A9" s="2" t="s">
        <v>11</v>
      </c>
      <c r="B9" s="2" t="s">
        <v>2</v>
      </c>
      <c r="C9" s="2">
        <v>1</v>
      </c>
      <c r="D9" s="2">
        <v>0</v>
      </c>
      <c r="E9" s="29">
        <v>42</v>
      </c>
      <c r="F9" s="29">
        <v>51</v>
      </c>
      <c r="G9" s="3">
        <v>61</v>
      </c>
      <c r="H9" s="3">
        <v>59</v>
      </c>
      <c r="I9" s="3">
        <v>41</v>
      </c>
      <c r="J9" s="3">
        <v>2.7</v>
      </c>
    </row>
    <row r="10" spans="1:10" x14ac:dyDescent="0.25">
      <c r="A10" s="2" t="s">
        <v>12</v>
      </c>
      <c r="B10" s="2" t="s">
        <v>2</v>
      </c>
      <c r="C10" s="2">
        <v>1</v>
      </c>
      <c r="D10" s="2">
        <v>0</v>
      </c>
      <c r="E10" s="29">
        <v>61</v>
      </c>
      <c r="F10" s="29">
        <v>58</v>
      </c>
      <c r="G10" s="3">
        <v>73</v>
      </c>
      <c r="H10" s="3">
        <v>65</v>
      </c>
      <c r="I10" s="3">
        <v>53</v>
      </c>
      <c r="J10" s="3">
        <v>2.6</v>
      </c>
    </row>
    <row r="11" spans="1:10" x14ac:dyDescent="0.25">
      <c r="A11" s="2" t="s">
        <v>13</v>
      </c>
      <c r="B11" s="2" t="s">
        <v>2</v>
      </c>
      <c r="C11" s="2">
        <v>1</v>
      </c>
      <c r="D11" s="2">
        <v>0</v>
      </c>
      <c r="E11" s="29">
        <v>57</v>
      </c>
      <c r="F11" s="29">
        <v>57</v>
      </c>
      <c r="G11" s="3">
        <v>63</v>
      </c>
      <c r="H11" s="3">
        <v>56</v>
      </c>
      <c r="I11" s="3">
        <v>54</v>
      </c>
      <c r="J11" s="3">
        <v>2.8</v>
      </c>
    </row>
    <row r="12" spans="1:10" x14ac:dyDescent="0.25">
      <c r="A12" s="2" t="s">
        <v>14</v>
      </c>
      <c r="B12" s="2" t="s">
        <v>3</v>
      </c>
      <c r="C12" s="2">
        <v>2</v>
      </c>
      <c r="D12" s="2">
        <v>8</v>
      </c>
      <c r="E12" s="29">
        <v>64</v>
      </c>
      <c r="F12" s="29">
        <v>58</v>
      </c>
      <c r="G12" s="3">
        <v>20</v>
      </c>
      <c r="H12" s="3">
        <v>24</v>
      </c>
      <c r="I12" s="3">
        <v>15</v>
      </c>
      <c r="J12" s="3">
        <v>2.8</v>
      </c>
    </row>
    <row r="13" spans="1:10" x14ac:dyDescent="0.25">
      <c r="A13" s="2" t="s">
        <v>15</v>
      </c>
      <c r="B13" s="2" t="s">
        <v>3</v>
      </c>
      <c r="C13" s="2">
        <v>2</v>
      </c>
      <c r="D13" s="2">
        <v>8</v>
      </c>
      <c r="E13" s="29">
        <v>56</v>
      </c>
      <c r="F13" s="29">
        <v>46</v>
      </c>
      <c r="G13" s="3">
        <v>20</v>
      </c>
      <c r="H13" s="3"/>
      <c r="I13" s="3"/>
      <c r="J13" s="3">
        <v>2.8</v>
      </c>
    </row>
    <row r="14" spans="1:10" x14ac:dyDescent="0.25">
      <c r="A14" s="2" t="s">
        <v>16</v>
      </c>
      <c r="B14" s="2" t="s">
        <v>3</v>
      </c>
      <c r="C14" s="2">
        <v>2</v>
      </c>
      <c r="D14" s="2">
        <v>8</v>
      </c>
      <c r="E14" s="29">
        <v>31</v>
      </c>
      <c r="F14" s="29">
        <v>32</v>
      </c>
      <c r="G14" s="3">
        <v>9</v>
      </c>
      <c r="H14" s="3">
        <v>11</v>
      </c>
      <c r="I14" s="3">
        <v>10</v>
      </c>
      <c r="J14" s="3">
        <v>3.2</v>
      </c>
    </row>
    <row r="15" spans="1:10" x14ac:dyDescent="0.25">
      <c r="A15" s="2" t="s">
        <v>17</v>
      </c>
      <c r="B15" s="2" t="s">
        <v>3</v>
      </c>
      <c r="C15" s="2">
        <v>2</v>
      </c>
      <c r="D15" s="2">
        <v>8</v>
      </c>
      <c r="E15" s="29">
        <v>54</v>
      </c>
      <c r="F15" s="29">
        <v>56</v>
      </c>
      <c r="G15" s="3">
        <v>23</v>
      </c>
      <c r="H15" s="3">
        <v>34</v>
      </c>
      <c r="I15" s="3">
        <v>21</v>
      </c>
      <c r="J15" s="3">
        <v>2.7</v>
      </c>
    </row>
    <row r="16" spans="1:10" x14ac:dyDescent="0.25">
      <c r="A16" s="2" t="s">
        <v>18</v>
      </c>
      <c r="B16" s="2" t="s">
        <v>3</v>
      </c>
      <c r="C16" s="2">
        <v>2</v>
      </c>
      <c r="D16" s="2">
        <v>8</v>
      </c>
      <c r="E16" s="29">
        <v>60</v>
      </c>
      <c r="F16" s="29">
        <v>58</v>
      </c>
      <c r="G16" s="3">
        <v>29</v>
      </c>
      <c r="H16" s="3">
        <v>29</v>
      </c>
      <c r="I16" s="3">
        <v>22</v>
      </c>
      <c r="J16" s="3">
        <v>2.9</v>
      </c>
    </row>
    <row r="17" spans="1:10" x14ac:dyDescent="0.25">
      <c r="A17" s="2" t="s">
        <v>19</v>
      </c>
      <c r="B17" s="2" t="s">
        <v>3</v>
      </c>
      <c r="C17" s="2">
        <v>2</v>
      </c>
      <c r="D17" s="2">
        <v>8</v>
      </c>
      <c r="E17" s="29">
        <v>73</v>
      </c>
      <c r="F17" s="29">
        <v>63</v>
      </c>
      <c r="G17" s="3">
        <v>38</v>
      </c>
      <c r="H17" s="3">
        <v>54</v>
      </c>
      <c r="I17" s="3">
        <v>37</v>
      </c>
      <c r="J17" s="3">
        <v>2.6</v>
      </c>
    </row>
    <row r="18" spans="1:10" x14ac:dyDescent="0.25">
      <c r="A18" s="2" t="s">
        <v>20</v>
      </c>
      <c r="B18" s="2" t="s">
        <v>3</v>
      </c>
      <c r="C18" s="2">
        <v>3</v>
      </c>
      <c r="D18" s="2">
        <v>2</v>
      </c>
      <c r="E18" s="29">
        <v>62</v>
      </c>
      <c r="F18" s="29">
        <v>61</v>
      </c>
      <c r="G18" s="3">
        <v>17</v>
      </c>
      <c r="H18" s="3">
        <v>23</v>
      </c>
      <c r="I18" s="3">
        <v>19</v>
      </c>
      <c r="J18" s="3">
        <v>3</v>
      </c>
    </row>
    <row r="19" spans="1:10" x14ac:dyDescent="0.25">
      <c r="A19" s="2" t="s">
        <v>21</v>
      </c>
      <c r="B19" s="2" t="s">
        <v>3</v>
      </c>
      <c r="C19" s="2">
        <v>3</v>
      </c>
      <c r="D19" s="2">
        <v>2</v>
      </c>
      <c r="E19" s="29">
        <v>51</v>
      </c>
      <c r="F19" s="29">
        <v>42</v>
      </c>
      <c r="G19" s="3">
        <v>17</v>
      </c>
      <c r="H19" s="3">
        <v>26</v>
      </c>
      <c r="I19" s="3">
        <v>24</v>
      </c>
      <c r="J19" s="3">
        <v>2.6</v>
      </c>
    </row>
    <row r="20" spans="1:10" x14ac:dyDescent="0.25">
      <c r="A20" s="2" t="s">
        <v>22</v>
      </c>
      <c r="B20" s="2" t="s">
        <v>3</v>
      </c>
      <c r="C20" s="2">
        <v>3</v>
      </c>
      <c r="D20" s="2">
        <v>2</v>
      </c>
      <c r="E20" s="29">
        <v>76</v>
      </c>
      <c r="F20" s="29">
        <v>51</v>
      </c>
      <c r="G20" s="3">
        <v>18</v>
      </c>
      <c r="H20" s="3">
        <v>33</v>
      </c>
      <c r="I20" s="3">
        <v>39</v>
      </c>
      <c r="J20" s="3">
        <v>2.5</v>
      </c>
    </row>
    <row r="21" spans="1:10" x14ac:dyDescent="0.25">
      <c r="A21" s="2" t="s">
        <v>23</v>
      </c>
      <c r="B21" s="2" t="s">
        <v>3</v>
      </c>
      <c r="C21" s="2">
        <v>3</v>
      </c>
      <c r="D21" s="2">
        <v>2</v>
      </c>
      <c r="E21" s="29">
        <v>52</v>
      </c>
      <c r="F21" s="29">
        <v>53</v>
      </c>
      <c r="G21" s="3">
        <v>5</v>
      </c>
      <c r="H21" s="3">
        <v>16</v>
      </c>
      <c r="I21" s="3">
        <v>11</v>
      </c>
      <c r="J21" s="3">
        <v>2.8</v>
      </c>
    </row>
    <row r="22" spans="1:10" x14ac:dyDescent="0.25">
      <c r="A22" s="2" t="s">
        <v>24</v>
      </c>
      <c r="B22" s="2" t="s">
        <v>3</v>
      </c>
      <c r="C22" s="2">
        <v>3</v>
      </c>
      <c r="D22" s="2">
        <v>2</v>
      </c>
      <c r="E22" s="29">
        <v>49</v>
      </c>
      <c r="F22" s="29">
        <v>24</v>
      </c>
      <c r="G22" s="3">
        <v>10</v>
      </c>
      <c r="H22" s="3">
        <v>13</v>
      </c>
      <c r="I22" s="3">
        <v>12</v>
      </c>
      <c r="J22" s="3">
        <v>2.2999999999999998</v>
      </c>
    </row>
    <row r="23" spans="1:10" x14ac:dyDescent="0.25">
      <c r="A23" s="2" t="s">
        <v>25</v>
      </c>
      <c r="B23" s="2" t="s">
        <v>3</v>
      </c>
      <c r="C23" s="2">
        <v>3</v>
      </c>
      <c r="D23" s="2">
        <v>2</v>
      </c>
      <c r="E23" s="29">
        <v>61</v>
      </c>
      <c r="F23" s="29">
        <v>48</v>
      </c>
      <c r="G23" s="3">
        <v>13</v>
      </c>
      <c r="H23" s="3">
        <v>24</v>
      </c>
      <c r="I23" s="3">
        <v>19</v>
      </c>
      <c r="J23" s="3">
        <v>3</v>
      </c>
    </row>
    <row r="24" spans="1:10" x14ac:dyDescent="0.25">
      <c r="A24" s="2" t="s">
        <v>26</v>
      </c>
      <c r="B24" s="2" t="s">
        <v>3</v>
      </c>
      <c r="C24" s="2">
        <v>4</v>
      </c>
      <c r="D24" s="2">
        <v>32</v>
      </c>
      <c r="E24" s="29">
        <v>51</v>
      </c>
      <c r="F24" s="29">
        <v>56</v>
      </c>
      <c r="G24" s="3">
        <v>18</v>
      </c>
      <c r="H24" s="3">
        <v>19</v>
      </c>
      <c r="I24" s="3">
        <v>14</v>
      </c>
      <c r="J24" s="3">
        <v>2.9</v>
      </c>
    </row>
    <row r="25" spans="1:10" x14ac:dyDescent="0.25">
      <c r="A25" s="2" t="s">
        <v>27</v>
      </c>
      <c r="B25" s="2" t="s">
        <v>3</v>
      </c>
      <c r="C25" s="2">
        <v>4</v>
      </c>
      <c r="D25" s="2">
        <v>32</v>
      </c>
      <c r="E25" s="29">
        <v>46</v>
      </c>
      <c r="F25" s="29">
        <v>44</v>
      </c>
      <c r="G25" s="3">
        <v>9</v>
      </c>
      <c r="H25" s="3">
        <v>10</v>
      </c>
      <c r="I25" s="3">
        <v>7</v>
      </c>
      <c r="J25" s="3">
        <v>3.5</v>
      </c>
    </row>
    <row r="26" spans="1:10" x14ac:dyDescent="0.25">
      <c r="A26" s="2" t="s">
        <v>28</v>
      </c>
      <c r="B26" s="2" t="s">
        <v>3</v>
      </c>
      <c r="C26" s="2">
        <v>4</v>
      </c>
      <c r="D26" s="2">
        <v>32</v>
      </c>
      <c r="E26" s="29">
        <v>56</v>
      </c>
      <c r="F26" s="29">
        <v>52</v>
      </c>
      <c r="G26" s="3">
        <v>19</v>
      </c>
      <c r="H26" s="3">
        <v>18</v>
      </c>
      <c r="I26" s="3">
        <v>16</v>
      </c>
      <c r="J26" s="3">
        <v>4.0999999999999996</v>
      </c>
    </row>
    <row r="27" spans="1:10" x14ac:dyDescent="0.25">
      <c r="A27" s="2" t="s">
        <v>29</v>
      </c>
      <c r="B27" s="2" t="s">
        <v>3</v>
      </c>
      <c r="C27" s="2">
        <v>4</v>
      </c>
      <c r="D27" s="2">
        <v>32</v>
      </c>
      <c r="E27" s="29">
        <v>70</v>
      </c>
      <c r="F27" s="29">
        <v>55</v>
      </c>
      <c r="G27" s="3">
        <v>15</v>
      </c>
      <c r="H27" s="3">
        <v>19</v>
      </c>
      <c r="I27" s="3">
        <v>10</v>
      </c>
      <c r="J27" s="3">
        <v>2.9</v>
      </c>
    </row>
    <row r="28" spans="1:10" x14ac:dyDescent="0.25">
      <c r="A28" s="2" t="s">
        <v>30</v>
      </c>
      <c r="B28" s="2" t="s">
        <v>3</v>
      </c>
      <c r="C28" s="2">
        <v>4</v>
      </c>
      <c r="D28" s="2">
        <v>32</v>
      </c>
      <c r="E28" s="29">
        <v>38</v>
      </c>
      <c r="F28" s="29">
        <v>31</v>
      </c>
      <c r="G28" s="3">
        <v>12</v>
      </c>
      <c r="H28" s="3">
        <v>11</v>
      </c>
      <c r="I28" s="3">
        <v>10</v>
      </c>
      <c r="J28" s="3">
        <v>3.4</v>
      </c>
    </row>
    <row r="29" spans="1:10" x14ac:dyDescent="0.25">
      <c r="A29" s="2" t="s">
        <v>31</v>
      </c>
      <c r="B29" s="2" t="s">
        <v>3</v>
      </c>
      <c r="C29" s="2">
        <v>4</v>
      </c>
      <c r="D29" s="2">
        <v>32</v>
      </c>
      <c r="E29" s="29">
        <v>70</v>
      </c>
      <c r="F29" s="29">
        <v>51</v>
      </c>
      <c r="G29" s="3">
        <v>27</v>
      </c>
      <c r="H29" s="3">
        <v>28</v>
      </c>
      <c r="I29" s="3">
        <v>17</v>
      </c>
      <c r="J29" s="3">
        <v>2.2999999999999998</v>
      </c>
    </row>
    <row r="30" spans="1:10" x14ac:dyDescent="0.25">
      <c r="A30" s="2" t="s">
        <v>32</v>
      </c>
      <c r="B30" s="2" t="s">
        <v>3</v>
      </c>
      <c r="C30" s="2">
        <v>4</v>
      </c>
      <c r="D30" s="2">
        <v>32</v>
      </c>
      <c r="E30" s="29">
        <v>46</v>
      </c>
      <c r="F30" s="29">
        <v>31</v>
      </c>
      <c r="G30" s="3">
        <v>8</v>
      </c>
      <c r="H30" s="3">
        <v>12</v>
      </c>
      <c r="I30" s="3">
        <v>5</v>
      </c>
      <c r="J30" s="3">
        <v>2.6</v>
      </c>
    </row>
    <row r="31" spans="1:10" x14ac:dyDescent="0.25">
      <c r="A31" s="2" t="s">
        <v>33</v>
      </c>
      <c r="B31" s="2" t="s">
        <v>3</v>
      </c>
      <c r="C31" s="2">
        <v>4</v>
      </c>
      <c r="D31" s="2">
        <v>32</v>
      </c>
      <c r="E31" s="29">
        <v>43</v>
      </c>
      <c r="F31" s="29">
        <v>36</v>
      </c>
      <c r="G31" s="3">
        <v>13</v>
      </c>
      <c r="H31" s="3">
        <v>12</v>
      </c>
      <c r="I31" s="3">
        <v>11</v>
      </c>
      <c r="J31" s="3">
        <v>2.9</v>
      </c>
    </row>
    <row r="32" spans="1:10" x14ac:dyDescent="0.25">
      <c r="A32" s="2" t="s">
        <v>34</v>
      </c>
      <c r="B32" s="2" t="s">
        <v>3</v>
      </c>
      <c r="C32" s="2">
        <v>4</v>
      </c>
      <c r="D32" s="2">
        <v>32</v>
      </c>
      <c r="E32" s="29">
        <v>53</v>
      </c>
      <c r="F32" s="29">
        <v>55</v>
      </c>
      <c r="G32" s="3">
        <v>11</v>
      </c>
      <c r="H32" s="3">
        <v>17</v>
      </c>
      <c r="I32" s="3">
        <v>9</v>
      </c>
      <c r="J32" s="3">
        <v>2.8</v>
      </c>
    </row>
    <row r="33" spans="1:10" x14ac:dyDescent="0.25">
      <c r="A33" s="2" t="s">
        <v>35</v>
      </c>
      <c r="B33" s="2" t="s">
        <v>3</v>
      </c>
      <c r="C33" s="2">
        <v>4</v>
      </c>
      <c r="D33" s="2">
        <v>32</v>
      </c>
      <c r="E33" s="29">
        <v>71</v>
      </c>
      <c r="F33" s="29">
        <v>54</v>
      </c>
      <c r="G33" s="3">
        <v>25</v>
      </c>
      <c r="H33" s="3">
        <v>34</v>
      </c>
      <c r="I33" s="3">
        <v>26</v>
      </c>
      <c r="J33" s="3">
        <v>2.4</v>
      </c>
    </row>
    <row r="34" spans="1:10" x14ac:dyDescent="0.25">
      <c r="D34" s="28" t="s">
        <v>96</v>
      </c>
      <c r="E34" s="31">
        <f>AVERAGE(E2:E33)</f>
        <v>55.03125</v>
      </c>
      <c r="F34" s="31">
        <f>AVERAGE(F2:F33)</f>
        <v>49.75</v>
      </c>
      <c r="J34" s="3"/>
    </row>
    <row r="35" spans="1:10" x14ac:dyDescent="0.25">
      <c r="D35" s="2" t="s">
        <v>96</v>
      </c>
      <c r="F35" s="31">
        <f>(E34+F34)/2</f>
        <v>52.390625</v>
      </c>
      <c r="J35" s="3"/>
    </row>
    <row r="36" spans="1:10" x14ac:dyDescent="0.25">
      <c r="J36" s="3"/>
    </row>
    <row r="37" spans="1:10" x14ac:dyDescent="0.25">
      <c r="J37" s="3"/>
    </row>
    <row r="38" spans="1:10" x14ac:dyDescent="0.25">
      <c r="J38" s="3"/>
    </row>
    <row r="39" spans="1:10" x14ac:dyDescent="0.25">
      <c r="J39" s="3"/>
    </row>
  </sheetData>
  <phoneticPr fontId="2" type="noConversion"/>
  <pageMargins left="0.7" right="0.7" top="0.75" bottom="0.75" header="0.3" footer="0.3"/>
  <ignoredErrors>
    <ignoredError sqref="A2:A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1ee89e71-04cd-405e-9ca3-99e020c1694d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THSTCAMATVW7-2049829041-3574</_dlc_DocId>
    <_dlc_DocIdUrl xmlns="6756cf9f-431d-4efc-b9b0-c7deed194af5">
      <Url>https://azcollaboration.sharepoint.com/sites/MS256/Ionis/_layouts/15/DocIdRedir.aspx?ID=THSTCAMATVW7-2049829041-3574</Url>
      <Description>THSTCAMATVW7-2049829041-3574</Description>
    </_dlc_DocIdUrl>
  </documentManagement>
</p:properties>
</file>

<file path=customXml/itemProps1.xml><?xml version="1.0" encoding="utf-8"?>
<ds:datastoreItem xmlns:ds="http://schemas.openxmlformats.org/officeDocument/2006/customXml" ds:itemID="{F78ACC49-65EA-4033-BCC0-D61D5BE38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DF5CE6-A80A-47D3-B163-EAAC583BCBA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7F7F0D6-38DC-4471-80B8-6480FC36B8B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0F0E61B-10C2-4880-99F4-B880F67DC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EEBEDC0-D326-40A9-B5DB-49DDB6096012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Oral, 14 d monkey</vt:lpstr>
      <vt:lpstr>SC, 3 months monkey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2023-08-09T11:13:26Z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58779c0d-65d7-45cf-804b-b068eba9a909</vt:lpwstr>
  </property>
</Properties>
</file>