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s56/R_work/Prolonged_persistence_of_DNA_lesions/"/>
    </mc:Choice>
  </mc:AlternateContent>
  <xr:revisionPtr revIDLastSave="0" documentId="13_ncr:1_{9A7C6C0B-C98F-494C-8778-4C2A2386E5D9}" xr6:coauthVersionLast="47" xr6:coauthVersionMax="47" xr10:uidLastSave="{00000000-0000-0000-0000-000000000000}"/>
  <bookViews>
    <workbookView xWindow="-34320" yWindow="1400" windowWidth="28040" windowHeight="17440" xr2:uid="{68D950B9-800F-A944-927C-89E1B8A4C828}"/>
  </bookViews>
  <sheets>
    <sheet name="Schematic" sheetId="1" r:id="rId1"/>
    <sheet name="Two_replications" sheetId="3" r:id="rId2"/>
    <sheet name="Three_replications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2"/>
  <c r="K4" i="2"/>
  <c r="F27" i="2" s="1"/>
  <c r="K5" i="2"/>
  <c r="K6" i="2"/>
  <c r="F13" i="2" s="1"/>
  <c r="D5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B3" i="3"/>
  <c r="B4" i="3"/>
  <c r="F4" i="3" s="1"/>
  <c r="B5" i="3"/>
  <c r="F5" i="3" s="1"/>
  <c r="B6" i="3"/>
  <c r="B7" i="3"/>
  <c r="F7" i="3" s="1"/>
  <c r="B8" i="3"/>
  <c r="B9" i="3"/>
  <c r="B10" i="3"/>
  <c r="F10" i="3" s="1"/>
  <c r="B11" i="3"/>
  <c r="F11" i="3" s="1"/>
  <c r="B12" i="3"/>
  <c r="B13" i="3"/>
  <c r="B14" i="3"/>
  <c r="F14" i="3" s="1"/>
  <c r="B15" i="3"/>
  <c r="F15" i="3" s="1"/>
  <c r="B16" i="3"/>
  <c r="F16" i="3" s="1"/>
  <c r="B17" i="3"/>
  <c r="F17" i="3" s="1"/>
  <c r="B2" i="3"/>
  <c r="F2" i="3" s="1"/>
  <c r="I9" i="3" s="1"/>
  <c r="B7" i="4" s="1"/>
  <c r="I14" i="3"/>
  <c r="B12" i="4" s="1"/>
  <c r="I13" i="3"/>
  <c r="B11" i="4" s="1"/>
  <c r="I12" i="3"/>
  <c r="B10" i="4" s="1"/>
  <c r="I7" i="3"/>
  <c r="F3" i="2"/>
  <c r="F4" i="2"/>
  <c r="F5" i="2"/>
  <c r="F8" i="2"/>
  <c r="F11" i="2"/>
  <c r="F12" i="2"/>
  <c r="F16" i="2"/>
  <c r="F19" i="2"/>
  <c r="F20" i="2"/>
  <c r="F21" i="2"/>
  <c r="F23" i="2"/>
  <c r="F24" i="2"/>
  <c r="F28" i="2"/>
  <c r="F31" i="2"/>
  <c r="F32" i="2"/>
  <c r="F36" i="2"/>
  <c r="F39" i="2"/>
  <c r="F40" i="2"/>
  <c r="F44" i="2"/>
  <c r="F47" i="2"/>
  <c r="F48" i="2"/>
  <c r="F52" i="2"/>
  <c r="F55" i="2"/>
  <c r="F56" i="2"/>
  <c r="F60" i="2"/>
  <c r="F63" i="2"/>
  <c r="F64" i="2"/>
  <c r="D8" i="2"/>
  <c r="D9" i="2"/>
  <c r="D10" i="2"/>
  <c r="D11" i="2"/>
  <c r="D12" i="2"/>
  <c r="D13" i="2"/>
  <c r="D24" i="2"/>
  <c r="D25" i="2"/>
  <c r="D26" i="2"/>
  <c r="D27" i="2"/>
  <c r="D28" i="2"/>
  <c r="D29" i="2"/>
  <c r="D40" i="2"/>
  <c r="D41" i="2"/>
  <c r="D42" i="2"/>
  <c r="D43" i="2"/>
  <c r="D44" i="2"/>
  <c r="D45" i="2"/>
  <c r="D49" i="2"/>
  <c r="D55" i="2"/>
  <c r="D56" i="2"/>
  <c r="D58" i="2"/>
  <c r="D59" i="2"/>
  <c r="D60" i="2"/>
  <c r="D61" i="2"/>
  <c r="D64" i="2"/>
  <c r="B18" i="2"/>
  <c r="B19" i="2"/>
  <c r="B22" i="2"/>
  <c r="B23" i="2"/>
  <c r="B26" i="2"/>
  <c r="B27" i="2"/>
  <c r="B30" i="2"/>
  <c r="B31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8" i="2"/>
  <c r="B60" i="2"/>
  <c r="B64" i="2"/>
  <c r="F12" i="3" l="1"/>
  <c r="F8" i="3"/>
  <c r="B33" i="2"/>
  <c r="B29" i="2"/>
  <c r="B25" i="2"/>
  <c r="B21" i="2"/>
  <c r="D54" i="2"/>
  <c r="D39" i="2"/>
  <c r="H39" i="2" s="1"/>
  <c r="D23" i="2"/>
  <c r="H23" i="2" s="1"/>
  <c r="D7" i="2"/>
  <c r="F15" i="2"/>
  <c r="F7" i="2"/>
  <c r="B32" i="2"/>
  <c r="B28" i="2"/>
  <c r="B24" i="2"/>
  <c r="H24" i="2" s="1"/>
  <c r="B20" i="2"/>
  <c r="D57" i="2"/>
  <c r="D38" i="2"/>
  <c r="D22" i="2"/>
  <c r="D6" i="2"/>
  <c r="F59" i="2"/>
  <c r="F51" i="2"/>
  <c r="F43" i="2"/>
  <c r="H43" i="2" s="1"/>
  <c r="F35" i="2"/>
  <c r="F9" i="3"/>
  <c r="F13" i="3"/>
  <c r="F6" i="3"/>
  <c r="B63" i="2"/>
  <c r="D30" i="2"/>
  <c r="F53" i="2"/>
  <c r="B54" i="2"/>
  <c r="B62" i="2"/>
  <c r="B50" i="2"/>
  <c r="D15" i="2"/>
  <c r="F37" i="2"/>
  <c r="B14" i="2"/>
  <c r="B7" i="2"/>
  <c r="D52" i="2"/>
  <c r="D20" i="2"/>
  <c r="B3" i="2"/>
  <c r="B2" i="2"/>
  <c r="D36" i="2"/>
  <c r="H36" i="2" s="1"/>
  <c r="D4" i="2"/>
  <c r="F3" i="3"/>
  <c r="B59" i="2"/>
  <c r="H59" i="2" s="1"/>
  <c r="B55" i="2"/>
  <c r="H55" i="2" s="1"/>
  <c r="B51" i="2"/>
  <c r="D65" i="2"/>
  <c r="D46" i="2"/>
  <c r="D31" i="2"/>
  <c r="H31" i="2" s="1"/>
  <c r="D16" i="2"/>
  <c r="F65" i="2"/>
  <c r="F49" i="2"/>
  <c r="H49" i="2" s="1"/>
  <c r="F33" i="2"/>
  <c r="F17" i="2"/>
  <c r="B65" i="2"/>
  <c r="H65" i="2" s="1"/>
  <c r="B61" i="2"/>
  <c r="B57" i="2"/>
  <c r="B53" i="2"/>
  <c r="D63" i="2"/>
  <c r="H63" i="2" s="1"/>
  <c r="D48" i="2"/>
  <c r="H48" i="2" s="1"/>
  <c r="D33" i="2"/>
  <c r="D14" i="2"/>
  <c r="F57" i="2"/>
  <c r="F41" i="2"/>
  <c r="H41" i="2" s="1"/>
  <c r="F25" i="2"/>
  <c r="F9" i="2"/>
  <c r="B56" i="2"/>
  <c r="H56" i="2" s="1"/>
  <c r="B52" i="2"/>
  <c r="D62" i="2"/>
  <c r="D47" i="2"/>
  <c r="H47" i="2" s="1"/>
  <c r="D32" i="2"/>
  <c r="D17" i="2"/>
  <c r="F61" i="2"/>
  <c r="F45" i="2"/>
  <c r="H45" i="2" s="1"/>
  <c r="F29" i="2"/>
  <c r="H29" i="2" s="1"/>
  <c r="B6" i="2"/>
  <c r="B17" i="2"/>
  <c r="B13" i="2"/>
  <c r="H13" i="2" s="1"/>
  <c r="D2" i="2"/>
  <c r="D51" i="2"/>
  <c r="D35" i="2"/>
  <c r="D19" i="2"/>
  <c r="H19" i="2" s="1"/>
  <c r="D3" i="2"/>
  <c r="F62" i="2"/>
  <c r="F58" i="2"/>
  <c r="H58" i="2" s="1"/>
  <c r="F54" i="2"/>
  <c r="H54" i="2" s="1"/>
  <c r="F50" i="2"/>
  <c r="F46" i="2"/>
  <c r="H46" i="2" s="1"/>
  <c r="F42" i="2"/>
  <c r="H42" i="2" s="1"/>
  <c r="F38" i="2"/>
  <c r="F34" i="2"/>
  <c r="F30" i="2"/>
  <c r="F26" i="2"/>
  <c r="H26" i="2" s="1"/>
  <c r="F22" i="2"/>
  <c r="H22" i="2" s="1"/>
  <c r="F18" i="2"/>
  <c r="F14" i="2"/>
  <c r="F10" i="2"/>
  <c r="F6" i="2"/>
  <c r="K7" i="2"/>
  <c r="B9" i="2"/>
  <c r="B16" i="2"/>
  <c r="B12" i="2"/>
  <c r="H12" i="2" s="1"/>
  <c r="F2" i="2"/>
  <c r="D50" i="2"/>
  <c r="D34" i="2"/>
  <c r="D18" i="2"/>
  <c r="B10" i="2"/>
  <c r="B5" i="2"/>
  <c r="H5" i="2" s="1"/>
  <c r="B8" i="2"/>
  <c r="H8" i="2" s="1"/>
  <c r="B4" i="2"/>
  <c r="B15" i="2"/>
  <c r="B11" i="2"/>
  <c r="H11" i="2" s="1"/>
  <c r="D53" i="2"/>
  <c r="D37" i="2"/>
  <c r="H37" i="2" s="1"/>
  <c r="D21" i="2"/>
  <c r="H21" i="2" s="1"/>
  <c r="H60" i="2"/>
  <c r="H44" i="2"/>
  <c r="H40" i="2"/>
  <c r="H28" i="2"/>
  <c r="H64" i="2"/>
  <c r="H27" i="2"/>
  <c r="I10" i="3" l="1"/>
  <c r="B8" i="4" s="1"/>
  <c r="H7" i="2"/>
  <c r="H30" i="2"/>
  <c r="H38" i="2"/>
  <c r="H32" i="2"/>
  <c r="H20" i="2"/>
  <c r="H35" i="2"/>
  <c r="H25" i="2"/>
  <c r="H33" i="2"/>
  <c r="I11" i="3"/>
  <c r="B9" i="4" s="1"/>
  <c r="H61" i="2"/>
  <c r="H3" i="2"/>
  <c r="H52" i="2"/>
  <c r="H15" i="2"/>
  <c r="H14" i="2"/>
  <c r="H51" i="2"/>
  <c r="H9" i="2"/>
  <c r="H4" i="2"/>
  <c r="H57" i="2"/>
  <c r="H50" i="2"/>
  <c r="H18" i="2"/>
  <c r="H53" i="2"/>
  <c r="H16" i="2"/>
  <c r="H17" i="2"/>
  <c r="H2" i="2"/>
  <c r="K9" i="2" s="1"/>
  <c r="C7" i="4" s="1"/>
  <c r="D7" i="4" s="1"/>
  <c r="H34" i="2"/>
  <c r="H10" i="2"/>
  <c r="H62" i="2"/>
  <c r="H6" i="2"/>
  <c r="K13" i="2"/>
  <c r="C11" i="4" s="1"/>
  <c r="D11" i="4" s="1"/>
  <c r="I15" i="3" l="1"/>
  <c r="K14" i="2"/>
  <c r="C12" i="4" s="1"/>
  <c r="D12" i="4" s="1"/>
  <c r="K12" i="2"/>
  <c r="C10" i="4" s="1"/>
  <c r="D10" i="4" s="1"/>
  <c r="K10" i="2"/>
  <c r="C8" i="4" s="1"/>
  <c r="D8" i="4" s="1"/>
  <c r="K11" i="2"/>
  <c r="C9" i="4" s="1"/>
  <c r="D9" i="4" s="1"/>
  <c r="E9" i="4" l="1"/>
  <c r="K15" i="2"/>
  <c r="E12" i="4"/>
  <c r="E10" i="4"/>
  <c r="E7" i="4"/>
  <c r="E11" i="4"/>
  <c r="E8" i="4"/>
  <c r="F12" i="4" l="1"/>
  <c r="F11" i="4"/>
  <c r="F10" i="4"/>
  <c r="F9" i="4"/>
  <c r="F14" i="4" l="1"/>
</calcChain>
</file>

<file path=xl/sharedStrings.xml><?xml version="1.0" encoding="utf-8"?>
<sst xmlns="http://schemas.openxmlformats.org/spreadsheetml/2006/main" count="557" uniqueCount="35">
  <si>
    <t>1st replication</t>
  </si>
  <si>
    <t>G*/ C</t>
  </si>
  <si>
    <t>G*/ T</t>
  </si>
  <si>
    <t>G*/ A</t>
  </si>
  <si>
    <t>G*/ G</t>
  </si>
  <si>
    <t>2nd replication</t>
  </si>
  <si>
    <t>Mutation</t>
  </si>
  <si>
    <t>No mutation</t>
  </si>
  <si>
    <t>Result?</t>
  </si>
  <si>
    <t>3rd replication</t>
  </si>
  <si>
    <t>Result</t>
  </si>
  <si>
    <t>Simple MAV</t>
  </si>
  <si>
    <t>Separated MAV</t>
  </si>
  <si>
    <t>PVV</t>
  </si>
  <si>
    <t>Separated MAV (triallelic)</t>
  </si>
  <si>
    <t>Lesion persistent for 3 replications (for which progeny are captured)</t>
  </si>
  <si>
    <t>Lesion persistent for 2 replications (for which progeny are captured)</t>
  </si>
  <si>
    <t>Replication_1</t>
  </si>
  <si>
    <t>Replication_2</t>
  </si>
  <si>
    <t>Replication_3</t>
  </si>
  <si>
    <t>Pairing</t>
  </si>
  <si>
    <t>Probability</t>
  </si>
  <si>
    <t>TOTAL</t>
  </si>
  <si>
    <t>Proportion of lesions crossing 1 node</t>
  </si>
  <si>
    <t>Proportion of lesions crossing 2 nodes</t>
  </si>
  <si>
    <t>1 node proportions</t>
  </si>
  <si>
    <t>2 node proportions</t>
  </si>
  <si>
    <t>Totals</t>
  </si>
  <si>
    <t>Normalized_totals</t>
  </si>
  <si>
    <t>Recognized_as _persistent_lesions</t>
  </si>
  <si>
    <t>This proportion is dependent on the phylogeny structure</t>
  </si>
  <si>
    <t>Imagined phylogeny structure</t>
  </si>
  <si>
    <t>Progeny from replication 1</t>
  </si>
  <si>
    <t>Progeny from replication 2</t>
  </si>
  <si>
    <t>Progeny from replication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</si>
</sst>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1" xfId="0" applyFont="1" applyBorder="1"/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 applyAlignment="1">
      <alignment vertical="top" wrapText="1"/>
    </xf>
    <xf numFmtId="0" fontId="0" fillId="0" borderId="9" xfId="0" applyBorder="1"/>
    <xf numFmtId="0" fontId="0" fillId="0" borderId="10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2" fillId="0" borderId="4" xfId="0" applyFont="1" applyBorder="1"/>
    <xf numFmtId="0" fontId="0" fillId="0" borderId="11" xfId="0" applyFill="1" applyBorder="1"/>
    <xf numFmtId="0" fontId="0" fillId="0" borderId="7" xfId="0" applyFill="1" applyBorder="1" applyAlignment="1">
      <alignment vertical="top" wrapText="1"/>
    </xf>
    <xf numFmtId="0" fontId="1" fillId="2" borderId="1" xfId="0" applyFont="1" applyFill="1" applyBorder="1"/>
    <xf numFmtId="0" fontId="0" fillId="0" borderId="12" xfId="0" applyBorder="1" applyAlignment="1">
      <alignment vertical="top" wrapText="1"/>
    </xf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0" borderId="16" xfId="0" applyFill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3" fillId="0" borderId="0" xfId="0" applyFont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5164-C1E9-7344-8204-F0FCF24BC877}">
  <dimension ref="A2:H68"/>
  <sheetViews>
    <sheetView tabSelected="1" zoomScale="90" zoomScaleNormal="90" workbookViewId="0">
      <selection activeCell="M16" sqref="M16"/>
    </sheetView>
  </sheetViews>
  <sheetFormatPr baseColWidth="10" defaultRowHeight="16" x14ac:dyDescent="0.2"/>
  <cols>
    <col min="1" max="1" width="16.6640625" customWidth="1"/>
    <col min="2" max="2" width="19.83203125" customWidth="1"/>
    <col min="3" max="3" width="15.6640625" customWidth="1"/>
    <col min="4" max="4" width="23.5" customWidth="1"/>
    <col min="5" max="5" width="13" bestFit="1" customWidth="1"/>
    <col min="6" max="6" width="13.33203125" bestFit="1" customWidth="1"/>
    <col min="7" max="7" width="13" bestFit="1" customWidth="1"/>
    <col min="8" max="8" width="22.1640625" bestFit="1" customWidth="1"/>
  </cols>
  <sheetData>
    <row r="2" spans="1:8" s="1" customFormat="1" ht="19" x14ac:dyDescent="0.25">
      <c r="A2" s="30" t="s">
        <v>16</v>
      </c>
      <c r="E2" s="30" t="s">
        <v>15</v>
      </c>
    </row>
    <row r="3" spans="1:8" ht="17" customHeight="1" x14ac:dyDescent="0.2"/>
    <row r="4" spans="1:8" s="1" customFormat="1" x14ac:dyDescent="0.2">
      <c r="A4" s="2" t="s">
        <v>0</v>
      </c>
      <c r="B4" s="2" t="s">
        <v>5</v>
      </c>
      <c r="C4" s="2" t="s">
        <v>8</v>
      </c>
      <c r="E4" s="2" t="s">
        <v>0</v>
      </c>
      <c r="F4" s="2" t="s">
        <v>5</v>
      </c>
      <c r="G4" s="2" t="s">
        <v>9</v>
      </c>
      <c r="H4" s="2" t="s">
        <v>10</v>
      </c>
    </row>
    <row r="5" spans="1:8" ht="17" x14ac:dyDescent="0.2">
      <c r="A5" s="3" t="s">
        <v>1</v>
      </c>
      <c r="B5" s="4" t="s">
        <v>1</v>
      </c>
      <c r="C5" s="5" t="s">
        <v>7</v>
      </c>
      <c r="E5" s="3" t="s">
        <v>1</v>
      </c>
      <c r="F5" s="3" t="s">
        <v>1</v>
      </c>
      <c r="G5" s="4" t="s">
        <v>1</v>
      </c>
      <c r="H5" s="5" t="s">
        <v>7</v>
      </c>
    </row>
    <row r="6" spans="1:8" x14ac:dyDescent="0.2">
      <c r="A6" s="3"/>
      <c r="B6" s="5" t="s">
        <v>2</v>
      </c>
      <c r="C6" s="5" t="s">
        <v>6</v>
      </c>
      <c r="E6" s="3"/>
      <c r="F6" s="3"/>
      <c r="G6" s="5" t="s">
        <v>2</v>
      </c>
      <c r="H6" s="5" t="s">
        <v>6</v>
      </c>
    </row>
    <row r="7" spans="1:8" x14ac:dyDescent="0.2">
      <c r="A7" s="3"/>
      <c r="B7" s="5" t="s">
        <v>3</v>
      </c>
      <c r="C7" s="5" t="s">
        <v>6</v>
      </c>
      <c r="E7" s="3"/>
      <c r="F7" s="3"/>
      <c r="G7" s="5" t="s">
        <v>3</v>
      </c>
      <c r="H7" s="5" t="s">
        <v>6</v>
      </c>
    </row>
    <row r="8" spans="1:8" x14ac:dyDescent="0.2">
      <c r="A8" s="3"/>
      <c r="B8" s="5" t="s">
        <v>4</v>
      </c>
      <c r="C8" s="5" t="s">
        <v>6</v>
      </c>
      <c r="E8" s="3"/>
      <c r="F8" s="3"/>
      <c r="G8" s="5" t="s">
        <v>4</v>
      </c>
      <c r="H8" s="5" t="s">
        <v>6</v>
      </c>
    </row>
    <row r="9" spans="1:8" ht="17" x14ac:dyDescent="0.2">
      <c r="A9" s="3" t="s">
        <v>2</v>
      </c>
      <c r="B9" s="4" t="s">
        <v>1</v>
      </c>
      <c r="C9" s="5" t="s">
        <v>6</v>
      </c>
      <c r="E9" s="3"/>
      <c r="F9" s="3" t="s">
        <v>2</v>
      </c>
      <c r="G9" s="4" t="s">
        <v>1</v>
      </c>
      <c r="H9" s="5" t="s">
        <v>6</v>
      </c>
    </row>
    <row r="10" spans="1:8" x14ac:dyDescent="0.2">
      <c r="A10" s="3"/>
      <c r="B10" s="5" t="s">
        <v>2</v>
      </c>
      <c r="C10" s="5" t="s">
        <v>6</v>
      </c>
      <c r="E10" s="3"/>
      <c r="F10" s="3"/>
      <c r="G10" s="5" t="s">
        <v>2</v>
      </c>
      <c r="H10" s="5" t="s">
        <v>6</v>
      </c>
    </row>
    <row r="11" spans="1:8" x14ac:dyDescent="0.2">
      <c r="A11" s="3"/>
      <c r="B11" s="5" t="s">
        <v>3</v>
      </c>
      <c r="C11" s="5" t="s">
        <v>11</v>
      </c>
      <c r="E11" s="3"/>
      <c r="F11" s="3"/>
      <c r="G11" s="5" t="s">
        <v>3</v>
      </c>
      <c r="H11" s="5" t="s">
        <v>11</v>
      </c>
    </row>
    <row r="12" spans="1:8" x14ac:dyDescent="0.2">
      <c r="A12" s="3"/>
      <c r="B12" s="5" t="s">
        <v>4</v>
      </c>
      <c r="C12" s="5" t="s">
        <v>11</v>
      </c>
      <c r="E12" s="3"/>
      <c r="F12" s="3"/>
      <c r="G12" s="5" t="s">
        <v>4</v>
      </c>
      <c r="H12" s="5" t="s">
        <v>11</v>
      </c>
    </row>
    <row r="13" spans="1:8" ht="17" x14ac:dyDescent="0.2">
      <c r="A13" s="3" t="s">
        <v>3</v>
      </c>
      <c r="B13" s="4" t="s">
        <v>1</v>
      </c>
      <c r="C13" s="5" t="s">
        <v>6</v>
      </c>
      <c r="E13" s="3"/>
      <c r="F13" s="3" t="s">
        <v>3</v>
      </c>
      <c r="G13" s="4" t="s">
        <v>1</v>
      </c>
      <c r="H13" s="5" t="s">
        <v>6</v>
      </c>
    </row>
    <row r="14" spans="1:8" x14ac:dyDescent="0.2">
      <c r="A14" s="3"/>
      <c r="B14" s="5" t="s">
        <v>2</v>
      </c>
      <c r="C14" s="5" t="s">
        <v>11</v>
      </c>
      <c r="E14" s="3"/>
      <c r="F14" s="3"/>
      <c r="G14" s="5" t="s">
        <v>2</v>
      </c>
      <c r="H14" s="5" t="s">
        <v>11</v>
      </c>
    </row>
    <row r="15" spans="1:8" x14ac:dyDescent="0.2">
      <c r="A15" s="3"/>
      <c r="B15" s="5" t="s">
        <v>3</v>
      </c>
      <c r="C15" s="5" t="s">
        <v>6</v>
      </c>
      <c r="E15" s="3"/>
      <c r="F15" s="3"/>
      <c r="G15" s="5" t="s">
        <v>3</v>
      </c>
      <c r="H15" s="5" t="s">
        <v>6</v>
      </c>
    </row>
    <row r="16" spans="1:8" x14ac:dyDescent="0.2">
      <c r="A16" s="3"/>
      <c r="B16" s="5" t="s">
        <v>4</v>
      </c>
      <c r="C16" s="5" t="s">
        <v>11</v>
      </c>
      <c r="E16" s="3"/>
      <c r="F16" s="3"/>
      <c r="G16" s="5" t="s">
        <v>4</v>
      </c>
      <c r="H16" s="5" t="s">
        <v>11</v>
      </c>
    </row>
    <row r="17" spans="1:8" ht="17" x14ac:dyDescent="0.2">
      <c r="A17" s="3" t="s">
        <v>4</v>
      </c>
      <c r="B17" s="4" t="s">
        <v>1</v>
      </c>
      <c r="C17" s="5" t="s">
        <v>6</v>
      </c>
      <c r="E17" s="3"/>
      <c r="F17" s="3" t="s">
        <v>4</v>
      </c>
      <c r="G17" s="4" t="s">
        <v>1</v>
      </c>
      <c r="H17" s="5" t="s">
        <v>6</v>
      </c>
    </row>
    <row r="18" spans="1:8" x14ac:dyDescent="0.2">
      <c r="A18" s="3"/>
      <c r="B18" s="5" t="s">
        <v>2</v>
      </c>
      <c r="C18" s="5" t="s">
        <v>11</v>
      </c>
      <c r="E18" s="3"/>
      <c r="F18" s="3"/>
      <c r="G18" s="5" t="s">
        <v>2</v>
      </c>
      <c r="H18" s="5" t="s">
        <v>11</v>
      </c>
    </row>
    <row r="19" spans="1:8" x14ac:dyDescent="0.2">
      <c r="A19" s="3"/>
      <c r="B19" s="5" t="s">
        <v>3</v>
      </c>
      <c r="C19" s="5" t="s">
        <v>11</v>
      </c>
      <c r="E19" s="3"/>
      <c r="F19" s="3"/>
      <c r="G19" s="5" t="s">
        <v>3</v>
      </c>
      <c r="H19" s="5" t="s">
        <v>11</v>
      </c>
    </row>
    <row r="20" spans="1:8" x14ac:dyDescent="0.2">
      <c r="A20" s="3"/>
      <c r="B20" s="5" t="s">
        <v>4</v>
      </c>
      <c r="C20" s="5" t="s">
        <v>6</v>
      </c>
      <c r="E20" s="3"/>
      <c r="F20" s="3"/>
      <c r="G20" s="5" t="s">
        <v>4</v>
      </c>
      <c r="H20" s="5" t="s">
        <v>6</v>
      </c>
    </row>
    <row r="21" spans="1:8" ht="17" x14ac:dyDescent="0.2">
      <c r="E21" s="3" t="s">
        <v>2</v>
      </c>
      <c r="F21" s="3" t="s">
        <v>1</v>
      </c>
      <c r="G21" s="4" t="s">
        <v>1</v>
      </c>
      <c r="H21" s="5" t="s">
        <v>11</v>
      </c>
    </row>
    <row r="22" spans="1:8" x14ac:dyDescent="0.2">
      <c r="E22" s="3"/>
      <c r="F22" s="3"/>
      <c r="G22" s="5" t="s">
        <v>2</v>
      </c>
      <c r="H22" s="5" t="s">
        <v>12</v>
      </c>
    </row>
    <row r="23" spans="1:8" x14ac:dyDescent="0.2">
      <c r="E23" s="3"/>
      <c r="F23" s="3"/>
      <c r="G23" s="5" t="s">
        <v>3</v>
      </c>
      <c r="H23" s="5" t="s">
        <v>12</v>
      </c>
    </row>
    <row r="24" spans="1:8" x14ac:dyDescent="0.2">
      <c r="E24" s="3"/>
      <c r="F24" s="3"/>
      <c r="G24" s="5" t="s">
        <v>4</v>
      </c>
      <c r="H24" s="5" t="s">
        <v>12</v>
      </c>
    </row>
    <row r="25" spans="1:8" ht="17" x14ac:dyDescent="0.2">
      <c r="E25" s="3"/>
      <c r="F25" s="3" t="s">
        <v>2</v>
      </c>
      <c r="G25" s="4" t="s">
        <v>1</v>
      </c>
      <c r="H25" s="5" t="s">
        <v>13</v>
      </c>
    </row>
    <row r="26" spans="1:8" x14ac:dyDescent="0.2">
      <c r="E26" s="3"/>
      <c r="F26" s="3"/>
      <c r="G26" s="5" t="s">
        <v>2</v>
      </c>
      <c r="H26" s="5" t="s">
        <v>6</v>
      </c>
    </row>
    <row r="27" spans="1:8" x14ac:dyDescent="0.2">
      <c r="E27" s="3"/>
      <c r="F27" s="3"/>
      <c r="G27" s="5" t="s">
        <v>3</v>
      </c>
      <c r="H27" s="5" t="s">
        <v>12</v>
      </c>
    </row>
    <row r="28" spans="1:8" x14ac:dyDescent="0.2">
      <c r="E28" s="3"/>
      <c r="F28" s="3"/>
      <c r="G28" s="5" t="s">
        <v>4</v>
      </c>
      <c r="H28" s="5" t="s">
        <v>12</v>
      </c>
    </row>
    <row r="29" spans="1:8" ht="17" x14ac:dyDescent="0.2">
      <c r="E29" s="3"/>
      <c r="F29" s="3" t="s">
        <v>3</v>
      </c>
      <c r="G29" s="4" t="s">
        <v>1</v>
      </c>
      <c r="H29" s="5" t="s">
        <v>12</v>
      </c>
    </row>
    <row r="30" spans="1:8" x14ac:dyDescent="0.2">
      <c r="E30" s="3"/>
      <c r="F30" s="3"/>
      <c r="G30" s="5" t="s">
        <v>2</v>
      </c>
      <c r="H30" s="5" t="s">
        <v>12</v>
      </c>
    </row>
    <row r="31" spans="1:8" x14ac:dyDescent="0.2">
      <c r="E31" s="3"/>
      <c r="F31" s="3"/>
      <c r="G31" s="5" t="s">
        <v>3</v>
      </c>
      <c r="H31" s="5" t="s">
        <v>11</v>
      </c>
    </row>
    <row r="32" spans="1:8" x14ac:dyDescent="0.2">
      <c r="E32" s="3"/>
      <c r="F32" s="3"/>
      <c r="G32" s="5" t="s">
        <v>4</v>
      </c>
      <c r="H32" s="5" t="s">
        <v>14</v>
      </c>
    </row>
    <row r="33" spans="5:8" ht="17" x14ac:dyDescent="0.2">
      <c r="E33" s="3"/>
      <c r="F33" s="3" t="s">
        <v>4</v>
      </c>
      <c r="G33" s="4" t="s">
        <v>1</v>
      </c>
      <c r="H33" s="5" t="s">
        <v>12</v>
      </c>
    </row>
    <row r="34" spans="5:8" x14ac:dyDescent="0.2">
      <c r="E34" s="3"/>
      <c r="F34" s="3"/>
      <c r="G34" s="5" t="s">
        <v>2</v>
      </c>
      <c r="H34" s="5" t="s">
        <v>12</v>
      </c>
    </row>
    <row r="35" spans="5:8" x14ac:dyDescent="0.2">
      <c r="E35" s="3"/>
      <c r="F35" s="3"/>
      <c r="G35" s="5" t="s">
        <v>3</v>
      </c>
      <c r="H35" s="5" t="s">
        <v>14</v>
      </c>
    </row>
    <row r="36" spans="5:8" x14ac:dyDescent="0.2">
      <c r="E36" s="3"/>
      <c r="F36" s="3"/>
      <c r="G36" s="5" t="s">
        <v>4</v>
      </c>
      <c r="H36" s="5" t="s">
        <v>11</v>
      </c>
    </row>
    <row r="37" spans="5:8" ht="17" x14ac:dyDescent="0.2">
      <c r="E37" s="3" t="s">
        <v>3</v>
      </c>
      <c r="F37" s="3" t="s">
        <v>1</v>
      </c>
      <c r="G37" s="4" t="s">
        <v>1</v>
      </c>
      <c r="H37" s="5" t="s">
        <v>6</v>
      </c>
    </row>
    <row r="38" spans="5:8" x14ac:dyDescent="0.2">
      <c r="E38" s="3"/>
      <c r="F38" s="3"/>
      <c r="G38" s="5" t="s">
        <v>2</v>
      </c>
      <c r="H38" s="5" t="s">
        <v>12</v>
      </c>
    </row>
    <row r="39" spans="5:8" x14ac:dyDescent="0.2">
      <c r="E39" s="3"/>
      <c r="F39" s="3"/>
      <c r="G39" s="5" t="s">
        <v>3</v>
      </c>
      <c r="H39" s="5" t="s">
        <v>13</v>
      </c>
    </row>
    <row r="40" spans="5:8" x14ac:dyDescent="0.2">
      <c r="E40" s="3"/>
      <c r="F40" s="3"/>
      <c r="G40" s="5" t="s">
        <v>4</v>
      </c>
      <c r="H40" s="5" t="s">
        <v>12</v>
      </c>
    </row>
    <row r="41" spans="5:8" ht="17" x14ac:dyDescent="0.2">
      <c r="E41" s="3"/>
      <c r="F41" s="3" t="s">
        <v>2</v>
      </c>
      <c r="G41" s="4" t="s">
        <v>1</v>
      </c>
      <c r="H41" s="5" t="s">
        <v>12</v>
      </c>
    </row>
    <row r="42" spans="5:8" x14ac:dyDescent="0.2">
      <c r="E42" s="3"/>
      <c r="F42" s="3"/>
      <c r="G42" s="5" t="s">
        <v>2</v>
      </c>
      <c r="H42" s="5" t="s">
        <v>11</v>
      </c>
    </row>
    <row r="43" spans="5:8" x14ac:dyDescent="0.2">
      <c r="E43" s="3"/>
      <c r="F43" s="3"/>
      <c r="G43" s="5" t="s">
        <v>3</v>
      </c>
      <c r="H43" s="5" t="s">
        <v>12</v>
      </c>
    </row>
    <row r="44" spans="5:8" x14ac:dyDescent="0.2">
      <c r="E44" s="3"/>
      <c r="F44" s="3"/>
      <c r="G44" s="5" t="s">
        <v>4</v>
      </c>
      <c r="H44" s="5" t="s">
        <v>14</v>
      </c>
    </row>
    <row r="45" spans="5:8" ht="17" x14ac:dyDescent="0.2">
      <c r="E45" s="3"/>
      <c r="F45" s="3" t="s">
        <v>3</v>
      </c>
      <c r="G45" s="4" t="s">
        <v>1</v>
      </c>
      <c r="H45" s="5" t="s">
        <v>13</v>
      </c>
    </row>
    <row r="46" spans="5:8" x14ac:dyDescent="0.2">
      <c r="E46" s="3"/>
      <c r="F46" s="3"/>
      <c r="G46" s="5" t="s">
        <v>2</v>
      </c>
      <c r="H46" s="5" t="s">
        <v>12</v>
      </c>
    </row>
    <row r="47" spans="5:8" x14ac:dyDescent="0.2">
      <c r="E47" s="3"/>
      <c r="F47" s="3"/>
      <c r="G47" s="5" t="s">
        <v>3</v>
      </c>
      <c r="H47" s="5" t="s">
        <v>6</v>
      </c>
    </row>
    <row r="48" spans="5:8" x14ac:dyDescent="0.2">
      <c r="E48" s="3"/>
      <c r="F48" s="3"/>
      <c r="G48" s="5" t="s">
        <v>4</v>
      </c>
      <c r="H48" s="5" t="s">
        <v>12</v>
      </c>
    </row>
    <row r="49" spans="5:8" ht="17" x14ac:dyDescent="0.2">
      <c r="E49" s="3"/>
      <c r="F49" s="3" t="s">
        <v>4</v>
      </c>
      <c r="G49" s="4" t="s">
        <v>1</v>
      </c>
      <c r="H49" s="5" t="s">
        <v>12</v>
      </c>
    </row>
    <row r="50" spans="5:8" x14ac:dyDescent="0.2">
      <c r="E50" s="3"/>
      <c r="F50" s="3"/>
      <c r="G50" s="5" t="s">
        <v>2</v>
      </c>
      <c r="H50" s="5" t="s">
        <v>14</v>
      </c>
    </row>
    <row r="51" spans="5:8" x14ac:dyDescent="0.2">
      <c r="E51" s="3"/>
      <c r="F51" s="3"/>
      <c r="G51" s="5" t="s">
        <v>3</v>
      </c>
      <c r="H51" s="5" t="s">
        <v>12</v>
      </c>
    </row>
    <row r="52" spans="5:8" x14ac:dyDescent="0.2">
      <c r="E52" s="3"/>
      <c r="F52" s="3"/>
      <c r="G52" s="5" t="s">
        <v>4</v>
      </c>
      <c r="H52" s="5" t="s">
        <v>11</v>
      </c>
    </row>
    <row r="53" spans="5:8" ht="17" x14ac:dyDescent="0.2">
      <c r="E53" s="3" t="s">
        <v>4</v>
      </c>
      <c r="F53" s="3" t="s">
        <v>1</v>
      </c>
      <c r="G53" s="4" t="s">
        <v>1</v>
      </c>
      <c r="H53" s="5" t="s">
        <v>6</v>
      </c>
    </row>
    <row r="54" spans="5:8" x14ac:dyDescent="0.2">
      <c r="E54" s="3"/>
      <c r="F54" s="3"/>
      <c r="G54" s="5" t="s">
        <v>2</v>
      </c>
      <c r="H54" s="5" t="s">
        <v>12</v>
      </c>
    </row>
    <row r="55" spans="5:8" x14ac:dyDescent="0.2">
      <c r="E55" s="3"/>
      <c r="F55" s="3"/>
      <c r="G55" s="5" t="s">
        <v>3</v>
      </c>
      <c r="H55" s="5" t="s">
        <v>12</v>
      </c>
    </row>
    <row r="56" spans="5:8" x14ac:dyDescent="0.2">
      <c r="E56" s="3"/>
      <c r="F56" s="3"/>
      <c r="G56" s="5" t="s">
        <v>4</v>
      </c>
      <c r="H56" s="5" t="s">
        <v>13</v>
      </c>
    </row>
    <row r="57" spans="5:8" ht="17" x14ac:dyDescent="0.2">
      <c r="E57" s="3"/>
      <c r="F57" s="3" t="s">
        <v>2</v>
      </c>
      <c r="G57" s="4" t="s">
        <v>1</v>
      </c>
      <c r="H57" s="5" t="s">
        <v>12</v>
      </c>
    </row>
    <row r="58" spans="5:8" x14ac:dyDescent="0.2">
      <c r="E58" s="3"/>
      <c r="F58" s="3"/>
      <c r="G58" s="5" t="s">
        <v>2</v>
      </c>
      <c r="H58" s="5" t="s">
        <v>11</v>
      </c>
    </row>
    <row r="59" spans="5:8" x14ac:dyDescent="0.2">
      <c r="E59" s="3"/>
      <c r="F59" s="3"/>
      <c r="G59" s="5" t="s">
        <v>3</v>
      </c>
      <c r="H59" s="5" t="s">
        <v>14</v>
      </c>
    </row>
    <row r="60" spans="5:8" x14ac:dyDescent="0.2">
      <c r="E60" s="3"/>
      <c r="F60" s="3"/>
      <c r="G60" s="5" t="s">
        <v>4</v>
      </c>
      <c r="H60" s="5" t="s">
        <v>12</v>
      </c>
    </row>
    <row r="61" spans="5:8" ht="17" x14ac:dyDescent="0.2">
      <c r="E61" s="3"/>
      <c r="F61" s="3" t="s">
        <v>3</v>
      </c>
      <c r="G61" s="4" t="s">
        <v>1</v>
      </c>
      <c r="H61" s="5" t="s">
        <v>12</v>
      </c>
    </row>
    <row r="62" spans="5:8" x14ac:dyDescent="0.2">
      <c r="E62" s="3"/>
      <c r="F62" s="3"/>
      <c r="G62" s="5" t="s">
        <v>2</v>
      </c>
      <c r="H62" s="5" t="s">
        <v>14</v>
      </c>
    </row>
    <row r="63" spans="5:8" x14ac:dyDescent="0.2">
      <c r="E63" s="3"/>
      <c r="F63" s="3"/>
      <c r="G63" s="5" t="s">
        <v>3</v>
      </c>
      <c r="H63" s="5" t="s">
        <v>11</v>
      </c>
    </row>
    <row r="64" spans="5:8" x14ac:dyDescent="0.2">
      <c r="E64" s="3"/>
      <c r="F64" s="3"/>
      <c r="G64" s="5" t="s">
        <v>4</v>
      </c>
      <c r="H64" s="5" t="s">
        <v>12</v>
      </c>
    </row>
    <row r="65" spans="5:8" ht="17" x14ac:dyDescent="0.2">
      <c r="E65" s="3"/>
      <c r="F65" s="3" t="s">
        <v>4</v>
      </c>
      <c r="G65" s="4" t="s">
        <v>1</v>
      </c>
      <c r="H65" s="5" t="s">
        <v>13</v>
      </c>
    </row>
    <row r="66" spans="5:8" x14ac:dyDescent="0.2">
      <c r="E66" s="3"/>
      <c r="F66" s="3"/>
      <c r="G66" s="5" t="s">
        <v>2</v>
      </c>
      <c r="H66" s="6" t="s">
        <v>12</v>
      </c>
    </row>
    <row r="67" spans="5:8" x14ac:dyDescent="0.2">
      <c r="E67" s="3"/>
      <c r="F67" s="3"/>
      <c r="G67" s="5" t="s">
        <v>3</v>
      </c>
      <c r="H67" s="6" t="s">
        <v>12</v>
      </c>
    </row>
    <row r="68" spans="5:8" x14ac:dyDescent="0.2">
      <c r="E68" s="3"/>
      <c r="F68" s="3"/>
      <c r="G68" s="5" t="s">
        <v>4</v>
      </c>
      <c r="H68" s="5" t="s">
        <v>6</v>
      </c>
    </row>
  </sheetData>
  <mergeCells count="24">
    <mergeCell ref="E53:E68"/>
    <mergeCell ref="F53:F56"/>
    <mergeCell ref="F57:F60"/>
    <mergeCell ref="F61:F64"/>
    <mergeCell ref="F65:F68"/>
    <mergeCell ref="E21:E36"/>
    <mergeCell ref="F21:F24"/>
    <mergeCell ref="F25:F28"/>
    <mergeCell ref="F29:F32"/>
    <mergeCell ref="F33:F36"/>
    <mergeCell ref="E37:E52"/>
    <mergeCell ref="F37:F40"/>
    <mergeCell ref="F41:F44"/>
    <mergeCell ref="F45:F48"/>
    <mergeCell ref="F49:F52"/>
    <mergeCell ref="F17:F20"/>
    <mergeCell ref="F13:F16"/>
    <mergeCell ref="F9:F12"/>
    <mergeCell ref="F5:F8"/>
    <mergeCell ref="E5:E20"/>
    <mergeCell ref="A5:A8"/>
    <mergeCell ref="A9:A12"/>
    <mergeCell ref="A13:A16"/>
    <mergeCell ref="A17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AA4E-E324-FC49-9575-4E1A64E4987C}">
  <dimension ref="A1:J17"/>
  <sheetViews>
    <sheetView workbookViewId="0">
      <selection activeCell="I7" sqref="I7"/>
    </sheetView>
  </sheetViews>
  <sheetFormatPr baseColWidth="10" defaultRowHeight="16" x14ac:dyDescent="0.2"/>
  <cols>
    <col min="1" max="1" width="12.33203125" bestFit="1" customWidth="1"/>
    <col min="8" max="8" width="22.1640625" bestFit="1" customWidth="1"/>
  </cols>
  <sheetData>
    <row r="1" spans="1:10" ht="17" thickBot="1" x14ac:dyDescent="0.25">
      <c r="A1" s="25" t="s">
        <v>17</v>
      </c>
      <c r="B1" s="25" t="s">
        <v>21</v>
      </c>
      <c r="C1" s="25" t="s">
        <v>18</v>
      </c>
      <c r="D1" s="25" t="s">
        <v>21</v>
      </c>
      <c r="E1" s="25" t="s">
        <v>10</v>
      </c>
      <c r="F1" s="26" t="s">
        <v>21</v>
      </c>
    </row>
    <row r="2" spans="1:10" ht="17" x14ac:dyDescent="0.2">
      <c r="A2" s="22" t="s">
        <v>1</v>
      </c>
      <c r="B2" s="22">
        <f>VLOOKUP(A2,$H$3:$I$6,2,FALSE)</f>
        <v>0.4</v>
      </c>
      <c r="C2" s="22" t="s">
        <v>1</v>
      </c>
      <c r="D2" s="22">
        <f>VLOOKUP(C2,$H$3:$I$6,2,FALSE)</f>
        <v>0.4</v>
      </c>
      <c r="E2" s="23" t="s">
        <v>7</v>
      </c>
      <c r="F2" s="14">
        <f>B2*D2</f>
        <v>0.16000000000000003</v>
      </c>
      <c r="H2" s="7" t="s">
        <v>20</v>
      </c>
      <c r="I2" s="8" t="s">
        <v>21</v>
      </c>
    </row>
    <row r="3" spans="1:10" ht="17" x14ac:dyDescent="0.2">
      <c r="A3" s="4" t="s">
        <v>1</v>
      </c>
      <c r="B3" s="22">
        <f t="shared" ref="B3:B17" si="0">VLOOKUP(A3,$H$3:$I$6,2,FALSE)</f>
        <v>0.4</v>
      </c>
      <c r="C3" s="5" t="s">
        <v>2</v>
      </c>
      <c r="D3" s="22">
        <f t="shared" ref="D3:D17" si="1">VLOOKUP(C3,$H$3:$I$6,2,FALSE)</f>
        <v>0.4</v>
      </c>
      <c r="E3" s="5" t="s">
        <v>6</v>
      </c>
      <c r="F3" s="14">
        <f t="shared" ref="F3:F17" si="2">B3*D3</f>
        <v>0.16000000000000003</v>
      </c>
      <c r="H3" s="9" t="s">
        <v>1</v>
      </c>
      <c r="I3" s="10">
        <v>0.4</v>
      </c>
      <c r="J3">
        <f>(I3+I4)*100</f>
        <v>80</v>
      </c>
    </row>
    <row r="4" spans="1:10" ht="17" x14ac:dyDescent="0.2">
      <c r="A4" s="4" t="s">
        <v>1</v>
      </c>
      <c r="B4" s="22">
        <f t="shared" si="0"/>
        <v>0.4</v>
      </c>
      <c r="C4" s="5" t="s">
        <v>3</v>
      </c>
      <c r="D4" s="22">
        <f t="shared" si="1"/>
        <v>0.1</v>
      </c>
      <c r="E4" s="5" t="s">
        <v>6</v>
      </c>
      <c r="F4" s="14">
        <f t="shared" si="2"/>
        <v>4.0000000000000008E-2</v>
      </c>
      <c r="H4" s="11" t="s">
        <v>2</v>
      </c>
      <c r="I4" s="10">
        <v>0.4</v>
      </c>
    </row>
    <row r="5" spans="1:10" ht="17" x14ac:dyDescent="0.2">
      <c r="A5" s="4" t="s">
        <v>1</v>
      </c>
      <c r="B5" s="22">
        <f t="shared" si="0"/>
        <v>0.4</v>
      </c>
      <c r="C5" s="5" t="s">
        <v>4</v>
      </c>
      <c r="D5" s="22">
        <f t="shared" si="1"/>
        <v>0.1</v>
      </c>
      <c r="E5" s="5" t="s">
        <v>6</v>
      </c>
      <c r="F5" s="14">
        <f t="shared" si="2"/>
        <v>4.0000000000000008E-2</v>
      </c>
      <c r="H5" s="11" t="s">
        <v>3</v>
      </c>
      <c r="I5" s="10">
        <v>0.1</v>
      </c>
    </row>
    <row r="6" spans="1:10" ht="18" thickBot="1" x14ac:dyDescent="0.25">
      <c r="A6" s="5" t="s">
        <v>2</v>
      </c>
      <c r="B6" s="22">
        <f t="shared" si="0"/>
        <v>0.4</v>
      </c>
      <c r="C6" s="4" t="s">
        <v>1</v>
      </c>
      <c r="D6" s="22">
        <f t="shared" si="1"/>
        <v>0.4</v>
      </c>
      <c r="E6" s="5" t="s">
        <v>6</v>
      </c>
      <c r="F6" s="14">
        <f t="shared" si="2"/>
        <v>0.16000000000000003</v>
      </c>
      <c r="H6" s="12" t="s">
        <v>4</v>
      </c>
      <c r="I6" s="13">
        <v>0.1</v>
      </c>
    </row>
    <row r="7" spans="1:10" x14ac:dyDescent="0.2">
      <c r="A7" s="5" t="s">
        <v>2</v>
      </c>
      <c r="B7" s="22">
        <f t="shared" si="0"/>
        <v>0.4</v>
      </c>
      <c r="C7" s="5" t="s">
        <v>2</v>
      </c>
      <c r="D7" s="22">
        <f t="shared" si="1"/>
        <v>0.4</v>
      </c>
      <c r="E7" s="5" t="s">
        <v>6</v>
      </c>
      <c r="F7" s="14">
        <f t="shared" si="2"/>
        <v>0.16000000000000003</v>
      </c>
      <c r="H7" s="27" t="s">
        <v>22</v>
      </c>
      <c r="I7">
        <f>SUM(I3:I6)</f>
        <v>1</v>
      </c>
    </row>
    <row r="8" spans="1:10" ht="17" thickBot="1" x14ac:dyDescent="0.25">
      <c r="A8" s="5" t="s">
        <v>2</v>
      </c>
      <c r="B8" s="22">
        <f t="shared" si="0"/>
        <v>0.4</v>
      </c>
      <c r="C8" s="5" t="s">
        <v>3</v>
      </c>
      <c r="D8" s="22">
        <f t="shared" si="1"/>
        <v>0.1</v>
      </c>
      <c r="E8" s="5" t="s">
        <v>11</v>
      </c>
      <c r="F8" s="14">
        <f t="shared" si="2"/>
        <v>4.0000000000000008E-2</v>
      </c>
    </row>
    <row r="9" spans="1:10" x14ac:dyDescent="0.2">
      <c r="A9" s="5" t="s">
        <v>2</v>
      </c>
      <c r="B9" s="22">
        <f t="shared" si="0"/>
        <v>0.4</v>
      </c>
      <c r="C9" s="5" t="s">
        <v>4</v>
      </c>
      <c r="D9" s="22">
        <f t="shared" si="1"/>
        <v>0.1</v>
      </c>
      <c r="E9" s="5" t="s">
        <v>11</v>
      </c>
      <c r="F9" s="14">
        <f t="shared" si="2"/>
        <v>4.0000000000000008E-2</v>
      </c>
      <c r="H9" s="15" t="s">
        <v>7</v>
      </c>
      <c r="I9" s="16">
        <f>SUMIF(E$2:E$65,H9,F$2:F$65)</f>
        <v>0.16000000000000003</v>
      </c>
    </row>
    <row r="10" spans="1:10" ht="17" x14ac:dyDescent="0.2">
      <c r="A10" s="5" t="s">
        <v>3</v>
      </c>
      <c r="B10" s="22">
        <f t="shared" si="0"/>
        <v>0.1</v>
      </c>
      <c r="C10" s="4" t="s">
        <v>1</v>
      </c>
      <c r="D10" s="22">
        <f t="shared" si="1"/>
        <v>0.4</v>
      </c>
      <c r="E10" s="5" t="s">
        <v>6</v>
      </c>
      <c r="F10" s="14">
        <f t="shared" si="2"/>
        <v>4.0000000000000008E-2</v>
      </c>
      <c r="H10" s="11" t="s">
        <v>6</v>
      </c>
      <c r="I10" s="17">
        <f>SUMIF(E$2:E$65,H10,F$2:F$65)</f>
        <v>0.66000000000000014</v>
      </c>
    </row>
    <row r="11" spans="1:10" x14ac:dyDescent="0.2">
      <c r="A11" s="5" t="s">
        <v>3</v>
      </c>
      <c r="B11" s="22">
        <f t="shared" si="0"/>
        <v>0.1</v>
      </c>
      <c r="C11" s="5" t="s">
        <v>2</v>
      </c>
      <c r="D11" s="22">
        <f t="shared" si="1"/>
        <v>0.4</v>
      </c>
      <c r="E11" s="5" t="s">
        <v>11</v>
      </c>
      <c r="F11" s="14">
        <f t="shared" si="2"/>
        <v>4.0000000000000008E-2</v>
      </c>
      <c r="H11" s="11" t="s">
        <v>11</v>
      </c>
      <c r="I11" s="17">
        <f>SUMIF(E$2:E$65,H11,F$2:F$65)</f>
        <v>0.18000000000000005</v>
      </c>
    </row>
    <row r="12" spans="1:10" x14ac:dyDescent="0.2">
      <c r="A12" s="5" t="s">
        <v>3</v>
      </c>
      <c r="B12" s="22">
        <f t="shared" si="0"/>
        <v>0.1</v>
      </c>
      <c r="C12" s="5" t="s">
        <v>3</v>
      </c>
      <c r="D12" s="22">
        <f t="shared" si="1"/>
        <v>0.1</v>
      </c>
      <c r="E12" s="5" t="s">
        <v>6</v>
      </c>
      <c r="F12" s="14">
        <f t="shared" si="2"/>
        <v>1.0000000000000002E-2</v>
      </c>
      <c r="H12" s="18" t="s">
        <v>12</v>
      </c>
      <c r="I12" s="17">
        <f>SUMIF(E$2:E$65,H12,F$2:F$65)</f>
        <v>0</v>
      </c>
    </row>
    <row r="13" spans="1:10" x14ac:dyDescent="0.2">
      <c r="A13" s="5" t="s">
        <v>3</v>
      </c>
      <c r="B13" s="22">
        <f t="shared" si="0"/>
        <v>0.1</v>
      </c>
      <c r="C13" s="5" t="s">
        <v>4</v>
      </c>
      <c r="D13" s="22">
        <f t="shared" si="1"/>
        <v>0.1</v>
      </c>
      <c r="E13" s="5" t="s">
        <v>11</v>
      </c>
      <c r="F13" s="14">
        <f t="shared" si="2"/>
        <v>1.0000000000000002E-2</v>
      </c>
      <c r="H13" s="11" t="s">
        <v>14</v>
      </c>
      <c r="I13" s="17">
        <f>SUMIF(E$2:E$65,H13,F$2:F$65)</f>
        <v>0</v>
      </c>
    </row>
    <row r="14" spans="1:10" ht="18" thickBot="1" x14ac:dyDescent="0.25">
      <c r="A14" s="5" t="s">
        <v>4</v>
      </c>
      <c r="B14" s="22">
        <f t="shared" si="0"/>
        <v>0.1</v>
      </c>
      <c r="C14" s="4" t="s">
        <v>1</v>
      </c>
      <c r="D14" s="22">
        <f t="shared" si="1"/>
        <v>0.4</v>
      </c>
      <c r="E14" s="5" t="s">
        <v>6</v>
      </c>
      <c r="F14" s="14">
        <f t="shared" si="2"/>
        <v>4.0000000000000008E-2</v>
      </c>
      <c r="H14" s="19" t="s">
        <v>13</v>
      </c>
      <c r="I14" s="20">
        <f>SUMIF(E$2:E$65,H14,F$2:F$65)</f>
        <v>0</v>
      </c>
    </row>
    <row r="15" spans="1:10" x14ac:dyDescent="0.2">
      <c r="A15" s="5" t="s">
        <v>4</v>
      </c>
      <c r="B15" s="22">
        <f t="shared" si="0"/>
        <v>0.1</v>
      </c>
      <c r="C15" s="5" t="s">
        <v>2</v>
      </c>
      <c r="D15" s="22">
        <f t="shared" si="1"/>
        <v>0.4</v>
      </c>
      <c r="E15" s="5" t="s">
        <v>11</v>
      </c>
      <c r="F15" s="14">
        <f t="shared" si="2"/>
        <v>4.0000000000000008E-2</v>
      </c>
      <c r="H15" s="27" t="s">
        <v>22</v>
      </c>
      <c r="I15" s="17">
        <f>SUM(I9:I14)</f>
        <v>1.0000000000000002</v>
      </c>
    </row>
    <row r="16" spans="1:10" x14ac:dyDescent="0.2">
      <c r="A16" s="5" t="s">
        <v>4</v>
      </c>
      <c r="B16" s="22">
        <f t="shared" si="0"/>
        <v>0.1</v>
      </c>
      <c r="C16" s="5" t="s">
        <v>3</v>
      </c>
      <c r="D16" s="22">
        <f t="shared" si="1"/>
        <v>0.1</v>
      </c>
      <c r="E16" s="5" t="s">
        <v>11</v>
      </c>
      <c r="F16" s="14">
        <f t="shared" si="2"/>
        <v>1.0000000000000002E-2</v>
      </c>
    </row>
    <row r="17" spans="1:6" x14ac:dyDescent="0.2">
      <c r="A17" s="5" t="s">
        <v>4</v>
      </c>
      <c r="B17" s="22">
        <f t="shared" si="0"/>
        <v>0.1</v>
      </c>
      <c r="C17" s="5" t="s">
        <v>4</v>
      </c>
      <c r="D17" s="22">
        <f t="shared" si="1"/>
        <v>0.1</v>
      </c>
      <c r="E17" s="5" t="s">
        <v>6</v>
      </c>
      <c r="F17" s="14">
        <f t="shared" si="2"/>
        <v>1.0000000000000002E-2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8782-32BC-EB49-AF9A-CBA1A5C93E8A}">
  <dimension ref="A1:N65"/>
  <sheetViews>
    <sheetView workbookViewId="0">
      <selection activeCell="Q28" sqref="Q28"/>
    </sheetView>
  </sheetViews>
  <sheetFormatPr baseColWidth="10" defaultRowHeight="16" x14ac:dyDescent="0.2"/>
  <cols>
    <col min="1" max="1" width="12.33203125" bestFit="1" customWidth="1"/>
    <col min="2" max="2" width="10" bestFit="1" customWidth="1"/>
    <col min="3" max="3" width="12.33203125" bestFit="1" customWidth="1"/>
    <col min="4" max="4" width="10" bestFit="1" customWidth="1"/>
    <col min="5" max="5" width="12.33203125" bestFit="1" customWidth="1"/>
    <col min="6" max="6" width="10" bestFit="1" customWidth="1"/>
    <col min="7" max="7" width="22.1640625" bestFit="1" customWidth="1"/>
    <col min="9" max="9" width="16.33203125" customWidth="1"/>
    <col min="10" max="10" width="22.1640625" bestFit="1" customWidth="1"/>
  </cols>
  <sheetData>
    <row r="1" spans="1:11" ht="17" thickBot="1" x14ac:dyDescent="0.25">
      <c r="A1" s="24" t="s">
        <v>17</v>
      </c>
      <c r="B1" s="25" t="s">
        <v>21</v>
      </c>
      <c r="C1" s="25" t="s">
        <v>18</v>
      </c>
      <c r="D1" s="25" t="s">
        <v>21</v>
      </c>
      <c r="E1" s="25" t="s">
        <v>19</v>
      </c>
      <c r="F1" s="25" t="s">
        <v>21</v>
      </c>
      <c r="G1" s="25" t="s">
        <v>10</v>
      </c>
      <c r="H1" s="26" t="s">
        <v>21</v>
      </c>
    </row>
    <row r="2" spans="1:11" ht="17" x14ac:dyDescent="0.2">
      <c r="A2" s="22" t="s">
        <v>1</v>
      </c>
      <c r="B2" s="22">
        <f>VLOOKUP(A2,$J$3:$K$6,2,FALSE)</f>
        <v>0.4</v>
      </c>
      <c r="C2" s="22" t="s">
        <v>1</v>
      </c>
      <c r="D2" s="22">
        <f>VLOOKUP(C2,$J$3:$K$6,2,FALSE)</f>
        <v>0.4</v>
      </c>
      <c r="E2" s="22" t="s">
        <v>1</v>
      </c>
      <c r="F2" s="22">
        <f>VLOOKUP(E2,$J$3:$K$6,2,FALSE)</f>
        <v>0.4</v>
      </c>
      <c r="G2" s="23" t="s">
        <v>7</v>
      </c>
      <c r="H2" s="14">
        <f>B2*D2*F2</f>
        <v>6.4000000000000015E-2</v>
      </c>
      <c r="J2" s="7" t="s">
        <v>20</v>
      </c>
      <c r="K2" s="8" t="s">
        <v>21</v>
      </c>
    </row>
    <row r="3" spans="1:11" ht="17" x14ac:dyDescent="0.2">
      <c r="A3" s="4" t="s">
        <v>1</v>
      </c>
      <c r="B3" s="4">
        <f>VLOOKUP(A3,J$3:K$6,2,FALSE)</f>
        <v>0.4</v>
      </c>
      <c r="C3" s="4" t="s">
        <v>1</v>
      </c>
      <c r="D3" s="4">
        <f>VLOOKUP(C3,$J$3:$K$6,2,FALSE)</f>
        <v>0.4</v>
      </c>
      <c r="E3" s="5" t="s">
        <v>2</v>
      </c>
      <c r="F3" s="4">
        <f>VLOOKUP(E3,$J$3:$K$6,2,FALSE)</f>
        <v>0.4</v>
      </c>
      <c r="G3" s="5" t="s">
        <v>6</v>
      </c>
      <c r="H3" s="14">
        <f t="shared" ref="H3:H65" si="0">B3*D3*F3</f>
        <v>6.4000000000000015E-2</v>
      </c>
      <c r="J3" s="9" t="s">
        <v>1</v>
      </c>
      <c r="K3" s="10">
        <f>Two_replications!I3</f>
        <v>0.4</v>
      </c>
    </row>
    <row r="4" spans="1:11" ht="17" x14ac:dyDescent="0.2">
      <c r="A4" s="4" t="s">
        <v>1</v>
      </c>
      <c r="B4" s="4">
        <f>VLOOKUP(A4,J$3:K$6,2,FALSE)</f>
        <v>0.4</v>
      </c>
      <c r="C4" s="4" t="s">
        <v>1</v>
      </c>
      <c r="D4" s="4">
        <f>VLOOKUP(C4,$J$3:$K$6,2,FALSE)</f>
        <v>0.4</v>
      </c>
      <c r="E4" s="5" t="s">
        <v>3</v>
      </c>
      <c r="F4" s="4">
        <f>VLOOKUP(E4,$J$3:$K$6,2,FALSE)</f>
        <v>0.1</v>
      </c>
      <c r="G4" s="5" t="s">
        <v>6</v>
      </c>
      <c r="H4" s="14">
        <f t="shared" si="0"/>
        <v>1.6000000000000004E-2</v>
      </c>
      <c r="J4" s="11" t="s">
        <v>2</v>
      </c>
      <c r="K4" s="10">
        <f>Two_replications!I4</f>
        <v>0.4</v>
      </c>
    </row>
    <row r="5" spans="1:11" ht="17" x14ac:dyDescent="0.2">
      <c r="A5" s="4" t="s">
        <v>1</v>
      </c>
      <c r="B5" s="4">
        <f>VLOOKUP(A5,J$3:K$6,2,FALSE)</f>
        <v>0.4</v>
      </c>
      <c r="C5" s="4" t="s">
        <v>1</v>
      </c>
      <c r="D5" s="4">
        <f>VLOOKUP(C5,$J$3:$K$6,2,FALSE)</f>
        <v>0.4</v>
      </c>
      <c r="E5" s="5" t="s">
        <v>4</v>
      </c>
      <c r="F5" s="4">
        <f>VLOOKUP(E5,$J$3:$K$6,2,FALSE)</f>
        <v>0.1</v>
      </c>
      <c r="G5" s="5" t="s">
        <v>6</v>
      </c>
      <c r="H5" s="14">
        <f t="shared" si="0"/>
        <v>1.6000000000000004E-2</v>
      </c>
      <c r="J5" s="11" t="s">
        <v>3</v>
      </c>
      <c r="K5" s="10">
        <f>Two_replications!I5</f>
        <v>0.1</v>
      </c>
    </row>
    <row r="6" spans="1:11" ht="18" thickBot="1" x14ac:dyDescent="0.25">
      <c r="A6" s="4" t="s">
        <v>1</v>
      </c>
      <c r="B6" s="4">
        <f>VLOOKUP(A6,J$3:K$6,2,FALSE)</f>
        <v>0.4</v>
      </c>
      <c r="C6" s="5" t="s">
        <v>2</v>
      </c>
      <c r="D6" s="4">
        <f>VLOOKUP(C6,$J$3:$K$6,2,FALSE)</f>
        <v>0.4</v>
      </c>
      <c r="E6" s="4" t="s">
        <v>1</v>
      </c>
      <c r="F6" s="4">
        <f>VLOOKUP(E6,$J$3:$K$6,2,FALSE)</f>
        <v>0.4</v>
      </c>
      <c r="G6" s="5" t="s">
        <v>6</v>
      </c>
      <c r="H6" s="14">
        <f t="shared" si="0"/>
        <v>6.4000000000000015E-2</v>
      </c>
      <c r="J6" s="12" t="s">
        <v>4</v>
      </c>
      <c r="K6" s="10">
        <f>Two_replications!I6</f>
        <v>0.1</v>
      </c>
    </row>
    <row r="7" spans="1:11" ht="17" x14ac:dyDescent="0.2">
      <c r="A7" s="4" t="s">
        <v>1</v>
      </c>
      <c r="B7" s="4">
        <f>VLOOKUP(A7,J$3:K$6,2,FALSE)</f>
        <v>0.4</v>
      </c>
      <c r="C7" s="5" t="s">
        <v>2</v>
      </c>
      <c r="D7" s="4">
        <f>VLOOKUP(C7,$J$3:$K$6,2,FALSE)</f>
        <v>0.4</v>
      </c>
      <c r="E7" s="5" t="s">
        <v>2</v>
      </c>
      <c r="F7" s="4">
        <f>VLOOKUP(E7,$J$3:$K$6,2,FALSE)</f>
        <v>0.4</v>
      </c>
      <c r="G7" s="5" t="s">
        <v>6</v>
      </c>
      <c r="H7" s="14">
        <f t="shared" si="0"/>
        <v>6.4000000000000015E-2</v>
      </c>
      <c r="J7" s="27" t="s">
        <v>22</v>
      </c>
      <c r="K7">
        <f>SUM(K3:K6)</f>
        <v>1</v>
      </c>
    </row>
    <row r="8" spans="1:11" ht="18" thickBot="1" x14ac:dyDescent="0.25">
      <c r="A8" s="4" t="s">
        <v>1</v>
      </c>
      <c r="B8" s="4">
        <f>VLOOKUP(A8,J$3:K$6,2,FALSE)</f>
        <v>0.4</v>
      </c>
      <c r="C8" s="5" t="s">
        <v>2</v>
      </c>
      <c r="D8" s="4">
        <f>VLOOKUP(C8,$J$3:$K$6,2,FALSE)</f>
        <v>0.4</v>
      </c>
      <c r="E8" s="5" t="s">
        <v>3</v>
      </c>
      <c r="F8" s="4">
        <f>VLOOKUP(E8,$J$3:$K$6,2,FALSE)</f>
        <v>0.1</v>
      </c>
      <c r="G8" s="5" t="s">
        <v>11</v>
      </c>
      <c r="H8" s="14">
        <f t="shared" si="0"/>
        <v>1.6000000000000004E-2</v>
      </c>
    </row>
    <row r="9" spans="1:11" ht="17" x14ac:dyDescent="0.2">
      <c r="A9" s="4" t="s">
        <v>1</v>
      </c>
      <c r="B9" s="4">
        <f>VLOOKUP(A9,J$3:K$6,2,FALSE)</f>
        <v>0.4</v>
      </c>
      <c r="C9" s="5" t="s">
        <v>2</v>
      </c>
      <c r="D9" s="4">
        <f>VLOOKUP(C9,$J$3:$K$6,2,FALSE)</f>
        <v>0.4</v>
      </c>
      <c r="E9" s="5" t="s">
        <v>4</v>
      </c>
      <c r="F9" s="4">
        <f>VLOOKUP(E9,$J$3:$K$6,2,FALSE)</f>
        <v>0.1</v>
      </c>
      <c r="G9" s="5" t="s">
        <v>11</v>
      </c>
      <c r="H9" s="14">
        <f t="shared" si="0"/>
        <v>1.6000000000000004E-2</v>
      </c>
      <c r="J9" s="15" t="s">
        <v>7</v>
      </c>
      <c r="K9" s="16">
        <f>SUMIF(G$2:G$65,J9,H$2:H$65)</f>
        <v>6.4000000000000015E-2</v>
      </c>
    </row>
    <row r="10" spans="1:11" ht="17" x14ac:dyDescent="0.2">
      <c r="A10" s="4" t="s">
        <v>1</v>
      </c>
      <c r="B10" s="4">
        <f>VLOOKUP(A10,J$3:K$6,2,FALSE)</f>
        <v>0.4</v>
      </c>
      <c r="C10" s="5" t="s">
        <v>3</v>
      </c>
      <c r="D10" s="4">
        <f>VLOOKUP(C10,$J$3:$K$6,2,FALSE)</f>
        <v>0.1</v>
      </c>
      <c r="E10" s="4" t="s">
        <v>1</v>
      </c>
      <c r="F10" s="4">
        <f>VLOOKUP(E10,$J$3:$K$6,2,FALSE)</f>
        <v>0.4</v>
      </c>
      <c r="G10" s="5" t="s">
        <v>6</v>
      </c>
      <c r="H10" s="14">
        <f t="shared" si="0"/>
        <v>1.6000000000000004E-2</v>
      </c>
      <c r="J10" s="11" t="s">
        <v>6</v>
      </c>
      <c r="K10" s="17">
        <f>SUMIF(G$2:G$65,J10,H$2:H$65)</f>
        <v>0.4260000000000001</v>
      </c>
    </row>
    <row r="11" spans="1:11" ht="17" x14ac:dyDescent="0.2">
      <c r="A11" s="4" t="s">
        <v>1</v>
      </c>
      <c r="B11" s="4">
        <f>VLOOKUP(A11,J$3:K$6,2,FALSE)</f>
        <v>0.4</v>
      </c>
      <c r="C11" s="5" t="s">
        <v>3</v>
      </c>
      <c r="D11" s="4">
        <f>VLOOKUP(C11,$J$3:$K$6,2,FALSE)</f>
        <v>0.1</v>
      </c>
      <c r="E11" s="5" t="s">
        <v>2</v>
      </c>
      <c r="F11" s="4">
        <f>VLOOKUP(E11,$J$3:$K$6,2,FALSE)</f>
        <v>0.4</v>
      </c>
      <c r="G11" s="5" t="s">
        <v>11</v>
      </c>
      <c r="H11" s="14">
        <f t="shared" si="0"/>
        <v>1.6000000000000004E-2</v>
      </c>
      <c r="J11" s="11" t="s">
        <v>11</v>
      </c>
      <c r="K11" s="17">
        <f>SUMIF(G$2:G$65,J11,H$2:H$65)</f>
        <v>0.11400000000000003</v>
      </c>
    </row>
    <row r="12" spans="1:11" ht="17" x14ac:dyDescent="0.2">
      <c r="A12" s="4" t="s">
        <v>1</v>
      </c>
      <c r="B12" s="4">
        <f>VLOOKUP(A12,J$3:K$6,2,FALSE)</f>
        <v>0.4</v>
      </c>
      <c r="C12" s="5" t="s">
        <v>3</v>
      </c>
      <c r="D12" s="4">
        <f>VLOOKUP(C12,$J$3:$K$6,2,FALSE)</f>
        <v>0.1</v>
      </c>
      <c r="E12" s="5" t="s">
        <v>3</v>
      </c>
      <c r="F12" s="4">
        <f>VLOOKUP(E12,$J$3:$K$6,2,FALSE)</f>
        <v>0.1</v>
      </c>
      <c r="G12" s="5" t="s">
        <v>6</v>
      </c>
      <c r="H12" s="14">
        <f t="shared" si="0"/>
        <v>4.000000000000001E-3</v>
      </c>
      <c r="J12" s="18" t="s">
        <v>12</v>
      </c>
      <c r="K12" s="17">
        <f>SUMIF(G$2:G$65,J12,H$2:H$65)</f>
        <v>0.22800000000000012</v>
      </c>
    </row>
    <row r="13" spans="1:11" ht="17" x14ac:dyDescent="0.2">
      <c r="A13" s="4" t="s">
        <v>1</v>
      </c>
      <c r="B13" s="4">
        <f>VLOOKUP(A13,J$3:K$6,2,FALSE)</f>
        <v>0.4</v>
      </c>
      <c r="C13" s="5" t="s">
        <v>3</v>
      </c>
      <c r="D13" s="4">
        <f>VLOOKUP(C13,$J$3:$K$6,2,FALSE)</f>
        <v>0.1</v>
      </c>
      <c r="E13" s="5" t="s">
        <v>4</v>
      </c>
      <c r="F13" s="4">
        <f>VLOOKUP(E13,$J$3:$K$6,2,FALSE)</f>
        <v>0.1</v>
      </c>
      <c r="G13" s="5" t="s">
        <v>11</v>
      </c>
      <c r="H13" s="14">
        <f t="shared" si="0"/>
        <v>4.000000000000001E-3</v>
      </c>
      <c r="J13" s="11" t="s">
        <v>14</v>
      </c>
      <c r="K13" s="17">
        <f>SUMIF(G$2:G$65,J13,H$2:H$65)</f>
        <v>2.4000000000000004E-2</v>
      </c>
    </row>
    <row r="14" spans="1:11" ht="18" thickBot="1" x14ac:dyDescent="0.25">
      <c r="A14" s="4" t="s">
        <v>1</v>
      </c>
      <c r="B14" s="4">
        <f>VLOOKUP(A14,J$3:K$6,2,FALSE)</f>
        <v>0.4</v>
      </c>
      <c r="C14" s="5" t="s">
        <v>4</v>
      </c>
      <c r="D14" s="4">
        <f>VLOOKUP(C14,$J$3:$K$6,2,FALSE)</f>
        <v>0.1</v>
      </c>
      <c r="E14" s="4" t="s">
        <v>1</v>
      </c>
      <c r="F14" s="4">
        <f>VLOOKUP(E14,$J$3:$K$6,2,FALSE)</f>
        <v>0.4</v>
      </c>
      <c r="G14" s="5" t="s">
        <v>6</v>
      </c>
      <c r="H14" s="14">
        <f t="shared" si="0"/>
        <v>1.6000000000000004E-2</v>
      </c>
      <c r="J14" s="19" t="s">
        <v>13</v>
      </c>
      <c r="K14" s="20">
        <f>SUMIF(G$2:G$65,J14,H$2:H$65)</f>
        <v>0.14400000000000004</v>
      </c>
    </row>
    <row r="15" spans="1:11" ht="17" x14ac:dyDescent="0.2">
      <c r="A15" s="4" t="s">
        <v>1</v>
      </c>
      <c r="B15" s="4">
        <f>VLOOKUP(A15,J$3:K$6,2,FALSE)</f>
        <v>0.4</v>
      </c>
      <c r="C15" s="5" t="s">
        <v>4</v>
      </c>
      <c r="D15" s="4">
        <f>VLOOKUP(C15,$J$3:$K$6,2,FALSE)</f>
        <v>0.1</v>
      </c>
      <c r="E15" s="5" t="s">
        <v>2</v>
      </c>
      <c r="F15" s="4">
        <f>VLOOKUP(E15,$J$3:$K$6,2,FALSE)</f>
        <v>0.4</v>
      </c>
      <c r="G15" s="5" t="s">
        <v>11</v>
      </c>
      <c r="H15" s="14">
        <f t="shared" si="0"/>
        <v>1.6000000000000004E-2</v>
      </c>
      <c r="J15" s="27" t="s">
        <v>22</v>
      </c>
      <c r="K15" s="17">
        <f>SUM(K9:K14)</f>
        <v>1.0000000000000002</v>
      </c>
    </row>
    <row r="16" spans="1:11" ht="17" x14ac:dyDescent="0.2">
      <c r="A16" s="4" t="s">
        <v>1</v>
      </c>
      <c r="B16" s="4">
        <f>VLOOKUP(A16,J$3:K$6,2,FALSE)</f>
        <v>0.4</v>
      </c>
      <c r="C16" s="5" t="s">
        <v>4</v>
      </c>
      <c r="D16" s="4">
        <f>VLOOKUP(C16,$J$3:$K$6,2,FALSE)</f>
        <v>0.1</v>
      </c>
      <c r="E16" s="5" t="s">
        <v>3</v>
      </c>
      <c r="F16" s="4">
        <f>VLOOKUP(E16,$J$3:$K$6,2,FALSE)</f>
        <v>0.1</v>
      </c>
      <c r="G16" s="5" t="s">
        <v>11</v>
      </c>
      <c r="H16" s="14">
        <f t="shared" si="0"/>
        <v>4.000000000000001E-3</v>
      </c>
    </row>
    <row r="17" spans="1:14" ht="17" x14ac:dyDescent="0.2">
      <c r="A17" s="4" t="s">
        <v>1</v>
      </c>
      <c r="B17" s="4">
        <f>VLOOKUP(A17,J$3:K$6,2,FALSE)</f>
        <v>0.4</v>
      </c>
      <c r="C17" s="5" t="s">
        <v>4</v>
      </c>
      <c r="D17" s="4">
        <f>VLOOKUP(C17,$J$3:$K$6,2,FALSE)</f>
        <v>0.1</v>
      </c>
      <c r="E17" s="5" t="s">
        <v>4</v>
      </c>
      <c r="F17" s="4">
        <f>VLOOKUP(E17,$J$3:$K$6,2,FALSE)</f>
        <v>0.1</v>
      </c>
      <c r="G17" s="5" t="s">
        <v>6</v>
      </c>
      <c r="H17" s="14">
        <f t="shared" si="0"/>
        <v>4.000000000000001E-3</v>
      </c>
    </row>
    <row r="18" spans="1:14" ht="17" x14ac:dyDescent="0.2">
      <c r="A18" s="5" t="s">
        <v>2</v>
      </c>
      <c r="B18" s="4">
        <f>VLOOKUP(A18,J$3:K$6,2,FALSE)</f>
        <v>0.4</v>
      </c>
      <c r="C18" s="4" t="s">
        <v>1</v>
      </c>
      <c r="D18" s="4">
        <f>VLOOKUP(C18,$J$3:$K$6,2,FALSE)</f>
        <v>0.4</v>
      </c>
      <c r="E18" s="4" t="s">
        <v>1</v>
      </c>
      <c r="F18" s="4">
        <f>VLOOKUP(E18,$J$3:$K$6,2,FALSE)</f>
        <v>0.4</v>
      </c>
      <c r="G18" s="5" t="s">
        <v>6</v>
      </c>
      <c r="H18" s="14">
        <f t="shared" si="0"/>
        <v>6.4000000000000015E-2</v>
      </c>
    </row>
    <row r="19" spans="1:14" ht="17" x14ac:dyDescent="0.2">
      <c r="A19" s="5" t="s">
        <v>2</v>
      </c>
      <c r="B19" s="4">
        <f>VLOOKUP(A19,J$3:K$6,2,FALSE)</f>
        <v>0.4</v>
      </c>
      <c r="C19" s="4" t="s">
        <v>1</v>
      </c>
      <c r="D19" s="4">
        <f>VLOOKUP(C19,$J$3:$K$6,2,FALSE)</f>
        <v>0.4</v>
      </c>
      <c r="E19" s="5" t="s">
        <v>2</v>
      </c>
      <c r="F19" s="4">
        <f>VLOOKUP(E19,$J$3:$K$6,2,FALSE)</f>
        <v>0.4</v>
      </c>
      <c r="G19" s="5" t="s">
        <v>13</v>
      </c>
      <c r="H19" s="14">
        <f t="shared" si="0"/>
        <v>6.4000000000000015E-2</v>
      </c>
    </row>
    <row r="20" spans="1:14" ht="17" x14ac:dyDescent="0.2">
      <c r="A20" s="5" t="s">
        <v>2</v>
      </c>
      <c r="B20" s="4">
        <f>VLOOKUP(A20,J$3:K$6,2,FALSE)</f>
        <v>0.4</v>
      </c>
      <c r="C20" s="4" t="s">
        <v>1</v>
      </c>
      <c r="D20" s="4">
        <f>VLOOKUP(C20,$J$3:$K$6,2,FALSE)</f>
        <v>0.4</v>
      </c>
      <c r="E20" s="5" t="s">
        <v>3</v>
      </c>
      <c r="F20" s="4">
        <f>VLOOKUP(E20,$J$3:$K$6,2,FALSE)</f>
        <v>0.1</v>
      </c>
      <c r="G20" s="5" t="s">
        <v>12</v>
      </c>
      <c r="H20" s="14">
        <f t="shared" si="0"/>
        <v>1.6000000000000004E-2</v>
      </c>
    </row>
    <row r="21" spans="1:14" ht="17" x14ac:dyDescent="0.2">
      <c r="A21" s="5" t="s">
        <v>2</v>
      </c>
      <c r="B21" s="4">
        <f>VLOOKUP(A21,J$3:K$6,2,FALSE)</f>
        <v>0.4</v>
      </c>
      <c r="C21" s="4" t="s">
        <v>1</v>
      </c>
      <c r="D21" s="4">
        <f>VLOOKUP(C21,$J$3:$K$6,2,FALSE)</f>
        <v>0.4</v>
      </c>
      <c r="E21" s="5" t="s">
        <v>4</v>
      </c>
      <c r="F21" s="4">
        <f>VLOOKUP(E21,$J$3:$K$6,2,FALSE)</f>
        <v>0.1</v>
      </c>
      <c r="G21" s="5" t="s">
        <v>12</v>
      </c>
      <c r="H21" s="14">
        <f t="shared" si="0"/>
        <v>1.6000000000000004E-2</v>
      </c>
      <c r="J21" s="1" t="s">
        <v>31</v>
      </c>
    </row>
    <row r="22" spans="1:14" ht="17" x14ac:dyDescent="0.2">
      <c r="A22" s="5" t="s">
        <v>2</v>
      </c>
      <c r="B22" s="4">
        <f>VLOOKUP(A22,J$3:K$6,2,FALSE)</f>
        <v>0.4</v>
      </c>
      <c r="C22" s="5" t="s">
        <v>2</v>
      </c>
      <c r="D22" s="4">
        <f>VLOOKUP(C22,$J$3:$K$6,2,FALSE)</f>
        <v>0.4</v>
      </c>
      <c r="E22" s="4" t="s">
        <v>1</v>
      </c>
      <c r="F22" s="4">
        <f>VLOOKUP(E22,$J$3:$K$6,2,FALSE)</f>
        <v>0.4</v>
      </c>
      <c r="G22" s="5" t="s">
        <v>13</v>
      </c>
      <c r="H22" s="14">
        <f t="shared" si="0"/>
        <v>6.4000000000000015E-2</v>
      </c>
    </row>
    <row r="23" spans="1:14" ht="17" thickBot="1" x14ac:dyDescent="0.25">
      <c r="A23" s="5" t="s">
        <v>2</v>
      </c>
      <c r="B23" s="4">
        <f>VLOOKUP(A23,J$3:K$6,2,FALSE)</f>
        <v>0.4</v>
      </c>
      <c r="C23" s="5" t="s">
        <v>2</v>
      </c>
      <c r="D23" s="4">
        <f>VLOOKUP(C23,$J$3:$K$6,2,FALSE)</f>
        <v>0.4</v>
      </c>
      <c r="E23" s="5" t="s">
        <v>2</v>
      </c>
      <c r="F23" s="4">
        <f>VLOOKUP(E23,$J$3:$K$6,2,FALSE)</f>
        <v>0.4</v>
      </c>
      <c r="G23" s="5" t="s">
        <v>6</v>
      </c>
      <c r="H23" s="14">
        <f t="shared" si="0"/>
        <v>6.4000000000000015E-2</v>
      </c>
      <c r="N23" s="38" t="s">
        <v>32</v>
      </c>
    </row>
    <row r="24" spans="1:14" ht="17" thickTop="1" x14ac:dyDescent="0.2">
      <c r="A24" s="5" t="s">
        <v>2</v>
      </c>
      <c r="B24" s="4">
        <f>VLOOKUP(A24,J$3:K$6,2,FALSE)</f>
        <v>0.4</v>
      </c>
      <c r="C24" s="5" t="s">
        <v>2</v>
      </c>
      <c r="D24" s="4">
        <f>VLOOKUP(C24,$J$3:$K$6,2,FALSE)</f>
        <v>0.4</v>
      </c>
      <c r="E24" s="5" t="s">
        <v>3</v>
      </c>
      <c r="F24" s="4">
        <f>VLOOKUP(E24,$J$3:$K$6,2,FALSE)</f>
        <v>0.1</v>
      </c>
      <c r="G24" s="5" t="s">
        <v>12</v>
      </c>
      <c r="H24" s="14">
        <f t="shared" si="0"/>
        <v>1.6000000000000004E-2</v>
      </c>
      <c r="J24" s="31"/>
      <c r="K24" s="32"/>
      <c r="L24" s="33"/>
      <c r="M24" s="33"/>
      <c r="N24" s="38"/>
    </row>
    <row r="25" spans="1:14" ht="17" thickBot="1" x14ac:dyDescent="0.25">
      <c r="A25" s="5" t="s">
        <v>2</v>
      </c>
      <c r="B25" s="4">
        <f>VLOOKUP(A25,J$3:K$6,2,FALSE)</f>
        <v>0.4</v>
      </c>
      <c r="C25" s="5" t="s">
        <v>2</v>
      </c>
      <c r="D25" s="4">
        <f>VLOOKUP(C25,$J$3:$K$6,2,FALSE)</f>
        <v>0.4</v>
      </c>
      <c r="E25" s="5" t="s">
        <v>4</v>
      </c>
      <c r="F25" s="4">
        <f>VLOOKUP(E25,$J$3:$K$6,2,FALSE)</f>
        <v>0.1</v>
      </c>
      <c r="G25" s="5" t="s">
        <v>12</v>
      </c>
      <c r="H25" s="14">
        <f t="shared" si="0"/>
        <v>1.6000000000000004E-2</v>
      </c>
      <c r="J25" s="34"/>
      <c r="K25" s="31"/>
      <c r="L25" s="31"/>
      <c r="M25" s="31"/>
      <c r="N25" s="38" t="s">
        <v>33</v>
      </c>
    </row>
    <row r="26" spans="1:14" ht="19" thickTop="1" thickBot="1" x14ac:dyDescent="0.25">
      <c r="A26" s="5" t="s">
        <v>2</v>
      </c>
      <c r="B26" s="4">
        <f>VLOOKUP(A26,J$3:K$6,2,FALSE)</f>
        <v>0.4</v>
      </c>
      <c r="C26" s="5" t="s">
        <v>3</v>
      </c>
      <c r="D26" s="4">
        <f>VLOOKUP(C26,$J$3:$K$6,2,FALSE)</f>
        <v>0.1</v>
      </c>
      <c r="E26" s="4" t="s">
        <v>1</v>
      </c>
      <c r="F26" s="4">
        <f>VLOOKUP(E26,$J$3:$K$6,2,FALSE)</f>
        <v>0.4</v>
      </c>
      <c r="G26" s="5" t="s">
        <v>12</v>
      </c>
      <c r="H26" s="14">
        <f t="shared" si="0"/>
        <v>1.6000000000000004E-2</v>
      </c>
      <c r="J26" s="31"/>
      <c r="K26" s="37"/>
      <c r="L26" s="32"/>
      <c r="M26" s="33"/>
      <c r="N26" s="38"/>
    </row>
    <row r="27" spans="1:14" ht="18" thickTop="1" thickBot="1" x14ac:dyDescent="0.25">
      <c r="A27" s="5" t="s">
        <v>2</v>
      </c>
      <c r="B27" s="4">
        <f>VLOOKUP(A27,J$3:K$6,2,FALSE)</f>
        <v>0.4</v>
      </c>
      <c r="C27" s="5" t="s">
        <v>3</v>
      </c>
      <c r="D27" s="4">
        <f>VLOOKUP(C27,$J$3:$K$6,2,FALSE)</f>
        <v>0.1</v>
      </c>
      <c r="E27" s="5" t="s">
        <v>2</v>
      </c>
      <c r="F27" s="4">
        <f>VLOOKUP(E27,$J$3:$K$6,2,FALSE)</f>
        <v>0.4</v>
      </c>
      <c r="G27" s="5" t="s">
        <v>12</v>
      </c>
      <c r="H27" s="14">
        <f t="shared" si="0"/>
        <v>1.6000000000000004E-2</v>
      </c>
      <c r="J27" s="31"/>
      <c r="K27" s="31"/>
      <c r="L27" s="35"/>
      <c r="M27" s="36"/>
      <c r="N27" s="38" t="s">
        <v>34</v>
      </c>
    </row>
    <row r="28" spans="1:14" ht="17" thickTop="1" x14ac:dyDescent="0.2">
      <c r="A28" s="5" t="s">
        <v>2</v>
      </c>
      <c r="B28" s="4">
        <f>VLOOKUP(A28,J$3:K$6,2,FALSE)</f>
        <v>0.4</v>
      </c>
      <c r="C28" s="5" t="s">
        <v>3</v>
      </c>
      <c r="D28" s="4">
        <f>VLOOKUP(C28,$J$3:$K$6,2,FALSE)</f>
        <v>0.1</v>
      </c>
      <c r="E28" s="5" t="s">
        <v>3</v>
      </c>
      <c r="F28" s="4">
        <f>VLOOKUP(E28,$J$3:$K$6,2,FALSE)</f>
        <v>0.1</v>
      </c>
      <c r="G28" s="5" t="s">
        <v>11</v>
      </c>
      <c r="H28" s="14">
        <f t="shared" si="0"/>
        <v>4.000000000000001E-3</v>
      </c>
    </row>
    <row r="29" spans="1:14" x14ac:dyDescent="0.2">
      <c r="A29" s="5" t="s">
        <v>2</v>
      </c>
      <c r="B29" s="4">
        <f>VLOOKUP(A29,J$3:K$6,2,FALSE)</f>
        <v>0.4</v>
      </c>
      <c r="C29" s="5" t="s">
        <v>3</v>
      </c>
      <c r="D29" s="4">
        <f>VLOOKUP(C29,$J$3:$K$6,2,FALSE)</f>
        <v>0.1</v>
      </c>
      <c r="E29" s="5" t="s">
        <v>4</v>
      </c>
      <c r="F29" s="4">
        <f>VLOOKUP(E29,$J$3:$K$6,2,FALSE)</f>
        <v>0.1</v>
      </c>
      <c r="G29" s="5" t="s">
        <v>14</v>
      </c>
      <c r="H29" s="14">
        <f t="shared" si="0"/>
        <v>4.000000000000001E-3</v>
      </c>
    </row>
    <row r="30" spans="1:14" ht="17" x14ac:dyDescent="0.2">
      <c r="A30" s="5" t="s">
        <v>2</v>
      </c>
      <c r="B30" s="4">
        <f>VLOOKUP(A30,J$3:K$6,2,FALSE)</f>
        <v>0.4</v>
      </c>
      <c r="C30" s="5" t="s">
        <v>4</v>
      </c>
      <c r="D30" s="4">
        <f>VLOOKUP(C30,$J$3:$K$6,2,FALSE)</f>
        <v>0.1</v>
      </c>
      <c r="E30" s="4" t="s">
        <v>1</v>
      </c>
      <c r="F30" s="4">
        <f>VLOOKUP(E30,$J$3:$K$6,2,FALSE)</f>
        <v>0.4</v>
      </c>
      <c r="G30" s="5" t="s">
        <v>12</v>
      </c>
      <c r="H30" s="14">
        <f t="shared" si="0"/>
        <v>1.6000000000000004E-2</v>
      </c>
    </row>
    <row r="31" spans="1:14" x14ac:dyDescent="0.2">
      <c r="A31" s="5" t="s">
        <v>2</v>
      </c>
      <c r="B31" s="4">
        <f>VLOOKUP(A31,J$3:K$6,2,FALSE)</f>
        <v>0.4</v>
      </c>
      <c r="C31" s="5" t="s">
        <v>4</v>
      </c>
      <c r="D31" s="4">
        <f>VLOOKUP(C31,$J$3:$K$6,2,FALSE)</f>
        <v>0.1</v>
      </c>
      <c r="E31" s="5" t="s">
        <v>2</v>
      </c>
      <c r="F31" s="4">
        <f>VLOOKUP(E31,$J$3:$K$6,2,FALSE)</f>
        <v>0.4</v>
      </c>
      <c r="G31" s="5" t="s">
        <v>12</v>
      </c>
      <c r="H31" s="14">
        <f t="shared" si="0"/>
        <v>1.6000000000000004E-2</v>
      </c>
    </row>
    <row r="32" spans="1:14" x14ac:dyDescent="0.2">
      <c r="A32" s="5" t="s">
        <v>2</v>
      </c>
      <c r="B32" s="4">
        <f>VLOOKUP(A32,J$3:K$6,2,FALSE)</f>
        <v>0.4</v>
      </c>
      <c r="C32" s="5" t="s">
        <v>4</v>
      </c>
      <c r="D32" s="4">
        <f>VLOOKUP(C32,$J$3:$K$6,2,FALSE)</f>
        <v>0.1</v>
      </c>
      <c r="E32" s="5" t="s">
        <v>3</v>
      </c>
      <c r="F32" s="4">
        <f>VLOOKUP(E32,$J$3:$K$6,2,FALSE)</f>
        <v>0.1</v>
      </c>
      <c r="G32" s="5" t="s">
        <v>14</v>
      </c>
      <c r="H32" s="14">
        <f t="shared" si="0"/>
        <v>4.000000000000001E-3</v>
      </c>
    </row>
    <row r="33" spans="1:8" x14ac:dyDescent="0.2">
      <c r="A33" s="5" t="s">
        <v>2</v>
      </c>
      <c r="B33" s="4">
        <f>VLOOKUP(A33,J$3:K$6,2,FALSE)</f>
        <v>0.4</v>
      </c>
      <c r="C33" s="5" t="s">
        <v>4</v>
      </c>
      <c r="D33" s="4">
        <f>VLOOKUP(C33,$J$3:$K$6,2,FALSE)</f>
        <v>0.1</v>
      </c>
      <c r="E33" s="5" t="s">
        <v>4</v>
      </c>
      <c r="F33" s="4">
        <f>VLOOKUP(E33,$J$3:$K$6,2,FALSE)</f>
        <v>0.1</v>
      </c>
      <c r="G33" s="5" t="s">
        <v>11</v>
      </c>
      <c r="H33" s="14">
        <f t="shared" si="0"/>
        <v>4.000000000000001E-3</v>
      </c>
    </row>
    <row r="34" spans="1:8" ht="17" x14ac:dyDescent="0.2">
      <c r="A34" s="5" t="s">
        <v>3</v>
      </c>
      <c r="B34" s="4">
        <f>VLOOKUP(A34,J$3:K$6,2,FALSE)</f>
        <v>0.1</v>
      </c>
      <c r="C34" s="4" t="s">
        <v>1</v>
      </c>
      <c r="D34" s="4">
        <f>VLOOKUP(C34,$J$3:$K$6,2,FALSE)</f>
        <v>0.4</v>
      </c>
      <c r="E34" s="4" t="s">
        <v>1</v>
      </c>
      <c r="F34" s="4">
        <f>VLOOKUP(E34,$J$3:$K$6,2,FALSE)</f>
        <v>0.4</v>
      </c>
      <c r="G34" s="5" t="s">
        <v>6</v>
      </c>
      <c r="H34" s="14">
        <f t="shared" si="0"/>
        <v>1.6000000000000004E-2</v>
      </c>
    </row>
    <row r="35" spans="1:8" ht="17" x14ac:dyDescent="0.2">
      <c r="A35" s="5" t="s">
        <v>3</v>
      </c>
      <c r="B35" s="4">
        <f>VLOOKUP(A35,J$3:K$6,2,FALSE)</f>
        <v>0.1</v>
      </c>
      <c r="C35" s="4" t="s">
        <v>1</v>
      </c>
      <c r="D35" s="4">
        <f>VLOOKUP(C35,$J$3:$K$6,2,FALSE)</f>
        <v>0.4</v>
      </c>
      <c r="E35" s="5" t="s">
        <v>2</v>
      </c>
      <c r="F35" s="4">
        <f>VLOOKUP(E35,$J$3:$K$6,2,FALSE)</f>
        <v>0.4</v>
      </c>
      <c r="G35" s="5" t="s">
        <v>12</v>
      </c>
      <c r="H35" s="14">
        <f t="shared" si="0"/>
        <v>1.6000000000000004E-2</v>
      </c>
    </row>
    <row r="36" spans="1:8" ht="17" x14ac:dyDescent="0.2">
      <c r="A36" s="5" t="s">
        <v>3</v>
      </c>
      <c r="B36" s="4">
        <f>VLOOKUP(A36,J$3:K$6,2,FALSE)</f>
        <v>0.1</v>
      </c>
      <c r="C36" s="4" t="s">
        <v>1</v>
      </c>
      <c r="D36" s="4">
        <f>VLOOKUP(C36,$J$3:$K$6,2,FALSE)</f>
        <v>0.4</v>
      </c>
      <c r="E36" s="5" t="s">
        <v>3</v>
      </c>
      <c r="F36" s="4">
        <f>VLOOKUP(E36,$J$3:$K$6,2,FALSE)</f>
        <v>0.1</v>
      </c>
      <c r="G36" s="5" t="s">
        <v>13</v>
      </c>
      <c r="H36" s="14">
        <f t="shared" si="0"/>
        <v>4.000000000000001E-3</v>
      </c>
    </row>
    <row r="37" spans="1:8" ht="17" x14ac:dyDescent="0.2">
      <c r="A37" s="5" t="s">
        <v>3</v>
      </c>
      <c r="B37" s="4">
        <f>VLOOKUP(A37,J$3:K$6,2,FALSE)</f>
        <v>0.1</v>
      </c>
      <c r="C37" s="4" t="s">
        <v>1</v>
      </c>
      <c r="D37" s="4">
        <f>VLOOKUP(C37,$J$3:$K$6,2,FALSE)</f>
        <v>0.4</v>
      </c>
      <c r="E37" s="5" t="s">
        <v>4</v>
      </c>
      <c r="F37" s="4">
        <f>VLOOKUP(E37,$J$3:$K$6,2,FALSE)</f>
        <v>0.1</v>
      </c>
      <c r="G37" s="5" t="s">
        <v>12</v>
      </c>
      <c r="H37" s="14">
        <f t="shared" si="0"/>
        <v>4.000000000000001E-3</v>
      </c>
    </row>
    <row r="38" spans="1:8" ht="17" x14ac:dyDescent="0.2">
      <c r="A38" s="5" t="s">
        <v>3</v>
      </c>
      <c r="B38" s="4">
        <f>VLOOKUP(A38,J$3:K$6,2,FALSE)</f>
        <v>0.1</v>
      </c>
      <c r="C38" s="5" t="s">
        <v>2</v>
      </c>
      <c r="D38" s="4">
        <f>VLOOKUP(C38,$J$3:$K$6,2,FALSE)</f>
        <v>0.4</v>
      </c>
      <c r="E38" s="4" t="s">
        <v>1</v>
      </c>
      <c r="F38" s="4">
        <f>VLOOKUP(E38,$J$3:$K$6,2,FALSE)</f>
        <v>0.4</v>
      </c>
      <c r="G38" s="5" t="s">
        <v>12</v>
      </c>
      <c r="H38" s="14">
        <f t="shared" si="0"/>
        <v>1.6000000000000004E-2</v>
      </c>
    </row>
    <row r="39" spans="1:8" x14ac:dyDescent="0.2">
      <c r="A39" s="5" t="s">
        <v>3</v>
      </c>
      <c r="B39" s="4">
        <f>VLOOKUP(A39,J$3:K$6,2,FALSE)</f>
        <v>0.1</v>
      </c>
      <c r="C39" s="5" t="s">
        <v>2</v>
      </c>
      <c r="D39" s="4">
        <f>VLOOKUP(C39,$J$3:$K$6,2,FALSE)</f>
        <v>0.4</v>
      </c>
      <c r="E39" s="5" t="s">
        <v>2</v>
      </c>
      <c r="F39" s="4">
        <f>VLOOKUP(E39,$J$3:$K$6,2,FALSE)</f>
        <v>0.4</v>
      </c>
      <c r="G39" s="5" t="s">
        <v>11</v>
      </c>
      <c r="H39" s="14">
        <f t="shared" si="0"/>
        <v>1.6000000000000004E-2</v>
      </c>
    </row>
    <row r="40" spans="1:8" x14ac:dyDescent="0.2">
      <c r="A40" s="5" t="s">
        <v>3</v>
      </c>
      <c r="B40" s="4">
        <f>VLOOKUP(A40,J$3:K$6,2,FALSE)</f>
        <v>0.1</v>
      </c>
      <c r="C40" s="5" t="s">
        <v>2</v>
      </c>
      <c r="D40" s="4">
        <f>VLOOKUP(C40,$J$3:$K$6,2,FALSE)</f>
        <v>0.4</v>
      </c>
      <c r="E40" s="5" t="s">
        <v>3</v>
      </c>
      <c r="F40" s="4">
        <f>VLOOKUP(E40,$J$3:$K$6,2,FALSE)</f>
        <v>0.1</v>
      </c>
      <c r="G40" s="5" t="s">
        <v>12</v>
      </c>
      <c r="H40" s="14">
        <f t="shared" si="0"/>
        <v>4.000000000000001E-3</v>
      </c>
    </row>
    <row r="41" spans="1:8" x14ac:dyDescent="0.2">
      <c r="A41" s="5" t="s">
        <v>3</v>
      </c>
      <c r="B41" s="4">
        <f>VLOOKUP(A41,J$3:K$6,2,FALSE)</f>
        <v>0.1</v>
      </c>
      <c r="C41" s="5" t="s">
        <v>2</v>
      </c>
      <c r="D41" s="4">
        <f>VLOOKUP(C41,$J$3:$K$6,2,FALSE)</f>
        <v>0.4</v>
      </c>
      <c r="E41" s="5" t="s">
        <v>4</v>
      </c>
      <c r="F41" s="4">
        <f>VLOOKUP(E41,$J$3:$K$6,2,FALSE)</f>
        <v>0.1</v>
      </c>
      <c r="G41" s="5" t="s">
        <v>14</v>
      </c>
      <c r="H41" s="14">
        <f t="shared" si="0"/>
        <v>4.000000000000001E-3</v>
      </c>
    </row>
    <row r="42" spans="1:8" ht="17" x14ac:dyDescent="0.2">
      <c r="A42" s="5" t="s">
        <v>3</v>
      </c>
      <c r="B42" s="4">
        <f>VLOOKUP(A42,J$3:K$6,2,FALSE)</f>
        <v>0.1</v>
      </c>
      <c r="C42" s="5" t="s">
        <v>3</v>
      </c>
      <c r="D42" s="4">
        <f>VLOOKUP(C42,$J$3:$K$6,2,FALSE)</f>
        <v>0.1</v>
      </c>
      <c r="E42" s="4" t="s">
        <v>1</v>
      </c>
      <c r="F42" s="4">
        <f>VLOOKUP(E42,$J$3:$K$6,2,FALSE)</f>
        <v>0.4</v>
      </c>
      <c r="G42" s="5" t="s">
        <v>13</v>
      </c>
      <c r="H42" s="14">
        <f t="shared" si="0"/>
        <v>4.000000000000001E-3</v>
      </c>
    </row>
    <row r="43" spans="1:8" x14ac:dyDescent="0.2">
      <c r="A43" s="5" t="s">
        <v>3</v>
      </c>
      <c r="B43" s="4">
        <f>VLOOKUP(A43,J$3:K$6,2,FALSE)</f>
        <v>0.1</v>
      </c>
      <c r="C43" s="5" t="s">
        <v>3</v>
      </c>
      <c r="D43" s="4">
        <f>VLOOKUP(C43,$J$3:$K$6,2,FALSE)</f>
        <v>0.1</v>
      </c>
      <c r="E43" s="5" t="s">
        <v>2</v>
      </c>
      <c r="F43" s="4">
        <f>VLOOKUP(E43,$J$3:$K$6,2,FALSE)</f>
        <v>0.4</v>
      </c>
      <c r="G43" s="5" t="s">
        <v>12</v>
      </c>
      <c r="H43" s="14">
        <f t="shared" si="0"/>
        <v>4.000000000000001E-3</v>
      </c>
    </row>
    <row r="44" spans="1:8" x14ac:dyDescent="0.2">
      <c r="A44" s="5" t="s">
        <v>3</v>
      </c>
      <c r="B44" s="4">
        <f>VLOOKUP(A44,J$3:K$6,2,FALSE)</f>
        <v>0.1</v>
      </c>
      <c r="C44" s="5" t="s">
        <v>3</v>
      </c>
      <c r="D44" s="4">
        <f>VLOOKUP(C44,$J$3:$K$6,2,FALSE)</f>
        <v>0.1</v>
      </c>
      <c r="E44" s="5" t="s">
        <v>3</v>
      </c>
      <c r="F44" s="4">
        <f>VLOOKUP(E44,$J$3:$K$6,2,FALSE)</f>
        <v>0.1</v>
      </c>
      <c r="G44" s="5" t="s">
        <v>6</v>
      </c>
      <c r="H44" s="14">
        <f t="shared" si="0"/>
        <v>1.0000000000000002E-3</v>
      </c>
    </row>
    <row r="45" spans="1:8" x14ac:dyDescent="0.2">
      <c r="A45" s="5" t="s">
        <v>3</v>
      </c>
      <c r="B45" s="4">
        <f>VLOOKUP(A45,J$3:K$6,2,FALSE)</f>
        <v>0.1</v>
      </c>
      <c r="C45" s="5" t="s">
        <v>3</v>
      </c>
      <c r="D45" s="4">
        <f>VLOOKUP(C45,$J$3:$K$6,2,FALSE)</f>
        <v>0.1</v>
      </c>
      <c r="E45" s="5" t="s">
        <v>4</v>
      </c>
      <c r="F45" s="4">
        <f>VLOOKUP(E45,$J$3:$K$6,2,FALSE)</f>
        <v>0.1</v>
      </c>
      <c r="G45" s="5" t="s">
        <v>12</v>
      </c>
      <c r="H45" s="14">
        <f t="shared" si="0"/>
        <v>1.0000000000000002E-3</v>
      </c>
    </row>
    <row r="46" spans="1:8" ht="17" x14ac:dyDescent="0.2">
      <c r="A46" s="5" t="s">
        <v>3</v>
      </c>
      <c r="B46" s="4">
        <f>VLOOKUP(A46,J$3:K$6,2,FALSE)</f>
        <v>0.1</v>
      </c>
      <c r="C46" s="5" t="s">
        <v>4</v>
      </c>
      <c r="D46" s="4">
        <f>VLOOKUP(C46,$J$3:$K$6,2,FALSE)</f>
        <v>0.1</v>
      </c>
      <c r="E46" s="4" t="s">
        <v>1</v>
      </c>
      <c r="F46" s="4">
        <f>VLOOKUP(E46,$J$3:$K$6,2,FALSE)</f>
        <v>0.4</v>
      </c>
      <c r="G46" s="5" t="s">
        <v>12</v>
      </c>
      <c r="H46" s="14">
        <f t="shared" si="0"/>
        <v>4.000000000000001E-3</v>
      </c>
    </row>
    <row r="47" spans="1:8" x14ac:dyDescent="0.2">
      <c r="A47" s="5" t="s">
        <v>3</v>
      </c>
      <c r="B47" s="4">
        <f>VLOOKUP(A47,J$3:K$6,2,FALSE)</f>
        <v>0.1</v>
      </c>
      <c r="C47" s="5" t="s">
        <v>4</v>
      </c>
      <c r="D47" s="4">
        <f>VLOOKUP(C47,$J$3:$K$6,2,FALSE)</f>
        <v>0.1</v>
      </c>
      <c r="E47" s="5" t="s">
        <v>2</v>
      </c>
      <c r="F47" s="4">
        <f>VLOOKUP(E47,$J$3:$K$6,2,FALSE)</f>
        <v>0.4</v>
      </c>
      <c r="G47" s="5" t="s">
        <v>14</v>
      </c>
      <c r="H47" s="14">
        <f t="shared" si="0"/>
        <v>4.000000000000001E-3</v>
      </c>
    </row>
    <row r="48" spans="1:8" x14ac:dyDescent="0.2">
      <c r="A48" s="5" t="s">
        <v>3</v>
      </c>
      <c r="B48" s="4">
        <f>VLOOKUP(A48,J$3:K$6,2,FALSE)</f>
        <v>0.1</v>
      </c>
      <c r="C48" s="5" t="s">
        <v>4</v>
      </c>
      <c r="D48" s="4">
        <f>VLOOKUP(C48,$J$3:$K$6,2,FALSE)</f>
        <v>0.1</v>
      </c>
      <c r="E48" s="5" t="s">
        <v>3</v>
      </c>
      <c r="F48" s="4">
        <f>VLOOKUP(E48,$J$3:$K$6,2,FALSE)</f>
        <v>0.1</v>
      </c>
      <c r="G48" s="5" t="s">
        <v>12</v>
      </c>
      <c r="H48" s="14">
        <f t="shared" si="0"/>
        <v>1.0000000000000002E-3</v>
      </c>
    </row>
    <row r="49" spans="1:8" x14ac:dyDescent="0.2">
      <c r="A49" s="5" t="s">
        <v>3</v>
      </c>
      <c r="B49" s="4">
        <f>VLOOKUP(A49,J$3:K$6,2,FALSE)</f>
        <v>0.1</v>
      </c>
      <c r="C49" s="5" t="s">
        <v>4</v>
      </c>
      <c r="D49" s="4">
        <f>VLOOKUP(C49,$J$3:$K$6,2,FALSE)</f>
        <v>0.1</v>
      </c>
      <c r="E49" s="5" t="s">
        <v>4</v>
      </c>
      <c r="F49" s="4">
        <f>VLOOKUP(E49,$J$3:$K$6,2,FALSE)</f>
        <v>0.1</v>
      </c>
      <c r="G49" s="5" t="s">
        <v>11</v>
      </c>
      <c r="H49" s="14">
        <f t="shared" si="0"/>
        <v>1.0000000000000002E-3</v>
      </c>
    </row>
    <row r="50" spans="1:8" ht="17" x14ac:dyDescent="0.2">
      <c r="A50" s="5" t="s">
        <v>4</v>
      </c>
      <c r="B50" s="4">
        <f>VLOOKUP(A50,J$3:K$6,2,FALSE)</f>
        <v>0.1</v>
      </c>
      <c r="C50" s="4" t="s">
        <v>1</v>
      </c>
      <c r="D50" s="4">
        <f>VLOOKUP(C50,$J$3:$K$6,2,FALSE)</f>
        <v>0.4</v>
      </c>
      <c r="E50" s="4" t="s">
        <v>1</v>
      </c>
      <c r="F50" s="4">
        <f>VLOOKUP(E50,$J$3:$K$6,2,FALSE)</f>
        <v>0.4</v>
      </c>
      <c r="G50" s="5" t="s">
        <v>6</v>
      </c>
      <c r="H50" s="14">
        <f t="shared" si="0"/>
        <v>1.6000000000000004E-2</v>
      </c>
    </row>
    <row r="51" spans="1:8" ht="17" x14ac:dyDescent="0.2">
      <c r="A51" s="5" t="s">
        <v>4</v>
      </c>
      <c r="B51" s="4">
        <f>VLOOKUP(A51,J$3:K$6,2,FALSE)</f>
        <v>0.1</v>
      </c>
      <c r="C51" s="4" t="s">
        <v>1</v>
      </c>
      <c r="D51" s="4">
        <f>VLOOKUP(C51,$J$3:$K$6,2,FALSE)</f>
        <v>0.4</v>
      </c>
      <c r="E51" s="5" t="s">
        <v>2</v>
      </c>
      <c r="F51" s="4">
        <f>VLOOKUP(E51,$J$3:$K$6,2,FALSE)</f>
        <v>0.4</v>
      </c>
      <c r="G51" s="5" t="s">
        <v>12</v>
      </c>
      <c r="H51" s="14">
        <f t="shared" si="0"/>
        <v>1.6000000000000004E-2</v>
      </c>
    </row>
    <row r="52" spans="1:8" ht="17" x14ac:dyDescent="0.2">
      <c r="A52" s="5" t="s">
        <v>4</v>
      </c>
      <c r="B52" s="4">
        <f>VLOOKUP(A52,J$3:K$6,2,FALSE)</f>
        <v>0.1</v>
      </c>
      <c r="C52" s="4" t="s">
        <v>1</v>
      </c>
      <c r="D52" s="4">
        <f>VLOOKUP(C52,$J$3:$K$6,2,FALSE)</f>
        <v>0.4</v>
      </c>
      <c r="E52" s="5" t="s">
        <v>3</v>
      </c>
      <c r="F52" s="4">
        <f>VLOOKUP(E52,$J$3:$K$6,2,FALSE)</f>
        <v>0.1</v>
      </c>
      <c r="G52" s="5" t="s">
        <v>12</v>
      </c>
      <c r="H52" s="14">
        <f t="shared" si="0"/>
        <v>4.000000000000001E-3</v>
      </c>
    </row>
    <row r="53" spans="1:8" ht="17" x14ac:dyDescent="0.2">
      <c r="A53" s="5" t="s">
        <v>4</v>
      </c>
      <c r="B53" s="4">
        <f>VLOOKUP(A53,J$3:K$6,2,FALSE)</f>
        <v>0.1</v>
      </c>
      <c r="C53" s="4" t="s">
        <v>1</v>
      </c>
      <c r="D53" s="4">
        <f>VLOOKUP(C53,$J$3:$K$6,2,FALSE)</f>
        <v>0.4</v>
      </c>
      <c r="E53" s="5" t="s">
        <v>4</v>
      </c>
      <c r="F53" s="4">
        <f>VLOOKUP(E53,$J$3:$K$6,2,FALSE)</f>
        <v>0.1</v>
      </c>
      <c r="G53" s="5" t="s">
        <v>13</v>
      </c>
      <c r="H53" s="14">
        <f t="shared" si="0"/>
        <v>4.000000000000001E-3</v>
      </c>
    </row>
    <row r="54" spans="1:8" ht="17" x14ac:dyDescent="0.2">
      <c r="A54" s="5" t="s">
        <v>4</v>
      </c>
      <c r="B54" s="4">
        <f>VLOOKUP(A54,J$3:K$6,2,FALSE)</f>
        <v>0.1</v>
      </c>
      <c r="C54" s="5" t="s">
        <v>2</v>
      </c>
      <c r="D54" s="4">
        <f>VLOOKUP(C54,$J$3:$K$6,2,FALSE)</f>
        <v>0.4</v>
      </c>
      <c r="E54" s="4" t="s">
        <v>1</v>
      </c>
      <c r="F54" s="4">
        <f>VLOOKUP(E54,$J$3:$K$6,2,FALSE)</f>
        <v>0.4</v>
      </c>
      <c r="G54" s="5" t="s">
        <v>12</v>
      </c>
      <c r="H54" s="14">
        <f t="shared" si="0"/>
        <v>1.6000000000000004E-2</v>
      </c>
    </row>
    <row r="55" spans="1:8" x14ac:dyDescent="0.2">
      <c r="A55" s="5" t="s">
        <v>4</v>
      </c>
      <c r="B55" s="4">
        <f>VLOOKUP(A55,J$3:K$6,2,FALSE)</f>
        <v>0.1</v>
      </c>
      <c r="C55" s="5" t="s">
        <v>2</v>
      </c>
      <c r="D55" s="4">
        <f>VLOOKUP(C55,$J$3:$K$6,2,FALSE)</f>
        <v>0.4</v>
      </c>
      <c r="E55" s="5" t="s">
        <v>2</v>
      </c>
      <c r="F55" s="4">
        <f>VLOOKUP(E55,$J$3:$K$6,2,FALSE)</f>
        <v>0.4</v>
      </c>
      <c r="G55" s="5" t="s">
        <v>11</v>
      </c>
      <c r="H55" s="14">
        <f t="shared" si="0"/>
        <v>1.6000000000000004E-2</v>
      </c>
    </row>
    <row r="56" spans="1:8" x14ac:dyDescent="0.2">
      <c r="A56" s="5" t="s">
        <v>4</v>
      </c>
      <c r="B56" s="4">
        <f>VLOOKUP(A56,J$3:K$6,2,FALSE)</f>
        <v>0.1</v>
      </c>
      <c r="C56" s="5" t="s">
        <v>2</v>
      </c>
      <c r="D56" s="4">
        <f>VLOOKUP(C56,$J$3:$K$6,2,FALSE)</f>
        <v>0.4</v>
      </c>
      <c r="E56" s="5" t="s">
        <v>3</v>
      </c>
      <c r="F56" s="4">
        <f>VLOOKUP(E56,$J$3:$K$6,2,FALSE)</f>
        <v>0.1</v>
      </c>
      <c r="G56" s="5" t="s">
        <v>14</v>
      </c>
      <c r="H56" s="14">
        <f t="shared" si="0"/>
        <v>4.000000000000001E-3</v>
      </c>
    </row>
    <row r="57" spans="1:8" x14ac:dyDescent="0.2">
      <c r="A57" s="5" t="s">
        <v>4</v>
      </c>
      <c r="B57" s="4">
        <f>VLOOKUP(A57,J$3:K$6,2,FALSE)</f>
        <v>0.1</v>
      </c>
      <c r="C57" s="5" t="s">
        <v>2</v>
      </c>
      <c r="D57" s="4">
        <f>VLOOKUP(C57,$J$3:$K$6,2,FALSE)</f>
        <v>0.4</v>
      </c>
      <c r="E57" s="5" t="s">
        <v>4</v>
      </c>
      <c r="F57" s="4">
        <f>VLOOKUP(E57,$J$3:$K$6,2,FALSE)</f>
        <v>0.1</v>
      </c>
      <c r="G57" s="5" t="s">
        <v>12</v>
      </c>
      <c r="H57" s="14">
        <f t="shared" si="0"/>
        <v>4.000000000000001E-3</v>
      </c>
    </row>
    <row r="58" spans="1:8" ht="17" x14ac:dyDescent="0.2">
      <c r="A58" s="5" t="s">
        <v>4</v>
      </c>
      <c r="B58" s="4">
        <f>VLOOKUP(A58,J$3:K$6,2,FALSE)</f>
        <v>0.1</v>
      </c>
      <c r="C58" s="5" t="s">
        <v>3</v>
      </c>
      <c r="D58" s="4">
        <f>VLOOKUP(C58,$J$3:$K$6,2,FALSE)</f>
        <v>0.1</v>
      </c>
      <c r="E58" s="4" t="s">
        <v>1</v>
      </c>
      <c r="F58" s="4">
        <f>VLOOKUP(E58,$J$3:$K$6,2,FALSE)</f>
        <v>0.4</v>
      </c>
      <c r="G58" s="5" t="s">
        <v>12</v>
      </c>
      <c r="H58" s="14">
        <f t="shared" si="0"/>
        <v>4.000000000000001E-3</v>
      </c>
    </row>
    <row r="59" spans="1:8" x14ac:dyDescent="0.2">
      <c r="A59" s="5" t="s">
        <v>4</v>
      </c>
      <c r="B59" s="4">
        <f>VLOOKUP(A59,J$3:K$6,2,FALSE)</f>
        <v>0.1</v>
      </c>
      <c r="C59" s="5" t="s">
        <v>3</v>
      </c>
      <c r="D59" s="4">
        <f>VLOOKUP(C59,$J$3:$K$6,2,FALSE)</f>
        <v>0.1</v>
      </c>
      <c r="E59" s="5" t="s">
        <v>2</v>
      </c>
      <c r="F59" s="4">
        <f>VLOOKUP(E59,$J$3:$K$6,2,FALSE)</f>
        <v>0.4</v>
      </c>
      <c r="G59" s="5" t="s">
        <v>14</v>
      </c>
      <c r="H59" s="14">
        <f t="shared" si="0"/>
        <v>4.000000000000001E-3</v>
      </c>
    </row>
    <row r="60" spans="1:8" x14ac:dyDescent="0.2">
      <c r="A60" s="5" t="s">
        <v>4</v>
      </c>
      <c r="B60" s="4">
        <f>VLOOKUP(A60,J$3:K$6,2,FALSE)</f>
        <v>0.1</v>
      </c>
      <c r="C60" s="5" t="s">
        <v>3</v>
      </c>
      <c r="D60" s="4">
        <f>VLOOKUP(C60,$J$3:$K$6,2,FALSE)</f>
        <v>0.1</v>
      </c>
      <c r="E60" s="5" t="s">
        <v>3</v>
      </c>
      <c r="F60" s="4">
        <f>VLOOKUP(E60,$J$3:$K$6,2,FALSE)</f>
        <v>0.1</v>
      </c>
      <c r="G60" s="5" t="s">
        <v>11</v>
      </c>
      <c r="H60" s="14">
        <f t="shared" si="0"/>
        <v>1.0000000000000002E-3</v>
      </c>
    </row>
    <row r="61" spans="1:8" x14ac:dyDescent="0.2">
      <c r="A61" s="5" t="s">
        <v>4</v>
      </c>
      <c r="B61" s="4">
        <f>VLOOKUP(A61,J$3:K$6,2,FALSE)</f>
        <v>0.1</v>
      </c>
      <c r="C61" s="5" t="s">
        <v>3</v>
      </c>
      <c r="D61" s="4">
        <f>VLOOKUP(C61,$J$3:$K$6,2,FALSE)</f>
        <v>0.1</v>
      </c>
      <c r="E61" s="5" t="s">
        <v>4</v>
      </c>
      <c r="F61" s="4">
        <f>VLOOKUP(E61,$J$3:$K$6,2,FALSE)</f>
        <v>0.1</v>
      </c>
      <c r="G61" s="5" t="s">
        <v>12</v>
      </c>
      <c r="H61" s="14">
        <f t="shared" si="0"/>
        <v>1.0000000000000002E-3</v>
      </c>
    </row>
    <row r="62" spans="1:8" ht="17" x14ac:dyDescent="0.2">
      <c r="A62" s="5" t="s">
        <v>4</v>
      </c>
      <c r="B62" s="4">
        <f>VLOOKUP(A62,J$3:K$6,2,FALSE)</f>
        <v>0.1</v>
      </c>
      <c r="C62" s="5" t="s">
        <v>4</v>
      </c>
      <c r="D62" s="4">
        <f>VLOOKUP(C62,$J$3:$K$6,2,FALSE)</f>
        <v>0.1</v>
      </c>
      <c r="E62" s="4" t="s">
        <v>1</v>
      </c>
      <c r="F62" s="4">
        <f>VLOOKUP(E62,$J$3:$K$6,2,FALSE)</f>
        <v>0.4</v>
      </c>
      <c r="G62" s="5" t="s">
        <v>13</v>
      </c>
      <c r="H62" s="14">
        <f t="shared" si="0"/>
        <v>4.000000000000001E-3</v>
      </c>
    </row>
    <row r="63" spans="1:8" x14ac:dyDescent="0.2">
      <c r="A63" s="5" t="s">
        <v>4</v>
      </c>
      <c r="B63" s="4">
        <f>VLOOKUP(A63,J$3:K$6,2,FALSE)</f>
        <v>0.1</v>
      </c>
      <c r="C63" s="5" t="s">
        <v>4</v>
      </c>
      <c r="D63" s="4">
        <f>VLOOKUP(C63,$J$3:$K$6,2,FALSE)</f>
        <v>0.1</v>
      </c>
      <c r="E63" s="5" t="s">
        <v>2</v>
      </c>
      <c r="F63" s="4">
        <f>VLOOKUP(E63,$J$3:$K$6,2,FALSE)</f>
        <v>0.4</v>
      </c>
      <c r="G63" s="6" t="s">
        <v>12</v>
      </c>
      <c r="H63" s="14">
        <f t="shared" si="0"/>
        <v>4.000000000000001E-3</v>
      </c>
    </row>
    <row r="64" spans="1:8" x14ac:dyDescent="0.2">
      <c r="A64" s="5" t="s">
        <v>4</v>
      </c>
      <c r="B64" s="4">
        <f>VLOOKUP(A64,J$3:K$6,2,FALSE)</f>
        <v>0.1</v>
      </c>
      <c r="C64" s="5" t="s">
        <v>4</v>
      </c>
      <c r="D64" s="4">
        <f>VLOOKUP(C64,$J$3:$K$6,2,FALSE)</f>
        <v>0.1</v>
      </c>
      <c r="E64" s="5" t="s">
        <v>3</v>
      </c>
      <c r="F64" s="4">
        <f>VLOOKUP(E64,$J$3:$K$6,2,FALSE)</f>
        <v>0.1</v>
      </c>
      <c r="G64" s="6" t="s">
        <v>12</v>
      </c>
      <c r="H64" s="14">
        <f t="shared" si="0"/>
        <v>1.0000000000000002E-3</v>
      </c>
    </row>
    <row r="65" spans="1:8" x14ac:dyDescent="0.2">
      <c r="A65" s="5" t="s">
        <v>4</v>
      </c>
      <c r="B65" s="4">
        <f>VLOOKUP(A65,J$3:K$6,2,FALSE)</f>
        <v>0.1</v>
      </c>
      <c r="C65" s="5" t="s">
        <v>4</v>
      </c>
      <c r="D65" s="4">
        <f>VLOOKUP(C65,$J$3:$K$6,2,FALSE)</f>
        <v>0.1</v>
      </c>
      <c r="E65" s="5" t="s">
        <v>4</v>
      </c>
      <c r="F65" s="4">
        <f>VLOOKUP(E65,$J$3:$K$6,2,FALSE)</f>
        <v>0.1</v>
      </c>
      <c r="G65" s="5" t="s">
        <v>6</v>
      </c>
      <c r="H65" s="14">
        <f t="shared" si="0"/>
        <v>1.0000000000000002E-3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CFB-FD3E-AB4E-B284-39C639156B5C}">
  <dimension ref="A2:F14"/>
  <sheetViews>
    <sheetView workbookViewId="0">
      <selection activeCell="G13" sqref="G13"/>
    </sheetView>
  </sheetViews>
  <sheetFormatPr baseColWidth="10" defaultRowHeight="16" x14ac:dyDescent="0.2"/>
  <cols>
    <col min="1" max="1" width="30.6640625" bestFit="1" customWidth="1"/>
    <col min="2" max="3" width="16.33203125" bestFit="1" customWidth="1"/>
    <col min="5" max="5" width="16" bestFit="1" customWidth="1"/>
    <col min="6" max="6" width="29.5" bestFit="1" customWidth="1"/>
  </cols>
  <sheetData>
    <row r="2" spans="1:6" x14ac:dyDescent="0.2">
      <c r="A2" s="1" t="s">
        <v>30</v>
      </c>
    </row>
    <row r="3" spans="1:6" x14ac:dyDescent="0.2">
      <c r="A3" t="s">
        <v>23</v>
      </c>
      <c r="B3">
        <v>8</v>
      </c>
    </row>
    <row r="4" spans="1:6" x14ac:dyDescent="0.2">
      <c r="A4" t="s">
        <v>24</v>
      </c>
      <c r="B4">
        <v>1</v>
      </c>
    </row>
    <row r="6" spans="1:6" x14ac:dyDescent="0.2">
      <c r="A6" s="21"/>
      <c r="B6" s="21" t="s">
        <v>25</v>
      </c>
      <c r="C6" s="21" t="s">
        <v>26</v>
      </c>
      <c r="D6" s="21" t="s">
        <v>27</v>
      </c>
      <c r="E6" s="21" t="s">
        <v>28</v>
      </c>
      <c r="F6" s="21" t="s">
        <v>29</v>
      </c>
    </row>
    <row r="7" spans="1:6" x14ac:dyDescent="0.2">
      <c r="A7" s="5" t="s">
        <v>7</v>
      </c>
      <c r="B7" s="28">
        <f>Two_replications!I9</f>
        <v>0.16000000000000003</v>
      </c>
      <c r="C7" s="5">
        <f>Three_replications!K9</f>
        <v>6.4000000000000015E-2</v>
      </c>
      <c r="D7" s="5">
        <f>($B$3*B7)+($B$4*C7)</f>
        <v>1.3440000000000003</v>
      </c>
      <c r="E7" s="5">
        <f>D7/SUM(D$7:D$12)</f>
        <v>0.14933333333333335</v>
      </c>
      <c r="F7" s="5">
        <v>0</v>
      </c>
    </row>
    <row r="8" spans="1:6" x14ac:dyDescent="0.2">
      <c r="A8" s="5" t="s">
        <v>6</v>
      </c>
      <c r="B8" s="28">
        <f>Two_replications!I10</f>
        <v>0.66000000000000014</v>
      </c>
      <c r="C8" s="5">
        <f>Three_replications!K10</f>
        <v>0.4260000000000001</v>
      </c>
      <c r="D8" s="5">
        <f t="shared" ref="D8:D12" si="0">($B$3*B8)+($B$4*C8)</f>
        <v>5.7060000000000013</v>
      </c>
      <c r="E8" s="5">
        <f t="shared" ref="E8:E12" si="1">D8/SUM(D$7:D$12)</f>
        <v>0.63400000000000001</v>
      </c>
      <c r="F8" s="5">
        <v>0</v>
      </c>
    </row>
    <row r="9" spans="1:6" x14ac:dyDescent="0.2">
      <c r="A9" s="5" t="s">
        <v>11</v>
      </c>
      <c r="B9" s="28">
        <f>Two_replications!I11</f>
        <v>0.18000000000000005</v>
      </c>
      <c r="C9" s="5">
        <f>Three_replications!K11</f>
        <v>0.11400000000000003</v>
      </c>
      <c r="D9" s="5">
        <f t="shared" si="0"/>
        <v>1.5540000000000005</v>
      </c>
      <c r="E9" s="5">
        <f t="shared" si="1"/>
        <v>0.17266666666666669</v>
      </c>
      <c r="F9" s="5">
        <f>E9/SUM(E$9:E$12)</f>
        <v>0.79692307692307685</v>
      </c>
    </row>
    <row r="10" spans="1:6" x14ac:dyDescent="0.2">
      <c r="A10" s="6" t="s">
        <v>12</v>
      </c>
      <c r="B10" s="28">
        <f>Two_replications!I12</f>
        <v>0</v>
      </c>
      <c r="C10" s="5">
        <f>Three_replications!K12</f>
        <v>0.22800000000000012</v>
      </c>
      <c r="D10" s="5">
        <f t="shared" si="0"/>
        <v>0.22800000000000012</v>
      </c>
      <c r="E10" s="5">
        <f t="shared" si="1"/>
        <v>2.5333333333333343E-2</v>
      </c>
      <c r="F10" s="5">
        <f t="shared" ref="F10:F12" si="2">E10/SUM(E$9:E$12)</f>
        <v>0.11692307692307694</v>
      </c>
    </row>
    <row r="11" spans="1:6" x14ac:dyDescent="0.2">
      <c r="A11" s="5" t="s">
        <v>14</v>
      </c>
      <c r="B11" s="28">
        <f>Two_replications!I13</f>
        <v>0</v>
      </c>
      <c r="C11" s="5">
        <f>Three_replications!K13</f>
        <v>2.4000000000000004E-2</v>
      </c>
      <c r="D11" s="5">
        <f t="shared" si="0"/>
        <v>2.4000000000000004E-2</v>
      </c>
      <c r="E11" s="5">
        <f t="shared" si="1"/>
        <v>2.6666666666666666E-3</v>
      </c>
      <c r="F11" s="5">
        <f t="shared" si="2"/>
        <v>1.2307692307692304E-2</v>
      </c>
    </row>
    <row r="12" spans="1:6" x14ac:dyDescent="0.2">
      <c r="A12" s="29" t="s">
        <v>13</v>
      </c>
      <c r="B12" s="28">
        <f>Two_replications!I14</f>
        <v>0</v>
      </c>
      <c r="C12" s="5">
        <f>Three_replications!K14</f>
        <v>0.14400000000000004</v>
      </c>
      <c r="D12" s="5">
        <f t="shared" si="0"/>
        <v>0.14400000000000004</v>
      </c>
      <c r="E12" s="5">
        <f t="shared" si="1"/>
        <v>1.6E-2</v>
      </c>
      <c r="F12" s="5">
        <f t="shared" si="2"/>
        <v>7.3846153846153825E-2</v>
      </c>
    </row>
    <row r="14" spans="1:6" x14ac:dyDescent="0.2">
      <c r="F14">
        <f>F12/(F9+F10)</f>
        <v>8.0808080808080787E-2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Schematic</vt:lpstr>
      <vt:lpstr>Two_replications</vt:lpstr>
      <vt:lpstr>Three_replications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Spencer Chapman</dc:creator>
  <cp:lastModifiedBy>Michael Spencer Chapman</cp:lastModifiedBy>
  <dcterms:created xsi:type="dcterms:W3CDTF">2024-04-25T16:04:05Z</dcterms:created>
  <dcterms:modified xsi:type="dcterms:W3CDTF">2024-04-25T21:24:20Z</dcterms:modified>
</cp:coreProperties>
</file>