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856" activeTab="1"/>
  </bookViews>
  <sheets>
    <sheet name="概述" sheetId="1" r:id="rId1"/>
    <sheet name="MIPI摄像头+MIPI屏幕+录像+FCC功耗" sheetId="2" r:id="rId2"/>
    <sheet name="MIPI+UVC摄像头+MIPI屏幕+录像+FCC功耗" sheetId="14" r:id="rId3"/>
    <sheet name="MIPI+DVP+VGA+录像+FCC功耗" sheetId="3" r:id="rId4"/>
    <sheet name="MIPI+DVP+MIPI屏幕+录像+FCC" sheetId="15" r:id="rId5"/>
    <sheet name="DVP（10bit）+RGB（24bit）+录像+FCC" sheetId="16" r:id="rId6"/>
    <sheet name="单路行车+FCC发射测试" sheetId="1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EAC9C55A0BDB4E0EA01760109021A72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73340" y="6449695"/>
          <a:ext cx="5971540" cy="37915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F55A949EBAB4496BA7D21A2CCDF237C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244830" y="5838825"/>
          <a:ext cx="12858750" cy="8191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8A76260DB2374BC8B0746BB81B94762B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778855" y="5838825"/>
          <a:ext cx="12858750" cy="8191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8CC5F347C00C4950A655A4A80F0554C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710805" y="5848350"/>
          <a:ext cx="12858750" cy="8191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803EB4FE937542849F6252C5FE00873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894560" y="6533515"/>
          <a:ext cx="12858750" cy="8191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7CE08574DF4645F9A35C942AF726E1CC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8778855" y="5848350"/>
          <a:ext cx="12858750" cy="8191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7FC9713FBC924EEA8F865D85B98A0A2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8778855" y="15236825"/>
          <a:ext cx="12858750" cy="8191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7314159FF1A74BCBA6CD42FD832A853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176780" y="5848350"/>
          <a:ext cx="12858750" cy="8191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EC214AABE72E45D6836CE78D12B7F97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8778855" y="5848350"/>
          <a:ext cx="12858750" cy="8191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017A8407C01C4A928854EBD646BABA1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3244830" y="5848350"/>
          <a:ext cx="12858750" cy="8191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902FE7AC9BA645AD8151CA3831BE34CF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176780" y="5848350"/>
          <a:ext cx="12858750" cy="8191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91B5442D537A404BA2418BC3FF543D6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176780" y="5848350"/>
          <a:ext cx="12858750" cy="8191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9680017B6F59482F88CDA1946123BEEC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710805" y="15020925"/>
          <a:ext cx="12858750" cy="8191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ED7CB1C2A85F43A4BB852A546DDC7DAB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176780" y="15020925"/>
          <a:ext cx="12858750" cy="8191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D617655D446D41F98748F830B3A9F53A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710805" y="5848350"/>
          <a:ext cx="12858750" cy="8191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239C44338C1F4A06ACD97B7359129AC1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3244830" y="5848350"/>
          <a:ext cx="12858750" cy="8191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BCCD757261D2410AB382A38DFBD63D42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8778855" y="5848350"/>
          <a:ext cx="12858750" cy="8191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2824BD6DE7434CAFA93F388E3514947D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476500" y="6096000"/>
          <a:ext cx="12858750" cy="8191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A826A86F9A24403D96736DD6CCAFD805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176780" y="6086475"/>
          <a:ext cx="12858750" cy="81915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<sst xmlns="http://schemas.openxmlformats.org/spreadsheetml/2006/main" count="441" uniqueCount="155">
  <si>
    <t>测试场景</t>
  </si>
  <si>
    <t>测试参数</t>
  </si>
  <si>
    <t>测试项目</t>
  </si>
  <si>
    <t>备注</t>
  </si>
  <si>
    <t>单摄带屏方案</t>
  </si>
  <si>
    <t>MIPI摄像头+MIPI屏幕+录像+FCC</t>
  </si>
  <si>
    <t>系统频率（SDK默认360M/240M)</t>
  </si>
  <si>
    <t>整机功耗</t>
  </si>
  <si>
    <t>MIPI摄像头+RGB屏幕+录像+FCC</t>
  </si>
  <si>
    <t>DDR频率（SDK默认250M）</t>
  </si>
  <si>
    <t>IOVDD功耗</t>
  </si>
  <si>
    <t>DVP摄像头+MIPI屏幕+录像+FCC</t>
  </si>
  <si>
    <t>SFC频率</t>
  </si>
  <si>
    <t>DVDD功耗</t>
  </si>
  <si>
    <t>DVP摄像头+RGB屏幕+录像+FCC</t>
  </si>
  <si>
    <t>HSB频率</t>
  </si>
  <si>
    <t>DCVDD14功耗</t>
  </si>
  <si>
    <t>双摄带屏方案</t>
  </si>
  <si>
    <t>MIPI+DVP+MIPI屏幕+录像+FCC</t>
  </si>
  <si>
    <t>LSB频率</t>
  </si>
  <si>
    <t>WFVDD14功耗</t>
  </si>
  <si>
    <t>MIPI+UVC+MIPI屏幕+录像+FCC</t>
  </si>
  <si>
    <t>SDRAM频率</t>
  </si>
  <si>
    <t>MIPI+DVP+RGB屏幕+录像+FCC</t>
  </si>
  <si>
    <t>IOVDD(SDK默认3.3V)电压档位</t>
  </si>
  <si>
    <t>测试程序改低3.0V</t>
  </si>
  <si>
    <t>MIPI+UVC+RGB屏幕+录像+FCC</t>
  </si>
  <si>
    <t>DCVDD14(SDK默认1.55V) RF电压档位</t>
  </si>
  <si>
    <t>程序改低1.3V</t>
  </si>
  <si>
    <t>三摄像头带屏方案</t>
  </si>
  <si>
    <t>MIPI+DVP1(CAM2)+DVP2(CAM3)+MIPI屏幕+FCC</t>
  </si>
  <si>
    <t xml:space="preserve">DVDD(SDK默认1.32V) 内核电压档位值  </t>
  </si>
  <si>
    <t>程序改低1.2V</t>
  </si>
  <si>
    <t>MIPI+DVP1(CAM2)+UVC+MIPI屏幕+FCC</t>
  </si>
  <si>
    <t>MIPI+DVP1(CAM2)+UVC+RGB屏幕+FCC</t>
  </si>
  <si>
    <t>行车+FCC发射</t>
  </si>
  <si>
    <t>DVP摄像头+RGB屏幕+录像时跑FCC功能</t>
  </si>
  <si>
    <t>场景</t>
  </si>
  <si>
    <t>场景描述</t>
  </si>
  <si>
    <t>功能组合</t>
  </si>
  <si>
    <t>测试样机</t>
  </si>
  <si>
    <t>AC7926AF WIFI V1.0</t>
  </si>
  <si>
    <t>测试工程</t>
  </si>
  <si>
    <t>行车</t>
  </si>
  <si>
    <t>总供电(V)</t>
  </si>
  <si>
    <t>平均电流时间</t>
  </si>
  <si>
    <t>2分钟</t>
  </si>
  <si>
    <t>测试SDK版本</t>
  </si>
  <si>
    <t>？</t>
  </si>
  <si>
    <t>测试日期</t>
  </si>
  <si>
    <t>2024.09.11</t>
  </si>
  <si>
    <t>测试仪器</t>
  </si>
  <si>
    <t>EKA1080+DP832</t>
  </si>
  <si>
    <t>测试条件</t>
  </si>
  <si>
    <t>测试数据</t>
  </si>
  <si>
    <t>外围功耗</t>
  </si>
  <si>
    <t>系统时钟</t>
  </si>
  <si>
    <t>360MHz</t>
  </si>
  <si>
    <t>H63  mipi摄像头功耗</t>
  </si>
  <si>
    <t>Min</t>
  </si>
  <si>
    <t>AVG</t>
  </si>
  <si>
    <t>MAX</t>
  </si>
  <si>
    <r>
      <rPr>
        <sz val="16"/>
        <color theme="1"/>
        <rFont val="宋体"/>
        <charset val="134"/>
      </rPr>
      <t>SFC</t>
    </r>
    <r>
      <rPr>
        <sz val="16"/>
        <color rgb="FF000000"/>
        <rFont val="宋体"/>
        <charset val="134"/>
      </rPr>
      <t>频率</t>
    </r>
  </si>
  <si>
    <r>
      <rPr>
        <sz val="16"/>
        <color theme="1"/>
        <rFont val="宋体"/>
        <charset val="134"/>
        <scheme val="minor"/>
      </rPr>
      <t>80MHz</t>
    </r>
    <r>
      <rPr>
        <sz val="16"/>
        <color rgb="FFFF0000"/>
        <rFont val="宋体"/>
        <charset val="134"/>
        <scheme val="minor"/>
      </rPr>
      <t>？</t>
    </r>
  </si>
  <si>
    <t>DOVDD/1.8V</t>
  </si>
  <si>
    <t>18mA</t>
  </si>
  <si>
    <r>
      <rPr>
        <sz val="16"/>
        <color theme="1"/>
        <rFont val="宋体"/>
        <charset val="134"/>
      </rPr>
      <t>HSB</t>
    </r>
    <r>
      <rPr>
        <sz val="16"/>
        <color rgb="FF000000"/>
        <rFont val="宋体"/>
        <charset val="134"/>
      </rPr>
      <t>频率</t>
    </r>
  </si>
  <si>
    <r>
      <rPr>
        <sz val="16"/>
        <color theme="1"/>
        <rFont val="宋体"/>
        <charset val="134"/>
        <scheme val="minor"/>
      </rPr>
      <t>160MHz</t>
    </r>
    <r>
      <rPr>
        <sz val="16"/>
        <color rgb="FFFF0000"/>
        <rFont val="宋体"/>
        <charset val="134"/>
        <scheme val="minor"/>
      </rPr>
      <t>？</t>
    </r>
  </si>
  <si>
    <t>DVDD/1.8V</t>
  </si>
  <si>
    <t>0mA</t>
  </si>
  <si>
    <r>
      <rPr>
        <sz val="16"/>
        <color theme="1"/>
        <rFont val="宋体"/>
        <charset val="134"/>
      </rPr>
      <t>LSB</t>
    </r>
    <r>
      <rPr>
        <sz val="16"/>
        <color rgb="FF000000"/>
        <rFont val="宋体"/>
        <charset val="134"/>
      </rPr>
      <t>频率</t>
    </r>
  </si>
  <si>
    <r>
      <rPr>
        <sz val="16"/>
        <color theme="1"/>
        <rFont val="宋体"/>
        <charset val="134"/>
        <scheme val="minor"/>
      </rPr>
      <t>53.3MHz</t>
    </r>
    <r>
      <rPr>
        <sz val="16"/>
        <color rgb="FFFF0000"/>
        <rFont val="宋体"/>
        <charset val="134"/>
        <scheme val="minor"/>
      </rPr>
      <t>？</t>
    </r>
  </si>
  <si>
    <t>AVDD/2.8V</t>
  </si>
  <si>
    <t>14.8mA</t>
  </si>
  <si>
    <r>
      <rPr>
        <sz val="16"/>
        <color theme="1"/>
        <rFont val="宋体"/>
        <charset val="134"/>
      </rPr>
      <t>SDRAM</t>
    </r>
    <r>
      <rPr>
        <sz val="16"/>
        <color rgb="FF000000"/>
        <rFont val="宋体"/>
        <charset val="134"/>
      </rPr>
      <t>频率</t>
    </r>
  </si>
  <si>
    <r>
      <rPr>
        <sz val="16"/>
        <color theme="1"/>
        <rFont val="宋体"/>
        <charset val="134"/>
        <scheme val="minor"/>
      </rPr>
      <t>0MHz(不带SDRAM)</t>
    </r>
    <r>
      <rPr>
        <sz val="16"/>
        <color rgb="FFFF0000"/>
        <rFont val="宋体"/>
        <charset val="134"/>
        <scheme val="minor"/>
      </rPr>
      <t>？</t>
    </r>
  </si>
  <si>
    <t>VDDIO电压档位</t>
  </si>
  <si>
    <t>内部3.1V,外供至3.3V</t>
  </si>
  <si>
    <t>SD卡功耗</t>
  </si>
  <si>
    <t>RF电压档位</t>
  </si>
  <si>
    <t>内部1.2v，外供至1.55</t>
  </si>
  <si>
    <t>SDVDD</t>
  </si>
  <si>
    <t>17mA</t>
  </si>
  <si>
    <t>19.5mA</t>
  </si>
  <si>
    <t>36.33mA</t>
  </si>
  <si>
    <t>内核电压档位值</t>
  </si>
  <si>
    <t>内部1.2v，外供至1.35</t>
  </si>
  <si>
    <t>详细测试电压</t>
  </si>
  <si>
    <t>系统供电</t>
  </si>
  <si>
    <t>IOVDD</t>
  </si>
  <si>
    <t>DCVDD</t>
  </si>
  <si>
    <t>DVDD</t>
  </si>
  <si>
    <t>工作状态</t>
  </si>
  <si>
    <t>正常录卡运行状态</t>
  </si>
  <si>
    <t>瞬态变化图</t>
  </si>
  <si>
    <t>工作电压(V)</t>
  </si>
  <si>
    <t>3.31V</t>
  </si>
  <si>
    <t>1.57V</t>
  </si>
  <si>
    <t>1.36V</t>
  </si>
  <si>
    <t>工作电流MIN/AVG/MAX(mA)</t>
  </si>
  <si>
    <r>
      <rPr>
        <sz val="16"/>
        <color theme="1"/>
        <rFont val="宋体"/>
        <charset val="134"/>
        <scheme val="minor"/>
      </rPr>
      <t>238/</t>
    </r>
    <r>
      <rPr>
        <sz val="16"/>
        <color rgb="FFFF0000"/>
        <rFont val="宋体"/>
        <charset val="134"/>
        <scheme val="minor"/>
      </rPr>
      <t>324.8</t>
    </r>
    <r>
      <rPr>
        <sz val="16"/>
        <color theme="1"/>
        <rFont val="宋体"/>
        <charset val="134"/>
        <scheme val="minor"/>
      </rPr>
      <t>/731.4</t>
    </r>
  </si>
  <si>
    <r>
      <rPr>
        <sz val="16"/>
        <color theme="1"/>
        <rFont val="宋体"/>
        <charset val="134"/>
        <scheme val="minor"/>
      </rPr>
      <t>39.53/</t>
    </r>
    <r>
      <rPr>
        <sz val="16"/>
        <color rgb="FFFF0000"/>
        <rFont val="宋体"/>
        <charset val="134"/>
        <scheme val="minor"/>
      </rPr>
      <t>98.33</t>
    </r>
    <r>
      <rPr>
        <sz val="16"/>
        <color theme="1"/>
        <rFont val="宋体"/>
        <charset val="134"/>
        <scheme val="minor"/>
      </rPr>
      <t>/248.67</t>
    </r>
  </si>
  <si>
    <r>
      <rPr>
        <sz val="16"/>
        <color theme="1"/>
        <rFont val="宋体"/>
        <charset val="134"/>
        <scheme val="minor"/>
      </rPr>
      <t>124.13/</t>
    </r>
    <r>
      <rPr>
        <sz val="16"/>
        <color rgb="FFFF0000"/>
        <rFont val="宋体"/>
        <charset val="134"/>
        <scheme val="minor"/>
      </rPr>
      <t>228.14</t>
    </r>
    <r>
      <rPr>
        <sz val="16"/>
        <color theme="1"/>
        <rFont val="宋体"/>
        <charset val="134"/>
        <scheme val="minor"/>
      </rPr>
      <t>/395.54</t>
    </r>
  </si>
  <si>
    <r>
      <rPr>
        <sz val="16"/>
        <color theme="1"/>
        <rFont val="宋体"/>
        <charset val="134"/>
        <scheme val="minor"/>
      </rPr>
      <t>99.79/</t>
    </r>
    <r>
      <rPr>
        <sz val="16"/>
        <color rgb="FFFF0000"/>
        <rFont val="宋体"/>
        <charset val="134"/>
        <scheme val="minor"/>
      </rPr>
      <t>164.41</t>
    </r>
    <r>
      <rPr>
        <sz val="16"/>
        <color theme="1"/>
        <rFont val="宋体"/>
        <charset val="134"/>
        <scheme val="minor"/>
      </rPr>
      <t>/331.42mA</t>
    </r>
  </si>
  <si>
    <t>IDLE0 CPU剩余率(%)</t>
  </si>
  <si>
    <t>/</t>
  </si>
  <si>
    <t xml:space="preserve">/    </t>
  </si>
  <si>
    <t xml:space="preserve">/     </t>
  </si>
  <si>
    <t>IDLE1 CPU剩余率(%)</t>
  </si>
  <si>
    <t xml:space="preserve">/  </t>
  </si>
  <si>
    <t>主频 240M</t>
  </si>
  <si>
    <t>1.35V</t>
  </si>
  <si>
    <r>
      <rPr>
        <sz val="16"/>
        <color theme="1"/>
        <rFont val="宋体"/>
        <charset val="134"/>
        <scheme val="minor"/>
      </rPr>
      <t>85.86/</t>
    </r>
    <r>
      <rPr>
        <sz val="16"/>
        <color rgb="FFFF0000"/>
        <rFont val="宋体"/>
        <charset val="134"/>
        <scheme val="minor"/>
      </rPr>
      <t>154.54</t>
    </r>
    <r>
      <rPr>
        <sz val="16"/>
        <color theme="1"/>
        <rFont val="宋体"/>
        <charset val="134"/>
        <scheme val="minor"/>
      </rPr>
      <t>/333.60</t>
    </r>
  </si>
  <si>
    <r>
      <rPr>
        <sz val="16"/>
        <color theme="1"/>
        <rFont val="宋体"/>
        <charset val="134"/>
        <scheme val="minor"/>
      </rPr>
      <t>温度升高，功耗缓慢增加，正常</t>
    </r>
    <r>
      <rPr>
        <sz val="16"/>
        <color rgb="FFFF0000"/>
        <rFont val="宋体"/>
        <charset val="134"/>
        <scheme val="minor"/>
      </rPr>
      <t>148</t>
    </r>
  </si>
  <si>
    <t>SDVDD/IOVDD</t>
  </si>
  <si>
    <t>18.36mA</t>
  </si>
  <si>
    <t>22.63mA</t>
  </si>
  <si>
    <t>40.54mA</t>
  </si>
  <si>
    <t>UVC</t>
  </si>
  <si>
    <t xml:space="preserve">正常录卡运行状态 </t>
  </si>
  <si>
    <t>5V</t>
  </si>
  <si>
    <t>114mA</t>
  </si>
  <si>
    <t>3.33V</t>
  </si>
  <si>
    <t>1.56V</t>
  </si>
  <si>
    <t>321.68/425.12/807.77</t>
  </si>
  <si>
    <t>51.95/117.51/247.66</t>
  </si>
  <si>
    <t>143.75/248.41/412.82</t>
  </si>
  <si>
    <t>105.16/182.41/333.77</t>
  </si>
  <si>
    <t>MIPI+DVP+VGA+录像+FCC</t>
  </si>
  <si>
    <t>程序BUG,待测，改低IOVDD 为3.1V无法启动。</t>
  </si>
  <si>
    <t>351/472/848</t>
  </si>
  <si>
    <t>152.98/254.45/443.71</t>
  </si>
  <si>
    <r>
      <rPr>
        <sz val="16"/>
        <color theme="1"/>
        <rFont val="宋体"/>
        <charset val="134"/>
        <scheme val="minor"/>
      </rPr>
      <t xml:space="preserve">113.55/198.56/342.33 </t>
    </r>
    <r>
      <rPr>
        <sz val="16"/>
        <color rgb="FFFF0000"/>
        <rFont val="宋体"/>
        <charset val="134"/>
        <scheme val="minor"/>
      </rPr>
      <t>极其容易死机</t>
    </r>
  </si>
  <si>
    <t>程序异常</t>
  </si>
  <si>
    <t>240.28/386.18/787.96</t>
  </si>
  <si>
    <t>纯2路方案，固件有问题，无法测试下去；三路不插UVC后拉，DVDD功耗仍然是三路的功耗，不能用于MIPI_DVP+MIPI屏幕方案功耗测试。</t>
  </si>
  <si>
    <t>DVP(10bit)+RGB(24bit)+录像+FCC</t>
  </si>
  <si>
    <t>NC/320.01/663.08</t>
  </si>
  <si>
    <t>NC/102.36/228.53</t>
  </si>
  <si>
    <t>/219.15/361.8</t>
  </si>
  <si>
    <t>97.11/159.02/326.89</t>
  </si>
  <si>
    <t>正常录像显示状态下  FCC  测试数据</t>
  </si>
  <si>
    <r>
      <rPr>
        <b/>
        <sz val="16"/>
        <rFont val="宋体"/>
        <charset val="134"/>
        <scheme val="minor"/>
      </rPr>
      <t xml:space="preserve"> 测试中发现的几个现象：</t>
    </r>
    <r>
      <rPr>
        <sz val="16"/>
        <rFont val="宋体"/>
        <charset val="134"/>
        <scheme val="minor"/>
      </rPr>
      <t xml:space="preserve">
 1. MCS7 发送间隔0时，DVDD增加功耗大概5mA，但是不管什么速率，发送间隔相隔1000ms时，DVDD功耗会增加到40mA左右。发送间隔大，反倒会增加功耗（到一定间隔时间后，功耗不再增加）。
 2. iperf 跑流增加功耗，远没有TX 定频发射功耗高。</t>
    </r>
  </si>
  <si>
    <t>6MHz？</t>
  </si>
  <si>
    <t>12MHz？</t>
  </si>
  <si>
    <t>4MHz？</t>
  </si>
  <si>
    <t>DDR 250M</t>
  </si>
  <si>
    <t>3.3V</t>
  </si>
  <si>
    <t>DCVDD电压</t>
  </si>
  <si>
    <t>1.55V</t>
  </si>
  <si>
    <t>DVDD电压</t>
  </si>
  <si>
    <r>
      <rPr>
        <sz val="16"/>
        <color theme="1"/>
        <rFont val="宋体"/>
        <charset val="134"/>
        <scheme val="minor"/>
      </rPr>
      <t xml:space="preserve"> 1M  功率等级50 间隔</t>
    </r>
    <r>
      <rPr>
        <sz val="16"/>
        <color rgb="FFFF0000"/>
        <rFont val="宋体"/>
        <charset val="134"/>
        <scheme val="minor"/>
      </rPr>
      <t xml:space="preserve">100 </t>
    </r>
  </si>
  <si>
    <r>
      <rPr>
        <sz val="16"/>
        <color theme="1"/>
        <rFont val="宋体"/>
        <charset val="134"/>
        <scheme val="minor"/>
      </rPr>
      <t xml:space="preserve"> 1M  功率等级50 间隔</t>
    </r>
    <r>
      <rPr>
        <sz val="16"/>
        <color rgb="FFFF0000"/>
        <rFont val="宋体"/>
        <charset val="134"/>
        <scheme val="minor"/>
      </rPr>
      <t xml:space="preserve">0 </t>
    </r>
  </si>
  <si>
    <r>
      <rPr>
        <sz val="16"/>
        <color theme="1"/>
        <rFont val="宋体"/>
        <charset val="134"/>
        <scheme val="minor"/>
      </rPr>
      <t>NC/</t>
    </r>
    <r>
      <rPr>
        <sz val="16"/>
        <color rgb="FFFF0000"/>
        <rFont val="宋体"/>
        <charset val="134"/>
        <scheme val="minor"/>
      </rPr>
      <t>443.23</t>
    </r>
    <r>
      <rPr>
        <sz val="16"/>
        <color theme="1"/>
        <rFont val="宋体"/>
        <charset val="134"/>
        <scheme val="minor"/>
      </rPr>
      <t>/732.91</t>
    </r>
  </si>
  <si>
    <r>
      <rPr>
        <sz val="16"/>
        <color theme="1"/>
        <rFont val="宋体"/>
        <charset val="134"/>
        <scheme val="minor"/>
      </rPr>
      <t>NC</t>
    </r>
    <r>
      <rPr>
        <sz val="16"/>
        <color rgb="FFFF0000"/>
        <rFont val="宋体"/>
        <charset val="134"/>
        <scheme val="minor"/>
      </rPr>
      <t>/526.65</t>
    </r>
    <r>
      <rPr>
        <sz val="16"/>
        <color theme="1"/>
        <rFont val="宋体"/>
        <charset val="134"/>
        <scheme val="minor"/>
      </rPr>
      <t>/693.88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</si>
</sst>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6"/>
      <name val="宋体"/>
      <charset val="134"/>
      <scheme val="minor"/>
    </font>
    <font>
      <sz val="16"/>
      <color theme="1"/>
      <name val="宋体"/>
      <charset val="134"/>
      <scheme val="minor"/>
    </font>
    <font>
      <sz val="16"/>
      <color rgb="FFFF0000"/>
      <name val="宋体"/>
      <charset val="134"/>
      <scheme val="minor"/>
    </font>
    <font>
      <sz val="16"/>
      <color rgb="FF000000"/>
      <name val="宋体"/>
      <charset val="134"/>
    </font>
    <font>
      <sz val="16"/>
      <color theme="1"/>
      <name val="宋体"/>
      <charset val="134"/>
    </font>
    <font>
      <sz val="16"/>
      <color theme="1"/>
      <name val="Times New Roman"/>
      <charset val="134"/>
    </font>
    <font>
      <sz val="16"/>
      <name val="宋体"/>
      <charset val="134"/>
      <scheme val="minor"/>
    </font>
    <font>
      <sz val="16"/>
      <color rgb="FF00B050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sz val="20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6C0D"/>
        <bgColor indexed="64"/>
      </patternFill>
    </fill>
    <fill>
      <patternFill patternType="solid">
        <fgColor theme="1" tint="0.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1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thin">
        <color theme="0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thin">
        <color theme="0"/>
      </left>
      <right/>
      <top style="thin">
        <color theme="0"/>
      </top>
      <bottom style="medium">
        <color rgb="FFFFFFFF"/>
      </bottom>
      <diagonal/>
    </border>
    <border>
      <left style="thin">
        <color theme="0"/>
      </left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thin">
        <color theme="0"/>
      </left>
      <right/>
      <top style="medium">
        <color rgb="FFFFFFFF"/>
      </top>
      <bottom style="medium">
        <color rgb="FFFFFFFF"/>
      </bottom>
      <diagonal/>
    </border>
    <border>
      <left style="thin">
        <color theme="0"/>
      </left>
      <right/>
      <top style="medium">
        <color rgb="FFFFFFFF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4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6" applyNumberFormat="0" applyFill="0" applyAlignment="0" applyProtection="0">
      <alignment vertical="center"/>
    </xf>
    <xf numFmtId="0" fontId="20" fillId="0" borderId="46" applyNumberFormat="0" applyFill="0" applyAlignment="0" applyProtection="0">
      <alignment vertical="center"/>
    </xf>
    <xf numFmtId="0" fontId="21" fillId="0" borderId="4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48" applyNumberFormat="0" applyAlignment="0" applyProtection="0">
      <alignment vertical="center"/>
    </xf>
    <xf numFmtId="0" fontId="23" fillId="8" borderId="49" applyNumberFormat="0" applyAlignment="0" applyProtection="0">
      <alignment vertical="center"/>
    </xf>
    <xf numFmtId="0" fontId="24" fillId="8" borderId="48" applyNumberFormat="0" applyAlignment="0" applyProtection="0">
      <alignment vertical="center"/>
    </xf>
    <xf numFmtId="0" fontId="25" fillId="9" borderId="50" applyNumberFormat="0" applyAlignment="0" applyProtection="0">
      <alignment vertical="center"/>
    </xf>
    <xf numFmtId="0" fontId="26" fillId="0" borderId="51" applyNumberFormat="0" applyFill="0" applyAlignment="0" applyProtection="0">
      <alignment vertical="center"/>
    </xf>
    <xf numFmtId="0" fontId="27" fillId="0" borderId="52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1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justify" vertical="center" wrapText="1"/>
    </xf>
    <xf numFmtId="0" fontId="1" fillId="0" borderId="10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justify" vertical="center" wrapText="1"/>
    </xf>
    <xf numFmtId="0" fontId="1" fillId="0" borderId="11" xfId="0" applyFont="1" applyBorder="1" applyAlignment="1">
      <alignment horizontal="justify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justify" vertical="center" wrapText="1"/>
    </xf>
    <xf numFmtId="0" fontId="1" fillId="0" borderId="18" xfId="0" applyFont="1" applyBorder="1" applyAlignment="1">
      <alignment horizontal="justify" vertical="center" wrapText="1"/>
    </xf>
    <xf numFmtId="0" fontId="0" fillId="0" borderId="0" xfId="0" applyFill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19" xfId="0" applyFont="1" applyBorder="1">
      <alignment vertical="center"/>
    </xf>
    <xf numFmtId="0" fontId="2" fillId="0" borderId="20" xfId="0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1" fillId="2" borderId="29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3" fillId="0" borderId="19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31" xfId="0" applyFont="1" applyBorder="1">
      <alignment vertical="center"/>
    </xf>
    <xf numFmtId="0" fontId="2" fillId="0" borderId="32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0" fillId="0" borderId="33" xfId="0" applyBorder="1">
      <alignment vertical="center"/>
    </xf>
    <xf numFmtId="0" fontId="10" fillId="2" borderId="34" xfId="0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/>
    </xf>
    <xf numFmtId="0" fontId="10" fillId="2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2" fillId="3" borderId="37" xfId="6" applyFont="1" applyFill="1" applyBorder="1">
      <alignment vertical="center"/>
    </xf>
    <xf numFmtId="0" fontId="11" fillId="4" borderId="38" xfId="0" applyFont="1" applyFill="1" applyBorder="1">
      <alignment vertical="center"/>
    </xf>
    <xf numFmtId="0" fontId="11" fillId="4" borderId="39" xfId="0" applyFont="1" applyFill="1" applyBorder="1" applyAlignment="1">
      <alignment horizontal="center" vertical="center"/>
    </xf>
    <xf numFmtId="0" fontId="11" fillId="4" borderId="37" xfId="0" applyFont="1" applyFill="1" applyBorder="1">
      <alignment vertical="center"/>
    </xf>
    <xf numFmtId="0" fontId="0" fillId="0" borderId="40" xfId="0" applyBorder="1">
      <alignment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34" xfId="0" applyFont="1" applyFill="1" applyBorder="1">
      <alignment vertical="center"/>
    </xf>
    <xf numFmtId="0" fontId="13" fillId="4" borderId="41" xfId="0" applyFont="1" applyFill="1" applyBorder="1">
      <alignment vertical="center"/>
    </xf>
    <xf numFmtId="0" fontId="11" fillId="4" borderId="42" xfId="0" applyFont="1" applyFill="1" applyBorder="1" applyAlignment="1">
      <alignment horizontal="center" vertical="center"/>
    </xf>
    <xf numFmtId="0" fontId="14" fillId="3" borderId="34" xfId="6" applyFill="1" applyBorder="1">
      <alignment vertical="center"/>
    </xf>
    <xf numFmtId="0" fontId="11" fillId="5" borderId="34" xfId="0" applyFont="1" applyFill="1" applyBorder="1" applyAlignment="1">
      <alignment horizontal="center" vertical="center"/>
    </xf>
    <xf numFmtId="0" fontId="12" fillId="5" borderId="34" xfId="6" applyFont="1" applyFill="1" applyBorder="1">
      <alignment vertical="center"/>
    </xf>
    <xf numFmtId="0" fontId="11" fillId="4" borderId="42" xfId="0" applyFont="1" applyFill="1" applyBorder="1">
      <alignment vertical="center"/>
    </xf>
    <xf numFmtId="0" fontId="11" fillId="5" borderId="34" xfId="0" applyFont="1" applyFill="1" applyBorder="1">
      <alignment vertical="center"/>
    </xf>
    <xf numFmtId="0" fontId="11" fillId="4" borderId="41" xfId="0" applyFont="1" applyFill="1" applyBorder="1">
      <alignment vertical="center"/>
    </xf>
    <xf numFmtId="0" fontId="11" fillId="4" borderId="43" xfId="0" applyFont="1" applyFill="1" applyBorder="1">
      <alignment vertical="center"/>
    </xf>
    <xf numFmtId="0" fontId="14" fillId="5" borderId="34" xfId="6" applyFill="1" applyBorder="1">
      <alignment vertical="center"/>
    </xf>
    <xf numFmtId="0" fontId="15" fillId="0" borderId="0" xfId="0" applyFont="1" applyAlignment="1">
      <alignment vertical="center"/>
    </xf>
    <xf numFmtId="0" fontId="15" fillId="0" borderId="0" xfId="0" applyFont="1">
      <alignment vertical="center"/>
    </xf>
    <xf numFmtId="0" fontId="15" fillId="0" borderId="44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ill>
        <patternFill patternType="solid">
          <bgColor rgb="FFB6C7EA"/>
        </patternFill>
      </fill>
    </dxf>
    <dxf>
      <fill>
        <patternFill patternType="solid">
          <bgColor theme="1" tint="0.6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6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 style="medium">
          <color rgb="FFFFFFFF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1" tint="0.6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 style="medium">
          <color rgb="FFFFFFFF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 style="medium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theme="1" tint="0.9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 style="medium">
          <color rgb="FFFFFFFF"/>
        </vertical>
        <horizontal style="medium">
          <color rgb="FFFFFFFF"/>
        </horizontal>
      </border>
    </dxf>
  </dxfs>
  <tableStyles count="1" defaultTableStyle="TableStyleMedium2">
    <tableStyle name="中色系标题行镶边行表格样式_372eea" count="7" xr9:uid="{D865FF24-28E5-4B73-931D-4757814644B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00999999"/>
      <color rgb="00FF6C0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zoomScale="130" zoomScaleNormal="130" workbookViewId="0">
      <selection activeCell="C17" sqref="C17"/>
    </sheetView>
  </sheetViews>
  <sheetFormatPr defaultColWidth="9" defaultRowHeight="13.5" outlineLevelCol="5"/>
  <cols>
    <col min="1" max="1" width="16.725" customWidth="1"/>
    <col min="2" max="2" width="51.4083333333333" customWidth="1"/>
    <col min="3" max="3" width="38.625" customWidth="1"/>
    <col min="4" max="4" width="14.4166666666667" customWidth="1"/>
    <col min="5" max="5" width="19.875" customWidth="1"/>
  </cols>
  <sheetData>
    <row r="1" ht="25" customHeight="1" spans="1:5">
      <c r="A1" s="86" t="s">
        <v>0</v>
      </c>
      <c r="B1" s="86"/>
      <c r="C1" s="86" t="s">
        <v>1</v>
      </c>
      <c r="D1" s="87" t="s">
        <v>2</v>
      </c>
      <c r="E1" s="88" t="s">
        <v>3</v>
      </c>
    </row>
    <row r="2" ht="20" customHeight="1" spans="1:6">
      <c r="A2" s="89" t="s">
        <v>4</v>
      </c>
      <c r="B2" s="90" t="s">
        <v>5</v>
      </c>
      <c r="C2" s="91" t="s">
        <v>6</v>
      </c>
      <c r="D2" s="92" t="s">
        <v>7</v>
      </c>
      <c r="E2" s="93"/>
      <c r="F2" s="94"/>
    </row>
    <row r="3" ht="20" customHeight="1" spans="1:6">
      <c r="A3" s="95"/>
      <c r="B3" s="96" t="s">
        <v>8</v>
      </c>
      <c r="C3" s="97" t="s">
        <v>9</v>
      </c>
      <c r="D3" s="98" t="s">
        <v>10</v>
      </c>
      <c r="E3" s="93"/>
      <c r="F3" s="94"/>
    </row>
    <row r="4" ht="20" customHeight="1" spans="1:6">
      <c r="A4" s="95"/>
      <c r="B4" s="96" t="s">
        <v>11</v>
      </c>
      <c r="C4" s="97" t="s">
        <v>12</v>
      </c>
      <c r="D4" s="98" t="s">
        <v>13</v>
      </c>
      <c r="E4" s="93"/>
      <c r="F4" s="94"/>
    </row>
    <row r="5" ht="20" customHeight="1" spans="1:6">
      <c r="A5" s="95"/>
      <c r="B5" s="99" t="s">
        <v>14</v>
      </c>
      <c r="C5" s="97" t="s">
        <v>15</v>
      </c>
      <c r="D5" s="98" t="s">
        <v>16</v>
      </c>
      <c r="E5" s="93"/>
      <c r="F5" s="94"/>
    </row>
    <row r="6" ht="20" customHeight="1" spans="1:6">
      <c r="A6" s="100" t="s">
        <v>17</v>
      </c>
      <c r="B6" s="101" t="s">
        <v>18</v>
      </c>
      <c r="C6" s="97" t="s">
        <v>19</v>
      </c>
      <c r="D6" s="98" t="s">
        <v>20</v>
      </c>
      <c r="E6" s="93"/>
      <c r="F6" s="94"/>
    </row>
    <row r="7" ht="20" customHeight="1" spans="1:6">
      <c r="A7" s="100"/>
      <c r="B7" s="101" t="s">
        <v>21</v>
      </c>
      <c r="C7" s="97" t="s">
        <v>22</v>
      </c>
      <c r="D7" s="102"/>
      <c r="E7" s="93"/>
      <c r="F7" s="94"/>
    </row>
    <row r="8" ht="20" customHeight="1" spans="1:6">
      <c r="A8" s="100"/>
      <c r="B8" s="103" t="s">
        <v>23</v>
      </c>
      <c r="C8" s="104" t="s">
        <v>24</v>
      </c>
      <c r="D8" s="102"/>
      <c r="E8" s="93" t="s">
        <v>25</v>
      </c>
      <c r="F8" s="94"/>
    </row>
    <row r="9" ht="20" customHeight="1" spans="1:6">
      <c r="A9" s="100"/>
      <c r="B9" s="103" t="s">
        <v>26</v>
      </c>
      <c r="C9" s="104" t="s">
        <v>27</v>
      </c>
      <c r="D9" s="102"/>
      <c r="E9" s="93" t="s">
        <v>28</v>
      </c>
      <c r="F9" s="94"/>
    </row>
    <row r="10" ht="20" customHeight="1" spans="1:6">
      <c r="A10" s="95" t="s">
        <v>29</v>
      </c>
      <c r="B10" s="96" t="s">
        <v>30</v>
      </c>
      <c r="C10" s="104" t="s">
        <v>31</v>
      </c>
      <c r="D10" s="102"/>
      <c r="E10" s="93" t="s">
        <v>32</v>
      </c>
      <c r="F10" s="94"/>
    </row>
    <row r="11" ht="20" customHeight="1" spans="1:5">
      <c r="A11" s="95"/>
      <c r="B11" s="99" t="s">
        <v>33</v>
      </c>
      <c r="C11" s="104"/>
      <c r="D11" s="102"/>
      <c r="E11" s="93"/>
    </row>
    <row r="12" ht="20" customHeight="1" spans="1:5">
      <c r="A12" s="95"/>
      <c r="B12" s="96" t="s">
        <v>34</v>
      </c>
      <c r="C12" s="104"/>
      <c r="D12" s="105"/>
      <c r="E12" s="93"/>
    </row>
    <row r="13" ht="25" customHeight="1" spans="1:5">
      <c r="A13" s="100" t="s">
        <v>35</v>
      </c>
      <c r="B13" s="106" t="s">
        <v>36</v>
      </c>
      <c r="C13" s="104"/>
      <c r="D13" s="102"/>
      <c r="E13" s="93"/>
    </row>
    <row r="14" ht="25.5" spans="1:4">
      <c r="A14" s="107"/>
      <c r="B14" s="108"/>
      <c r="C14" s="108"/>
      <c r="D14" s="108"/>
    </row>
    <row r="15" ht="25.5" spans="1:4">
      <c r="A15" s="107"/>
      <c r="C15" s="109"/>
      <c r="D15" s="109"/>
    </row>
    <row r="16" ht="17" customHeight="1" spans="1:4">
      <c r="A16" s="107"/>
      <c r="B16" s="108"/>
      <c r="C16" s="108"/>
      <c r="D16" s="108"/>
    </row>
  </sheetData>
  <mergeCells count="4">
    <mergeCell ref="A1:B1"/>
    <mergeCell ref="A2:A5"/>
    <mergeCell ref="A6:A9"/>
    <mergeCell ref="A10:A12"/>
  </mergeCells>
  <hyperlinks>
    <hyperlink ref="B2" location="'MIPI摄像头+MIPI屏幕+录像+FCC功耗'!A1" display="MIPI摄像头+MIPI屏幕+录像+FCC"/>
    <hyperlink ref="B7" location="'MIPI+UVC摄像头+MIPI屏幕+录像+FCC功耗'!A1" display="MIPI+UVC+MIPI屏幕+录像+FCC"/>
    <hyperlink ref="B11" location="'MIPI+DVP+VGA+录像+FCC功耗'!A1" display="MIPI+DVP1(CAM2)+UVC+MIPI屏幕+FCC"/>
    <hyperlink ref="B6" location="'MIPI+DVP+MIPI屏幕+录像+FCC'!A1" display="MIPI+DVP+MIPI屏幕+录像+FCC"/>
    <hyperlink ref="B5" location="'DVP（10bit）+RGB（24bit）+录像+FCC'!A1" display="DVP摄像头+RGB屏幕+录像+FCC"/>
    <hyperlink ref="B13" location="'单路行车+FCC发射测试'!A1" display="DVP摄像头+RGB屏幕+录像时跑FCC功能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zoomScale="55" zoomScaleNormal="55" workbookViewId="0">
      <selection activeCell="D33" sqref="D33"/>
    </sheetView>
  </sheetViews>
  <sheetFormatPr defaultColWidth="9" defaultRowHeight="13.5"/>
  <cols>
    <col min="1" max="1" width="32.5" customWidth="1"/>
    <col min="2" max="5" width="72.625" customWidth="1"/>
    <col min="6" max="6" width="28.4083333333333" customWidth="1"/>
    <col min="7" max="7" width="7.125" customWidth="1"/>
    <col min="8" max="8" width="9.875" customWidth="1"/>
    <col min="9" max="9" width="11.375" customWidth="1"/>
  </cols>
  <sheetData>
    <row r="1" ht="30" customHeight="1" spans="1:5">
      <c r="A1" s="9" t="s">
        <v>37</v>
      </c>
      <c r="B1" s="10" t="s">
        <v>38</v>
      </c>
      <c r="C1" s="10"/>
      <c r="D1" s="10"/>
      <c r="E1" s="63"/>
    </row>
    <row r="2" ht="20.25" spans="1:5">
      <c r="A2" s="2" t="s">
        <v>39</v>
      </c>
      <c r="B2" s="3" t="s">
        <v>5</v>
      </c>
      <c r="C2" s="3"/>
      <c r="D2" s="3"/>
      <c r="E2" s="36"/>
    </row>
    <row r="3" ht="20.25" spans="1:5">
      <c r="A3" s="2" t="s">
        <v>40</v>
      </c>
      <c r="B3" s="4" t="s">
        <v>41</v>
      </c>
      <c r="C3" s="4"/>
      <c r="D3" s="4"/>
      <c r="E3" s="37"/>
    </row>
    <row r="4" ht="20.25" spans="1:5">
      <c r="A4" s="2" t="s">
        <v>42</v>
      </c>
      <c r="B4" s="4" t="s">
        <v>43</v>
      </c>
      <c r="C4" s="4"/>
      <c r="D4" s="4"/>
      <c r="E4" s="37"/>
    </row>
    <row r="5" ht="20.25" spans="1:5">
      <c r="A5" s="2" t="s">
        <v>44</v>
      </c>
      <c r="B5" s="4">
        <v>5</v>
      </c>
      <c r="C5" s="4"/>
      <c r="D5" s="4"/>
      <c r="E5" s="37"/>
    </row>
    <row r="6" ht="20.25" spans="1:5">
      <c r="A6" s="2" t="s">
        <v>45</v>
      </c>
      <c r="B6" s="4" t="s">
        <v>46</v>
      </c>
      <c r="C6" s="4"/>
      <c r="D6" s="4"/>
      <c r="E6" s="37"/>
    </row>
    <row r="7" ht="20.25" spans="1:5">
      <c r="A7" s="5" t="s">
        <v>47</v>
      </c>
      <c r="B7" s="6" t="s">
        <v>48</v>
      </c>
      <c r="C7" s="6"/>
      <c r="D7" s="6"/>
      <c r="E7" s="38"/>
    </row>
    <row r="8" ht="20.25" spans="1:5">
      <c r="A8" s="5" t="s">
        <v>49</v>
      </c>
      <c r="B8" s="7" t="s">
        <v>50</v>
      </c>
      <c r="C8" s="7"/>
      <c r="D8" s="7"/>
      <c r="E8" s="39"/>
    </row>
    <row r="9" ht="21" spans="1:5">
      <c r="A9" s="8" t="s">
        <v>51</v>
      </c>
      <c r="B9" s="40" t="s">
        <v>52</v>
      </c>
      <c r="C9" s="40"/>
      <c r="D9" s="40"/>
      <c r="E9" s="41"/>
    </row>
    <row r="13" ht="14.25"/>
    <row r="14" ht="30" customHeight="1" spans="1:10">
      <c r="A14" s="42" t="s">
        <v>53</v>
      </c>
      <c r="B14" s="10" t="s">
        <v>54</v>
      </c>
      <c r="C14" s="10"/>
      <c r="D14" s="10"/>
      <c r="E14" s="63"/>
      <c r="F14" s="10" t="s">
        <v>55</v>
      </c>
      <c r="G14" s="10"/>
      <c r="H14" s="10"/>
      <c r="I14" s="63"/>
      <c r="J14" s="62"/>
    </row>
    <row r="15" ht="20.25" spans="1:10">
      <c r="A15" s="2" t="s">
        <v>56</v>
      </c>
      <c r="B15" s="25" t="s">
        <v>57</v>
      </c>
      <c r="C15" s="46"/>
      <c r="D15" s="46"/>
      <c r="E15" s="46"/>
      <c r="F15" s="3" t="s">
        <v>58</v>
      </c>
      <c r="G15" s="4" t="s">
        <v>59</v>
      </c>
      <c r="H15" s="4" t="s">
        <v>60</v>
      </c>
      <c r="I15" s="4" t="s">
        <v>61</v>
      </c>
      <c r="J15" s="62"/>
    </row>
    <row r="16" ht="20.25" spans="1:10">
      <c r="A16" s="17" t="s">
        <v>62</v>
      </c>
      <c r="B16" s="26" t="s">
        <v>63</v>
      </c>
      <c r="C16" s="48"/>
      <c r="D16" s="48"/>
      <c r="E16" s="48"/>
      <c r="F16" s="4" t="s">
        <v>64</v>
      </c>
      <c r="G16" s="4"/>
      <c r="H16" s="4" t="s">
        <v>65</v>
      </c>
      <c r="I16" s="4"/>
      <c r="J16" s="62"/>
    </row>
    <row r="17" ht="20.25" spans="1:10">
      <c r="A17" s="2" t="s">
        <v>66</v>
      </c>
      <c r="B17" s="26" t="s">
        <v>67</v>
      </c>
      <c r="C17" s="48"/>
      <c r="D17" s="48"/>
      <c r="E17" s="48"/>
      <c r="F17" s="4" t="s">
        <v>68</v>
      </c>
      <c r="G17" s="4"/>
      <c r="H17" s="4" t="s">
        <v>69</v>
      </c>
      <c r="I17" s="4"/>
      <c r="J17" s="62"/>
    </row>
    <row r="18" ht="20.25" spans="1:10">
      <c r="A18" s="17" t="s">
        <v>70</v>
      </c>
      <c r="B18" s="26" t="s">
        <v>71</v>
      </c>
      <c r="C18" s="48"/>
      <c r="D18" s="48"/>
      <c r="E18" s="48"/>
      <c r="F18" s="4" t="s">
        <v>72</v>
      </c>
      <c r="G18" s="4"/>
      <c r="H18" s="4" t="s">
        <v>73</v>
      </c>
      <c r="I18" s="4"/>
      <c r="J18" s="62"/>
    </row>
    <row r="19" ht="20.25" spans="1:10">
      <c r="A19" s="2" t="s">
        <v>74</v>
      </c>
      <c r="B19" s="26" t="s">
        <v>75</v>
      </c>
      <c r="C19" s="48"/>
      <c r="D19" s="48"/>
      <c r="E19" s="48"/>
      <c r="F19" s="57"/>
      <c r="G19" s="4"/>
      <c r="H19" s="4"/>
      <c r="I19" s="4"/>
      <c r="J19" s="62"/>
    </row>
    <row r="20" ht="20.25" spans="1:10">
      <c r="A20" s="2" t="s">
        <v>76</v>
      </c>
      <c r="B20" s="64" t="s">
        <v>77</v>
      </c>
      <c r="C20" s="65"/>
      <c r="D20" s="65"/>
      <c r="E20" s="65"/>
      <c r="F20" s="3" t="s">
        <v>78</v>
      </c>
      <c r="G20" s="69"/>
      <c r="H20" s="69"/>
      <c r="I20" s="69"/>
      <c r="J20" s="62"/>
    </row>
    <row r="21" ht="20.25" spans="1:10">
      <c r="A21" s="2" t="s">
        <v>79</v>
      </c>
      <c r="B21" s="26" t="s">
        <v>80</v>
      </c>
      <c r="C21" s="48"/>
      <c r="D21" s="48"/>
      <c r="E21" s="48"/>
      <c r="F21" s="4" t="s">
        <v>81</v>
      </c>
      <c r="G21" s="4" t="s">
        <v>82</v>
      </c>
      <c r="H21" s="4" t="s">
        <v>83</v>
      </c>
      <c r="I21" s="4" t="s">
        <v>84</v>
      </c>
      <c r="J21" s="62"/>
    </row>
    <row r="22" ht="20.25" spans="1:10">
      <c r="A22" s="2" t="s">
        <v>85</v>
      </c>
      <c r="B22" s="26" t="s">
        <v>86</v>
      </c>
      <c r="C22" s="48"/>
      <c r="D22" s="48"/>
      <c r="E22" s="48"/>
      <c r="F22" s="57"/>
      <c r="G22" s="57"/>
      <c r="H22" s="57"/>
      <c r="I22" s="57"/>
      <c r="J22" s="62"/>
    </row>
    <row r="23" ht="20.25" spans="1:10">
      <c r="A23" s="2" t="s">
        <v>87</v>
      </c>
      <c r="B23" s="4" t="s">
        <v>88</v>
      </c>
      <c r="C23" s="4" t="s">
        <v>89</v>
      </c>
      <c r="D23" s="4" t="s">
        <v>90</v>
      </c>
      <c r="E23" s="26" t="s">
        <v>91</v>
      </c>
      <c r="F23" s="57"/>
      <c r="G23" s="57"/>
      <c r="H23" s="57"/>
      <c r="I23" s="57"/>
      <c r="J23" s="62"/>
    </row>
    <row r="24" ht="20.25" spans="1:10">
      <c r="A24" s="2" t="s">
        <v>92</v>
      </c>
      <c r="B24" s="4" t="s">
        <v>93</v>
      </c>
      <c r="C24" s="4" t="s">
        <v>93</v>
      </c>
      <c r="D24" s="4" t="s">
        <v>93</v>
      </c>
      <c r="E24" s="26" t="s">
        <v>93</v>
      </c>
      <c r="F24" s="57"/>
      <c r="G24" s="57"/>
      <c r="H24" s="57"/>
      <c r="I24" s="57"/>
      <c r="J24" s="62"/>
    </row>
    <row r="25" ht="295" customHeight="1" spans="1:5">
      <c r="A25" s="2" t="s">
        <v>94</v>
      </c>
      <c r="B25" s="4" t="str">
        <f>_xlfn.DISPIMG("ID_2824BD6DE7434CAFA93F388E3514947D",1)</f>
        <v>=DISPIMG("ID_2824BD6DE7434CAFA93F388E3514947D",1)</v>
      </c>
      <c r="C25" s="57" t="str">
        <f>_xlfn.DISPIMG("ID_EAC9C55A0BDB4E0EA01760109021A728",1)</f>
        <v>=DISPIMG("ID_EAC9C55A0BDB4E0EA01760109021A728",1)</v>
      </c>
      <c r="D25" s="57" t="str">
        <f>_xlfn.DISPIMG("ID_F55A949EBAB4496BA7D21A2CCDF237C9",1)</f>
        <v>=DISPIMG("ID_F55A949EBAB4496BA7D21A2CCDF237C9",1)</v>
      </c>
      <c r="E25" s="58" t="str">
        <f>_xlfn.DISPIMG("ID_8A76260DB2374BC8B0746BB81B94762B",1)</f>
        <v>=DISPIMG("ID_8A76260DB2374BC8B0746BB81B94762B",1)</v>
      </c>
    </row>
    <row r="26" ht="20.25" spans="1:5">
      <c r="A26" s="2" t="s">
        <v>95</v>
      </c>
      <c r="B26" s="4">
        <v>5.07</v>
      </c>
      <c r="C26" s="4" t="s">
        <v>96</v>
      </c>
      <c r="D26" s="4" t="s">
        <v>97</v>
      </c>
      <c r="E26" s="37" t="s">
        <v>98</v>
      </c>
    </row>
    <row r="27" ht="20.25" spans="1:5">
      <c r="A27" s="2" t="s">
        <v>99</v>
      </c>
      <c r="B27" s="27" t="s">
        <v>100</v>
      </c>
      <c r="C27" s="4" t="s">
        <v>101</v>
      </c>
      <c r="D27" s="4" t="s">
        <v>102</v>
      </c>
      <c r="E27" s="37" t="s">
        <v>103</v>
      </c>
    </row>
    <row r="28" ht="20.25" spans="1:5">
      <c r="A28" s="2" t="s">
        <v>104</v>
      </c>
      <c r="B28" s="4" t="s">
        <v>105</v>
      </c>
      <c r="C28" s="4" t="s">
        <v>105</v>
      </c>
      <c r="D28" s="4" t="s">
        <v>106</v>
      </c>
      <c r="E28" s="37" t="s">
        <v>107</v>
      </c>
    </row>
    <row r="29" ht="21" spans="1:5">
      <c r="A29" s="28" t="s">
        <v>108</v>
      </c>
      <c r="B29" s="29" t="s">
        <v>105</v>
      </c>
      <c r="C29" s="29" t="s">
        <v>105</v>
      </c>
      <c r="D29" s="29" t="s">
        <v>105</v>
      </c>
      <c r="E29" s="59" t="s">
        <v>109</v>
      </c>
    </row>
    <row r="30" s="33" customFormat="1" ht="31" customHeight="1" spans="1:5">
      <c r="A30" s="60"/>
      <c r="B30" s="60"/>
      <c r="E30" s="61"/>
    </row>
    <row r="31" s="68" customFormat="1" ht="20.25" spans="1:5">
      <c r="A31" s="72"/>
      <c r="B31" s="73"/>
      <c r="E31" s="79" t="s">
        <v>110</v>
      </c>
    </row>
    <row r="32" s="68" customFormat="1" ht="20.25" spans="1:5">
      <c r="A32" s="74"/>
      <c r="B32" s="75"/>
      <c r="E32" s="80"/>
    </row>
    <row r="33" s="68" customFormat="1" ht="20.25" spans="1:5">
      <c r="A33" s="74"/>
      <c r="B33" s="74"/>
      <c r="C33" s="74"/>
      <c r="E33" s="4" t="s">
        <v>91</v>
      </c>
    </row>
    <row r="34" s="68" customFormat="1" ht="408" customHeight="1" spans="1:6">
      <c r="A34" s="74"/>
      <c r="B34" s="74"/>
      <c r="C34" s="81"/>
      <c r="E34" s="82" t="str">
        <f>_xlfn.DISPIMG("ID_7FC9713FBC924EEA8F865D85B98A0A21",1)</f>
        <v>=DISPIMG("ID_7FC9713FBC924EEA8F865D85B98A0A21",1)</v>
      </c>
      <c r="F34" s="81"/>
    </row>
    <row r="35" s="68" customFormat="1" ht="20.25" spans="1:6">
      <c r="A35" s="74"/>
      <c r="B35" s="74"/>
      <c r="C35" s="74"/>
      <c r="E35" s="83" t="s">
        <v>111</v>
      </c>
      <c r="F35" s="81"/>
    </row>
    <row r="36" s="68" customFormat="1" ht="20.25" spans="1:5">
      <c r="A36" s="74"/>
      <c r="B36" s="84"/>
      <c r="C36" s="81"/>
      <c r="E36" s="4" t="s">
        <v>112</v>
      </c>
    </row>
    <row r="37" s="68" customFormat="1" ht="20.25" spans="1:6">
      <c r="A37" s="74"/>
      <c r="B37" s="74"/>
      <c r="C37" s="81"/>
      <c r="E37" s="4" t="s">
        <v>113</v>
      </c>
      <c r="F37" s="81"/>
    </row>
    <row r="38" s="68" customFormat="1" ht="20.25" spans="1:6">
      <c r="A38" s="74"/>
      <c r="B38" s="74"/>
      <c r="C38" s="81"/>
      <c r="E38" s="57"/>
      <c r="F38" s="81"/>
    </row>
    <row r="39" ht="20.25" spans="5:6">
      <c r="E39" s="85"/>
      <c r="F39" s="62"/>
    </row>
    <row r="40" ht="20.25" spans="6:6">
      <c r="F40" s="62"/>
    </row>
  </sheetData>
  <mergeCells count="20">
    <mergeCell ref="B1:E1"/>
    <mergeCell ref="B2:E2"/>
    <mergeCell ref="B3:E3"/>
    <mergeCell ref="B4:E4"/>
    <mergeCell ref="B5:E5"/>
    <mergeCell ref="B6:E6"/>
    <mergeCell ref="B7:E7"/>
    <mergeCell ref="B8:E8"/>
    <mergeCell ref="B9:E9"/>
    <mergeCell ref="B14:E14"/>
    <mergeCell ref="F14:I14"/>
    <mergeCell ref="B15:E15"/>
    <mergeCell ref="B16:E16"/>
    <mergeCell ref="B17:E17"/>
    <mergeCell ref="B18:E18"/>
    <mergeCell ref="B19:E19"/>
    <mergeCell ref="B20:E20"/>
    <mergeCell ref="B21:E21"/>
    <mergeCell ref="B22:E22"/>
    <mergeCell ref="E31:E3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zoomScale="55" zoomScaleNormal="55" topLeftCell="A8" workbookViewId="0">
      <selection activeCell="B24" sqref="B24"/>
    </sheetView>
  </sheetViews>
  <sheetFormatPr defaultColWidth="9" defaultRowHeight="13.5"/>
  <cols>
    <col min="1" max="1" width="28.5666666666667" customWidth="1"/>
    <col min="2" max="5" width="72.625" customWidth="1"/>
    <col min="6" max="6" width="29" customWidth="1"/>
    <col min="7" max="9" width="11.375" customWidth="1"/>
  </cols>
  <sheetData>
    <row r="1" customFormat="1" ht="30" customHeight="1" spans="1:5">
      <c r="A1" s="9" t="s">
        <v>37</v>
      </c>
      <c r="B1" s="10" t="s">
        <v>38</v>
      </c>
      <c r="C1" s="10"/>
      <c r="D1" s="10"/>
      <c r="E1" s="63"/>
    </row>
    <row r="2" customFormat="1" ht="20.25" spans="1:5">
      <c r="A2" s="2" t="s">
        <v>39</v>
      </c>
      <c r="B2" s="3" t="s">
        <v>21</v>
      </c>
      <c r="C2" s="3"/>
      <c r="D2" s="3"/>
      <c r="E2" s="36"/>
    </row>
    <row r="3" customFormat="1" ht="20.25" spans="1:5">
      <c r="A3" s="2" t="s">
        <v>40</v>
      </c>
      <c r="B3" s="4" t="s">
        <v>41</v>
      </c>
      <c r="C3" s="4"/>
      <c r="D3" s="4"/>
      <c r="E3" s="37"/>
    </row>
    <row r="4" customFormat="1" ht="20.25" spans="1:5">
      <c r="A4" s="2" t="s">
        <v>42</v>
      </c>
      <c r="B4" s="4" t="s">
        <v>43</v>
      </c>
      <c r="C4" s="4"/>
      <c r="D4" s="4"/>
      <c r="E4" s="37"/>
    </row>
    <row r="5" customFormat="1" ht="20.25" spans="1:5">
      <c r="A5" s="2" t="s">
        <v>44</v>
      </c>
      <c r="B5" s="4">
        <v>5</v>
      </c>
      <c r="C5" s="4"/>
      <c r="D5" s="4"/>
      <c r="E5" s="37"/>
    </row>
    <row r="6" customFormat="1" ht="20.25" spans="1:5">
      <c r="A6" s="2" t="s">
        <v>45</v>
      </c>
      <c r="B6" s="4" t="s">
        <v>46</v>
      </c>
      <c r="C6" s="4"/>
      <c r="D6" s="4"/>
      <c r="E6" s="37"/>
    </row>
    <row r="7" customFormat="1" ht="20.25" spans="1:5">
      <c r="A7" s="5" t="s">
        <v>47</v>
      </c>
      <c r="B7" s="6" t="s">
        <v>48</v>
      </c>
      <c r="C7" s="6"/>
      <c r="D7" s="6"/>
      <c r="E7" s="38"/>
    </row>
    <row r="8" customFormat="1" ht="20.25" spans="1:5">
      <c r="A8" s="5" t="s">
        <v>49</v>
      </c>
      <c r="B8" s="7" t="s">
        <v>50</v>
      </c>
      <c r="C8" s="7"/>
      <c r="D8" s="7"/>
      <c r="E8" s="39"/>
    </row>
    <row r="9" customFormat="1" ht="21" spans="1:5">
      <c r="A9" s="8" t="s">
        <v>51</v>
      </c>
      <c r="B9" s="40" t="s">
        <v>52</v>
      </c>
      <c r="C9" s="40"/>
      <c r="D9" s="40"/>
      <c r="E9" s="41"/>
    </row>
    <row r="13" ht="14.25"/>
    <row r="14" customFormat="1" ht="30" customHeight="1" spans="1:9">
      <c r="A14" s="42" t="s">
        <v>53</v>
      </c>
      <c r="B14" s="10" t="s">
        <v>54</v>
      </c>
      <c r="C14" s="10"/>
      <c r="D14" s="10"/>
      <c r="E14" s="63"/>
      <c r="F14" s="10" t="s">
        <v>55</v>
      </c>
      <c r="G14" s="10"/>
      <c r="H14" s="10"/>
      <c r="I14" s="63"/>
    </row>
    <row r="15" customFormat="1" ht="20.25" spans="1:9">
      <c r="A15" s="2" t="s">
        <v>56</v>
      </c>
      <c r="B15" s="25" t="s">
        <v>57</v>
      </c>
      <c r="C15" s="46"/>
      <c r="D15" s="46"/>
      <c r="E15" s="46"/>
      <c r="F15" s="3" t="s">
        <v>58</v>
      </c>
      <c r="G15" s="4" t="s">
        <v>59</v>
      </c>
      <c r="H15" s="4" t="s">
        <v>60</v>
      </c>
      <c r="I15" s="4" t="s">
        <v>61</v>
      </c>
    </row>
    <row r="16" customFormat="1" ht="20.25" spans="1:9">
      <c r="A16" s="17" t="s">
        <v>62</v>
      </c>
      <c r="B16" s="26" t="s">
        <v>63</v>
      </c>
      <c r="C16" s="48"/>
      <c r="D16" s="48"/>
      <c r="E16" s="48"/>
      <c r="F16" s="4" t="s">
        <v>64</v>
      </c>
      <c r="G16" s="4"/>
      <c r="H16" s="4" t="s">
        <v>65</v>
      </c>
      <c r="I16" s="4"/>
    </row>
    <row r="17" customFormat="1" ht="20.25" spans="1:9">
      <c r="A17" s="2" t="s">
        <v>66</v>
      </c>
      <c r="B17" s="26" t="s">
        <v>67</v>
      </c>
      <c r="C17" s="48"/>
      <c r="D17" s="48"/>
      <c r="E17" s="48"/>
      <c r="F17" s="4" t="s">
        <v>68</v>
      </c>
      <c r="G17" s="4"/>
      <c r="H17" s="4" t="s">
        <v>69</v>
      </c>
      <c r="I17" s="4"/>
    </row>
    <row r="18" customFormat="1" ht="20.25" spans="1:9">
      <c r="A18" s="17" t="s">
        <v>70</v>
      </c>
      <c r="B18" s="26" t="s">
        <v>71</v>
      </c>
      <c r="C18" s="48"/>
      <c r="D18" s="48"/>
      <c r="E18" s="48"/>
      <c r="F18" s="4" t="s">
        <v>72</v>
      </c>
      <c r="G18" s="4"/>
      <c r="H18" s="4" t="s">
        <v>73</v>
      </c>
      <c r="I18" s="4"/>
    </row>
    <row r="19" customFormat="1" ht="20.25" spans="1:9">
      <c r="A19" s="2" t="s">
        <v>74</v>
      </c>
      <c r="B19" s="26" t="s">
        <v>75</v>
      </c>
      <c r="C19" s="48"/>
      <c r="D19" s="48"/>
      <c r="E19" s="48"/>
      <c r="F19" s="57"/>
      <c r="G19" s="4"/>
      <c r="H19" s="4"/>
      <c r="I19" s="4"/>
    </row>
    <row r="20" customFormat="1" ht="20.25" spans="1:9">
      <c r="A20" s="2" t="s">
        <v>76</v>
      </c>
      <c r="B20" s="64" t="s">
        <v>77</v>
      </c>
      <c r="C20" s="65"/>
      <c r="D20" s="65"/>
      <c r="E20" s="65"/>
      <c r="F20" s="3" t="s">
        <v>78</v>
      </c>
      <c r="G20" s="69"/>
      <c r="H20" s="69"/>
      <c r="I20" s="69"/>
    </row>
    <row r="21" customFormat="1" ht="20.25" spans="1:9">
      <c r="A21" s="2" t="s">
        <v>79</v>
      </c>
      <c r="B21" s="26" t="s">
        <v>80</v>
      </c>
      <c r="C21" s="48"/>
      <c r="D21" s="48"/>
      <c r="E21" s="48"/>
      <c r="F21" s="4" t="s">
        <v>114</v>
      </c>
      <c r="G21" s="4" t="s">
        <v>115</v>
      </c>
      <c r="H21" s="4" t="s">
        <v>116</v>
      </c>
      <c r="I21" s="4" t="s">
        <v>117</v>
      </c>
    </row>
    <row r="22" customFormat="1" ht="20.25" spans="1:9">
      <c r="A22" s="2" t="s">
        <v>85</v>
      </c>
      <c r="B22" s="26" t="s">
        <v>86</v>
      </c>
      <c r="C22" s="48"/>
      <c r="D22" s="48"/>
      <c r="E22" s="48"/>
      <c r="F22" s="57"/>
      <c r="G22" s="57"/>
      <c r="H22" s="57"/>
      <c r="I22" s="57"/>
    </row>
    <row r="23" customFormat="1" ht="20.25" spans="1:9">
      <c r="A23" s="2" t="s">
        <v>87</v>
      </c>
      <c r="B23" s="4" t="s">
        <v>88</v>
      </c>
      <c r="C23" s="4" t="s">
        <v>89</v>
      </c>
      <c r="D23" s="4" t="s">
        <v>90</v>
      </c>
      <c r="E23" s="26" t="s">
        <v>91</v>
      </c>
      <c r="F23" s="70" t="s">
        <v>118</v>
      </c>
      <c r="G23" s="71"/>
      <c r="H23" s="57"/>
      <c r="I23" s="57"/>
    </row>
    <row r="24" customFormat="1" ht="20.25" spans="1:13">
      <c r="A24" s="2" t="s">
        <v>92</v>
      </c>
      <c r="B24" s="4" t="s">
        <v>119</v>
      </c>
      <c r="C24" s="4" t="s">
        <v>93</v>
      </c>
      <c r="D24" s="4" t="s">
        <v>93</v>
      </c>
      <c r="E24" s="37" t="s">
        <v>93</v>
      </c>
      <c r="F24" s="4" t="s">
        <v>120</v>
      </c>
      <c r="G24" s="57"/>
      <c r="H24" s="4" t="s">
        <v>121</v>
      </c>
      <c r="I24" s="57"/>
      <c r="J24" s="62"/>
      <c r="K24" s="62"/>
      <c r="L24" s="62"/>
      <c r="M24" s="62"/>
    </row>
    <row r="25" customFormat="1" ht="297" customHeight="1" spans="1:5">
      <c r="A25" s="2" t="s">
        <v>94</v>
      </c>
      <c r="B25" s="4" t="str">
        <f>_xlfn.DISPIMG("ID_A826A86F9A24403D96736DD6CCAFD805",1)</f>
        <v>=DISPIMG("ID_A826A86F9A24403D96736DD6CCAFD805",1)</v>
      </c>
      <c r="C25" s="57" t="str">
        <f>_xlfn.DISPIMG("ID_8CC5F347C00C4950A655A4A80F0554C5",1)</f>
        <v>=DISPIMG("ID_8CC5F347C00C4950A655A4A80F0554C5",1)</v>
      </c>
      <c r="D25" s="57" t="str">
        <f>_xlfn.DISPIMG("ID_803EB4FE937542849F6252C5FE008735",1)</f>
        <v>=DISPIMG("ID_803EB4FE937542849F6252C5FE008735",1)</v>
      </c>
      <c r="E25" s="58" t="str">
        <f>_xlfn.DISPIMG("ID_7CE08574DF4645F9A35C942AF726E1CC",1)</f>
        <v>=DISPIMG("ID_7CE08574DF4645F9A35C942AF726E1CC",1)</v>
      </c>
    </row>
    <row r="26" customFormat="1" ht="20.25" spans="1:5">
      <c r="A26" s="2" t="s">
        <v>95</v>
      </c>
      <c r="B26" s="4">
        <v>4.98</v>
      </c>
      <c r="C26" s="4" t="s">
        <v>122</v>
      </c>
      <c r="D26" s="4" t="s">
        <v>123</v>
      </c>
      <c r="E26" s="37" t="s">
        <v>98</v>
      </c>
    </row>
    <row r="27" customFormat="1" ht="20.25" spans="1:5">
      <c r="A27" s="2" t="s">
        <v>99</v>
      </c>
      <c r="B27" s="27" t="s">
        <v>124</v>
      </c>
      <c r="C27" s="4" t="s">
        <v>125</v>
      </c>
      <c r="D27" s="4" t="s">
        <v>126</v>
      </c>
      <c r="E27" s="37" t="s">
        <v>127</v>
      </c>
    </row>
    <row r="28" customFormat="1" ht="20.25" spans="1:5">
      <c r="A28" s="2" t="s">
        <v>104</v>
      </c>
      <c r="B28" s="4" t="s">
        <v>105</v>
      </c>
      <c r="C28" s="4" t="s">
        <v>105</v>
      </c>
      <c r="D28" s="4" t="s">
        <v>106</v>
      </c>
      <c r="E28" s="37" t="s">
        <v>107</v>
      </c>
    </row>
    <row r="29" customFormat="1" ht="21" spans="1:5">
      <c r="A29" s="28" t="s">
        <v>108</v>
      </c>
      <c r="B29" s="29" t="s">
        <v>105</v>
      </c>
      <c r="C29" s="29" t="s">
        <v>105</v>
      </c>
      <c r="D29" s="29" t="s">
        <v>105</v>
      </c>
      <c r="E29" s="59" t="s">
        <v>109</v>
      </c>
    </row>
    <row r="30" s="68" customFormat="1" ht="20.25" spans="1:2">
      <c r="A30" s="72"/>
      <c r="B30" s="73"/>
    </row>
    <row r="31" s="68" customFormat="1" ht="20.25" spans="1:14">
      <c r="A31" s="74"/>
      <c r="B31" s="75"/>
      <c r="K31" s="62"/>
      <c r="L31" s="62"/>
      <c r="M31" s="62"/>
      <c r="N31" s="62"/>
    </row>
    <row r="32" s="68" customFormat="1" ht="20.25" spans="1:14">
      <c r="A32" s="76"/>
      <c r="B32" s="75"/>
      <c r="K32" s="62"/>
      <c r="L32" s="62"/>
      <c r="M32" s="62"/>
      <c r="N32" s="62"/>
    </row>
    <row r="33" s="68" customFormat="1" ht="20.25" spans="1:14">
      <c r="A33" s="74"/>
      <c r="B33" s="75"/>
      <c r="K33" s="62"/>
      <c r="L33" s="62"/>
      <c r="M33" s="62"/>
      <c r="N33" s="62"/>
    </row>
    <row r="34" s="68" customFormat="1" ht="20.25" spans="1:14">
      <c r="A34" s="76"/>
      <c r="B34" s="75"/>
      <c r="K34" s="62"/>
      <c r="L34" s="62"/>
      <c r="M34" s="62"/>
      <c r="N34" s="62"/>
    </row>
    <row r="35" s="68" customFormat="1" ht="20.25" spans="1:14">
      <c r="A35" s="74"/>
      <c r="B35" s="77"/>
      <c r="K35" s="62"/>
      <c r="L35" s="62"/>
      <c r="M35" s="62"/>
      <c r="N35" s="62"/>
    </row>
    <row r="36" s="68" customFormat="1" ht="20.25" spans="1:14">
      <c r="A36" s="74"/>
      <c r="B36" s="78"/>
      <c r="K36" s="62"/>
      <c r="L36" s="62"/>
      <c r="M36" s="62"/>
      <c r="N36" s="62"/>
    </row>
    <row r="37" s="68" customFormat="1" ht="20.25" spans="1:14">
      <c r="A37" s="74"/>
      <c r="B37" s="75"/>
      <c r="K37" s="62"/>
      <c r="L37" s="62"/>
      <c r="M37" s="62"/>
      <c r="N37" s="62"/>
    </row>
    <row r="38" ht="20.25" spans="11:14">
      <c r="K38" s="62"/>
      <c r="L38" s="62"/>
      <c r="M38" s="62"/>
      <c r="N38" s="62"/>
    </row>
    <row r="39" ht="20.25" spans="11:14">
      <c r="K39" s="62"/>
      <c r="L39"/>
      <c r="M39" s="62"/>
      <c r="N39" s="62"/>
    </row>
    <row r="40" ht="20.25" spans="13:13">
      <c r="M40" s="62"/>
    </row>
    <row r="41" ht="20.25" spans="13:13">
      <c r="M41" s="62"/>
    </row>
    <row r="42" ht="20.25" spans="13:13">
      <c r="M42" s="62"/>
    </row>
    <row r="43" ht="20.25" spans="9:13">
      <c r="I43" s="62"/>
      <c r="J43" s="62"/>
      <c r="K43" s="62"/>
      <c r="L43" s="62"/>
      <c r="M43" s="62"/>
    </row>
  </sheetData>
  <mergeCells count="19">
    <mergeCell ref="B1:E1"/>
    <mergeCell ref="B2:E2"/>
    <mergeCell ref="B3:E3"/>
    <mergeCell ref="B4:E4"/>
    <mergeCell ref="B5:E5"/>
    <mergeCell ref="B6:E6"/>
    <mergeCell ref="B7:E7"/>
    <mergeCell ref="B8:E8"/>
    <mergeCell ref="B9:E9"/>
    <mergeCell ref="B14:E14"/>
    <mergeCell ref="F14:I14"/>
    <mergeCell ref="B15:E15"/>
    <mergeCell ref="B16:E16"/>
    <mergeCell ref="B17:E17"/>
    <mergeCell ref="B18:E18"/>
    <mergeCell ref="B19:E19"/>
    <mergeCell ref="B20:E20"/>
    <mergeCell ref="B21:E21"/>
    <mergeCell ref="B22:E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zoomScale="55" zoomScaleNormal="55" topLeftCell="A12" workbookViewId="0">
      <selection activeCell="I25" sqref="I25"/>
    </sheetView>
  </sheetViews>
  <sheetFormatPr defaultColWidth="9" defaultRowHeight="13.5"/>
  <cols>
    <col min="1" max="1" width="28.5666666666667" customWidth="1"/>
    <col min="2" max="5" width="72.625" customWidth="1"/>
    <col min="9" max="9" width="35.675" customWidth="1"/>
  </cols>
  <sheetData>
    <row r="1" customFormat="1" ht="30" customHeight="1" spans="1:5">
      <c r="A1" s="1" t="s">
        <v>37</v>
      </c>
      <c r="B1" s="1" t="s">
        <v>38</v>
      </c>
      <c r="C1" s="1"/>
      <c r="D1" s="1"/>
      <c r="E1" s="1"/>
    </row>
    <row r="2" customFormat="1" ht="20.25" spans="1:5">
      <c r="A2" s="2" t="s">
        <v>39</v>
      </c>
      <c r="B2" s="3" t="s">
        <v>128</v>
      </c>
      <c r="C2" s="3"/>
      <c r="D2" s="3"/>
      <c r="E2" s="3"/>
    </row>
    <row r="3" customFormat="1" ht="20.25" spans="1:5">
      <c r="A3" s="2" t="s">
        <v>40</v>
      </c>
      <c r="B3" s="4" t="s">
        <v>41</v>
      </c>
      <c r="C3" s="4"/>
      <c r="D3" s="4"/>
      <c r="E3" s="4"/>
    </row>
    <row r="4" customFormat="1" ht="20.25" spans="1:5">
      <c r="A4" s="2" t="s">
        <v>42</v>
      </c>
      <c r="B4" s="4" t="s">
        <v>43</v>
      </c>
      <c r="C4" s="4"/>
      <c r="D4" s="4"/>
      <c r="E4" s="4"/>
    </row>
    <row r="5" customFormat="1" ht="20.25" spans="1:5">
      <c r="A5" s="2" t="s">
        <v>44</v>
      </c>
      <c r="B5" s="4">
        <v>5</v>
      </c>
      <c r="C5" s="4"/>
      <c r="D5" s="4"/>
      <c r="E5" s="4"/>
    </row>
    <row r="6" customFormat="1" ht="20.25" spans="1:5">
      <c r="A6" s="2" t="s">
        <v>45</v>
      </c>
      <c r="B6" s="4" t="s">
        <v>46</v>
      </c>
      <c r="C6" s="4"/>
      <c r="D6" s="4"/>
      <c r="E6" s="4"/>
    </row>
    <row r="7" customFormat="1" ht="20.25" spans="1:5">
      <c r="A7" s="5" t="s">
        <v>47</v>
      </c>
      <c r="B7" s="6" t="s">
        <v>48</v>
      </c>
      <c r="C7" s="6"/>
      <c r="D7" s="6"/>
      <c r="E7" s="6"/>
    </row>
    <row r="8" customFormat="1" ht="20.25" spans="1:5">
      <c r="A8" s="5" t="s">
        <v>49</v>
      </c>
      <c r="B8" s="7" t="s">
        <v>50</v>
      </c>
      <c r="C8" s="7"/>
      <c r="D8" s="7"/>
      <c r="E8" s="7"/>
    </row>
    <row r="9" customFormat="1" ht="21" spans="1:5">
      <c r="A9" s="8" t="s">
        <v>51</v>
      </c>
      <c r="B9" s="7" t="s">
        <v>52</v>
      </c>
      <c r="C9" s="7"/>
      <c r="D9" s="7"/>
      <c r="E9" s="7"/>
    </row>
    <row r="13" ht="14.25"/>
    <row r="14" customFormat="1" ht="30" customHeight="1" spans="1:13">
      <c r="A14" s="42" t="s">
        <v>53</v>
      </c>
      <c r="B14" s="10" t="s">
        <v>54</v>
      </c>
      <c r="C14" s="10"/>
      <c r="D14" s="10"/>
      <c r="E14" s="63"/>
      <c r="I14" s="62"/>
      <c r="J14" s="62"/>
      <c r="K14" s="62"/>
      <c r="L14" s="62"/>
      <c r="M14" s="62"/>
    </row>
    <row r="15" customFormat="1" ht="20.25" spans="1:13">
      <c r="A15" s="2" t="s">
        <v>56</v>
      </c>
      <c r="B15" s="25" t="s">
        <v>57</v>
      </c>
      <c r="C15" s="46"/>
      <c r="D15" s="46"/>
      <c r="E15" s="46"/>
      <c r="I15" s="62"/>
      <c r="J15" s="62"/>
      <c r="K15" s="62"/>
      <c r="L15" s="62"/>
      <c r="M15" s="62"/>
    </row>
    <row r="16" customFormat="1" ht="20.25" spans="1:13">
      <c r="A16" s="17" t="s">
        <v>62</v>
      </c>
      <c r="B16" s="26" t="s">
        <v>63</v>
      </c>
      <c r="C16" s="48"/>
      <c r="D16" s="48"/>
      <c r="E16" s="48"/>
      <c r="I16" s="62"/>
      <c r="J16" s="62"/>
      <c r="K16" s="62"/>
      <c r="L16" s="62"/>
      <c r="M16" s="62"/>
    </row>
    <row r="17" customFormat="1" ht="20.25" spans="1:13">
      <c r="A17" s="2" t="s">
        <v>66</v>
      </c>
      <c r="B17" s="26" t="s">
        <v>67</v>
      </c>
      <c r="C17" s="48"/>
      <c r="D17" s="48"/>
      <c r="E17" s="48"/>
      <c r="I17" s="62"/>
      <c r="J17" s="62"/>
      <c r="K17" s="62"/>
      <c r="L17" s="62"/>
      <c r="M17" s="62"/>
    </row>
    <row r="18" customFormat="1" ht="20.25" spans="1:13">
      <c r="A18" s="17" t="s">
        <v>70</v>
      </c>
      <c r="B18" s="26" t="s">
        <v>71</v>
      </c>
      <c r="C18" s="48"/>
      <c r="D18" s="48"/>
      <c r="E18" s="48"/>
      <c r="I18" s="62"/>
      <c r="J18" s="62"/>
      <c r="K18" s="62"/>
      <c r="L18" s="62"/>
      <c r="M18" s="62"/>
    </row>
    <row r="19" customFormat="1" ht="20.25" spans="1:13">
      <c r="A19" s="2" t="s">
        <v>74</v>
      </c>
      <c r="B19" s="26" t="s">
        <v>75</v>
      </c>
      <c r="C19" s="48"/>
      <c r="D19" s="48"/>
      <c r="E19" s="48"/>
      <c r="I19" s="62"/>
      <c r="J19" s="62"/>
      <c r="K19" s="62"/>
      <c r="L19" s="62"/>
      <c r="M19" s="62"/>
    </row>
    <row r="20" customFormat="1" ht="20.25" spans="1:13">
      <c r="A20" s="2" t="s">
        <v>76</v>
      </c>
      <c r="B20" s="64" t="s">
        <v>77</v>
      </c>
      <c r="C20" s="65"/>
      <c r="D20" s="65"/>
      <c r="E20" s="65"/>
      <c r="I20" s="62"/>
      <c r="J20" s="62"/>
      <c r="K20" s="62"/>
      <c r="L20" s="62"/>
      <c r="M20" s="62"/>
    </row>
    <row r="21" customFormat="1" ht="20.25" spans="1:13">
      <c r="A21" s="2" t="s">
        <v>79</v>
      </c>
      <c r="B21" s="26" t="s">
        <v>80</v>
      </c>
      <c r="C21" s="48"/>
      <c r="D21" s="48"/>
      <c r="E21" s="48"/>
      <c r="I21" s="62"/>
      <c r="J21" s="62"/>
      <c r="K21" s="62"/>
      <c r="L21" s="62"/>
      <c r="M21" s="62"/>
    </row>
    <row r="22" customFormat="1" ht="20.25" spans="1:13">
      <c r="A22" s="2" t="s">
        <v>85</v>
      </c>
      <c r="B22" s="26" t="s">
        <v>86</v>
      </c>
      <c r="C22" s="48"/>
      <c r="D22" s="48"/>
      <c r="E22" s="48"/>
      <c r="I22" s="62"/>
      <c r="K22" s="62"/>
      <c r="L22" s="62"/>
      <c r="M22" s="62"/>
    </row>
    <row r="23" customFormat="1" ht="20.25" spans="1:13">
      <c r="A23" s="2" t="s">
        <v>87</v>
      </c>
      <c r="B23" s="4" t="s">
        <v>88</v>
      </c>
      <c r="C23" s="4" t="s">
        <v>89</v>
      </c>
      <c r="D23" s="4" t="s">
        <v>90</v>
      </c>
      <c r="E23" s="26" t="s">
        <v>91</v>
      </c>
      <c r="I23" s="62"/>
      <c r="J23" s="62"/>
      <c r="K23" s="62"/>
      <c r="L23" s="62"/>
      <c r="M23" s="62"/>
    </row>
    <row r="24" customFormat="1" ht="20.25" spans="1:13">
      <c r="A24" s="2" t="s">
        <v>92</v>
      </c>
      <c r="B24" s="4" t="s">
        <v>93</v>
      </c>
      <c r="C24" s="4" t="s">
        <v>93</v>
      </c>
      <c r="D24" s="4" t="s">
        <v>93</v>
      </c>
      <c r="E24" s="37" t="s">
        <v>93</v>
      </c>
      <c r="I24" s="62"/>
      <c r="J24" s="62"/>
      <c r="K24" s="62"/>
      <c r="L24" s="62"/>
      <c r="M24" s="62"/>
    </row>
    <row r="25" customFormat="1" ht="365" customHeight="1" spans="1:5">
      <c r="A25" s="2" t="s">
        <v>94</v>
      </c>
      <c r="B25" s="4" t="str">
        <f>_xlfn.DISPIMG("ID_7314159FF1A74BCBA6CD42FD832A8533",1)</f>
        <v>=DISPIMG("ID_7314159FF1A74BCBA6CD42FD832A8533",1)</v>
      </c>
      <c r="C25" s="56" t="s">
        <v>129</v>
      </c>
      <c r="D25" s="57" t="str">
        <f>_xlfn.DISPIMG("ID_017A8407C01C4A928854EBD646BABA16",1)</f>
        <v>=DISPIMG("ID_017A8407C01C4A928854EBD646BABA16",1)</v>
      </c>
      <c r="E25" s="58" t="str">
        <f>_xlfn.DISPIMG("ID_EC214AABE72E45D6836CE78D12B7F972",1)</f>
        <v>=DISPIMG("ID_EC214AABE72E45D6836CE78D12B7F972",1)</v>
      </c>
    </row>
    <row r="26" customFormat="1" ht="20.25" spans="1:5">
      <c r="A26" s="2" t="s">
        <v>95</v>
      </c>
      <c r="B26" s="4">
        <v>4.78</v>
      </c>
      <c r="C26" s="4"/>
      <c r="D26" s="4">
        <v>1.59</v>
      </c>
      <c r="E26" s="37">
        <v>1.42</v>
      </c>
    </row>
    <row r="27" customFormat="1" ht="20.25" spans="1:5">
      <c r="A27" s="2" t="s">
        <v>99</v>
      </c>
      <c r="B27" s="27" t="s">
        <v>130</v>
      </c>
      <c r="C27" s="4"/>
      <c r="D27" s="4" t="s">
        <v>131</v>
      </c>
      <c r="E27" s="37" t="s">
        <v>132</v>
      </c>
    </row>
    <row r="28" customFormat="1" ht="20.25" spans="1:5">
      <c r="A28" s="2" t="s">
        <v>104</v>
      </c>
      <c r="B28" s="4" t="s">
        <v>105</v>
      </c>
      <c r="C28" s="4" t="s">
        <v>105</v>
      </c>
      <c r="D28" s="4" t="s">
        <v>106</v>
      </c>
      <c r="E28" s="37"/>
    </row>
    <row r="29" customFormat="1" ht="21" spans="1:5">
      <c r="A29" s="28" t="s">
        <v>108</v>
      </c>
      <c r="B29" s="29" t="s">
        <v>105</v>
      </c>
      <c r="C29" s="29" t="s">
        <v>105</v>
      </c>
      <c r="D29" s="29" t="s">
        <v>105</v>
      </c>
      <c r="E29" s="59" t="s">
        <v>109</v>
      </c>
    </row>
    <row r="30" s="33" customFormat="1" ht="73" customHeight="1" spans="1:5">
      <c r="A30" s="60"/>
      <c r="B30" s="60"/>
      <c r="D30" s="61"/>
      <c r="E30" s="61"/>
    </row>
  </sheetData>
  <mergeCells count="18">
    <mergeCell ref="B1:E1"/>
    <mergeCell ref="B2:E2"/>
    <mergeCell ref="B3:E3"/>
    <mergeCell ref="B4:E4"/>
    <mergeCell ref="B5:E5"/>
    <mergeCell ref="B6:E6"/>
    <mergeCell ref="B7:E7"/>
    <mergeCell ref="B8:E8"/>
    <mergeCell ref="B9:E9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zoomScale="70" zoomScaleNormal="70" topLeftCell="A16" workbookViewId="0">
      <selection activeCell="B24" sqref="B24"/>
    </sheetView>
  </sheetViews>
  <sheetFormatPr defaultColWidth="9" defaultRowHeight="13.5"/>
  <cols>
    <col min="1" max="1" width="28.5666666666667" customWidth="1"/>
    <col min="2" max="5" width="72.625" customWidth="1"/>
    <col min="9" max="9" width="35.675" customWidth="1"/>
  </cols>
  <sheetData>
    <row r="1" customFormat="1" ht="30" customHeight="1" spans="1:5">
      <c r="A1" s="1" t="s">
        <v>37</v>
      </c>
      <c r="B1" s="1" t="s">
        <v>38</v>
      </c>
      <c r="C1" s="1"/>
      <c r="D1" s="1"/>
      <c r="E1" s="1"/>
    </row>
    <row r="2" customFormat="1" ht="20.25" spans="1:5">
      <c r="A2" s="2" t="s">
        <v>39</v>
      </c>
      <c r="B2" s="3" t="s">
        <v>18</v>
      </c>
      <c r="C2" s="3"/>
      <c r="D2" s="3"/>
      <c r="E2" s="3"/>
    </row>
    <row r="3" customFormat="1" ht="20.25" spans="1:5">
      <c r="A3" s="2" t="s">
        <v>40</v>
      </c>
      <c r="B3" s="4" t="s">
        <v>41</v>
      </c>
      <c r="C3" s="4"/>
      <c r="D3" s="4"/>
      <c r="E3" s="4"/>
    </row>
    <row r="4" customFormat="1" ht="20.25" spans="1:5">
      <c r="A4" s="2" t="s">
        <v>42</v>
      </c>
      <c r="B4" s="4" t="s">
        <v>43</v>
      </c>
      <c r="C4" s="4"/>
      <c r="D4" s="4"/>
      <c r="E4" s="4"/>
    </row>
    <row r="5" customFormat="1" ht="20.25" spans="1:5">
      <c r="A5" s="2" t="s">
        <v>44</v>
      </c>
      <c r="B5" s="4">
        <v>5</v>
      </c>
      <c r="C5" s="4"/>
      <c r="D5" s="4"/>
      <c r="E5" s="4"/>
    </row>
    <row r="6" customFormat="1" ht="20.25" spans="1:5">
      <c r="A6" s="2" t="s">
        <v>45</v>
      </c>
      <c r="B6" s="4" t="s">
        <v>46</v>
      </c>
      <c r="C6" s="4"/>
      <c r="D6" s="4"/>
      <c r="E6" s="4"/>
    </row>
    <row r="7" customFormat="1" ht="20.25" spans="1:5">
      <c r="A7" s="5" t="s">
        <v>47</v>
      </c>
      <c r="B7" s="6" t="s">
        <v>48</v>
      </c>
      <c r="C7" s="6"/>
      <c r="D7" s="6"/>
      <c r="E7" s="6"/>
    </row>
    <row r="8" customFormat="1" ht="20.25" spans="1:5">
      <c r="A8" s="5" t="s">
        <v>49</v>
      </c>
      <c r="B8" s="7" t="s">
        <v>50</v>
      </c>
      <c r="C8" s="7"/>
      <c r="D8" s="7"/>
      <c r="E8" s="7"/>
    </row>
    <row r="9" customFormat="1" ht="21" spans="1:5">
      <c r="A9" s="8" t="s">
        <v>51</v>
      </c>
      <c r="B9" s="7" t="s">
        <v>52</v>
      </c>
      <c r="C9" s="7"/>
      <c r="D9" s="7"/>
      <c r="E9" s="7"/>
    </row>
    <row r="13" ht="14.25"/>
    <row r="14" customFormat="1" ht="30" customHeight="1" spans="1:13">
      <c r="A14" s="42" t="s">
        <v>53</v>
      </c>
      <c r="B14" s="10" t="s">
        <v>54</v>
      </c>
      <c r="C14" s="10"/>
      <c r="D14" s="10"/>
      <c r="E14" s="63"/>
      <c r="I14" s="62"/>
      <c r="J14" s="62"/>
      <c r="K14" s="62"/>
      <c r="L14" s="62"/>
      <c r="M14" s="62"/>
    </row>
    <row r="15" customFormat="1" ht="20.25" spans="1:13">
      <c r="A15" s="2" t="s">
        <v>56</v>
      </c>
      <c r="B15" s="25" t="s">
        <v>57</v>
      </c>
      <c r="C15" s="46"/>
      <c r="D15" s="46"/>
      <c r="E15" s="46"/>
      <c r="I15" s="62"/>
      <c r="J15" s="62"/>
      <c r="K15" s="62"/>
      <c r="L15" s="62"/>
      <c r="M15" s="62"/>
    </row>
    <row r="16" customFormat="1" ht="20.25" spans="1:13">
      <c r="A16" s="17" t="s">
        <v>62</v>
      </c>
      <c r="B16" s="26" t="s">
        <v>63</v>
      </c>
      <c r="C16" s="48"/>
      <c r="D16" s="48"/>
      <c r="E16" s="48"/>
      <c r="I16" s="62"/>
      <c r="J16" s="62"/>
      <c r="K16" s="62"/>
      <c r="L16" s="62"/>
      <c r="M16" s="62"/>
    </row>
    <row r="17" customFormat="1" ht="20.25" spans="1:13">
      <c r="A17" s="2" t="s">
        <v>66</v>
      </c>
      <c r="B17" s="26" t="s">
        <v>67</v>
      </c>
      <c r="C17" s="48"/>
      <c r="D17" s="48"/>
      <c r="E17" s="48"/>
      <c r="I17" s="62"/>
      <c r="J17" s="62"/>
      <c r="K17" s="62"/>
      <c r="L17" s="62"/>
      <c r="M17" s="62"/>
    </row>
    <row r="18" customFormat="1" ht="20.25" spans="1:13">
      <c r="A18" s="17" t="s">
        <v>70</v>
      </c>
      <c r="B18" s="26" t="s">
        <v>71</v>
      </c>
      <c r="C18" s="48"/>
      <c r="D18" s="48"/>
      <c r="E18" s="48"/>
      <c r="I18" s="62"/>
      <c r="J18" s="62"/>
      <c r="K18" s="62"/>
      <c r="L18" s="62"/>
      <c r="M18" s="62"/>
    </row>
    <row r="19" customFormat="1" ht="20.25" spans="1:13">
      <c r="A19" s="2" t="s">
        <v>74</v>
      </c>
      <c r="B19" s="26" t="s">
        <v>75</v>
      </c>
      <c r="C19" s="48"/>
      <c r="D19" s="48"/>
      <c r="E19" s="48"/>
      <c r="I19" s="62"/>
      <c r="J19" s="62"/>
      <c r="K19" s="62"/>
      <c r="L19" s="62"/>
      <c r="M19" s="62"/>
    </row>
    <row r="20" customFormat="1" ht="20.25" spans="1:13">
      <c r="A20" s="2" t="s">
        <v>76</v>
      </c>
      <c r="B20" s="64" t="s">
        <v>77</v>
      </c>
      <c r="C20" s="65"/>
      <c r="D20" s="65"/>
      <c r="E20" s="65"/>
      <c r="I20" s="62"/>
      <c r="J20" s="62"/>
      <c r="K20" s="62"/>
      <c r="L20" s="62"/>
      <c r="M20" s="62"/>
    </row>
    <row r="21" customFormat="1" ht="20.25" spans="1:13">
      <c r="A21" s="2" t="s">
        <v>79</v>
      </c>
      <c r="B21" s="26" t="s">
        <v>80</v>
      </c>
      <c r="C21" s="48"/>
      <c r="D21" s="48"/>
      <c r="E21" s="48"/>
      <c r="I21" s="62"/>
      <c r="J21" s="62"/>
      <c r="K21" s="62"/>
      <c r="L21" s="62"/>
      <c r="M21" s="62"/>
    </row>
    <row r="22" customFormat="1" ht="20.25" spans="1:13">
      <c r="A22" s="2" t="s">
        <v>85</v>
      </c>
      <c r="B22" s="26" t="s">
        <v>86</v>
      </c>
      <c r="C22" s="48"/>
      <c r="D22" s="48"/>
      <c r="E22" s="48"/>
      <c r="I22" s="62"/>
      <c r="K22" s="62"/>
      <c r="L22" s="62"/>
      <c r="M22" s="62"/>
    </row>
    <row r="23" customFormat="1" ht="20.25" spans="1:13">
      <c r="A23" s="2" t="s">
        <v>87</v>
      </c>
      <c r="B23" s="4" t="s">
        <v>88</v>
      </c>
      <c r="C23" s="4" t="s">
        <v>89</v>
      </c>
      <c r="D23" s="4" t="s">
        <v>90</v>
      </c>
      <c r="E23" s="26" t="s">
        <v>91</v>
      </c>
      <c r="I23" s="62"/>
      <c r="J23" s="62"/>
      <c r="K23" s="62"/>
      <c r="L23" s="62"/>
      <c r="M23" s="62"/>
    </row>
    <row r="24" customFormat="1" ht="20.25" spans="1:13">
      <c r="A24" s="2" t="s">
        <v>92</v>
      </c>
      <c r="B24" s="4" t="s">
        <v>93</v>
      </c>
      <c r="C24" s="4" t="s">
        <v>93</v>
      </c>
      <c r="D24" s="4" t="s">
        <v>93</v>
      </c>
      <c r="E24" s="37" t="s">
        <v>93</v>
      </c>
      <c r="I24" s="62"/>
      <c r="J24" s="62"/>
      <c r="K24" s="62"/>
      <c r="L24" s="62"/>
      <c r="M24" s="62"/>
    </row>
    <row r="25" customFormat="1" ht="365" customHeight="1" spans="1:5">
      <c r="A25" s="2" t="s">
        <v>94</v>
      </c>
      <c r="B25" s="4" t="str">
        <f>_xlfn.DISPIMG("ID_902FE7AC9BA645AD8151CA3831BE34CF",1)</f>
        <v>=DISPIMG("ID_902FE7AC9BA645AD8151CA3831BE34CF",1)</v>
      </c>
      <c r="C25" s="56" t="s">
        <v>133</v>
      </c>
      <c r="D25" s="56" t="s">
        <v>133</v>
      </c>
      <c r="E25" s="66" t="s">
        <v>133</v>
      </c>
    </row>
    <row r="26" customFormat="1" ht="20.25" spans="1:5">
      <c r="A26" s="2" t="s">
        <v>95</v>
      </c>
      <c r="B26" s="4" t="s">
        <v>120</v>
      </c>
      <c r="C26" s="4"/>
      <c r="D26" s="4"/>
      <c r="E26" s="37"/>
    </row>
    <row r="27" customFormat="1" ht="20.25" spans="1:5">
      <c r="A27" s="2" t="s">
        <v>99</v>
      </c>
      <c r="B27" s="27" t="s">
        <v>134</v>
      </c>
      <c r="C27" s="4"/>
      <c r="D27" s="4"/>
      <c r="E27" s="37"/>
    </row>
    <row r="28" customFormat="1" ht="20.25" spans="1:5">
      <c r="A28" s="2" t="s">
        <v>104</v>
      </c>
      <c r="B28" s="4" t="s">
        <v>105</v>
      </c>
      <c r="C28" s="4" t="s">
        <v>105</v>
      </c>
      <c r="D28" s="4" t="s">
        <v>106</v>
      </c>
      <c r="E28" s="37"/>
    </row>
    <row r="29" customFormat="1" ht="21" spans="1:5">
      <c r="A29" s="28" t="s">
        <v>108</v>
      </c>
      <c r="B29" s="29" t="s">
        <v>105</v>
      </c>
      <c r="C29" s="29" t="s">
        <v>105</v>
      </c>
      <c r="D29" s="29" t="s">
        <v>105</v>
      </c>
      <c r="E29" s="59" t="s">
        <v>109</v>
      </c>
    </row>
    <row r="32" spans="1:5">
      <c r="A32" s="67" t="s">
        <v>3</v>
      </c>
      <c r="B32" s="4" t="s">
        <v>135</v>
      </c>
      <c r="C32" s="4"/>
      <c r="D32" s="4"/>
      <c r="E32" s="4"/>
    </row>
    <row r="33" spans="1:5">
      <c r="A33" s="67"/>
      <c r="B33" s="4"/>
      <c r="C33" s="4"/>
      <c r="D33" s="4"/>
      <c r="E33" s="4"/>
    </row>
  </sheetData>
  <mergeCells count="20">
    <mergeCell ref="B1:E1"/>
    <mergeCell ref="B2:E2"/>
    <mergeCell ref="B3:E3"/>
    <mergeCell ref="B4:E4"/>
    <mergeCell ref="B5:E5"/>
    <mergeCell ref="B6:E6"/>
    <mergeCell ref="B7:E7"/>
    <mergeCell ref="B8:E8"/>
    <mergeCell ref="B9:E9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A32:A33"/>
    <mergeCell ref="B32:E3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zoomScale="70" zoomScaleNormal="70" workbookViewId="0">
      <selection activeCell="B24" sqref="B24"/>
    </sheetView>
  </sheetViews>
  <sheetFormatPr defaultColWidth="9" defaultRowHeight="13.5"/>
  <cols>
    <col min="1" max="1" width="28.5666666666667" customWidth="1"/>
    <col min="2" max="5" width="72.625" customWidth="1"/>
    <col min="9" max="9" width="35.675" customWidth="1"/>
  </cols>
  <sheetData>
    <row r="1" customFormat="1" ht="30" customHeight="1" spans="1:5">
      <c r="A1" s="34" t="s">
        <v>37</v>
      </c>
      <c r="B1" s="1" t="s">
        <v>38</v>
      </c>
      <c r="C1" s="1"/>
      <c r="D1" s="1"/>
      <c r="E1" s="35"/>
    </row>
    <row r="2" customFormat="1" ht="20.25" spans="1:5">
      <c r="A2" s="2" t="s">
        <v>39</v>
      </c>
      <c r="B2" s="3" t="s">
        <v>136</v>
      </c>
      <c r="C2" s="3"/>
      <c r="D2" s="3"/>
      <c r="E2" s="36"/>
    </row>
    <row r="3" customFormat="1" ht="20.25" spans="1:5">
      <c r="A3" s="2" t="s">
        <v>40</v>
      </c>
      <c r="B3" s="4" t="s">
        <v>41</v>
      </c>
      <c r="C3" s="4"/>
      <c r="D3" s="4"/>
      <c r="E3" s="37"/>
    </row>
    <row r="4" customFormat="1" ht="20.25" spans="1:5">
      <c r="A4" s="2" t="s">
        <v>42</v>
      </c>
      <c r="B4" s="4" t="s">
        <v>43</v>
      </c>
      <c r="C4" s="4"/>
      <c r="D4" s="4"/>
      <c r="E4" s="37"/>
    </row>
    <row r="5" customFormat="1" ht="20.25" spans="1:5">
      <c r="A5" s="2" t="s">
        <v>44</v>
      </c>
      <c r="B5" s="4">
        <v>5</v>
      </c>
      <c r="C5" s="4"/>
      <c r="D5" s="4"/>
      <c r="E5" s="37"/>
    </row>
    <row r="6" customFormat="1" ht="20.25" spans="1:5">
      <c r="A6" s="2" t="s">
        <v>45</v>
      </c>
      <c r="B6" s="4" t="s">
        <v>46</v>
      </c>
      <c r="C6" s="4"/>
      <c r="D6" s="4"/>
      <c r="E6" s="37"/>
    </row>
    <row r="7" customFormat="1" ht="20.25" spans="1:5">
      <c r="A7" s="5" t="s">
        <v>47</v>
      </c>
      <c r="B7" s="6" t="s">
        <v>48</v>
      </c>
      <c r="C7" s="6"/>
      <c r="D7" s="6"/>
      <c r="E7" s="38"/>
    </row>
    <row r="8" customFormat="1" ht="20.25" spans="1:5">
      <c r="A8" s="5" t="s">
        <v>49</v>
      </c>
      <c r="B8" s="7" t="s">
        <v>50</v>
      </c>
      <c r="C8" s="7"/>
      <c r="D8" s="7"/>
      <c r="E8" s="39"/>
    </row>
    <row r="9" customFormat="1" ht="21" spans="1:5">
      <c r="A9" s="8" t="s">
        <v>51</v>
      </c>
      <c r="B9" s="40" t="s">
        <v>52</v>
      </c>
      <c r="C9" s="40"/>
      <c r="D9" s="40"/>
      <c r="E9" s="41"/>
    </row>
    <row r="13" ht="14.25"/>
    <row r="14" customFormat="1" ht="30" customHeight="1" spans="1:13">
      <c r="A14" s="42" t="s">
        <v>53</v>
      </c>
      <c r="B14" s="43" t="s">
        <v>54</v>
      </c>
      <c r="C14" s="44"/>
      <c r="D14" s="44"/>
      <c r="E14" s="45"/>
      <c r="I14" s="62"/>
      <c r="J14" s="62"/>
      <c r="K14" s="62"/>
      <c r="L14" s="62"/>
      <c r="M14" s="62"/>
    </row>
    <row r="15" customFormat="1" ht="20.25" spans="1:13">
      <c r="A15" s="2" t="s">
        <v>56</v>
      </c>
      <c r="B15" s="25" t="s">
        <v>57</v>
      </c>
      <c r="C15" s="46"/>
      <c r="D15" s="46"/>
      <c r="E15" s="47"/>
      <c r="I15" s="62"/>
      <c r="J15" s="62"/>
      <c r="K15" s="62"/>
      <c r="L15" s="62"/>
      <c r="M15" s="62"/>
    </row>
    <row r="16" customFormat="1" ht="20.25" spans="1:13">
      <c r="A16" s="17" t="s">
        <v>62</v>
      </c>
      <c r="B16" s="26" t="s">
        <v>63</v>
      </c>
      <c r="C16" s="48"/>
      <c r="D16" s="48"/>
      <c r="E16" s="49"/>
      <c r="I16" s="62"/>
      <c r="J16" s="62"/>
      <c r="K16" s="62"/>
      <c r="L16" s="62"/>
      <c r="M16" s="62"/>
    </row>
    <row r="17" customFormat="1" ht="20.25" spans="1:13">
      <c r="A17" s="2" t="s">
        <v>66</v>
      </c>
      <c r="B17" s="26" t="s">
        <v>67</v>
      </c>
      <c r="C17" s="48"/>
      <c r="D17" s="48"/>
      <c r="E17" s="49"/>
      <c r="I17" s="62"/>
      <c r="J17" s="62"/>
      <c r="K17" s="62"/>
      <c r="L17" s="62"/>
      <c r="M17" s="62"/>
    </row>
    <row r="18" customFormat="1" ht="20.25" spans="1:13">
      <c r="A18" s="17" t="s">
        <v>70</v>
      </c>
      <c r="B18" s="26" t="s">
        <v>71</v>
      </c>
      <c r="C18" s="48"/>
      <c r="D18" s="48"/>
      <c r="E18" s="49"/>
      <c r="I18" s="62"/>
      <c r="J18" s="62"/>
      <c r="K18" s="62"/>
      <c r="L18" s="62"/>
      <c r="M18" s="62"/>
    </row>
    <row r="19" customFormat="1" ht="20.25" spans="1:13">
      <c r="A19" s="2" t="s">
        <v>74</v>
      </c>
      <c r="B19" s="26" t="s">
        <v>75</v>
      </c>
      <c r="C19" s="48"/>
      <c r="D19" s="48"/>
      <c r="E19" s="49"/>
      <c r="I19" s="62"/>
      <c r="J19" s="62"/>
      <c r="K19" s="62"/>
      <c r="L19" s="62"/>
      <c r="M19" s="62"/>
    </row>
    <row r="20" customFormat="1" ht="20.25" spans="1:13">
      <c r="A20" s="2" t="s">
        <v>76</v>
      </c>
      <c r="B20" s="50" t="s">
        <v>77</v>
      </c>
      <c r="C20" s="51"/>
      <c r="D20" s="51"/>
      <c r="E20" s="52"/>
      <c r="I20" s="62"/>
      <c r="J20" s="62"/>
      <c r="K20" s="62"/>
      <c r="L20" s="62"/>
      <c r="M20" s="62"/>
    </row>
    <row r="21" customFormat="1" ht="20.25" spans="1:13">
      <c r="A21" s="2" t="s">
        <v>79</v>
      </c>
      <c r="B21" s="53" t="s">
        <v>80</v>
      </c>
      <c r="C21" s="54"/>
      <c r="D21" s="54"/>
      <c r="E21" s="55"/>
      <c r="I21" s="62"/>
      <c r="J21" s="62"/>
      <c r="K21" s="62"/>
      <c r="L21" s="62"/>
      <c r="M21" s="62"/>
    </row>
    <row r="22" customFormat="1" ht="20.25" spans="1:13">
      <c r="A22" s="2" t="s">
        <v>85</v>
      </c>
      <c r="B22" s="53" t="s">
        <v>86</v>
      </c>
      <c r="C22" s="54"/>
      <c r="D22" s="54"/>
      <c r="E22" s="55"/>
      <c r="I22" s="62"/>
      <c r="K22" s="62"/>
      <c r="L22" s="62"/>
      <c r="M22" s="62"/>
    </row>
    <row r="23" customFormat="1" ht="20.25" spans="1:13">
      <c r="A23" s="2" t="s">
        <v>87</v>
      </c>
      <c r="B23" s="4" t="s">
        <v>88</v>
      </c>
      <c r="C23" s="4" t="s">
        <v>89</v>
      </c>
      <c r="D23" s="4" t="s">
        <v>90</v>
      </c>
      <c r="E23" s="37" t="s">
        <v>91</v>
      </c>
      <c r="I23" s="62"/>
      <c r="J23" s="62"/>
      <c r="K23" s="62"/>
      <c r="L23" s="62"/>
      <c r="M23" s="62"/>
    </row>
    <row r="24" customFormat="1" ht="20.25" spans="1:13">
      <c r="A24" s="2" t="s">
        <v>92</v>
      </c>
      <c r="B24" s="4" t="s">
        <v>93</v>
      </c>
      <c r="C24" s="4" t="s">
        <v>93</v>
      </c>
      <c r="D24" s="4" t="s">
        <v>93</v>
      </c>
      <c r="E24" s="37" t="s">
        <v>93</v>
      </c>
      <c r="I24" s="62"/>
      <c r="J24" s="62"/>
      <c r="K24" s="62"/>
      <c r="L24" s="62"/>
      <c r="M24" s="62"/>
    </row>
    <row r="25" customFormat="1" ht="365" customHeight="1" spans="1:5">
      <c r="A25" s="2" t="s">
        <v>94</v>
      </c>
      <c r="B25" s="4" t="str">
        <f>_xlfn.DISPIMG("ID_91B5442D537A404BA2418BC3FF543D63",1)</f>
        <v>=DISPIMG("ID_91B5442D537A404BA2418BC3FF543D63",1)</v>
      </c>
      <c r="C25" s="56" t="str">
        <f>_xlfn.DISPIMG("ID_D617655D446D41F98748F830B3A9F53A",1)</f>
        <v>=DISPIMG("ID_D617655D446D41F98748F830B3A9F53A",1)</v>
      </c>
      <c r="D25" s="57" t="str">
        <f>_xlfn.DISPIMG("ID_239C44338C1F4A06ACD97B7359129AC1",1)</f>
        <v>=DISPIMG("ID_239C44338C1F4A06ACD97B7359129AC1",1)</v>
      </c>
      <c r="E25" s="58" t="str">
        <f>_xlfn.DISPIMG("ID_BCCD757261D2410AB382A38DFBD63D42",1)</f>
        <v>=DISPIMG("ID_BCCD757261D2410AB382A38DFBD63D42",1)</v>
      </c>
    </row>
    <row r="26" customFormat="1" ht="20.25" spans="1:5">
      <c r="A26" s="2" t="s">
        <v>95</v>
      </c>
      <c r="B26" s="4">
        <v>5.1</v>
      </c>
      <c r="C26" s="4">
        <v>3.22</v>
      </c>
      <c r="D26" s="4">
        <v>1.55</v>
      </c>
      <c r="E26" s="37">
        <v>1.35</v>
      </c>
    </row>
    <row r="27" customFormat="1" ht="20.25" spans="1:5">
      <c r="A27" s="2" t="s">
        <v>99</v>
      </c>
      <c r="B27" s="27" t="s">
        <v>137</v>
      </c>
      <c r="C27" s="4" t="s">
        <v>138</v>
      </c>
      <c r="D27" s="4" t="s">
        <v>139</v>
      </c>
      <c r="E27" s="37" t="s">
        <v>140</v>
      </c>
    </row>
    <row r="28" customFormat="1" ht="20.25" spans="1:5">
      <c r="A28" s="2" t="s">
        <v>104</v>
      </c>
      <c r="B28" s="4" t="s">
        <v>105</v>
      </c>
      <c r="C28" s="4" t="s">
        <v>105</v>
      </c>
      <c r="D28" s="4" t="s">
        <v>106</v>
      </c>
      <c r="E28" s="37" t="s">
        <v>105</v>
      </c>
    </row>
    <row r="29" customFormat="1" ht="21" spans="1:5">
      <c r="A29" s="28" t="s">
        <v>108</v>
      </c>
      <c r="B29" s="29" t="s">
        <v>105</v>
      </c>
      <c r="C29" s="29" t="s">
        <v>105</v>
      </c>
      <c r="D29" s="29" t="s">
        <v>105</v>
      </c>
      <c r="E29" s="59" t="s">
        <v>109</v>
      </c>
    </row>
    <row r="30" s="33" customFormat="1" ht="16" customHeight="1" spans="1:5">
      <c r="A30" s="60"/>
      <c r="B30" s="60"/>
      <c r="D30" s="61"/>
      <c r="E30" s="61"/>
    </row>
  </sheetData>
  <mergeCells count="18">
    <mergeCell ref="B1:E1"/>
    <mergeCell ref="B2:E2"/>
    <mergeCell ref="B3:E3"/>
    <mergeCell ref="B4:E4"/>
    <mergeCell ref="B5:E5"/>
    <mergeCell ref="B6:E6"/>
    <mergeCell ref="B7:E7"/>
    <mergeCell ref="B8:E8"/>
    <mergeCell ref="B9:E9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zoomScale="70" zoomScaleNormal="70" workbookViewId="0">
      <selection activeCell="L22" sqref="L22"/>
    </sheetView>
  </sheetViews>
  <sheetFormatPr defaultColWidth="9" defaultRowHeight="13.5" outlineLevelCol="4"/>
  <cols>
    <col min="1" max="1" width="35.25" customWidth="1"/>
    <col min="2" max="2" width="45" customWidth="1"/>
    <col min="3" max="3" width="45.375" customWidth="1"/>
    <col min="4" max="4" width="45" customWidth="1"/>
  </cols>
  <sheetData>
    <row r="1" ht="20.25" spans="1:5">
      <c r="A1" s="1" t="s">
        <v>37</v>
      </c>
      <c r="B1" s="1" t="s">
        <v>38</v>
      </c>
      <c r="C1" s="1"/>
      <c r="D1" s="1"/>
      <c r="E1" s="1"/>
    </row>
    <row r="2" ht="20.25" spans="1:5">
      <c r="A2" s="2" t="s">
        <v>39</v>
      </c>
      <c r="B2" s="3" t="s">
        <v>136</v>
      </c>
      <c r="C2" s="3"/>
      <c r="D2" s="3"/>
      <c r="E2" s="3"/>
    </row>
    <row r="3" ht="20.25" spans="1:5">
      <c r="A3" s="2" t="s">
        <v>40</v>
      </c>
      <c r="B3" s="4" t="s">
        <v>41</v>
      </c>
      <c r="C3" s="4"/>
      <c r="D3" s="4"/>
      <c r="E3" s="4"/>
    </row>
    <row r="4" ht="20.25" spans="1:5">
      <c r="A4" s="2" t="s">
        <v>42</v>
      </c>
      <c r="B4" s="4" t="s">
        <v>43</v>
      </c>
      <c r="C4" s="4"/>
      <c r="D4" s="4"/>
      <c r="E4" s="4"/>
    </row>
    <row r="5" ht="20.25" spans="1:5">
      <c r="A5" s="2" t="s">
        <v>44</v>
      </c>
      <c r="B5" s="4">
        <v>5</v>
      </c>
      <c r="C5" s="4"/>
      <c r="D5" s="4"/>
      <c r="E5" s="4"/>
    </row>
    <row r="6" ht="20.25" spans="1:5">
      <c r="A6" s="2" t="s">
        <v>45</v>
      </c>
      <c r="B6" s="4" t="s">
        <v>46</v>
      </c>
      <c r="C6" s="4"/>
      <c r="D6" s="4"/>
      <c r="E6" s="4"/>
    </row>
    <row r="7" ht="20.25" spans="1:5">
      <c r="A7" s="5" t="s">
        <v>47</v>
      </c>
      <c r="B7" s="6" t="s">
        <v>48</v>
      </c>
      <c r="C7" s="6"/>
      <c r="D7" s="6"/>
      <c r="E7" s="6"/>
    </row>
    <row r="8" ht="20.25" spans="1:5">
      <c r="A8" s="5" t="s">
        <v>49</v>
      </c>
      <c r="B8" s="7" t="s">
        <v>50</v>
      </c>
      <c r="C8" s="7"/>
      <c r="D8" s="7"/>
      <c r="E8" s="7"/>
    </row>
    <row r="9" ht="21" spans="1:5">
      <c r="A9" s="8" t="s">
        <v>51</v>
      </c>
      <c r="B9" s="7" t="s">
        <v>52</v>
      </c>
      <c r="C9" s="7"/>
      <c r="D9" s="7"/>
      <c r="E9" s="7"/>
    </row>
    <row r="11" ht="14.25"/>
    <row r="12" ht="20.25" spans="1:5">
      <c r="A12" s="9" t="s">
        <v>53</v>
      </c>
      <c r="B12" s="10" t="s">
        <v>141</v>
      </c>
      <c r="C12" s="10"/>
      <c r="D12" s="11" t="s">
        <v>3</v>
      </c>
      <c r="E12" s="12"/>
    </row>
    <row r="13" ht="20.25" spans="1:5">
      <c r="A13" s="2" t="s">
        <v>56</v>
      </c>
      <c r="B13" s="13" t="s">
        <v>57</v>
      </c>
      <c r="C13" s="14"/>
      <c r="D13" s="15" t="s">
        <v>142</v>
      </c>
      <c r="E13" s="16"/>
    </row>
    <row r="14" ht="20.25" spans="1:5">
      <c r="A14" s="17" t="s">
        <v>62</v>
      </c>
      <c r="B14" s="13" t="s">
        <v>143</v>
      </c>
      <c r="C14" s="14"/>
      <c r="D14" s="18"/>
      <c r="E14" s="19"/>
    </row>
    <row r="15" ht="20.25" spans="1:5">
      <c r="A15" s="2" t="s">
        <v>66</v>
      </c>
      <c r="B15" s="13" t="s">
        <v>144</v>
      </c>
      <c r="C15" s="14"/>
      <c r="D15" s="18"/>
      <c r="E15" s="19"/>
    </row>
    <row r="16" ht="20.25" spans="1:5">
      <c r="A16" s="17" t="s">
        <v>70</v>
      </c>
      <c r="B16" s="13" t="s">
        <v>145</v>
      </c>
      <c r="C16" s="14"/>
      <c r="D16" s="18"/>
      <c r="E16" s="19"/>
    </row>
    <row r="17" ht="20.25" spans="1:5">
      <c r="A17" s="17" t="s">
        <v>74</v>
      </c>
      <c r="B17" s="13" t="s">
        <v>146</v>
      </c>
      <c r="C17" s="14"/>
      <c r="D17" s="18"/>
      <c r="E17" s="19"/>
    </row>
    <row r="18" ht="20.25" spans="1:5">
      <c r="A18" s="2" t="s">
        <v>76</v>
      </c>
      <c r="B18" s="20" t="s">
        <v>147</v>
      </c>
      <c r="C18" s="21"/>
      <c r="D18" s="18"/>
      <c r="E18" s="19"/>
    </row>
    <row r="19" ht="20.25" spans="1:5">
      <c r="A19" s="2" t="s">
        <v>148</v>
      </c>
      <c r="B19" s="22" t="s">
        <v>149</v>
      </c>
      <c r="C19" s="23"/>
      <c r="D19" s="18"/>
      <c r="E19" s="19"/>
    </row>
    <row r="20" ht="20.25" spans="1:5">
      <c r="A20" s="2" t="s">
        <v>150</v>
      </c>
      <c r="B20" s="22" t="s">
        <v>111</v>
      </c>
      <c r="C20" s="23"/>
      <c r="D20" s="18"/>
      <c r="E20" s="19"/>
    </row>
    <row r="21" ht="20.25" spans="1:5">
      <c r="A21" s="2" t="s">
        <v>92</v>
      </c>
      <c r="B21" s="24" t="s">
        <v>151</v>
      </c>
      <c r="C21" s="25" t="s">
        <v>152</v>
      </c>
      <c r="D21" s="18"/>
      <c r="E21" s="19"/>
    </row>
    <row r="22" ht="195" customHeight="1" spans="1:5">
      <c r="A22" s="2" t="s">
        <v>94</v>
      </c>
      <c r="B22" s="4" t="str">
        <f>_xlfn.DISPIMG("ID_ED7CB1C2A85F43A4BB852A546DDC7DAB",1)</f>
        <v>=DISPIMG("ID_ED7CB1C2A85F43A4BB852A546DDC7DAB",1)</v>
      </c>
      <c r="C22" t="str">
        <f>_xlfn.DISPIMG("ID_9680017B6F59482F88CDA1946123BEEC",1)</f>
        <v>=DISPIMG("ID_9680017B6F59482F88CDA1946123BEEC",1)</v>
      </c>
      <c r="D22" s="18"/>
      <c r="E22" s="19"/>
    </row>
    <row r="23" ht="20.25" spans="1:5">
      <c r="A23" s="2" t="s">
        <v>95</v>
      </c>
      <c r="B23" s="4">
        <v>5.1</v>
      </c>
      <c r="C23" s="26">
        <v>5.1</v>
      </c>
      <c r="D23" s="18"/>
      <c r="E23" s="19"/>
    </row>
    <row r="24" ht="20.25" spans="1:5">
      <c r="A24" s="2" t="s">
        <v>99</v>
      </c>
      <c r="B24" s="27" t="s">
        <v>153</v>
      </c>
      <c r="C24" s="26" t="s">
        <v>154</v>
      </c>
      <c r="D24" s="18"/>
      <c r="E24" s="19"/>
    </row>
    <row r="25" ht="20.25" spans="1:5">
      <c r="A25" s="2" t="s">
        <v>104</v>
      </c>
      <c r="B25" s="4"/>
      <c r="C25" s="26"/>
      <c r="D25" s="18"/>
      <c r="E25" s="19"/>
    </row>
    <row r="26" ht="21" spans="1:5">
      <c r="A26" s="28" t="s">
        <v>108</v>
      </c>
      <c r="B26" s="29"/>
      <c r="C26" s="30"/>
      <c r="D26" s="31"/>
      <c r="E26" s="32"/>
    </row>
  </sheetData>
  <mergeCells count="20">
    <mergeCell ref="B1:E1"/>
    <mergeCell ref="B2:E2"/>
    <mergeCell ref="B3:E3"/>
    <mergeCell ref="B4:E4"/>
    <mergeCell ref="B5:E5"/>
    <mergeCell ref="B6:E6"/>
    <mergeCell ref="B7:E7"/>
    <mergeCell ref="B8:E8"/>
    <mergeCell ref="B9:E9"/>
    <mergeCell ref="B12:C12"/>
    <mergeCell ref="D12:E12"/>
    <mergeCell ref="B13:C13"/>
    <mergeCell ref="B14:C14"/>
    <mergeCell ref="B15:C15"/>
    <mergeCell ref="B16:C16"/>
    <mergeCell ref="B17:C17"/>
    <mergeCell ref="B18:C18"/>
    <mergeCell ref="B19:C19"/>
    <mergeCell ref="B20:C20"/>
    <mergeCell ref="D13:E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概述</vt:lpstr>
      <vt:lpstr>MIPI摄像头+MIPI屏幕+录像+FCC功耗</vt:lpstr>
      <vt:lpstr>MIPI+UVC摄像头+MIPI屏幕+录像+FCC功耗</vt:lpstr>
      <vt:lpstr>MIPI+DVP+VGA+录像+FCC功耗</vt:lpstr>
      <vt:lpstr>MIPI+DVP+MIPI屏幕+录像+FCC</vt:lpstr>
      <vt:lpstr>DVP（10bit）+RGB（24bit）+录像+FCC</vt:lpstr>
      <vt:lpstr>单路行车+FCC发射测试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ZPC20-012</dc:creator>
  <cp:lastModifiedBy>龗</cp:lastModifiedBy>
  <dcterms:created xsi:type="dcterms:W3CDTF">2022-03-17T06:37:00Z</dcterms:created>
  <dcterms:modified xsi:type="dcterms:W3CDTF">2024-09-25T11:56:21Z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DB55A6831F894E9C97E624D1B0510ABE</vt:lpwstr>
  </property>
  <property fmtid="{D5CDD505-2E9C-101B-9397-08002B2CF9AE}" pid="3" name="KSOProductBuildVer">
    <vt:lpwstr>2052-12.1.0.18276</vt:lpwstr>
  </property>
</Properties>
</file>