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ochoa/Documents/cwi/crossminer/papers/MSR2018/public-artifacts/MSR2018-Artifacts/test-results/exportNeededPackages/"/>
    </mc:Choice>
  </mc:AlternateContent>
  <bookViews>
    <workbookView xWindow="0" yWindow="1140" windowWidth="28800" windowHeight="15800" tabRatio="500" activeTab="5" xr2:uid="{00000000-000D-0000-FFFF-FFFF00000000}"/>
  </bookViews>
  <sheets>
    <sheet name="bundles-info" sheetId="1" r:id="rId1"/>
    <sheet name="resolved-bundles-info" sheetId="2" r:id="rId2"/>
    <sheet name="wirings-info" sheetId="6" r:id="rId3"/>
    <sheet name="classpathsize-info" sheetId="3" r:id="rId4"/>
    <sheet name="classpathsize-dependencies-info" sheetId="4" r:id="rId5"/>
    <sheet name="performance-info" sheetId="5" r:id="rId6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74" i="5" l="1"/>
  <c r="H317" i="4"/>
  <c r="L2" i="5" l="1"/>
  <c r="N2" i="5"/>
  <c r="AA2" i="5"/>
  <c r="AC2" i="5"/>
  <c r="AI2" i="5"/>
  <c r="AJ2" i="5"/>
  <c r="L3" i="5"/>
  <c r="N3" i="5"/>
  <c r="AA3" i="5"/>
  <c r="AC3" i="5"/>
  <c r="AI3" i="5"/>
  <c r="AJ3" i="5"/>
  <c r="L4" i="5"/>
  <c r="N4" i="5"/>
  <c r="AA4" i="5"/>
  <c r="AC4" i="5"/>
  <c r="AI4" i="5"/>
  <c r="AJ4" i="5"/>
  <c r="L5" i="5"/>
  <c r="N5" i="5"/>
  <c r="AA5" i="5"/>
  <c r="AC5" i="5"/>
  <c r="AI5" i="5"/>
  <c r="AJ5" i="5"/>
  <c r="L6" i="5"/>
  <c r="N6" i="5"/>
  <c r="AA6" i="5"/>
  <c r="AC6" i="5"/>
  <c r="AI6" i="5"/>
  <c r="AJ6" i="5"/>
  <c r="L7" i="5"/>
  <c r="N7" i="5"/>
  <c r="AA7" i="5"/>
  <c r="AC7" i="5"/>
  <c r="AI7" i="5"/>
  <c r="AJ7" i="5"/>
  <c r="L8" i="5"/>
  <c r="N8" i="5"/>
  <c r="AA8" i="5"/>
  <c r="AC8" i="5"/>
  <c r="AI8" i="5"/>
  <c r="AJ8" i="5"/>
  <c r="L9" i="5"/>
  <c r="N9" i="5"/>
  <c r="AA9" i="5"/>
  <c r="AC9" i="5"/>
  <c r="AI9" i="5"/>
  <c r="AJ9" i="5"/>
  <c r="L10" i="5"/>
  <c r="N10" i="5"/>
  <c r="AA10" i="5"/>
  <c r="AC10" i="5"/>
  <c r="AI10" i="5"/>
  <c r="AJ10" i="5"/>
  <c r="L11" i="5"/>
  <c r="N11" i="5"/>
  <c r="AA11" i="5"/>
  <c r="AC11" i="5"/>
  <c r="AI11" i="5"/>
  <c r="AJ11" i="5"/>
  <c r="L12" i="5"/>
  <c r="N12" i="5"/>
  <c r="AA12" i="5"/>
  <c r="AC12" i="5"/>
  <c r="AI12" i="5"/>
  <c r="AJ12" i="5"/>
  <c r="L13" i="5"/>
  <c r="N13" i="5"/>
  <c r="AA13" i="5"/>
  <c r="AC13" i="5"/>
  <c r="AI13" i="5"/>
  <c r="AJ13" i="5"/>
  <c r="L14" i="5"/>
  <c r="N14" i="5"/>
  <c r="AA14" i="5"/>
  <c r="AC14" i="5"/>
  <c r="AI14" i="5"/>
  <c r="AJ14" i="5"/>
  <c r="L15" i="5"/>
  <c r="N15" i="5"/>
  <c r="AA15" i="5"/>
  <c r="AC15" i="5"/>
  <c r="AI15" i="5"/>
  <c r="AJ15" i="5"/>
  <c r="L16" i="5"/>
  <c r="N16" i="5"/>
  <c r="AA16" i="5"/>
  <c r="AC16" i="5"/>
  <c r="AI16" i="5"/>
  <c r="AJ16" i="5"/>
  <c r="L17" i="5"/>
  <c r="N17" i="5"/>
  <c r="AA17" i="5"/>
  <c r="AC17" i="5"/>
  <c r="AI17" i="5"/>
  <c r="AJ17" i="5"/>
  <c r="L18" i="5"/>
  <c r="N18" i="5"/>
  <c r="AA18" i="5"/>
  <c r="AC18" i="5"/>
  <c r="AI18" i="5"/>
  <c r="AJ18" i="5"/>
  <c r="L19" i="5"/>
  <c r="N19" i="5"/>
  <c r="AA19" i="5"/>
  <c r="AC19" i="5"/>
  <c r="AI19" i="5"/>
  <c r="AJ19" i="5"/>
  <c r="L20" i="5"/>
  <c r="N20" i="5"/>
  <c r="AA20" i="5"/>
  <c r="AC20" i="5"/>
  <c r="AI20" i="5"/>
  <c r="AJ20" i="5"/>
  <c r="L21" i="5"/>
  <c r="N21" i="5"/>
  <c r="AA21" i="5"/>
  <c r="AC21" i="5"/>
  <c r="AI21" i="5"/>
  <c r="AJ21" i="5"/>
  <c r="L22" i="5"/>
  <c r="N22" i="5"/>
  <c r="AA22" i="5"/>
  <c r="AC22" i="5"/>
  <c r="AI22" i="5"/>
  <c r="AJ22" i="5"/>
  <c r="L23" i="5"/>
  <c r="N23" i="5"/>
  <c r="AA23" i="5"/>
  <c r="AC23" i="5"/>
  <c r="AI23" i="5"/>
  <c r="AJ23" i="5"/>
  <c r="L24" i="5"/>
  <c r="N24" i="5"/>
  <c r="AA24" i="5"/>
  <c r="AC24" i="5"/>
  <c r="AI24" i="5"/>
  <c r="AJ24" i="5"/>
  <c r="L25" i="5"/>
  <c r="N25" i="5"/>
  <c r="AA25" i="5"/>
  <c r="AC25" i="5"/>
  <c r="AI25" i="5"/>
  <c r="AJ25" i="5"/>
  <c r="L26" i="5"/>
  <c r="N26" i="5"/>
  <c r="AA26" i="5"/>
  <c r="AC26" i="5"/>
  <c r="AI26" i="5"/>
  <c r="AJ26" i="5"/>
  <c r="L27" i="5"/>
  <c r="N27" i="5"/>
  <c r="AA27" i="5"/>
  <c r="AC27" i="5"/>
  <c r="AI27" i="5"/>
  <c r="AJ27" i="5"/>
  <c r="L28" i="5"/>
  <c r="N28" i="5"/>
  <c r="AA28" i="5"/>
  <c r="AC28" i="5"/>
  <c r="AI28" i="5"/>
  <c r="AJ28" i="5"/>
  <c r="L29" i="5"/>
  <c r="N29" i="5"/>
  <c r="AA29" i="5"/>
  <c r="AC29" i="5"/>
  <c r="AI29" i="5"/>
  <c r="AJ29" i="5"/>
  <c r="L30" i="5"/>
  <c r="N30" i="5"/>
  <c r="AA30" i="5"/>
  <c r="AC30" i="5"/>
  <c r="AI30" i="5"/>
  <c r="AJ30" i="5"/>
  <c r="L31" i="5"/>
  <c r="N31" i="5"/>
  <c r="AA31" i="5"/>
  <c r="AC31" i="5"/>
  <c r="AI31" i="5"/>
  <c r="AJ31" i="5"/>
  <c r="L32" i="5"/>
  <c r="N32" i="5"/>
  <c r="AA32" i="5"/>
  <c r="AC32" i="5"/>
  <c r="AI32" i="5"/>
  <c r="AJ32" i="5"/>
  <c r="L33" i="5"/>
  <c r="N33" i="5"/>
  <c r="AA33" i="5"/>
  <c r="AC33" i="5"/>
  <c r="AI33" i="5"/>
  <c r="AJ33" i="5"/>
  <c r="L34" i="5"/>
  <c r="N34" i="5"/>
  <c r="AA34" i="5"/>
  <c r="AC34" i="5"/>
  <c r="AI34" i="5"/>
  <c r="AJ34" i="5"/>
  <c r="L35" i="5"/>
  <c r="N35" i="5"/>
  <c r="AA35" i="5"/>
  <c r="AC35" i="5"/>
  <c r="AI35" i="5"/>
  <c r="AJ35" i="5"/>
  <c r="L36" i="5"/>
  <c r="N36" i="5"/>
  <c r="AA36" i="5"/>
  <c r="AC36" i="5"/>
  <c r="AI36" i="5"/>
  <c r="AJ36" i="5"/>
  <c r="L37" i="5"/>
  <c r="N37" i="5"/>
  <c r="AA37" i="5"/>
  <c r="AC37" i="5"/>
  <c r="AI37" i="5"/>
  <c r="AJ37" i="5"/>
  <c r="L38" i="5"/>
  <c r="N38" i="5"/>
  <c r="AA38" i="5"/>
  <c r="AC38" i="5"/>
  <c r="AI38" i="5"/>
  <c r="AJ38" i="5"/>
  <c r="L39" i="5"/>
  <c r="N39" i="5"/>
  <c r="AA39" i="5"/>
  <c r="AC39" i="5"/>
  <c r="AI39" i="5"/>
  <c r="AJ39" i="5"/>
  <c r="L40" i="5"/>
  <c r="N40" i="5"/>
  <c r="AA40" i="5"/>
  <c r="AC40" i="5"/>
  <c r="AI40" i="5"/>
  <c r="AJ40" i="5"/>
  <c r="L41" i="5"/>
  <c r="N41" i="5"/>
  <c r="AA41" i="5"/>
  <c r="AC41" i="5"/>
  <c r="AI41" i="5"/>
  <c r="AJ41" i="5"/>
  <c r="L42" i="5"/>
  <c r="N42" i="5"/>
  <c r="AA42" i="5"/>
  <c r="AC42" i="5"/>
  <c r="AI42" i="5"/>
  <c r="AJ42" i="5"/>
  <c r="L43" i="5"/>
  <c r="N43" i="5"/>
  <c r="AA43" i="5"/>
  <c r="AC43" i="5"/>
  <c r="AI43" i="5"/>
  <c r="AJ43" i="5"/>
  <c r="L44" i="5"/>
  <c r="N44" i="5"/>
  <c r="AA44" i="5"/>
  <c r="AC44" i="5"/>
  <c r="AI44" i="5"/>
  <c r="AJ44" i="5"/>
  <c r="L45" i="5"/>
  <c r="N45" i="5"/>
  <c r="AA45" i="5"/>
  <c r="AC45" i="5"/>
  <c r="AI45" i="5"/>
  <c r="AJ45" i="5"/>
  <c r="L46" i="5"/>
  <c r="N46" i="5"/>
  <c r="AA46" i="5"/>
  <c r="AC46" i="5"/>
  <c r="AI46" i="5"/>
  <c r="AJ46" i="5"/>
  <c r="L47" i="5"/>
  <c r="N47" i="5"/>
  <c r="AA47" i="5"/>
  <c r="AC47" i="5"/>
  <c r="AI47" i="5"/>
  <c r="AJ47" i="5"/>
  <c r="L48" i="5"/>
  <c r="N48" i="5"/>
  <c r="AA48" i="5"/>
  <c r="AC48" i="5"/>
  <c r="AI48" i="5"/>
  <c r="AJ48" i="5"/>
  <c r="L49" i="5"/>
  <c r="N49" i="5"/>
  <c r="AA49" i="5"/>
  <c r="AC49" i="5"/>
  <c r="AI49" i="5"/>
  <c r="AJ49" i="5"/>
  <c r="L50" i="5"/>
  <c r="N50" i="5"/>
  <c r="AA50" i="5"/>
  <c r="AC50" i="5"/>
  <c r="AI50" i="5"/>
  <c r="AJ50" i="5"/>
  <c r="L51" i="5"/>
  <c r="N51" i="5"/>
  <c r="AA51" i="5"/>
  <c r="AC51" i="5"/>
  <c r="AI51" i="5"/>
  <c r="AJ51" i="5"/>
  <c r="L52" i="5"/>
  <c r="N52" i="5"/>
  <c r="AA52" i="5"/>
  <c r="AC52" i="5"/>
  <c r="AI52" i="5"/>
  <c r="AJ52" i="5"/>
  <c r="L53" i="5"/>
  <c r="N53" i="5"/>
  <c r="AA53" i="5"/>
  <c r="AC53" i="5"/>
  <c r="AI53" i="5"/>
  <c r="AJ53" i="5"/>
  <c r="L54" i="5"/>
  <c r="N54" i="5"/>
  <c r="AA54" i="5"/>
  <c r="AC54" i="5"/>
  <c r="AI54" i="5"/>
  <c r="AJ54" i="5"/>
  <c r="L55" i="5"/>
  <c r="N55" i="5"/>
  <c r="AA55" i="5"/>
  <c r="AC55" i="5"/>
  <c r="AI55" i="5"/>
  <c r="AJ55" i="5"/>
  <c r="L56" i="5"/>
  <c r="N56" i="5"/>
  <c r="AA56" i="5"/>
  <c r="AC56" i="5"/>
  <c r="AI56" i="5"/>
  <c r="AJ56" i="5"/>
  <c r="L57" i="5"/>
  <c r="N57" i="5"/>
  <c r="AA57" i="5"/>
  <c r="AC57" i="5"/>
  <c r="AI57" i="5"/>
  <c r="AJ57" i="5"/>
  <c r="L58" i="5"/>
  <c r="N58" i="5"/>
  <c r="AA58" i="5"/>
  <c r="AC58" i="5"/>
  <c r="AI58" i="5"/>
  <c r="AJ58" i="5"/>
  <c r="L59" i="5"/>
  <c r="N59" i="5"/>
  <c r="AA59" i="5"/>
  <c r="AC59" i="5"/>
  <c r="AI59" i="5"/>
  <c r="AJ59" i="5"/>
  <c r="L60" i="5"/>
  <c r="N60" i="5"/>
  <c r="AA60" i="5"/>
  <c r="AC60" i="5"/>
  <c r="AI60" i="5"/>
  <c r="AJ60" i="5"/>
  <c r="L61" i="5"/>
  <c r="N61" i="5"/>
  <c r="AA61" i="5"/>
  <c r="AC61" i="5"/>
  <c r="AI61" i="5"/>
  <c r="AJ61" i="5"/>
  <c r="L62" i="5"/>
  <c r="N62" i="5"/>
  <c r="AA62" i="5"/>
  <c r="AC62" i="5"/>
  <c r="AI62" i="5"/>
  <c r="AJ62" i="5"/>
  <c r="L63" i="5"/>
  <c r="N63" i="5"/>
  <c r="AA63" i="5"/>
  <c r="AC63" i="5"/>
  <c r="AI63" i="5"/>
  <c r="AJ63" i="5"/>
  <c r="L64" i="5"/>
  <c r="N64" i="5"/>
  <c r="AA64" i="5"/>
  <c r="AC64" i="5"/>
  <c r="AI64" i="5"/>
  <c r="AJ64" i="5"/>
  <c r="L65" i="5"/>
  <c r="N65" i="5"/>
  <c r="AA65" i="5"/>
  <c r="AC65" i="5"/>
  <c r="AI65" i="5"/>
  <c r="AJ65" i="5"/>
  <c r="L66" i="5"/>
  <c r="N66" i="5"/>
  <c r="AA66" i="5"/>
  <c r="AC66" i="5"/>
  <c r="AI66" i="5"/>
  <c r="AJ66" i="5"/>
  <c r="L67" i="5"/>
  <c r="N67" i="5"/>
  <c r="AA67" i="5"/>
  <c r="AC67" i="5"/>
  <c r="AI67" i="5"/>
  <c r="AJ67" i="5"/>
  <c r="L68" i="5"/>
  <c r="N68" i="5"/>
  <c r="AA68" i="5"/>
  <c r="AC68" i="5"/>
  <c r="AI68" i="5"/>
  <c r="AJ68" i="5"/>
  <c r="L69" i="5"/>
  <c r="N69" i="5"/>
  <c r="AA69" i="5"/>
  <c r="AC69" i="5"/>
  <c r="AI69" i="5"/>
  <c r="AJ69" i="5"/>
  <c r="L70" i="5"/>
  <c r="N70" i="5"/>
  <c r="AA70" i="5"/>
  <c r="AC70" i="5"/>
  <c r="AI70" i="5"/>
  <c r="AJ70" i="5"/>
  <c r="L71" i="5"/>
  <c r="N71" i="5"/>
  <c r="AA71" i="5"/>
  <c r="AC71" i="5"/>
  <c r="AI71" i="5"/>
  <c r="AJ71" i="5"/>
  <c r="L72" i="5"/>
  <c r="N72" i="5"/>
  <c r="AA72" i="5"/>
  <c r="AC72" i="5"/>
  <c r="AI72" i="5"/>
  <c r="AJ72" i="5"/>
  <c r="L73" i="5"/>
  <c r="N73" i="5"/>
  <c r="AA73" i="5"/>
  <c r="AC73" i="5"/>
  <c r="AI73" i="5"/>
  <c r="AJ73" i="5"/>
  <c r="L74" i="5"/>
  <c r="N74" i="5"/>
  <c r="AA74" i="5"/>
  <c r="AC74" i="5"/>
  <c r="AI74" i="5"/>
  <c r="AJ74" i="5"/>
  <c r="L75" i="5"/>
  <c r="N75" i="5"/>
  <c r="AA75" i="5"/>
  <c r="AC75" i="5"/>
  <c r="AI75" i="5"/>
  <c r="AJ75" i="5"/>
  <c r="L76" i="5"/>
  <c r="N76" i="5"/>
  <c r="AA76" i="5"/>
  <c r="AC76" i="5"/>
  <c r="AI76" i="5"/>
  <c r="AJ76" i="5"/>
  <c r="L77" i="5"/>
  <c r="N77" i="5"/>
  <c r="AA77" i="5"/>
  <c r="AC77" i="5"/>
  <c r="AI77" i="5"/>
  <c r="AJ77" i="5"/>
  <c r="L78" i="5"/>
  <c r="N78" i="5"/>
  <c r="AA78" i="5"/>
  <c r="AC78" i="5"/>
  <c r="AI78" i="5"/>
  <c r="AJ78" i="5"/>
  <c r="L79" i="5"/>
  <c r="N79" i="5"/>
  <c r="AA79" i="5"/>
  <c r="AC79" i="5"/>
  <c r="AI79" i="5"/>
  <c r="AJ79" i="5"/>
  <c r="L80" i="5"/>
  <c r="N80" i="5"/>
  <c r="AA80" i="5"/>
  <c r="AC80" i="5"/>
  <c r="AI80" i="5"/>
  <c r="AJ80" i="5"/>
  <c r="L81" i="5"/>
  <c r="N81" i="5"/>
  <c r="AA81" i="5"/>
  <c r="AC81" i="5"/>
  <c r="AI81" i="5"/>
  <c r="AJ81" i="5"/>
  <c r="L82" i="5"/>
  <c r="N82" i="5"/>
  <c r="AA82" i="5"/>
  <c r="AC82" i="5"/>
  <c r="AI82" i="5"/>
  <c r="AJ82" i="5"/>
  <c r="L83" i="5"/>
  <c r="N83" i="5"/>
  <c r="AA83" i="5"/>
  <c r="AC83" i="5"/>
  <c r="AI83" i="5"/>
  <c r="AJ83" i="5"/>
  <c r="L84" i="5"/>
  <c r="N84" i="5"/>
  <c r="AA84" i="5"/>
  <c r="AC84" i="5"/>
  <c r="AI84" i="5"/>
  <c r="AJ84" i="5"/>
  <c r="L85" i="5"/>
  <c r="N85" i="5"/>
  <c r="AA85" i="5"/>
  <c r="AC85" i="5"/>
  <c r="AI85" i="5"/>
  <c r="AJ85" i="5"/>
  <c r="L86" i="5"/>
  <c r="N86" i="5"/>
  <c r="AA86" i="5"/>
  <c r="AC86" i="5"/>
  <c r="AI86" i="5"/>
  <c r="AJ86" i="5"/>
  <c r="L87" i="5"/>
  <c r="N87" i="5"/>
  <c r="AA87" i="5"/>
  <c r="AC87" i="5"/>
  <c r="AI87" i="5"/>
  <c r="AJ87" i="5"/>
  <c r="L88" i="5"/>
  <c r="N88" i="5"/>
  <c r="AA88" i="5"/>
  <c r="AC88" i="5"/>
  <c r="AI88" i="5"/>
  <c r="AJ88" i="5"/>
  <c r="L89" i="5"/>
  <c r="N89" i="5"/>
  <c r="AA89" i="5"/>
  <c r="AC89" i="5"/>
  <c r="AI89" i="5"/>
  <c r="AJ89" i="5"/>
  <c r="L90" i="5"/>
  <c r="N90" i="5"/>
  <c r="AA90" i="5"/>
  <c r="AC90" i="5"/>
  <c r="AI90" i="5"/>
  <c r="AJ90" i="5"/>
  <c r="L91" i="5"/>
  <c r="N91" i="5"/>
  <c r="AA91" i="5"/>
  <c r="AC91" i="5"/>
  <c r="AI91" i="5"/>
  <c r="AJ91" i="5"/>
  <c r="L92" i="5"/>
  <c r="N92" i="5"/>
  <c r="AA92" i="5"/>
  <c r="AC92" i="5"/>
  <c r="AI92" i="5"/>
  <c r="AJ92" i="5"/>
  <c r="L93" i="5"/>
  <c r="N93" i="5"/>
  <c r="AA93" i="5"/>
  <c r="AC93" i="5"/>
  <c r="AI93" i="5"/>
  <c r="AJ93" i="5"/>
  <c r="L94" i="5"/>
  <c r="N94" i="5"/>
  <c r="AA94" i="5"/>
  <c r="AC94" i="5"/>
  <c r="AI94" i="5"/>
  <c r="AJ94" i="5"/>
  <c r="L95" i="5"/>
  <c r="N95" i="5"/>
  <c r="AA95" i="5"/>
  <c r="AC95" i="5"/>
  <c r="AI95" i="5"/>
  <c r="AJ95" i="5"/>
  <c r="L96" i="5"/>
  <c r="N96" i="5"/>
  <c r="AA96" i="5"/>
  <c r="AC96" i="5"/>
  <c r="AI96" i="5"/>
  <c r="AJ96" i="5"/>
  <c r="L97" i="5"/>
  <c r="N97" i="5"/>
  <c r="AA97" i="5"/>
  <c r="AC97" i="5"/>
  <c r="AI97" i="5"/>
  <c r="AJ97" i="5"/>
  <c r="L98" i="5"/>
  <c r="N98" i="5"/>
  <c r="AA98" i="5"/>
  <c r="AC98" i="5"/>
  <c r="AI98" i="5"/>
  <c r="AJ98" i="5"/>
  <c r="L99" i="5"/>
  <c r="N99" i="5"/>
  <c r="AA99" i="5"/>
  <c r="AC99" i="5"/>
  <c r="AI99" i="5"/>
  <c r="AJ99" i="5"/>
  <c r="L100" i="5"/>
  <c r="N100" i="5"/>
  <c r="AA100" i="5"/>
  <c r="AC100" i="5"/>
  <c r="AI100" i="5"/>
  <c r="AJ100" i="5"/>
  <c r="L101" i="5"/>
  <c r="N101" i="5"/>
  <c r="AA101" i="5"/>
  <c r="AC101" i="5"/>
  <c r="AI101" i="5"/>
  <c r="AJ101" i="5"/>
  <c r="L102" i="5"/>
  <c r="N102" i="5"/>
  <c r="AA102" i="5"/>
  <c r="AC102" i="5"/>
  <c r="AI102" i="5"/>
  <c r="AJ102" i="5"/>
  <c r="L103" i="5"/>
  <c r="N103" i="5"/>
  <c r="AA103" i="5"/>
  <c r="AC103" i="5"/>
  <c r="AI103" i="5"/>
  <c r="AJ103" i="5"/>
  <c r="L104" i="5"/>
  <c r="N104" i="5"/>
  <c r="AA104" i="5"/>
  <c r="AC104" i="5"/>
  <c r="AI104" i="5"/>
  <c r="AJ104" i="5"/>
  <c r="L105" i="5"/>
  <c r="N105" i="5"/>
  <c r="AA105" i="5"/>
  <c r="AC105" i="5"/>
  <c r="AI105" i="5"/>
  <c r="AJ105" i="5"/>
  <c r="L106" i="5"/>
  <c r="N106" i="5"/>
  <c r="AA106" i="5"/>
  <c r="AC106" i="5"/>
  <c r="AI106" i="5"/>
  <c r="AJ106" i="5"/>
  <c r="L107" i="5"/>
  <c r="N107" i="5"/>
  <c r="AA107" i="5"/>
  <c r="AC107" i="5"/>
  <c r="AI107" i="5"/>
  <c r="AJ107" i="5"/>
  <c r="L108" i="5"/>
  <c r="N108" i="5"/>
  <c r="AA108" i="5"/>
  <c r="AC108" i="5"/>
  <c r="AI108" i="5"/>
  <c r="AJ108" i="5"/>
  <c r="L109" i="5"/>
  <c r="N109" i="5"/>
  <c r="AA109" i="5"/>
  <c r="AC109" i="5"/>
  <c r="AI109" i="5"/>
  <c r="AJ109" i="5"/>
  <c r="L110" i="5"/>
  <c r="N110" i="5"/>
  <c r="AA110" i="5"/>
  <c r="AC110" i="5"/>
  <c r="AI110" i="5"/>
  <c r="AJ110" i="5"/>
  <c r="L111" i="5"/>
  <c r="N111" i="5"/>
  <c r="AA111" i="5"/>
  <c r="AC111" i="5"/>
  <c r="AI111" i="5"/>
  <c r="AJ111" i="5"/>
  <c r="L112" i="5"/>
  <c r="N112" i="5"/>
  <c r="AA112" i="5"/>
  <c r="AC112" i="5"/>
  <c r="AI112" i="5"/>
  <c r="AJ112" i="5"/>
  <c r="L113" i="5"/>
  <c r="N113" i="5"/>
  <c r="AA113" i="5"/>
  <c r="AC113" i="5"/>
  <c r="AI113" i="5"/>
  <c r="AJ113" i="5"/>
  <c r="L114" i="5"/>
  <c r="N114" i="5"/>
  <c r="AA114" i="5"/>
  <c r="AC114" i="5"/>
  <c r="AI114" i="5"/>
  <c r="AJ114" i="5"/>
  <c r="L115" i="5"/>
  <c r="N115" i="5"/>
  <c r="AA115" i="5"/>
  <c r="AC115" i="5"/>
  <c r="AI115" i="5"/>
  <c r="AJ115" i="5"/>
  <c r="L116" i="5"/>
  <c r="N116" i="5"/>
  <c r="AA116" i="5"/>
  <c r="AC116" i="5"/>
  <c r="AI116" i="5"/>
  <c r="AJ116" i="5"/>
  <c r="L117" i="5"/>
  <c r="N117" i="5"/>
  <c r="AA117" i="5"/>
  <c r="AC117" i="5"/>
  <c r="AI117" i="5"/>
  <c r="AJ117" i="5"/>
  <c r="L118" i="5"/>
  <c r="N118" i="5"/>
  <c r="AA118" i="5"/>
  <c r="AC118" i="5"/>
  <c r="AI118" i="5"/>
  <c r="AJ118" i="5"/>
  <c r="L119" i="5"/>
  <c r="N119" i="5"/>
  <c r="AA119" i="5"/>
  <c r="AC119" i="5"/>
  <c r="AI119" i="5"/>
  <c r="AJ119" i="5"/>
  <c r="L120" i="5"/>
  <c r="N120" i="5"/>
  <c r="AA120" i="5"/>
  <c r="AC120" i="5"/>
  <c r="AI120" i="5"/>
  <c r="AJ120" i="5"/>
  <c r="L121" i="5"/>
  <c r="N121" i="5"/>
  <c r="AA121" i="5"/>
  <c r="AC121" i="5"/>
  <c r="AI121" i="5"/>
  <c r="AJ121" i="5"/>
  <c r="L122" i="5"/>
  <c r="N122" i="5"/>
  <c r="AA122" i="5"/>
  <c r="AC122" i="5"/>
  <c r="AI122" i="5"/>
  <c r="AJ122" i="5"/>
  <c r="L123" i="5"/>
  <c r="N123" i="5"/>
  <c r="AA123" i="5"/>
  <c r="AC123" i="5"/>
  <c r="AI123" i="5"/>
  <c r="AJ123" i="5"/>
  <c r="L124" i="5"/>
  <c r="N124" i="5"/>
  <c r="AA124" i="5"/>
  <c r="AC124" i="5"/>
  <c r="AI124" i="5"/>
  <c r="AJ124" i="5"/>
  <c r="L125" i="5"/>
  <c r="N125" i="5"/>
  <c r="AA125" i="5"/>
  <c r="AC125" i="5"/>
  <c r="AI125" i="5"/>
  <c r="AJ125" i="5"/>
  <c r="L126" i="5"/>
  <c r="N126" i="5"/>
  <c r="AA126" i="5"/>
  <c r="AC126" i="5"/>
  <c r="AI126" i="5"/>
  <c r="AJ126" i="5"/>
  <c r="L127" i="5"/>
  <c r="N127" i="5"/>
  <c r="AA127" i="5"/>
  <c r="AC127" i="5"/>
  <c r="AI127" i="5"/>
  <c r="AJ127" i="5"/>
  <c r="L128" i="5"/>
  <c r="N128" i="5"/>
  <c r="AA128" i="5"/>
  <c r="AC128" i="5"/>
  <c r="AI128" i="5"/>
  <c r="AJ128" i="5"/>
  <c r="L129" i="5"/>
  <c r="N129" i="5"/>
  <c r="AA129" i="5"/>
  <c r="AC129" i="5"/>
  <c r="AI129" i="5"/>
  <c r="AJ129" i="5"/>
  <c r="L130" i="5"/>
  <c r="N130" i="5"/>
  <c r="AA130" i="5"/>
  <c r="AC130" i="5"/>
  <c r="AI130" i="5"/>
  <c r="AJ130" i="5"/>
  <c r="L131" i="5"/>
  <c r="N131" i="5"/>
  <c r="AA131" i="5"/>
  <c r="AC131" i="5"/>
  <c r="AI131" i="5"/>
  <c r="AJ131" i="5"/>
  <c r="L132" i="5"/>
  <c r="N132" i="5"/>
  <c r="AA132" i="5"/>
  <c r="AC132" i="5"/>
  <c r="AI132" i="5"/>
  <c r="AJ132" i="5"/>
  <c r="L133" i="5"/>
  <c r="N133" i="5"/>
  <c r="AA133" i="5"/>
  <c r="AC133" i="5"/>
  <c r="AI133" i="5"/>
  <c r="AJ133" i="5"/>
  <c r="L134" i="5"/>
  <c r="N134" i="5"/>
  <c r="AA134" i="5"/>
  <c r="AC134" i="5"/>
  <c r="AI134" i="5"/>
  <c r="AJ134" i="5"/>
  <c r="L135" i="5"/>
  <c r="N135" i="5"/>
  <c r="AA135" i="5"/>
  <c r="AC135" i="5"/>
  <c r="AI135" i="5"/>
  <c r="AJ135" i="5"/>
  <c r="L136" i="5"/>
  <c r="N136" i="5"/>
  <c r="AA136" i="5"/>
  <c r="AC136" i="5"/>
  <c r="AI136" i="5"/>
  <c r="AJ136" i="5"/>
  <c r="L137" i="5"/>
  <c r="N137" i="5"/>
  <c r="AA137" i="5"/>
  <c r="AC137" i="5"/>
  <c r="AI137" i="5"/>
  <c r="AJ137" i="5"/>
  <c r="L138" i="5"/>
  <c r="N138" i="5"/>
  <c r="AA138" i="5"/>
  <c r="AC138" i="5"/>
  <c r="AI138" i="5"/>
  <c r="AJ138" i="5"/>
  <c r="L139" i="5"/>
  <c r="N139" i="5"/>
  <c r="AA139" i="5"/>
  <c r="AC139" i="5"/>
  <c r="AI139" i="5"/>
  <c r="AJ139" i="5"/>
  <c r="L140" i="5"/>
  <c r="N140" i="5"/>
  <c r="AA140" i="5"/>
  <c r="AC140" i="5"/>
  <c r="AI140" i="5"/>
  <c r="AJ140" i="5"/>
  <c r="L141" i="5"/>
  <c r="N141" i="5"/>
  <c r="AA141" i="5"/>
  <c r="AC141" i="5"/>
  <c r="AI141" i="5"/>
  <c r="AJ141" i="5"/>
  <c r="L142" i="5"/>
  <c r="N142" i="5"/>
  <c r="AA142" i="5"/>
  <c r="AC142" i="5"/>
  <c r="AI142" i="5"/>
  <c r="AJ142" i="5"/>
  <c r="L143" i="5"/>
  <c r="N143" i="5"/>
  <c r="AA143" i="5"/>
  <c r="AC143" i="5"/>
  <c r="AI143" i="5"/>
  <c r="AJ143" i="5"/>
  <c r="L144" i="5"/>
  <c r="N144" i="5"/>
  <c r="AA144" i="5"/>
  <c r="AC144" i="5"/>
  <c r="AI144" i="5"/>
  <c r="AJ144" i="5"/>
  <c r="L145" i="5"/>
  <c r="N145" i="5"/>
  <c r="AA145" i="5"/>
  <c r="AC145" i="5"/>
  <c r="AI145" i="5"/>
  <c r="AJ145" i="5"/>
  <c r="L146" i="5"/>
  <c r="N146" i="5"/>
  <c r="AA146" i="5"/>
  <c r="AC146" i="5"/>
  <c r="AI146" i="5"/>
  <c r="AJ146" i="5"/>
  <c r="L147" i="5"/>
  <c r="N147" i="5"/>
  <c r="AA147" i="5"/>
  <c r="AC147" i="5"/>
  <c r="AI147" i="5"/>
  <c r="AJ147" i="5"/>
  <c r="L148" i="5"/>
  <c r="N148" i="5"/>
  <c r="AA148" i="5"/>
  <c r="AC148" i="5"/>
  <c r="AI148" i="5"/>
  <c r="AJ148" i="5"/>
  <c r="L149" i="5"/>
  <c r="N149" i="5"/>
  <c r="AA149" i="5"/>
  <c r="AC149" i="5"/>
  <c r="AI149" i="5"/>
  <c r="AJ149" i="5"/>
  <c r="L150" i="5"/>
  <c r="N150" i="5"/>
  <c r="AA150" i="5"/>
  <c r="AC150" i="5"/>
  <c r="AI150" i="5"/>
  <c r="AJ150" i="5"/>
  <c r="L151" i="5"/>
  <c r="N151" i="5"/>
  <c r="AA151" i="5"/>
  <c r="AC151" i="5"/>
  <c r="AI151" i="5"/>
  <c r="AJ151" i="5"/>
  <c r="L152" i="5"/>
  <c r="N152" i="5"/>
  <c r="AA152" i="5"/>
  <c r="AC152" i="5"/>
  <c r="AI152" i="5"/>
  <c r="AJ152" i="5"/>
  <c r="L153" i="5"/>
  <c r="N153" i="5"/>
  <c r="AA153" i="5"/>
  <c r="AC153" i="5"/>
  <c r="AI153" i="5"/>
  <c r="AJ153" i="5"/>
  <c r="L154" i="5"/>
  <c r="N154" i="5"/>
  <c r="AA154" i="5"/>
  <c r="AC154" i="5"/>
  <c r="AI154" i="5"/>
  <c r="AJ154" i="5"/>
  <c r="L155" i="5"/>
  <c r="N155" i="5"/>
  <c r="AA155" i="5"/>
  <c r="AC155" i="5"/>
  <c r="AI155" i="5"/>
  <c r="AJ155" i="5"/>
  <c r="L156" i="5"/>
  <c r="N156" i="5"/>
  <c r="AA156" i="5"/>
  <c r="AC156" i="5"/>
  <c r="AI156" i="5"/>
  <c r="AJ156" i="5"/>
  <c r="L157" i="5"/>
  <c r="N157" i="5"/>
  <c r="AA157" i="5"/>
  <c r="AC157" i="5"/>
  <c r="AI157" i="5"/>
  <c r="AJ157" i="5"/>
  <c r="L158" i="5"/>
  <c r="N158" i="5"/>
  <c r="AA158" i="5"/>
  <c r="AC158" i="5"/>
  <c r="AI158" i="5"/>
  <c r="AJ158" i="5"/>
  <c r="L159" i="5"/>
  <c r="N159" i="5"/>
  <c r="AA159" i="5"/>
  <c r="AC159" i="5"/>
  <c r="AI159" i="5"/>
  <c r="AJ159" i="5"/>
  <c r="L160" i="5"/>
  <c r="N160" i="5"/>
  <c r="AA160" i="5"/>
  <c r="AC160" i="5"/>
  <c r="AI160" i="5"/>
  <c r="AJ160" i="5"/>
  <c r="L161" i="5"/>
  <c r="N161" i="5"/>
  <c r="AA161" i="5"/>
  <c r="AC161" i="5"/>
  <c r="AI161" i="5"/>
  <c r="AJ161" i="5"/>
  <c r="L162" i="5"/>
  <c r="N162" i="5"/>
  <c r="AA162" i="5"/>
  <c r="AC162" i="5"/>
  <c r="AI162" i="5"/>
  <c r="AJ162" i="5"/>
  <c r="L163" i="5"/>
  <c r="N163" i="5"/>
  <c r="AA163" i="5"/>
  <c r="AC163" i="5"/>
  <c r="AI163" i="5"/>
  <c r="AJ163" i="5"/>
  <c r="L164" i="5"/>
  <c r="N164" i="5"/>
  <c r="AA164" i="5"/>
  <c r="AC164" i="5"/>
  <c r="AI164" i="5"/>
  <c r="AJ164" i="5"/>
  <c r="L165" i="5"/>
  <c r="N165" i="5"/>
  <c r="AA165" i="5"/>
  <c r="AC165" i="5"/>
  <c r="AI165" i="5"/>
  <c r="AJ165" i="5"/>
  <c r="L166" i="5"/>
  <c r="N166" i="5"/>
  <c r="AA166" i="5"/>
  <c r="AC166" i="5"/>
  <c r="AI166" i="5"/>
  <c r="AJ166" i="5"/>
  <c r="L167" i="5"/>
  <c r="N167" i="5"/>
  <c r="AA167" i="5"/>
  <c r="AC167" i="5"/>
  <c r="AI167" i="5"/>
  <c r="AJ167" i="5"/>
  <c r="L168" i="5"/>
  <c r="N168" i="5"/>
  <c r="AA168" i="5"/>
  <c r="AC168" i="5"/>
  <c r="AI168" i="5"/>
  <c r="AJ168" i="5"/>
  <c r="L169" i="5"/>
  <c r="N169" i="5"/>
  <c r="AA169" i="5"/>
  <c r="AC169" i="5"/>
  <c r="AI169" i="5"/>
  <c r="AJ169" i="5"/>
  <c r="L170" i="5"/>
  <c r="N170" i="5"/>
  <c r="AA170" i="5"/>
  <c r="AC170" i="5"/>
  <c r="AI170" i="5"/>
  <c r="AJ170" i="5"/>
  <c r="L171" i="5"/>
  <c r="N171" i="5"/>
  <c r="AA171" i="5"/>
  <c r="AC171" i="5"/>
  <c r="AI171" i="5"/>
  <c r="AJ171" i="5"/>
  <c r="L172" i="5"/>
  <c r="N172" i="5"/>
  <c r="AA172" i="5"/>
  <c r="AC172" i="5"/>
  <c r="AI172" i="5"/>
  <c r="AJ172" i="5"/>
  <c r="L173" i="5"/>
  <c r="N173" i="5"/>
  <c r="AA173" i="5"/>
  <c r="AC173" i="5"/>
  <c r="AI173" i="5"/>
  <c r="AJ173" i="5"/>
  <c r="L174" i="5"/>
  <c r="N174" i="5"/>
  <c r="AA174" i="5"/>
  <c r="AC174" i="5"/>
  <c r="AI174" i="5"/>
  <c r="AJ174" i="5"/>
  <c r="L175" i="5"/>
  <c r="N175" i="5"/>
  <c r="AA175" i="5"/>
  <c r="AC175" i="5"/>
  <c r="AI175" i="5"/>
  <c r="AJ175" i="5"/>
  <c r="L176" i="5"/>
  <c r="N176" i="5"/>
  <c r="AA176" i="5"/>
  <c r="AC176" i="5"/>
  <c r="AI176" i="5"/>
  <c r="AJ176" i="5"/>
  <c r="L177" i="5"/>
  <c r="N177" i="5"/>
  <c r="AA177" i="5"/>
  <c r="AC177" i="5"/>
  <c r="AI177" i="5"/>
  <c r="AJ177" i="5"/>
  <c r="L178" i="5"/>
  <c r="N178" i="5"/>
  <c r="AA178" i="5"/>
  <c r="AC178" i="5"/>
  <c r="AI178" i="5"/>
  <c r="AJ178" i="5"/>
  <c r="L179" i="5"/>
  <c r="N179" i="5"/>
  <c r="AA179" i="5"/>
  <c r="AC179" i="5"/>
  <c r="AI179" i="5"/>
  <c r="AJ179" i="5"/>
  <c r="L180" i="5"/>
  <c r="N180" i="5"/>
  <c r="AA180" i="5"/>
  <c r="AC180" i="5"/>
  <c r="AI180" i="5"/>
  <c r="AJ180" i="5"/>
  <c r="L181" i="5"/>
  <c r="N181" i="5"/>
  <c r="AA181" i="5"/>
  <c r="AC181" i="5"/>
  <c r="AI181" i="5"/>
  <c r="AJ181" i="5"/>
  <c r="L182" i="5"/>
  <c r="N182" i="5"/>
  <c r="AA182" i="5"/>
  <c r="AC182" i="5"/>
  <c r="AI182" i="5"/>
  <c r="AJ182" i="5"/>
  <c r="L183" i="5"/>
  <c r="N183" i="5"/>
  <c r="AA183" i="5"/>
  <c r="AC183" i="5"/>
  <c r="AI183" i="5"/>
  <c r="AJ183" i="5"/>
  <c r="L184" i="5"/>
  <c r="N184" i="5"/>
  <c r="AA184" i="5"/>
  <c r="AC184" i="5"/>
  <c r="AI184" i="5"/>
  <c r="AJ184" i="5"/>
  <c r="L185" i="5"/>
  <c r="N185" i="5"/>
  <c r="AA185" i="5"/>
  <c r="AC185" i="5"/>
  <c r="AI185" i="5"/>
  <c r="AJ185" i="5"/>
  <c r="L186" i="5"/>
  <c r="N186" i="5"/>
  <c r="AA186" i="5"/>
  <c r="AC186" i="5"/>
  <c r="AI186" i="5"/>
  <c r="AJ186" i="5"/>
  <c r="L187" i="5"/>
  <c r="N187" i="5"/>
  <c r="AA187" i="5"/>
  <c r="AC187" i="5"/>
  <c r="AI187" i="5"/>
  <c r="AJ187" i="5"/>
  <c r="L188" i="5"/>
  <c r="N188" i="5"/>
  <c r="AA188" i="5"/>
  <c r="AC188" i="5"/>
  <c r="AI188" i="5"/>
  <c r="AJ188" i="5"/>
  <c r="L189" i="5"/>
  <c r="N189" i="5"/>
  <c r="AA189" i="5"/>
  <c r="AC189" i="5"/>
  <c r="AI189" i="5"/>
  <c r="AJ189" i="5"/>
  <c r="L190" i="5"/>
  <c r="N190" i="5"/>
  <c r="AA190" i="5"/>
  <c r="AC190" i="5"/>
  <c r="AI190" i="5"/>
  <c r="AJ190" i="5"/>
  <c r="L191" i="5"/>
  <c r="N191" i="5"/>
  <c r="AA191" i="5"/>
  <c r="AC191" i="5"/>
  <c r="AI191" i="5"/>
  <c r="AJ191" i="5"/>
  <c r="L192" i="5"/>
  <c r="N192" i="5"/>
  <c r="AA192" i="5"/>
  <c r="AC192" i="5"/>
  <c r="AI192" i="5"/>
  <c r="AJ192" i="5"/>
  <c r="L193" i="5"/>
  <c r="N193" i="5"/>
  <c r="AA193" i="5"/>
  <c r="AC193" i="5"/>
  <c r="AI193" i="5"/>
  <c r="AJ193" i="5"/>
  <c r="L194" i="5"/>
  <c r="N194" i="5"/>
  <c r="AA194" i="5"/>
  <c r="AC194" i="5"/>
  <c r="AI194" i="5"/>
  <c r="AJ194" i="5"/>
  <c r="L195" i="5"/>
  <c r="N195" i="5"/>
  <c r="AA195" i="5"/>
  <c r="AC195" i="5"/>
  <c r="AI195" i="5"/>
  <c r="AJ195" i="5"/>
  <c r="L196" i="5"/>
  <c r="N196" i="5"/>
  <c r="AA196" i="5"/>
  <c r="AC196" i="5"/>
  <c r="AI196" i="5"/>
  <c r="AJ196" i="5"/>
  <c r="L197" i="5"/>
  <c r="N197" i="5"/>
  <c r="AA197" i="5"/>
  <c r="AC197" i="5"/>
  <c r="AI197" i="5"/>
  <c r="AJ197" i="5"/>
  <c r="L198" i="5"/>
  <c r="N198" i="5"/>
  <c r="AA198" i="5"/>
  <c r="AC198" i="5"/>
  <c r="AI198" i="5"/>
  <c r="AJ198" i="5"/>
  <c r="L199" i="5"/>
  <c r="N199" i="5"/>
  <c r="AA199" i="5"/>
  <c r="AC199" i="5"/>
  <c r="AI199" i="5"/>
  <c r="AJ199" i="5"/>
  <c r="L200" i="5"/>
  <c r="N200" i="5"/>
  <c r="AA200" i="5"/>
  <c r="AC200" i="5"/>
  <c r="AI200" i="5"/>
  <c r="AJ200" i="5"/>
  <c r="L201" i="5"/>
  <c r="N201" i="5"/>
  <c r="AA201" i="5"/>
  <c r="AC201" i="5"/>
  <c r="AI201" i="5"/>
  <c r="AJ201" i="5"/>
  <c r="L202" i="5"/>
  <c r="N202" i="5"/>
  <c r="AA202" i="5"/>
  <c r="AC202" i="5"/>
  <c r="AI202" i="5"/>
  <c r="AJ202" i="5"/>
  <c r="L203" i="5"/>
  <c r="N203" i="5"/>
  <c r="AA203" i="5"/>
  <c r="AC203" i="5"/>
  <c r="AI203" i="5"/>
  <c r="AJ203" i="5"/>
  <c r="L204" i="5"/>
  <c r="N204" i="5"/>
  <c r="AA204" i="5"/>
  <c r="AC204" i="5"/>
  <c r="AI204" i="5"/>
  <c r="AJ204" i="5"/>
  <c r="L205" i="5"/>
  <c r="N205" i="5"/>
  <c r="AA205" i="5"/>
  <c r="AC205" i="5"/>
  <c r="AI205" i="5"/>
  <c r="AJ205" i="5"/>
  <c r="L206" i="5"/>
  <c r="N206" i="5"/>
  <c r="AA206" i="5"/>
  <c r="AC206" i="5"/>
  <c r="AI206" i="5"/>
  <c r="AJ206" i="5"/>
  <c r="L207" i="5"/>
  <c r="N207" i="5"/>
  <c r="AA207" i="5"/>
  <c r="AC207" i="5"/>
  <c r="AI207" i="5"/>
  <c r="AJ207" i="5"/>
  <c r="L208" i="5"/>
  <c r="N208" i="5"/>
  <c r="AA208" i="5"/>
  <c r="AC208" i="5"/>
  <c r="AI208" i="5"/>
  <c r="AJ208" i="5"/>
  <c r="L209" i="5"/>
  <c r="N209" i="5"/>
  <c r="AA209" i="5"/>
  <c r="AC209" i="5"/>
  <c r="AI209" i="5"/>
  <c r="AJ209" i="5"/>
  <c r="L210" i="5"/>
  <c r="N210" i="5"/>
  <c r="AA210" i="5"/>
  <c r="AC210" i="5"/>
  <c r="AI210" i="5"/>
  <c r="AJ210" i="5"/>
  <c r="L211" i="5"/>
  <c r="N211" i="5"/>
  <c r="AA211" i="5"/>
  <c r="AC211" i="5"/>
  <c r="AI211" i="5"/>
  <c r="AJ211" i="5"/>
  <c r="L212" i="5"/>
  <c r="N212" i="5"/>
  <c r="AA212" i="5"/>
  <c r="AC212" i="5"/>
  <c r="AI212" i="5"/>
  <c r="AJ212" i="5"/>
  <c r="L213" i="5"/>
  <c r="N213" i="5"/>
  <c r="AA213" i="5"/>
  <c r="AC213" i="5"/>
  <c r="AI213" i="5"/>
  <c r="AJ213" i="5"/>
  <c r="L214" i="5"/>
  <c r="N214" i="5"/>
  <c r="AA214" i="5"/>
  <c r="AC214" i="5"/>
  <c r="AI214" i="5"/>
  <c r="AJ214" i="5"/>
  <c r="L215" i="5"/>
  <c r="N215" i="5"/>
  <c r="AA215" i="5"/>
  <c r="AC215" i="5"/>
  <c r="AI215" i="5"/>
  <c r="AJ215" i="5"/>
  <c r="L216" i="5"/>
  <c r="N216" i="5"/>
  <c r="AA216" i="5"/>
  <c r="AC216" i="5"/>
  <c r="AI216" i="5"/>
  <c r="AJ216" i="5"/>
  <c r="L217" i="5"/>
  <c r="N217" i="5"/>
  <c r="AA217" i="5"/>
  <c r="AC217" i="5"/>
  <c r="AI217" i="5"/>
  <c r="AJ217" i="5"/>
  <c r="L218" i="5"/>
  <c r="N218" i="5"/>
  <c r="AA218" i="5"/>
  <c r="AC218" i="5"/>
  <c r="AI218" i="5"/>
  <c r="AJ218" i="5"/>
  <c r="L219" i="5"/>
  <c r="N219" i="5"/>
  <c r="AA219" i="5"/>
  <c r="AC219" i="5"/>
  <c r="AI219" i="5"/>
  <c r="AJ219" i="5"/>
  <c r="L220" i="5"/>
  <c r="N220" i="5"/>
  <c r="AA220" i="5"/>
  <c r="AC220" i="5"/>
  <c r="AI220" i="5"/>
  <c r="AJ220" i="5"/>
  <c r="L221" i="5"/>
  <c r="N221" i="5"/>
  <c r="AA221" i="5"/>
  <c r="AC221" i="5"/>
  <c r="AI221" i="5"/>
  <c r="AJ221" i="5"/>
  <c r="L222" i="5"/>
  <c r="N222" i="5"/>
  <c r="AA222" i="5"/>
  <c r="AC222" i="5"/>
  <c r="AI222" i="5"/>
  <c r="AJ222" i="5"/>
  <c r="L223" i="5"/>
  <c r="N223" i="5"/>
  <c r="AA223" i="5"/>
  <c r="AC223" i="5"/>
  <c r="AI223" i="5"/>
  <c r="AJ223" i="5"/>
  <c r="L224" i="5"/>
  <c r="N224" i="5"/>
  <c r="AA224" i="5"/>
  <c r="AC224" i="5"/>
  <c r="AI224" i="5"/>
  <c r="AJ224" i="5"/>
  <c r="L225" i="5"/>
  <c r="N225" i="5"/>
  <c r="AA225" i="5"/>
  <c r="AC225" i="5"/>
  <c r="AI225" i="5"/>
  <c r="AJ225" i="5"/>
  <c r="L226" i="5"/>
  <c r="N226" i="5"/>
  <c r="AA226" i="5"/>
  <c r="AC226" i="5"/>
  <c r="AI226" i="5"/>
  <c r="AJ226" i="5"/>
  <c r="L227" i="5"/>
  <c r="N227" i="5"/>
  <c r="AA227" i="5"/>
  <c r="AC227" i="5"/>
  <c r="AI227" i="5"/>
  <c r="AJ227" i="5"/>
  <c r="L228" i="5"/>
  <c r="N228" i="5"/>
  <c r="AA228" i="5"/>
  <c r="AC228" i="5"/>
  <c r="AI228" i="5"/>
  <c r="AJ228" i="5"/>
  <c r="L229" i="5"/>
  <c r="N229" i="5"/>
  <c r="AA229" i="5"/>
  <c r="AC229" i="5"/>
  <c r="AI229" i="5"/>
  <c r="AJ229" i="5"/>
  <c r="L230" i="5"/>
  <c r="N230" i="5"/>
  <c r="AA230" i="5"/>
  <c r="AC230" i="5"/>
  <c r="AI230" i="5"/>
  <c r="AJ230" i="5"/>
  <c r="L231" i="5"/>
  <c r="N231" i="5"/>
  <c r="AA231" i="5"/>
  <c r="AC231" i="5"/>
  <c r="AI231" i="5"/>
  <c r="AJ231" i="5"/>
  <c r="L232" i="5"/>
  <c r="N232" i="5"/>
  <c r="AA232" i="5"/>
  <c r="AC232" i="5"/>
  <c r="AI232" i="5"/>
  <c r="AJ232" i="5"/>
  <c r="L233" i="5"/>
  <c r="N233" i="5"/>
  <c r="AA233" i="5"/>
  <c r="AC233" i="5"/>
  <c r="AI233" i="5"/>
  <c r="AJ233" i="5"/>
  <c r="L234" i="5"/>
  <c r="N234" i="5"/>
  <c r="AA234" i="5"/>
  <c r="AC234" i="5"/>
  <c r="AI234" i="5"/>
  <c r="AJ234" i="5"/>
  <c r="L235" i="5"/>
  <c r="N235" i="5"/>
  <c r="AA235" i="5"/>
  <c r="AC235" i="5"/>
  <c r="AI235" i="5"/>
  <c r="AJ235" i="5"/>
  <c r="L236" i="5"/>
  <c r="N236" i="5"/>
  <c r="AA236" i="5"/>
  <c r="AC236" i="5"/>
  <c r="AI236" i="5"/>
  <c r="AJ236" i="5"/>
  <c r="L237" i="5"/>
  <c r="N237" i="5"/>
  <c r="AA237" i="5"/>
  <c r="AC237" i="5"/>
  <c r="AI237" i="5"/>
  <c r="AJ237" i="5"/>
  <c r="L238" i="5"/>
  <c r="N238" i="5"/>
  <c r="AA238" i="5"/>
  <c r="AC238" i="5"/>
  <c r="AI238" i="5"/>
  <c r="AJ238" i="5"/>
  <c r="L239" i="5"/>
  <c r="N239" i="5"/>
  <c r="AA239" i="5"/>
  <c r="AC239" i="5"/>
  <c r="AI239" i="5"/>
  <c r="AJ239" i="5"/>
  <c r="L240" i="5"/>
  <c r="N240" i="5"/>
  <c r="AA240" i="5"/>
  <c r="AC240" i="5"/>
  <c r="AI240" i="5"/>
  <c r="AJ240" i="5"/>
  <c r="L241" i="5"/>
  <c r="N241" i="5"/>
  <c r="AA241" i="5"/>
  <c r="AC241" i="5"/>
  <c r="AI241" i="5"/>
  <c r="AJ241" i="5"/>
  <c r="L242" i="5"/>
  <c r="N242" i="5"/>
  <c r="AA242" i="5"/>
  <c r="AC242" i="5"/>
  <c r="AI242" i="5"/>
  <c r="AJ242" i="5"/>
  <c r="L243" i="5"/>
  <c r="N243" i="5"/>
  <c r="AA243" i="5"/>
  <c r="AC243" i="5"/>
  <c r="AI243" i="5"/>
  <c r="AJ243" i="5"/>
  <c r="L244" i="5"/>
  <c r="N244" i="5"/>
  <c r="AA244" i="5"/>
  <c r="AC244" i="5"/>
  <c r="AI244" i="5"/>
  <c r="AJ244" i="5"/>
  <c r="L245" i="5"/>
  <c r="N245" i="5"/>
  <c r="AA245" i="5"/>
  <c r="AC245" i="5"/>
  <c r="AI245" i="5"/>
  <c r="AJ245" i="5"/>
  <c r="L246" i="5"/>
  <c r="N246" i="5"/>
  <c r="AA246" i="5"/>
  <c r="AC246" i="5"/>
  <c r="AI246" i="5"/>
  <c r="AJ246" i="5"/>
  <c r="L247" i="5"/>
  <c r="N247" i="5"/>
  <c r="AA247" i="5"/>
  <c r="AC247" i="5"/>
  <c r="AI247" i="5"/>
  <c r="AJ247" i="5"/>
  <c r="L248" i="5"/>
  <c r="N248" i="5"/>
  <c r="AA248" i="5"/>
  <c r="AC248" i="5"/>
  <c r="AI248" i="5"/>
  <c r="AJ248" i="5"/>
  <c r="L249" i="5"/>
  <c r="N249" i="5"/>
  <c r="AA249" i="5"/>
  <c r="AC249" i="5"/>
  <c r="AI249" i="5"/>
  <c r="AJ249" i="5"/>
  <c r="L250" i="5"/>
  <c r="N250" i="5"/>
  <c r="AA250" i="5"/>
  <c r="AC250" i="5"/>
  <c r="AI250" i="5"/>
  <c r="AJ250" i="5"/>
  <c r="L251" i="5"/>
  <c r="N251" i="5"/>
  <c r="AA251" i="5"/>
  <c r="AC251" i="5"/>
  <c r="AI251" i="5"/>
  <c r="AJ251" i="5"/>
  <c r="L252" i="5"/>
  <c r="N252" i="5"/>
  <c r="AA252" i="5"/>
  <c r="AC252" i="5"/>
  <c r="AI252" i="5"/>
  <c r="AJ252" i="5"/>
  <c r="L253" i="5"/>
  <c r="N253" i="5"/>
  <c r="AA253" i="5"/>
  <c r="AC253" i="5"/>
  <c r="AI253" i="5"/>
  <c r="AJ253" i="5"/>
  <c r="L254" i="5"/>
  <c r="N254" i="5"/>
  <c r="AA254" i="5"/>
  <c r="AC254" i="5"/>
  <c r="AI254" i="5"/>
  <c r="AJ254" i="5"/>
  <c r="L255" i="5"/>
  <c r="N255" i="5"/>
  <c r="AA255" i="5"/>
  <c r="AC255" i="5"/>
  <c r="AI255" i="5"/>
  <c r="AJ255" i="5"/>
  <c r="L256" i="5"/>
  <c r="N256" i="5"/>
  <c r="AA256" i="5"/>
  <c r="AC256" i="5"/>
  <c r="AI256" i="5"/>
  <c r="AJ256" i="5"/>
  <c r="L257" i="5"/>
  <c r="N257" i="5"/>
  <c r="AA257" i="5"/>
  <c r="AC257" i="5"/>
  <c r="AI257" i="5"/>
  <c r="AJ257" i="5"/>
  <c r="L258" i="5"/>
  <c r="N258" i="5"/>
  <c r="AA258" i="5"/>
  <c r="AC258" i="5"/>
  <c r="AI258" i="5"/>
  <c r="AJ258" i="5"/>
  <c r="L259" i="5"/>
  <c r="N259" i="5"/>
  <c r="AA259" i="5"/>
  <c r="AC259" i="5"/>
  <c r="AI259" i="5"/>
  <c r="AJ259" i="5"/>
  <c r="L260" i="5"/>
  <c r="N260" i="5"/>
  <c r="AA260" i="5"/>
  <c r="AC260" i="5"/>
  <c r="AI260" i="5"/>
  <c r="AJ260" i="5"/>
  <c r="L261" i="5"/>
  <c r="N261" i="5"/>
  <c r="AA261" i="5"/>
  <c r="AC261" i="5"/>
  <c r="AI261" i="5"/>
  <c r="AJ261" i="5"/>
  <c r="L262" i="5"/>
  <c r="N262" i="5"/>
  <c r="AA262" i="5"/>
  <c r="AC262" i="5"/>
  <c r="AI262" i="5"/>
  <c r="AJ262" i="5"/>
  <c r="L263" i="5"/>
  <c r="N263" i="5"/>
  <c r="AA263" i="5"/>
  <c r="AC263" i="5"/>
  <c r="AI263" i="5"/>
  <c r="AJ263" i="5"/>
  <c r="L264" i="5"/>
  <c r="N264" i="5"/>
  <c r="AA264" i="5"/>
  <c r="AC264" i="5"/>
  <c r="AI264" i="5"/>
  <c r="AJ264" i="5"/>
  <c r="L265" i="5"/>
  <c r="N265" i="5"/>
  <c r="AA265" i="5"/>
  <c r="AC265" i="5"/>
  <c r="AI265" i="5"/>
  <c r="AJ265" i="5"/>
  <c r="L266" i="5"/>
  <c r="N266" i="5"/>
  <c r="AA266" i="5"/>
  <c r="AC266" i="5"/>
  <c r="AI266" i="5"/>
  <c r="AJ266" i="5"/>
  <c r="L267" i="5"/>
  <c r="N267" i="5"/>
  <c r="AA267" i="5"/>
  <c r="AC267" i="5"/>
  <c r="AI267" i="5"/>
  <c r="AJ267" i="5"/>
  <c r="L268" i="5"/>
  <c r="N268" i="5"/>
  <c r="AA268" i="5"/>
  <c r="AC268" i="5"/>
  <c r="AI268" i="5"/>
  <c r="AJ268" i="5"/>
  <c r="L269" i="5"/>
  <c r="N269" i="5"/>
  <c r="AA269" i="5"/>
  <c r="AC269" i="5"/>
  <c r="AI269" i="5"/>
  <c r="AJ269" i="5"/>
  <c r="L270" i="5"/>
  <c r="N270" i="5"/>
  <c r="AA270" i="5"/>
  <c r="AC270" i="5"/>
  <c r="AI270" i="5"/>
  <c r="AJ270" i="5"/>
  <c r="L271" i="5"/>
  <c r="N271" i="5"/>
  <c r="AA271" i="5"/>
  <c r="AC271" i="5"/>
  <c r="AI271" i="5"/>
  <c r="AJ271" i="5"/>
  <c r="L272" i="5"/>
  <c r="N272" i="5"/>
  <c r="AA272" i="5"/>
  <c r="AC272" i="5"/>
  <c r="AI272" i="5"/>
  <c r="AJ272" i="5"/>
  <c r="L273" i="5"/>
  <c r="N273" i="5"/>
  <c r="AA273" i="5"/>
  <c r="AC273" i="5"/>
  <c r="AI273" i="5"/>
  <c r="AJ273" i="5"/>
  <c r="L274" i="5"/>
  <c r="N274" i="5"/>
  <c r="AA274" i="5"/>
  <c r="AC274" i="5"/>
  <c r="AI274" i="5"/>
  <c r="AJ274" i="5"/>
  <c r="L275" i="5"/>
  <c r="N275" i="5"/>
  <c r="AA275" i="5"/>
  <c r="AC275" i="5"/>
  <c r="AI275" i="5"/>
  <c r="AJ275" i="5"/>
  <c r="L276" i="5"/>
  <c r="N276" i="5"/>
  <c r="AA276" i="5"/>
  <c r="AC276" i="5"/>
  <c r="AI276" i="5"/>
  <c r="AJ276" i="5"/>
  <c r="L277" i="5"/>
  <c r="N277" i="5"/>
  <c r="AA277" i="5"/>
  <c r="AC277" i="5"/>
  <c r="AI277" i="5"/>
  <c r="AJ277" i="5"/>
  <c r="L278" i="5"/>
  <c r="N278" i="5"/>
  <c r="AA278" i="5"/>
  <c r="AC278" i="5"/>
  <c r="AI278" i="5"/>
  <c r="AJ278" i="5"/>
  <c r="L279" i="5"/>
  <c r="N279" i="5"/>
  <c r="AA279" i="5"/>
  <c r="AC279" i="5"/>
  <c r="AI279" i="5"/>
  <c r="AJ279" i="5"/>
  <c r="L280" i="5"/>
  <c r="N280" i="5"/>
  <c r="AA280" i="5"/>
  <c r="AC280" i="5"/>
  <c r="AI280" i="5"/>
  <c r="AJ280" i="5"/>
  <c r="L281" i="5"/>
  <c r="N281" i="5"/>
  <c r="AA281" i="5"/>
  <c r="AC281" i="5"/>
  <c r="AI281" i="5"/>
  <c r="AJ281" i="5"/>
  <c r="L282" i="5"/>
  <c r="N282" i="5"/>
  <c r="AA282" i="5"/>
  <c r="AC282" i="5"/>
  <c r="AI282" i="5"/>
  <c r="AJ282" i="5"/>
  <c r="L283" i="5"/>
  <c r="N283" i="5"/>
  <c r="AA283" i="5"/>
  <c r="AC283" i="5"/>
  <c r="AI283" i="5"/>
  <c r="AJ283" i="5"/>
  <c r="L284" i="5"/>
  <c r="N284" i="5"/>
  <c r="AA284" i="5"/>
  <c r="AC284" i="5"/>
  <c r="AI284" i="5"/>
  <c r="AJ284" i="5"/>
  <c r="L285" i="5"/>
  <c r="N285" i="5"/>
  <c r="AA285" i="5"/>
  <c r="AC285" i="5"/>
  <c r="AI285" i="5"/>
  <c r="AJ285" i="5"/>
  <c r="L286" i="5"/>
  <c r="N286" i="5"/>
  <c r="AA286" i="5"/>
  <c r="AC286" i="5"/>
  <c r="AI286" i="5"/>
  <c r="AJ286" i="5"/>
  <c r="L287" i="5"/>
  <c r="N287" i="5"/>
  <c r="AA287" i="5"/>
  <c r="AC287" i="5"/>
  <c r="AI287" i="5"/>
  <c r="AJ287" i="5"/>
  <c r="L288" i="5"/>
  <c r="N288" i="5"/>
  <c r="AA288" i="5"/>
  <c r="AC288" i="5"/>
  <c r="AI288" i="5"/>
  <c r="AJ288" i="5"/>
  <c r="L289" i="5"/>
  <c r="N289" i="5"/>
  <c r="AA289" i="5"/>
  <c r="AC289" i="5"/>
  <c r="AI289" i="5"/>
  <c r="AJ289" i="5"/>
  <c r="L290" i="5"/>
  <c r="N290" i="5"/>
  <c r="AA290" i="5"/>
  <c r="AC290" i="5"/>
  <c r="AI290" i="5"/>
  <c r="AJ290" i="5"/>
  <c r="L291" i="5"/>
  <c r="N291" i="5"/>
  <c r="AA291" i="5"/>
  <c r="AC291" i="5"/>
  <c r="AI291" i="5"/>
  <c r="AJ291" i="5"/>
  <c r="L292" i="5"/>
  <c r="N292" i="5"/>
  <c r="AA292" i="5"/>
  <c r="AC292" i="5"/>
  <c r="AI292" i="5"/>
  <c r="AJ292" i="5"/>
  <c r="L293" i="5"/>
  <c r="N293" i="5"/>
  <c r="AA293" i="5"/>
  <c r="AC293" i="5"/>
  <c r="AI293" i="5"/>
  <c r="AJ293" i="5"/>
  <c r="L294" i="5"/>
  <c r="N294" i="5"/>
  <c r="AA294" i="5"/>
  <c r="AC294" i="5"/>
  <c r="AI294" i="5"/>
  <c r="AJ294" i="5"/>
  <c r="L295" i="5"/>
  <c r="N295" i="5"/>
  <c r="AA295" i="5"/>
  <c r="AC295" i="5"/>
  <c r="AI295" i="5"/>
  <c r="AJ295" i="5"/>
  <c r="L296" i="5"/>
  <c r="N296" i="5"/>
  <c r="AA296" i="5"/>
  <c r="AC296" i="5"/>
  <c r="AI296" i="5"/>
  <c r="AJ296" i="5"/>
  <c r="L297" i="5"/>
  <c r="N297" i="5"/>
  <c r="AA297" i="5"/>
  <c r="AC297" i="5"/>
  <c r="AI297" i="5"/>
  <c r="AJ297" i="5"/>
  <c r="L298" i="5"/>
  <c r="N298" i="5"/>
  <c r="AA298" i="5"/>
  <c r="AC298" i="5"/>
  <c r="AI298" i="5"/>
  <c r="AJ298" i="5"/>
  <c r="L299" i="5"/>
  <c r="N299" i="5"/>
  <c r="AA299" i="5"/>
  <c r="AC299" i="5"/>
  <c r="AI299" i="5"/>
  <c r="AJ299" i="5"/>
  <c r="L300" i="5"/>
  <c r="N300" i="5"/>
  <c r="AA300" i="5"/>
  <c r="AC300" i="5"/>
  <c r="AI300" i="5"/>
  <c r="AJ300" i="5"/>
  <c r="L301" i="5"/>
  <c r="N301" i="5"/>
  <c r="AA301" i="5"/>
  <c r="AC301" i="5"/>
  <c r="AI301" i="5"/>
  <c r="AJ301" i="5"/>
  <c r="L302" i="5"/>
  <c r="N302" i="5"/>
  <c r="AA302" i="5"/>
  <c r="AC302" i="5"/>
  <c r="AI302" i="5"/>
  <c r="AJ302" i="5"/>
  <c r="L303" i="5"/>
  <c r="N303" i="5"/>
  <c r="AA303" i="5"/>
  <c r="AC303" i="5"/>
  <c r="AI303" i="5"/>
  <c r="AJ303" i="5"/>
  <c r="L304" i="5"/>
  <c r="N304" i="5"/>
  <c r="AA304" i="5"/>
  <c r="AC304" i="5"/>
  <c r="AI304" i="5"/>
  <c r="AJ304" i="5"/>
  <c r="L305" i="5"/>
  <c r="N305" i="5"/>
  <c r="AA305" i="5"/>
  <c r="AC305" i="5"/>
  <c r="AI305" i="5"/>
  <c r="AJ305" i="5"/>
  <c r="L306" i="5"/>
  <c r="N306" i="5"/>
  <c r="AA306" i="5"/>
  <c r="AC306" i="5"/>
  <c r="AI306" i="5"/>
  <c r="AJ306" i="5"/>
  <c r="L307" i="5"/>
  <c r="N307" i="5"/>
  <c r="AA307" i="5"/>
  <c r="AC307" i="5"/>
  <c r="AI307" i="5"/>
  <c r="AJ307" i="5"/>
  <c r="L308" i="5"/>
  <c r="N308" i="5"/>
  <c r="AA308" i="5"/>
  <c r="AC308" i="5"/>
  <c r="AI308" i="5"/>
  <c r="AJ308" i="5"/>
  <c r="L309" i="5"/>
  <c r="N309" i="5"/>
  <c r="AA309" i="5"/>
  <c r="AC309" i="5"/>
  <c r="AI309" i="5"/>
  <c r="AJ309" i="5"/>
  <c r="L310" i="5"/>
  <c r="N310" i="5"/>
  <c r="AA310" i="5"/>
  <c r="AC310" i="5"/>
  <c r="AI310" i="5"/>
  <c r="AJ310" i="5"/>
  <c r="L311" i="5"/>
  <c r="N311" i="5"/>
  <c r="AA311" i="5"/>
  <c r="AC311" i="5"/>
  <c r="AI311" i="5"/>
  <c r="AJ311" i="5"/>
  <c r="L312" i="5"/>
  <c r="N312" i="5"/>
  <c r="AA312" i="5"/>
  <c r="AC312" i="5"/>
  <c r="AI312" i="5"/>
  <c r="AJ312" i="5"/>
  <c r="L313" i="5"/>
  <c r="N313" i="5"/>
  <c r="AA313" i="5"/>
  <c r="AC313" i="5"/>
  <c r="AI313" i="5"/>
  <c r="AJ313" i="5"/>
  <c r="L314" i="5"/>
  <c r="N314" i="5"/>
  <c r="AA314" i="5"/>
  <c r="AC314" i="5"/>
  <c r="AI314" i="5"/>
  <c r="AJ314" i="5"/>
  <c r="L315" i="5"/>
  <c r="N315" i="5"/>
  <c r="AA315" i="5"/>
  <c r="AC315" i="5"/>
  <c r="AI315" i="5"/>
  <c r="AJ315" i="5"/>
  <c r="L316" i="5"/>
  <c r="N316" i="5"/>
  <c r="AA316" i="5"/>
  <c r="AC316" i="5"/>
  <c r="AI316" i="5"/>
  <c r="AJ316" i="5"/>
  <c r="L317" i="5"/>
  <c r="N317" i="5"/>
  <c r="AA317" i="5"/>
  <c r="AC317" i="5"/>
  <c r="AI317" i="5"/>
  <c r="AJ317" i="5"/>
  <c r="L318" i="5"/>
  <c r="N318" i="5"/>
  <c r="AA318" i="5"/>
  <c r="AC318" i="5"/>
  <c r="AI318" i="5"/>
  <c r="AJ318" i="5"/>
  <c r="L319" i="5"/>
  <c r="N319" i="5"/>
  <c r="AA319" i="5"/>
  <c r="AC319" i="5"/>
  <c r="AI319" i="5"/>
  <c r="AJ319" i="5"/>
  <c r="L320" i="5"/>
  <c r="N320" i="5"/>
  <c r="AA320" i="5"/>
  <c r="AC320" i="5"/>
  <c r="AI320" i="5"/>
  <c r="AJ320" i="5"/>
  <c r="L321" i="5"/>
  <c r="N321" i="5"/>
  <c r="AA321" i="5"/>
  <c r="AC321" i="5"/>
  <c r="AI321" i="5"/>
  <c r="AJ321" i="5"/>
  <c r="L322" i="5"/>
  <c r="N322" i="5"/>
  <c r="AA322" i="5"/>
  <c r="AC322" i="5"/>
  <c r="AI322" i="5"/>
  <c r="AJ322" i="5"/>
  <c r="L323" i="5"/>
  <c r="N323" i="5"/>
  <c r="AA323" i="5"/>
  <c r="AC323" i="5"/>
  <c r="AI323" i="5"/>
  <c r="AJ323" i="5"/>
  <c r="L324" i="5"/>
  <c r="N324" i="5"/>
  <c r="AA324" i="5"/>
  <c r="AC324" i="5"/>
  <c r="AI324" i="5"/>
  <c r="AJ324" i="5"/>
  <c r="L325" i="5"/>
  <c r="N325" i="5"/>
  <c r="AA325" i="5"/>
  <c r="AC325" i="5"/>
  <c r="AI325" i="5"/>
  <c r="AJ325" i="5"/>
  <c r="L326" i="5"/>
  <c r="N326" i="5"/>
  <c r="AA326" i="5"/>
  <c r="AC326" i="5"/>
  <c r="AI326" i="5"/>
  <c r="AJ326" i="5"/>
  <c r="L327" i="5"/>
  <c r="N327" i="5"/>
  <c r="AA327" i="5"/>
  <c r="AC327" i="5"/>
  <c r="AI327" i="5"/>
  <c r="AJ327" i="5"/>
  <c r="L328" i="5"/>
  <c r="N328" i="5"/>
  <c r="AA328" i="5"/>
  <c r="AC328" i="5"/>
  <c r="AI328" i="5"/>
  <c r="AJ328" i="5"/>
  <c r="L329" i="5"/>
  <c r="N329" i="5"/>
  <c r="AA329" i="5"/>
  <c r="AC329" i="5"/>
  <c r="AI329" i="5"/>
  <c r="AJ329" i="5"/>
  <c r="L330" i="5"/>
  <c r="N330" i="5"/>
  <c r="AA330" i="5"/>
  <c r="AC330" i="5"/>
  <c r="AI330" i="5"/>
  <c r="AJ330" i="5"/>
  <c r="L331" i="5"/>
  <c r="N331" i="5"/>
  <c r="AA331" i="5"/>
  <c r="AC331" i="5"/>
  <c r="AI331" i="5"/>
  <c r="AJ331" i="5"/>
  <c r="L332" i="5"/>
  <c r="N332" i="5"/>
  <c r="AA332" i="5"/>
  <c r="AC332" i="5"/>
  <c r="AI332" i="5"/>
  <c r="AJ332" i="5"/>
  <c r="L333" i="5"/>
  <c r="N333" i="5"/>
  <c r="AA333" i="5"/>
  <c r="AC333" i="5"/>
  <c r="AI333" i="5"/>
  <c r="AJ333" i="5"/>
  <c r="L334" i="5"/>
  <c r="N334" i="5"/>
  <c r="AA334" i="5"/>
  <c r="AC334" i="5"/>
  <c r="AI334" i="5"/>
  <c r="AJ334" i="5"/>
  <c r="L335" i="5"/>
  <c r="N335" i="5"/>
  <c r="AA335" i="5"/>
  <c r="AC335" i="5"/>
  <c r="AI335" i="5"/>
  <c r="AJ335" i="5"/>
  <c r="L336" i="5"/>
  <c r="N336" i="5"/>
  <c r="AA336" i="5"/>
  <c r="AC336" i="5"/>
  <c r="AI336" i="5"/>
  <c r="AJ336" i="5"/>
  <c r="L337" i="5"/>
  <c r="N337" i="5"/>
  <c r="AA337" i="5"/>
  <c r="AC337" i="5"/>
  <c r="AI337" i="5"/>
  <c r="AJ337" i="5"/>
  <c r="L338" i="5"/>
  <c r="N338" i="5"/>
  <c r="AA338" i="5"/>
  <c r="AC338" i="5"/>
  <c r="AI338" i="5"/>
  <c r="AJ338" i="5"/>
  <c r="L339" i="5"/>
  <c r="N339" i="5"/>
  <c r="AA339" i="5"/>
  <c r="AC339" i="5"/>
  <c r="AI339" i="5"/>
  <c r="AJ339" i="5"/>
  <c r="L340" i="5"/>
  <c r="N340" i="5"/>
  <c r="AA340" i="5"/>
  <c r="AC340" i="5"/>
  <c r="AI340" i="5"/>
  <c r="AJ340" i="5"/>
  <c r="L341" i="5"/>
  <c r="N341" i="5"/>
  <c r="AA341" i="5"/>
  <c r="AC341" i="5"/>
  <c r="AI341" i="5"/>
  <c r="AJ341" i="5"/>
  <c r="L342" i="5"/>
  <c r="N342" i="5"/>
  <c r="AA342" i="5"/>
  <c r="AC342" i="5"/>
  <c r="AI342" i="5"/>
  <c r="AJ342" i="5"/>
  <c r="L343" i="5"/>
  <c r="N343" i="5"/>
  <c r="AA343" i="5"/>
  <c r="AC343" i="5"/>
  <c r="AI343" i="5"/>
  <c r="AJ343" i="5"/>
  <c r="L344" i="5"/>
  <c r="N344" i="5"/>
  <c r="AA344" i="5"/>
  <c r="AC344" i="5"/>
  <c r="AI344" i="5"/>
  <c r="AJ344" i="5"/>
  <c r="L345" i="5"/>
  <c r="N345" i="5"/>
  <c r="AA345" i="5"/>
  <c r="AC345" i="5"/>
  <c r="AI345" i="5"/>
  <c r="AJ345" i="5"/>
  <c r="L346" i="5"/>
  <c r="N346" i="5"/>
  <c r="AA346" i="5"/>
  <c r="AC346" i="5"/>
  <c r="AI346" i="5"/>
  <c r="AJ346" i="5"/>
  <c r="L347" i="5"/>
  <c r="N347" i="5"/>
  <c r="AA347" i="5"/>
  <c r="AC347" i="5"/>
  <c r="AI347" i="5"/>
  <c r="AJ347" i="5"/>
  <c r="L348" i="5"/>
  <c r="N348" i="5"/>
  <c r="AA348" i="5"/>
  <c r="AC348" i="5"/>
  <c r="AI348" i="5"/>
  <c r="AJ348" i="5"/>
  <c r="L349" i="5"/>
  <c r="N349" i="5"/>
  <c r="AA349" i="5"/>
  <c r="AC349" i="5"/>
  <c r="AI349" i="5"/>
  <c r="AJ349" i="5"/>
  <c r="L350" i="5"/>
  <c r="N350" i="5"/>
  <c r="AA350" i="5"/>
  <c r="AC350" i="5"/>
  <c r="AI350" i="5"/>
  <c r="AJ350" i="5"/>
  <c r="L351" i="5"/>
  <c r="N351" i="5"/>
  <c r="AA351" i="5"/>
  <c r="AC351" i="5"/>
  <c r="AI351" i="5"/>
  <c r="AJ351" i="5"/>
  <c r="L352" i="5"/>
  <c r="N352" i="5"/>
  <c r="AA352" i="5"/>
  <c r="AC352" i="5"/>
  <c r="AI352" i="5"/>
  <c r="AJ352" i="5"/>
  <c r="L353" i="5"/>
  <c r="N353" i="5"/>
  <c r="AA353" i="5"/>
  <c r="AC353" i="5"/>
  <c r="AI353" i="5"/>
  <c r="AJ353" i="5"/>
  <c r="L354" i="5"/>
  <c r="N354" i="5"/>
  <c r="AA354" i="5"/>
  <c r="AC354" i="5"/>
  <c r="AI354" i="5"/>
  <c r="AJ354" i="5"/>
  <c r="L355" i="5"/>
  <c r="N355" i="5"/>
  <c r="AA355" i="5"/>
  <c r="AC355" i="5"/>
  <c r="AI355" i="5"/>
  <c r="AJ355" i="5"/>
  <c r="L356" i="5"/>
  <c r="N356" i="5"/>
  <c r="AA356" i="5"/>
  <c r="AC356" i="5"/>
  <c r="AI356" i="5"/>
  <c r="AJ356" i="5"/>
  <c r="L357" i="5"/>
  <c r="N357" i="5"/>
  <c r="AA357" i="5"/>
  <c r="AC357" i="5"/>
  <c r="AI357" i="5"/>
  <c r="AJ357" i="5"/>
  <c r="L358" i="5"/>
  <c r="N358" i="5"/>
  <c r="AA358" i="5"/>
  <c r="AC358" i="5"/>
  <c r="AI358" i="5"/>
  <c r="AJ358" i="5"/>
  <c r="L359" i="5"/>
  <c r="N359" i="5"/>
  <c r="AA359" i="5"/>
  <c r="AC359" i="5"/>
  <c r="AI359" i="5"/>
  <c r="AJ359" i="5"/>
  <c r="L360" i="5"/>
  <c r="N360" i="5"/>
  <c r="AA360" i="5"/>
  <c r="AC360" i="5"/>
  <c r="AI360" i="5"/>
  <c r="AJ360" i="5"/>
  <c r="L361" i="5"/>
  <c r="N361" i="5"/>
  <c r="AA361" i="5"/>
  <c r="AC361" i="5"/>
  <c r="AI361" i="5"/>
  <c r="AJ361" i="5"/>
  <c r="L362" i="5"/>
  <c r="N362" i="5"/>
  <c r="AA362" i="5"/>
  <c r="AC362" i="5"/>
  <c r="AI362" i="5"/>
  <c r="AJ362" i="5"/>
  <c r="L363" i="5"/>
  <c r="N363" i="5"/>
  <c r="AA363" i="5"/>
  <c r="AC363" i="5"/>
  <c r="AI363" i="5"/>
  <c r="AJ363" i="5"/>
  <c r="L364" i="5"/>
  <c r="N364" i="5"/>
  <c r="AA364" i="5"/>
  <c r="AC364" i="5"/>
  <c r="AI364" i="5"/>
  <c r="AJ364" i="5"/>
  <c r="L365" i="5"/>
  <c r="N365" i="5"/>
  <c r="AA365" i="5"/>
  <c r="AC365" i="5"/>
  <c r="AI365" i="5"/>
  <c r="AJ365" i="5"/>
  <c r="L366" i="5"/>
  <c r="N366" i="5"/>
  <c r="AA366" i="5"/>
  <c r="AC366" i="5"/>
  <c r="AI366" i="5"/>
  <c r="AJ366" i="5"/>
  <c r="L367" i="5"/>
  <c r="N367" i="5"/>
  <c r="AA367" i="5"/>
  <c r="AC367" i="5"/>
  <c r="AI367" i="5"/>
  <c r="AJ367" i="5"/>
  <c r="L368" i="5"/>
  <c r="N368" i="5"/>
  <c r="AA368" i="5"/>
  <c r="AC368" i="5"/>
  <c r="AI368" i="5"/>
  <c r="AJ368" i="5"/>
  <c r="L369" i="5"/>
  <c r="N369" i="5"/>
  <c r="AA369" i="5"/>
  <c r="AC369" i="5"/>
  <c r="AI369" i="5"/>
  <c r="AJ369" i="5"/>
  <c r="L370" i="5"/>
  <c r="N370" i="5"/>
  <c r="AA370" i="5"/>
  <c r="AC370" i="5"/>
  <c r="AI370" i="5"/>
  <c r="AJ370" i="5"/>
  <c r="L371" i="5"/>
  <c r="N371" i="5"/>
  <c r="AA371" i="5"/>
  <c r="AC371" i="5"/>
  <c r="AI371" i="5"/>
  <c r="AJ371" i="5"/>
  <c r="L372" i="5"/>
  <c r="N372" i="5"/>
  <c r="AA372" i="5"/>
  <c r="AC372" i="5"/>
  <c r="AI372" i="5"/>
  <c r="AJ372" i="5"/>
  <c r="AB2" i="5"/>
  <c r="AD2" i="5"/>
  <c r="AB3" i="5"/>
  <c r="AD3" i="5"/>
  <c r="AB4" i="5"/>
  <c r="AD4" i="5"/>
  <c r="AB5" i="5"/>
  <c r="AD5" i="5"/>
  <c r="AB6" i="5"/>
  <c r="AD6" i="5"/>
  <c r="AB7" i="5"/>
  <c r="AD7" i="5"/>
  <c r="AB8" i="5"/>
  <c r="AD8" i="5"/>
  <c r="AB9" i="5"/>
  <c r="AD9" i="5"/>
  <c r="AB10" i="5"/>
  <c r="AD10" i="5"/>
  <c r="AB11" i="5"/>
  <c r="AD11" i="5"/>
  <c r="AB12" i="5"/>
  <c r="AD12" i="5"/>
  <c r="AB13" i="5"/>
  <c r="AD13" i="5"/>
  <c r="AB14" i="5"/>
  <c r="AD14" i="5"/>
  <c r="AB15" i="5"/>
  <c r="AD15" i="5"/>
  <c r="AB16" i="5"/>
  <c r="AD16" i="5"/>
  <c r="AB17" i="5"/>
  <c r="AD17" i="5"/>
  <c r="AB18" i="5"/>
  <c r="AD18" i="5"/>
  <c r="AB19" i="5"/>
  <c r="AD19" i="5"/>
  <c r="AB20" i="5"/>
  <c r="AD20" i="5"/>
  <c r="AB21" i="5"/>
  <c r="AD21" i="5"/>
  <c r="AB22" i="5"/>
  <c r="AD22" i="5"/>
  <c r="AB23" i="5"/>
  <c r="AD23" i="5"/>
  <c r="AB24" i="5"/>
  <c r="AD24" i="5"/>
  <c r="AB25" i="5"/>
  <c r="AD25" i="5"/>
  <c r="AB26" i="5"/>
  <c r="AD26" i="5"/>
  <c r="AB27" i="5"/>
  <c r="AD27" i="5"/>
  <c r="AB28" i="5"/>
  <c r="AD28" i="5"/>
  <c r="AB29" i="5"/>
  <c r="AD29" i="5"/>
  <c r="AB30" i="5"/>
  <c r="AD30" i="5"/>
  <c r="AB31" i="5"/>
  <c r="AD31" i="5"/>
  <c r="AB32" i="5"/>
  <c r="AD32" i="5"/>
  <c r="AB33" i="5"/>
  <c r="AD33" i="5"/>
  <c r="AB34" i="5"/>
  <c r="AD34" i="5"/>
  <c r="AB35" i="5"/>
  <c r="AD35" i="5"/>
  <c r="AB36" i="5"/>
  <c r="AD36" i="5"/>
  <c r="AB37" i="5"/>
  <c r="AD37" i="5"/>
  <c r="AB38" i="5"/>
  <c r="AD38" i="5"/>
  <c r="AB39" i="5"/>
  <c r="AD39" i="5"/>
  <c r="AB40" i="5"/>
  <c r="AD40" i="5"/>
  <c r="AB41" i="5"/>
  <c r="AD41" i="5"/>
  <c r="AB42" i="5"/>
  <c r="AD42" i="5"/>
  <c r="AB43" i="5"/>
  <c r="AD43" i="5"/>
  <c r="AB44" i="5"/>
  <c r="AD44" i="5"/>
  <c r="AB45" i="5"/>
  <c r="AD45" i="5"/>
  <c r="AB46" i="5"/>
  <c r="AD46" i="5"/>
  <c r="AB47" i="5"/>
  <c r="AD47" i="5"/>
  <c r="AB48" i="5"/>
  <c r="AD48" i="5"/>
  <c r="AB49" i="5"/>
  <c r="AD49" i="5"/>
  <c r="AB50" i="5"/>
  <c r="AD50" i="5"/>
  <c r="AB51" i="5"/>
  <c r="AD51" i="5"/>
  <c r="AB52" i="5"/>
  <c r="AD52" i="5"/>
  <c r="AB53" i="5"/>
  <c r="AD53" i="5"/>
  <c r="AB54" i="5"/>
  <c r="AD54" i="5"/>
  <c r="AB55" i="5"/>
  <c r="AD55" i="5"/>
  <c r="AB56" i="5"/>
  <c r="AD56" i="5"/>
  <c r="AB57" i="5"/>
  <c r="AD57" i="5"/>
  <c r="AB58" i="5"/>
  <c r="AD58" i="5"/>
  <c r="AB59" i="5"/>
  <c r="AD59" i="5"/>
  <c r="AB60" i="5"/>
  <c r="AD60" i="5"/>
  <c r="AB61" i="5"/>
  <c r="AD61" i="5"/>
  <c r="AB62" i="5"/>
  <c r="AD62" i="5"/>
  <c r="AB63" i="5"/>
  <c r="AD63" i="5"/>
  <c r="AB64" i="5"/>
  <c r="AD64" i="5"/>
  <c r="AB65" i="5"/>
  <c r="AD65" i="5"/>
  <c r="AB66" i="5"/>
  <c r="AD66" i="5"/>
  <c r="AB67" i="5"/>
  <c r="AD67" i="5"/>
  <c r="AB68" i="5"/>
  <c r="AD68" i="5"/>
  <c r="AB69" i="5"/>
  <c r="AD69" i="5"/>
  <c r="AB70" i="5"/>
  <c r="AD70" i="5"/>
  <c r="AB71" i="5"/>
  <c r="AD71" i="5"/>
  <c r="AB72" i="5"/>
  <c r="AD72" i="5"/>
  <c r="AB73" i="5"/>
  <c r="AD73" i="5"/>
  <c r="AB74" i="5"/>
  <c r="AD74" i="5"/>
  <c r="AB75" i="5"/>
  <c r="AD75" i="5"/>
  <c r="AB76" i="5"/>
  <c r="AD76" i="5"/>
  <c r="AB77" i="5"/>
  <c r="AD77" i="5"/>
  <c r="AB78" i="5"/>
  <c r="AD78" i="5"/>
  <c r="AB79" i="5"/>
  <c r="AD79" i="5"/>
  <c r="AB80" i="5"/>
  <c r="AD80" i="5"/>
  <c r="AB81" i="5"/>
  <c r="AD81" i="5"/>
  <c r="AB82" i="5"/>
  <c r="AD82" i="5"/>
  <c r="AB83" i="5"/>
  <c r="AD83" i="5"/>
  <c r="AB84" i="5"/>
  <c r="AD84" i="5"/>
  <c r="AB85" i="5"/>
  <c r="AD85" i="5"/>
  <c r="AB86" i="5"/>
  <c r="AD86" i="5"/>
  <c r="AB87" i="5"/>
  <c r="AD87" i="5"/>
  <c r="AB88" i="5"/>
  <c r="AD88" i="5"/>
  <c r="AB89" i="5"/>
  <c r="AD89" i="5"/>
  <c r="AB90" i="5"/>
  <c r="AD90" i="5"/>
  <c r="AB91" i="5"/>
  <c r="AD91" i="5"/>
  <c r="AB92" i="5"/>
  <c r="AD92" i="5"/>
  <c r="AB93" i="5"/>
  <c r="AD93" i="5"/>
  <c r="AB94" i="5"/>
  <c r="AD94" i="5"/>
  <c r="AB95" i="5"/>
  <c r="AD95" i="5"/>
  <c r="AB96" i="5"/>
  <c r="AD96" i="5"/>
  <c r="AB97" i="5"/>
  <c r="AD97" i="5"/>
  <c r="AB98" i="5"/>
  <c r="AD98" i="5"/>
  <c r="AB99" i="5"/>
  <c r="AD99" i="5"/>
  <c r="AB100" i="5"/>
  <c r="AD100" i="5"/>
  <c r="AB101" i="5"/>
  <c r="AD101" i="5"/>
  <c r="AB102" i="5"/>
  <c r="AD102" i="5"/>
  <c r="AB103" i="5"/>
  <c r="AD103" i="5"/>
  <c r="AB104" i="5"/>
  <c r="AD104" i="5"/>
  <c r="AB105" i="5"/>
  <c r="AD105" i="5"/>
  <c r="AB106" i="5"/>
  <c r="AD106" i="5"/>
  <c r="AB107" i="5"/>
  <c r="AD107" i="5"/>
  <c r="AB108" i="5"/>
  <c r="AD108" i="5"/>
  <c r="AB109" i="5"/>
  <c r="AD109" i="5"/>
  <c r="AB110" i="5"/>
  <c r="AD110" i="5"/>
  <c r="AB111" i="5"/>
  <c r="AD111" i="5"/>
  <c r="AB112" i="5"/>
  <c r="AD112" i="5"/>
  <c r="AB113" i="5"/>
  <c r="AD113" i="5"/>
  <c r="AB114" i="5"/>
  <c r="AD114" i="5"/>
  <c r="AB115" i="5"/>
  <c r="AD115" i="5"/>
  <c r="AB116" i="5"/>
  <c r="AD116" i="5"/>
  <c r="AB117" i="5"/>
  <c r="AD117" i="5"/>
  <c r="AB118" i="5"/>
  <c r="AD118" i="5"/>
  <c r="AB119" i="5"/>
  <c r="AD119" i="5"/>
  <c r="AB120" i="5"/>
  <c r="AD120" i="5"/>
  <c r="AB121" i="5"/>
  <c r="AD121" i="5"/>
  <c r="AB122" i="5"/>
  <c r="AD122" i="5"/>
  <c r="AB123" i="5"/>
  <c r="AD123" i="5"/>
  <c r="AB124" i="5"/>
  <c r="AD124" i="5"/>
  <c r="AB125" i="5"/>
  <c r="AD125" i="5"/>
  <c r="AB126" i="5"/>
  <c r="AD126" i="5"/>
  <c r="AB127" i="5"/>
  <c r="AD127" i="5"/>
  <c r="AB128" i="5"/>
  <c r="AD128" i="5"/>
  <c r="AB129" i="5"/>
  <c r="AD129" i="5"/>
  <c r="AB130" i="5"/>
  <c r="AD130" i="5"/>
  <c r="AB131" i="5"/>
  <c r="AD131" i="5"/>
  <c r="AB132" i="5"/>
  <c r="AD132" i="5"/>
  <c r="AB133" i="5"/>
  <c r="AD133" i="5"/>
  <c r="AB134" i="5"/>
  <c r="AD134" i="5"/>
  <c r="AB135" i="5"/>
  <c r="AD135" i="5"/>
  <c r="AB136" i="5"/>
  <c r="AD136" i="5"/>
  <c r="AB137" i="5"/>
  <c r="AD137" i="5"/>
  <c r="AB138" i="5"/>
  <c r="AD138" i="5"/>
  <c r="AB139" i="5"/>
  <c r="AD139" i="5"/>
  <c r="AB140" i="5"/>
  <c r="AD140" i="5"/>
  <c r="AB141" i="5"/>
  <c r="AD141" i="5"/>
  <c r="AB142" i="5"/>
  <c r="AD142" i="5"/>
  <c r="AB143" i="5"/>
  <c r="AD143" i="5"/>
  <c r="AB144" i="5"/>
  <c r="AD144" i="5"/>
  <c r="AB145" i="5"/>
  <c r="AD145" i="5"/>
  <c r="AB146" i="5"/>
  <c r="AD146" i="5"/>
  <c r="AB147" i="5"/>
  <c r="AD147" i="5"/>
  <c r="AB148" i="5"/>
  <c r="AD148" i="5"/>
  <c r="AB149" i="5"/>
  <c r="AD149" i="5"/>
  <c r="AB150" i="5"/>
  <c r="AD150" i="5"/>
  <c r="AB151" i="5"/>
  <c r="AD151" i="5"/>
  <c r="AB152" i="5"/>
  <c r="AD152" i="5"/>
  <c r="AB153" i="5"/>
  <c r="AD153" i="5"/>
  <c r="AB154" i="5"/>
  <c r="AD154" i="5"/>
  <c r="AB155" i="5"/>
  <c r="AD155" i="5"/>
  <c r="AB156" i="5"/>
  <c r="AD156" i="5"/>
  <c r="AB157" i="5"/>
  <c r="AD157" i="5"/>
  <c r="AB158" i="5"/>
  <c r="AD158" i="5"/>
  <c r="AB159" i="5"/>
  <c r="AD159" i="5"/>
  <c r="AB160" i="5"/>
  <c r="AD160" i="5"/>
  <c r="AB161" i="5"/>
  <c r="AD161" i="5"/>
  <c r="AB162" i="5"/>
  <c r="AD162" i="5"/>
  <c r="AB163" i="5"/>
  <c r="AD163" i="5"/>
  <c r="AB164" i="5"/>
  <c r="AD164" i="5"/>
  <c r="AB165" i="5"/>
  <c r="AD165" i="5"/>
  <c r="AB166" i="5"/>
  <c r="AD166" i="5"/>
  <c r="AB167" i="5"/>
  <c r="AD167" i="5"/>
  <c r="AB168" i="5"/>
  <c r="AD168" i="5"/>
  <c r="AB169" i="5"/>
  <c r="AD169" i="5"/>
  <c r="AB170" i="5"/>
  <c r="AD170" i="5"/>
  <c r="AB171" i="5"/>
  <c r="AD171" i="5"/>
  <c r="AB172" i="5"/>
  <c r="AD172" i="5"/>
  <c r="AB173" i="5"/>
  <c r="AD173" i="5"/>
  <c r="AB174" i="5"/>
  <c r="AD174" i="5"/>
  <c r="AB175" i="5"/>
  <c r="AD175" i="5"/>
  <c r="AB176" i="5"/>
  <c r="AD176" i="5"/>
  <c r="AB177" i="5"/>
  <c r="AD177" i="5"/>
  <c r="AB178" i="5"/>
  <c r="AD178" i="5"/>
  <c r="AB179" i="5"/>
  <c r="AD179" i="5"/>
  <c r="AB180" i="5"/>
  <c r="AD180" i="5"/>
  <c r="AB181" i="5"/>
  <c r="AD181" i="5"/>
  <c r="AB182" i="5"/>
  <c r="AD182" i="5"/>
  <c r="AB183" i="5"/>
  <c r="AD183" i="5"/>
  <c r="AB184" i="5"/>
  <c r="AD184" i="5"/>
  <c r="AB185" i="5"/>
  <c r="AD185" i="5"/>
  <c r="AB186" i="5"/>
  <c r="AD186" i="5"/>
  <c r="AB187" i="5"/>
  <c r="AD187" i="5"/>
  <c r="AB188" i="5"/>
  <c r="AD188" i="5"/>
  <c r="AB189" i="5"/>
  <c r="AD189" i="5"/>
  <c r="AB190" i="5"/>
  <c r="AD190" i="5"/>
  <c r="AB191" i="5"/>
  <c r="AD191" i="5"/>
  <c r="AB192" i="5"/>
  <c r="AD192" i="5"/>
  <c r="AB193" i="5"/>
  <c r="AD193" i="5"/>
  <c r="AB194" i="5"/>
  <c r="AD194" i="5"/>
  <c r="AB195" i="5"/>
  <c r="AD195" i="5"/>
  <c r="AB196" i="5"/>
  <c r="AD196" i="5"/>
  <c r="AB197" i="5"/>
  <c r="AD197" i="5"/>
  <c r="AB198" i="5"/>
  <c r="AD198" i="5"/>
  <c r="AB199" i="5"/>
  <c r="AD199" i="5"/>
  <c r="AB200" i="5"/>
  <c r="AD200" i="5"/>
  <c r="AB201" i="5"/>
  <c r="AD201" i="5"/>
  <c r="AB202" i="5"/>
  <c r="AD202" i="5"/>
  <c r="AB203" i="5"/>
  <c r="AD203" i="5"/>
  <c r="AB204" i="5"/>
  <c r="AD204" i="5"/>
  <c r="AB205" i="5"/>
  <c r="AD205" i="5"/>
  <c r="AB206" i="5"/>
  <c r="AD206" i="5"/>
  <c r="AB207" i="5"/>
  <c r="AD207" i="5"/>
  <c r="AB208" i="5"/>
  <c r="AD208" i="5"/>
  <c r="AB209" i="5"/>
  <c r="AD209" i="5"/>
  <c r="AB210" i="5"/>
  <c r="AD210" i="5"/>
  <c r="AB211" i="5"/>
  <c r="AD211" i="5"/>
  <c r="AB212" i="5"/>
  <c r="AD212" i="5"/>
  <c r="AB213" i="5"/>
  <c r="AD213" i="5"/>
  <c r="AB214" i="5"/>
  <c r="AD214" i="5"/>
  <c r="AB215" i="5"/>
  <c r="AD215" i="5"/>
  <c r="AB216" i="5"/>
  <c r="AD216" i="5"/>
  <c r="AB217" i="5"/>
  <c r="AD217" i="5"/>
  <c r="AB218" i="5"/>
  <c r="AD218" i="5"/>
  <c r="AB219" i="5"/>
  <c r="AD219" i="5"/>
  <c r="AB220" i="5"/>
  <c r="AD220" i="5"/>
  <c r="AB221" i="5"/>
  <c r="AD221" i="5"/>
  <c r="AB222" i="5"/>
  <c r="AD222" i="5"/>
  <c r="AB223" i="5"/>
  <c r="AD223" i="5"/>
  <c r="AB224" i="5"/>
  <c r="AD224" i="5"/>
  <c r="AB225" i="5"/>
  <c r="AD225" i="5"/>
  <c r="AB226" i="5"/>
  <c r="AD226" i="5"/>
  <c r="AB227" i="5"/>
  <c r="AD227" i="5"/>
  <c r="AB228" i="5"/>
  <c r="AD228" i="5"/>
  <c r="AB229" i="5"/>
  <c r="AD229" i="5"/>
  <c r="AB230" i="5"/>
  <c r="AD230" i="5"/>
  <c r="AB231" i="5"/>
  <c r="AD231" i="5"/>
  <c r="AB232" i="5"/>
  <c r="AD232" i="5"/>
  <c r="AB233" i="5"/>
  <c r="AD233" i="5"/>
  <c r="AB234" i="5"/>
  <c r="AD234" i="5"/>
  <c r="AB235" i="5"/>
  <c r="AD235" i="5"/>
  <c r="AB236" i="5"/>
  <c r="AD236" i="5"/>
  <c r="AB237" i="5"/>
  <c r="AD237" i="5"/>
  <c r="AB238" i="5"/>
  <c r="AD238" i="5"/>
  <c r="AB239" i="5"/>
  <c r="AD239" i="5"/>
  <c r="AB240" i="5"/>
  <c r="AD240" i="5"/>
  <c r="AB241" i="5"/>
  <c r="AD241" i="5"/>
  <c r="AB242" i="5"/>
  <c r="AD242" i="5"/>
  <c r="AB243" i="5"/>
  <c r="AD243" i="5"/>
  <c r="AB244" i="5"/>
  <c r="AD244" i="5"/>
  <c r="AB245" i="5"/>
  <c r="AD245" i="5"/>
  <c r="AB246" i="5"/>
  <c r="AD246" i="5"/>
  <c r="AB247" i="5"/>
  <c r="AD247" i="5"/>
  <c r="AB248" i="5"/>
  <c r="AD248" i="5"/>
  <c r="AB249" i="5"/>
  <c r="AD249" i="5"/>
  <c r="AB250" i="5"/>
  <c r="AD250" i="5"/>
  <c r="AB251" i="5"/>
  <c r="AD251" i="5"/>
  <c r="AB252" i="5"/>
  <c r="AD252" i="5"/>
  <c r="AB253" i="5"/>
  <c r="AD253" i="5"/>
  <c r="AB254" i="5"/>
  <c r="AD254" i="5"/>
  <c r="AB255" i="5"/>
  <c r="AD255" i="5"/>
  <c r="AB256" i="5"/>
  <c r="AD256" i="5"/>
  <c r="AB257" i="5"/>
  <c r="AD257" i="5"/>
  <c r="AB258" i="5"/>
  <c r="AD258" i="5"/>
  <c r="AB259" i="5"/>
  <c r="AD259" i="5"/>
  <c r="AB260" i="5"/>
  <c r="AD260" i="5"/>
  <c r="AB261" i="5"/>
  <c r="AD261" i="5"/>
  <c r="AB262" i="5"/>
  <c r="AD262" i="5"/>
  <c r="AB263" i="5"/>
  <c r="AD263" i="5"/>
  <c r="AB264" i="5"/>
  <c r="AD264" i="5"/>
  <c r="AB265" i="5"/>
  <c r="AD265" i="5"/>
  <c r="AB266" i="5"/>
  <c r="AD266" i="5"/>
  <c r="AB267" i="5"/>
  <c r="AD267" i="5"/>
  <c r="AB268" i="5"/>
  <c r="AD268" i="5"/>
  <c r="AB269" i="5"/>
  <c r="AD269" i="5"/>
  <c r="AB270" i="5"/>
  <c r="AD270" i="5"/>
  <c r="AB271" i="5"/>
  <c r="AD271" i="5"/>
  <c r="AB272" i="5"/>
  <c r="AD272" i="5"/>
  <c r="AB273" i="5"/>
  <c r="AD273" i="5"/>
  <c r="AB274" i="5"/>
  <c r="AD274" i="5"/>
  <c r="AB275" i="5"/>
  <c r="AD275" i="5"/>
  <c r="AB276" i="5"/>
  <c r="AD276" i="5"/>
  <c r="AB277" i="5"/>
  <c r="AD277" i="5"/>
  <c r="AB278" i="5"/>
  <c r="AD278" i="5"/>
  <c r="AB279" i="5"/>
  <c r="AD279" i="5"/>
  <c r="AB280" i="5"/>
  <c r="AD280" i="5"/>
  <c r="AB281" i="5"/>
  <c r="AD281" i="5"/>
  <c r="AB282" i="5"/>
  <c r="AD282" i="5"/>
  <c r="AB283" i="5"/>
  <c r="AD283" i="5"/>
  <c r="AB284" i="5"/>
  <c r="AD284" i="5"/>
  <c r="AB285" i="5"/>
  <c r="AD285" i="5"/>
  <c r="AB286" i="5"/>
  <c r="AD286" i="5"/>
  <c r="AB287" i="5"/>
  <c r="AD287" i="5"/>
  <c r="AB288" i="5"/>
  <c r="AD288" i="5"/>
  <c r="AB289" i="5"/>
  <c r="AD289" i="5"/>
  <c r="AB290" i="5"/>
  <c r="AD290" i="5"/>
  <c r="AB291" i="5"/>
  <c r="AD291" i="5"/>
  <c r="AB292" i="5"/>
  <c r="AD292" i="5"/>
  <c r="AB293" i="5"/>
  <c r="AD293" i="5"/>
  <c r="AB294" i="5"/>
  <c r="AD294" i="5"/>
  <c r="AB295" i="5"/>
  <c r="AD295" i="5"/>
  <c r="AB296" i="5"/>
  <c r="AD296" i="5"/>
  <c r="AB297" i="5"/>
  <c r="AD297" i="5"/>
  <c r="AB298" i="5"/>
  <c r="AD298" i="5"/>
  <c r="AB299" i="5"/>
  <c r="AD299" i="5"/>
  <c r="AB300" i="5"/>
  <c r="AD300" i="5"/>
  <c r="AB301" i="5"/>
  <c r="AD301" i="5"/>
  <c r="AB302" i="5"/>
  <c r="AD302" i="5"/>
  <c r="AB303" i="5"/>
  <c r="AD303" i="5"/>
  <c r="AB304" i="5"/>
  <c r="AD304" i="5"/>
  <c r="AB305" i="5"/>
  <c r="AD305" i="5"/>
  <c r="AB306" i="5"/>
  <c r="AD306" i="5"/>
  <c r="AB307" i="5"/>
  <c r="AD307" i="5"/>
  <c r="AB308" i="5"/>
  <c r="AD308" i="5"/>
  <c r="AB309" i="5"/>
  <c r="AD309" i="5"/>
  <c r="AB310" i="5"/>
  <c r="AD310" i="5"/>
  <c r="AB311" i="5"/>
  <c r="AD311" i="5"/>
  <c r="AB312" i="5"/>
  <c r="AD312" i="5"/>
  <c r="AB313" i="5"/>
  <c r="AD313" i="5"/>
  <c r="AB314" i="5"/>
  <c r="AD314" i="5"/>
  <c r="AB315" i="5"/>
  <c r="AD315" i="5"/>
  <c r="AB316" i="5"/>
  <c r="AD316" i="5"/>
  <c r="AB317" i="5"/>
  <c r="AD317" i="5"/>
  <c r="AB318" i="5"/>
  <c r="AD318" i="5"/>
  <c r="AB319" i="5"/>
  <c r="AD319" i="5"/>
  <c r="AB320" i="5"/>
  <c r="AD320" i="5"/>
  <c r="AB321" i="5"/>
  <c r="AD321" i="5"/>
  <c r="AB322" i="5"/>
  <c r="AD322" i="5"/>
  <c r="AB323" i="5"/>
  <c r="AD323" i="5"/>
  <c r="AB324" i="5"/>
  <c r="AD324" i="5"/>
  <c r="AB325" i="5"/>
  <c r="AD325" i="5"/>
  <c r="AB326" i="5"/>
  <c r="AD326" i="5"/>
  <c r="AB327" i="5"/>
  <c r="AD327" i="5"/>
  <c r="AB328" i="5"/>
  <c r="AD328" i="5"/>
  <c r="AB329" i="5"/>
  <c r="AD329" i="5"/>
  <c r="AB330" i="5"/>
  <c r="AD330" i="5"/>
  <c r="AB331" i="5"/>
  <c r="AD331" i="5"/>
  <c r="AB332" i="5"/>
  <c r="AD332" i="5"/>
  <c r="AB333" i="5"/>
  <c r="AD333" i="5"/>
  <c r="AB334" i="5"/>
  <c r="AD334" i="5"/>
  <c r="AB335" i="5"/>
  <c r="AD335" i="5"/>
  <c r="AB336" i="5"/>
  <c r="AD336" i="5"/>
  <c r="AB337" i="5"/>
  <c r="AD337" i="5"/>
  <c r="AB338" i="5"/>
  <c r="AD338" i="5"/>
  <c r="AB339" i="5"/>
  <c r="AD339" i="5"/>
  <c r="AB340" i="5"/>
  <c r="AD340" i="5"/>
  <c r="AB341" i="5"/>
  <c r="AD341" i="5"/>
  <c r="AB342" i="5"/>
  <c r="AD342" i="5"/>
  <c r="AB343" i="5"/>
  <c r="AD343" i="5"/>
  <c r="AB344" i="5"/>
  <c r="AD344" i="5"/>
  <c r="AB345" i="5"/>
  <c r="AD345" i="5"/>
  <c r="AB346" i="5"/>
  <c r="AD346" i="5"/>
  <c r="AB347" i="5"/>
  <c r="AD347" i="5"/>
  <c r="AB348" i="5"/>
  <c r="AD348" i="5"/>
  <c r="AB349" i="5"/>
  <c r="AD349" i="5"/>
  <c r="AB350" i="5"/>
  <c r="AD350" i="5"/>
  <c r="AB351" i="5"/>
  <c r="AD351" i="5"/>
  <c r="AB352" i="5"/>
  <c r="AD352" i="5"/>
  <c r="AB353" i="5"/>
  <c r="AD353" i="5"/>
  <c r="AB354" i="5"/>
  <c r="AD354" i="5"/>
  <c r="AB355" i="5"/>
  <c r="AD355" i="5"/>
  <c r="AB356" i="5"/>
  <c r="AD356" i="5"/>
  <c r="AB357" i="5"/>
  <c r="AD357" i="5"/>
  <c r="AB358" i="5"/>
  <c r="AD358" i="5"/>
  <c r="AB359" i="5"/>
  <c r="AD359" i="5"/>
  <c r="AB360" i="5"/>
  <c r="AD360" i="5"/>
  <c r="AB361" i="5"/>
  <c r="AD361" i="5"/>
  <c r="AB362" i="5"/>
  <c r="AD362" i="5"/>
  <c r="AB363" i="5"/>
  <c r="AD363" i="5"/>
  <c r="AB364" i="5"/>
  <c r="AD364" i="5"/>
  <c r="AB365" i="5"/>
  <c r="AD365" i="5"/>
  <c r="AB366" i="5"/>
  <c r="AD366" i="5"/>
  <c r="AB367" i="5"/>
  <c r="AD367" i="5"/>
  <c r="AB368" i="5"/>
  <c r="AD368" i="5"/>
  <c r="AB369" i="5"/>
  <c r="AD369" i="5"/>
  <c r="AB370" i="5"/>
  <c r="AD370" i="5"/>
  <c r="AB371" i="5"/>
  <c r="AD371" i="5"/>
  <c r="AB372" i="5"/>
  <c r="AD372" i="5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H47" i="4"/>
  <c r="G48" i="4"/>
  <c r="H48" i="4"/>
  <c r="G49" i="4"/>
  <c r="H49" i="4"/>
  <c r="G50" i="4"/>
  <c r="H50" i="4"/>
  <c r="G51" i="4"/>
  <c r="H51" i="4"/>
  <c r="G52" i="4"/>
  <c r="H52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H89" i="4"/>
  <c r="H90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H154" i="4"/>
  <c r="G155" i="4"/>
  <c r="H155" i="4"/>
  <c r="G156" i="4"/>
  <c r="H156" i="4"/>
  <c r="H157" i="4"/>
  <c r="G158" i="4"/>
  <c r="H158" i="4"/>
  <c r="G159" i="4"/>
  <c r="H159" i="4"/>
  <c r="G160" i="4"/>
  <c r="H160" i="4"/>
  <c r="G161" i="4"/>
  <c r="H161" i="4"/>
  <c r="G162" i="4"/>
  <c r="H162" i="4"/>
  <c r="H163" i="4"/>
  <c r="G164" i="4"/>
  <c r="H164" i="4"/>
  <c r="G165" i="4"/>
  <c r="H165" i="4"/>
  <c r="G166" i="4"/>
  <c r="H166" i="4"/>
  <c r="G167" i="4"/>
  <c r="H167" i="4"/>
  <c r="G168" i="4"/>
  <c r="H168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H180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H210" i="4"/>
  <c r="H211" i="4"/>
  <c r="G212" i="4"/>
  <c r="H212" i="4"/>
  <c r="G213" i="4"/>
  <c r="H213" i="4"/>
  <c r="H214" i="4"/>
  <c r="G215" i="4"/>
  <c r="H215" i="4"/>
  <c r="G216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H243" i="4"/>
  <c r="G244" i="4"/>
  <c r="H244" i="4"/>
  <c r="G245" i="4"/>
  <c r="H245" i="4"/>
  <c r="H246" i="4"/>
  <c r="G247" i="4"/>
  <c r="H247" i="4"/>
  <c r="G248" i="4"/>
  <c r="H248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H263" i="4"/>
  <c r="G264" i="4"/>
  <c r="H264" i="4"/>
  <c r="G265" i="4"/>
  <c r="H265" i="4"/>
  <c r="G266" i="4"/>
  <c r="H266" i="4"/>
  <c r="G267" i="4"/>
  <c r="H267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" i="4"/>
  <c r="G47" i="4"/>
  <c r="G53" i="4"/>
  <c r="G81" i="4"/>
  <c r="G89" i="4"/>
  <c r="G90" i="4"/>
  <c r="G91" i="4"/>
  <c r="G100" i="4"/>
  <c r="G118" i="4"/>
  <c r="G154" i="4"/>
  <c r="G157" i="4"/>
  <c r="G163" i="4"/>
  <c r="G169" i="4"/>
  <c r="G180" i="4"/>
  <c r="G181" i="4"/>
  <c r="G210" i="4"/>
  <c r="G211" i="4"/>
  <c r="G214" i="4"/>
  <c r="G217" i="4"/>
  <c r="G218" i="4"/>
  <c r="G219" i="4"/>
  <c r="G220" i="4"/>
  <c r="G221" i="4"/>
  <c r="G222" i="4"/>
  <c r="G223" i="4"/>
  <c r="G224" i="4"/>
  <c r="G225" i="4"/>
  <c r="G226" i="4"/>
  <c r="G227" i="4"/>
  <c r="G243" i="4"/>
  <c r="G246" i="4"/>
  <c r="G249" i="4"/>
  <c r="G263" i="4"/>
  <c r="G268" i="4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H47" i="3"/>
  <c r="G48" i="3"/>
  <c r="H48" i="3"/>
  <c r="G49" i="3"/>
  <c r="H49" i="3"/>
  <c r="G50" i="3"/>
  <c r="H50" i="3"/>
  <c r="G51" i="3"/>
  <c r="H51" i="3"/>
  <c r="G52" i="3"/>
  <c r="H52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H89" i="3"/>
  <c r="H90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H154" i="3"/>
  <c r="G155" i="3"/>
  <c r="H155" i="3"/>
  <c r="G156" i="3"/>
  <c r="H156" i="3"/>
  <c r="H157" i="3"/>
  <c r="G158" i="3"/>
  <c r="H158" i="3"/>
  <c r="G159" i="3"/>
  <c r="H159" i="3"/>
  <c r="G160" i="3"/>
  <c r="H160" i="3"/>
  <c r="G161" i="3"/>
  <c r="H161" i="3"/>
  <c r="G162" i="3"/>
  <c r="H162" i="3"/>
  <c r="H163" i="3"/>
  <c r="G164" i="3"/>
  <c r="H164" i="3"/>
  <c r="G165" i="3"/>
  <c r="H165" i="3"/>
  <c r="G166" i="3"/>
  <c r="H166" i="3"/>
  <c r="G167" i="3"/>
  <c r="H167" i="3"/>
  <c r="G168" i="3"/>
  <c r="H168" i="3"/>
  <c r="H169" i="3"/>
  <c r="G170" i="3"/>
  <c r="H170" i="3"/>
  <c r="G171" i="3"/>
  <c r="H171" i="3"/>
  <c r="G172" i="3"/>
  <c r="H172" i="3"/>
  <c r="G173" i="3"/>
  <c r="H173" i="3"/>
  <c r="G174" i="3"/>
  <c r="H174" i="3"/>
  <c r="H175" i="3"/>
  <c r="G176" i="3"/>
  <c r="H176" i="3"/>
  <c r="G177" i="3"/>
  <c r="H177" i="3"/>
  <c r="G178" i="3"/>
  <c r="H178" i="3"/>
  <c r="G179" i="3"/>
  <c r="H179" i="3"/>
  <c r="H180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H210" i="3"/>
  <c r="H211" i="3"/>
  <c r="G212" i="3"/>
  <c r="H212" i="3"/>
  <c r="G213" i="3"/>
  <c r="H213" i="3"/>
  <c r="H214" i="3"/>
  <c r="G215" i="3"/>
  <c r="H215" i="3"/>
  <c r="G216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H243" i="3"/>
  <c r="G244" i="3"/>
  <c r="H244" i="3"/>
  <c r="H245" i="3"/>
  <c r="H246" i="3"/>
  <c r="G247" i="3"/>
  <c r="H247" i="3"/>
  <c r="G248" i="3"/>
  <c r="H248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H263" i="3"/>
  <c r="G264" i="3"/>
  <c r="H264" i="3"/>
  <c r="G265" i="3"/>
  <c r="H265" i="3"/>
  <c r="G266" i="3"/>
  <c r="H266" i="3"/>
  <c r="G267" i="3"/>
  <c r="H267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" i="3"/>
  <c r="G47" i="3"/>
  <c r="G53" i="3"/>
  <c r="G81" i="3"/>
  <c r="G89" i="3"/>
  <c r="G90" i="3"/>
  <c r="G91" i="3"/>
  <c r="G100" i="3"/>
  <c r="G118" i="3"/>
  <c r="G154" i="3"/>
  <c r="G157" i="3"/>
  <c r="G163" i="3"/>
  <c r="G169" i="3"/>
  <c r="G175" i="3"/>
  <c r="G180" i="3"/>
  <c r="G181" i="3"/>
  <c r="G210" i="3"/>
  <c r="G211" i="3"/>
  <c r="G214" i="3"/>
  <c r="G217" i="3"/>
  <c r="G218" i="3"/>
  <c r="G219" i="3"/>
  <c r="G220" i="3"/>
  <c r="G221" i="3"/>
  <c r="G222" i="3"/>
  <c r="G223" i="3"/>
  <c r="G224" i="3"/>
  <c r="G225" i="3"/>
  <c r="G226" i="3"/>
  <c r="G227" i="3"/>
  <c r="G243" i="3"/>
  <c r="G245" i="3"/>
  <c r="G246" i="3"/>
  <c r="G249" i="3"/>
  <c r="G263" i="3"/>
  <c r="G268" i="3"/>
  <c r="G290" i="3"/>
  <c r="G298" i="3"/>
  <c r="M2" i="5"/>
  <c r="O2" i="5"/>
  <c r="M3" i="5"/>
  <c r="O3" i="5"/>
  <c r="M4" i="5"/>
  <c r="O4" i="5"/>
  <c r="M5" i="5"/>
  <c r="O5" i="5"/>
  <c r="M6" i="5"/>
  <c r="O6" i="5"/>
  <c r="M7" i="5"/>
  <c r="O7" i="5"/>
  <c r="M8" i="5"/>
  <c r="O8" i="5"/>
  <c r="M9" i="5"/>
  <c r="O9" i="5"/>
  <c r="M10" i="5"/>
  <c r="O10" i="5"/>
  <c r="M11" i="5"/>
  <c r="O11" i="5"/>
  <c r="M12" i="5"/>
  <c r="O12" i="5"/>
  <c r="M13" i="5"/>
  <c r="O13" i="5"/>
  <c r="M14" i="5"/>
  <c r="O14" i="5"/>
  <c r="M15" i="5"/>
  <c r="O15" i="5"/>
  <c r="M16" i="5"/>
  <c r="O16" i="5"/>
  <c r="M17" i="5"/>
  <c r="O17" i="5"/>
  <c r="M18" i="5"/>
  <c r="O18" i="5"/>
  <c r="M19" i="5"/>
  <c r="O19" i="5"/>
  <c r="M20" i="5"/>
  <c r="O20" i="5"/>
  <c r="M21" i="5"/>
  <c r="O21" i="5"/>
  <c r="M22" i="5"/>
  <c r="O22" i="5"/>
  <c r="M23" i="5"/>
  <c r="O23" i="5"/>
  <c r="M24" i="5"/>
  <c r="O24" i="5"/>
  <c r="M25" i="5"/>
  <c r="O25" i="5"/>
  <c r="M26" i="5"/>
  <c r="O26" i="5"/>
  <c r="M27" i="5"/>
  <c r="O27" i="5"/>
  <c r="M28" i="5"/>
  <c r="O28" i="5"/>
  <c r="M29" i="5"/>
  <c r="O29" i="5"/>
  <c r="M30" i="5"/>
  <c r="O30" i="5"/>
  <c r="M31" i="5"/>
  <c r="O31" i="5"/>
  <c r="M32" i="5"/>
  <c r="O32" i="5"/>
  <c r="M33" i="5"/>
  <c r="O33" i="5"/>
  <c r="M34" i="5"/>
  <c r="O34" i="5"/>
  <c r="M35" i="5"/>
  <c r="O35" i="5"/>
  <c r="M36" i="5"/>
  <c r="O36" i="5"/>
  <c r="M37" i="5"/>
  <c r="O37" i="5"/>
  <c r="M38" i="5"/>
  <c r="O38" i="5"/>
  <c r="M39" i="5"/>
  <c r="O39" i="5"/>
  <c r="M40" i="5"/>
  <c r="O40" i="5"/>
  <c r="M41" i="5"/>
  <c r="O41" i="5"/>
  <c r="M42" i="5"/>
  <c r="O42" i="5"/>
  <c r="M43" i="5"/>
  <c r="O43" i="5"/>
  <c r="M44" i="5"/>
  <c r="O44" i="5"/>
  <c r="M45" i="5"/>
  <c r="O45" i="5"/>
  <c r="M46" i="5"/>
  <c r="O46" i="5"/>
  <c r="M47" i="5"/>
  <c r="O47" i="5"/>
  <c r="M48" i="5"/>
  <c r="O48" i="5"/>
  <c r="M49" i="5"/>
  <c r="O49" i="5"/>
  <c r="M50" i="5"/>
  <c r="O50" i="5"/>
  <c r="M51" i="5"/>
  <c r="O51" i="5"/>
  <c r="M52" i="5"/>
  <c r="O52" i="5"/>
  <c r="M53" i="5"/>
  <c r="O53" i="5"/>
  <c r="M54" i="5"/>
  <c r="O54" i="5"/>
  <c r="M55" i="5"/>
  <c r="O55" i="5"/>
  <c r="M56" i="5"/>
  <c r="O56" i="5"/>
  <c r="M57" i="5"/>
  <c r="O57" i="5"/>
  <c r="M58" i="5"/>
  <c r="O58" i="5"/>
  <c r="M59" i="5"/>
  <c r="O59" i="5"/>
  <c r="M60" i="5"/>
  <c r="O60" i="5"/>
  <c r="M61" i="5"/>
  <c r="O61" i="5"/>
  <c r="M62" i="5"/>
  <c r="O62" i="5"/>
  <c r="M63" i="5"/>
  <c r="O63" i="5"/>
  <c r="M64" i="5"/>
  <c r="O64" i="5"/>
  <c r="M65" i="5"/>
  <c r="O65" i="5"/>
  <c r="M66" i="5"/>
  <c r="O66" i="5"/>
  <c r="M67" i="5"/>
  <c r="O67" i="5"/>
  <c r="M68" i="5"/>
  <c r="O68" i="5"/>
  <c r="M69" i="5"/>
  <c r="O69" i="5"/>
  <c r="M70" i="5"/>
  <c r="O70" i="5"/>
  <c r="M71" i="5"/>
  <c r="O71" i="5"/>
  <c r="M72" i="5"/>
  <c r="O72" i="5"/>
  <c r="M73" i="5"/>
  <c r="O73" i="5"/>
  <c r="M74" i="5"/>
  <c r="O74" i="5"/>
  <c r="M75" i="5"/>
  <c r="O75" i="5"/>
  <c r="M76" i="5"/>
  <c r="O76" i="5"/>
  <c r="M77" i="5"/>
  <c r="O77" i="5"/>
  <c r="M78" i="5"/>
  <c r="O78" i="5"/>
  <c r="M79" i="5"/>
  <c r="O79" i="5"/>
  <c r="M80" i="5"/>
  <c r="O80" i="5"/>
  <c r="M81" i="5"/>
  <c r="O81" i="5"/>
  <c r="M82" i="5"/>
  <c r="O82" i="5"/>
  <c r="M83" i="5"/>
  <c r="O83" i="5"/>
  <c r="M84" i="5"/>
  <c r="O84" i="5"/>
  <c r="M85" i="5"/>
  <c r="O85" i="5"/>
  <c r="M86" i="5"/>
  <c r="O86" i="5"/>
  <c r="M87" i="5"/>
  <c r="O87" i="5"/>
  <c r="M88" i="5"/>
  <c r="O88" i="5"/>
  <c r="M89" i="5"/>
  <c r="O89" i="5"/>
  <c r="M90" i="5"/>
  <c r="O90" i="5"/>
  <c r="M91" i="5"/>
  <c r="O91" i="5"/>
  <c r="M92" i="5"/>
  <c r="O92" i="5"/>
  <c r="M93" i="5"/>
  <c r="O93" i="5"/>
  <c r="M94" i="5"/>
  <c r="O94" i="5"/>
  <c r="M95" i="5"/>
  <c r="O95" i="5"/>
  <c r="M96" i="5"/>
  <c r="O96" i="5"/>
  <c r="M97" i="5"/>
  <c r="O97" i="5"/>
  <c r="M98" i="5"/>
  <c r="O98" i="5"/>
  <c r="M99" i="5"/>
  <c r="O99" i="5"/>
  <c r="M100" i="5"/>
  <c r="O100" i="5"/>
  <c r="M101" i="5"/>
  <c r="O101" i="5"/>
  <c r="M102" i="5"/>
  <c r="O102" i="5"/>
  <c r="M103" i="5"/>
  <c r="O103" i="5"/>
  <c r="M104" i="5"/>
  <c r="O104" i="5"/>
  <c r="M105" i="5"/>
  <c r="O105" i="5"/>
  <c r="M106" i="5"/>
  <c r="O106" i="5"/>
  <c r="M107" i="5"/>
  <c r="O107" i="5"/>
  <c r="M108" i="5"/>
  <c r="O108" i="5"/>
  <c r="M109" i="5"/>
  <c r="O109" i="5"/>
  <c r="M110" i="5"/>
  <c r="O110" i="5"/>
  <c r="M111" i="5"/>
  <c r="O111" i="5"/>
  <c r="M112" i="5"/>
  <c r="O112" i="5"/>
  <c r="M113" i="5"/>
  <c r="O113" i="5"/>
  <c r="M114" i="5"/>
  <c r="O114" i="5"/>
  <c r="M115" i="5"/>
  <c r="O115" i="5"/>
  <c r="M116" i="5"/>
  <c r="O116" i="5"/>
  <c r="M117" i="5"/>
  <c r="O117" i="5"/>
  <c r="M118" i="5"/>
  <c r="O118" i="5"/>
  <c r="M119" i="5"/>
  <c r="O119" i="5"/>
  <c r="M120" i="5"/>
  <c r="O120" i="5"/>
  <c r="M121" i="5"/>
  <c r="O121" i="5"/>
  <c r="M122" i="5"/>
  <c r="O122" i="5"/>
  <c r="M123" i="5"/>
  <c r="O123" i="5"/>
  <c r="M124" i="5"/>
  <c r="O124" i="5"/>
  <c r="M125" i="5"/>
  <c r="O125" i="5"/>
  <c r="M126" i="5"/>
  <c r="O126" i="5"/>
  <c r="M127" i="5"/>
  <c r="O127" i="5"/>
  <c r="M128" i="5"/>
  <c r="O128" i="5"/>
  <c r="M129" i="5"/>
  <c r="O129" i="5"/>
  <c r="M130" i="5"/>
  <c r="O130" i="5"/>
  <c r="M131" i="5"/>
  <c r="O131" i="5"/>
  <c r="M132" i="5"/>
  <c r="O132" i="5"/>
  <c r="M133" i="5"/>
  <c r="O133" i="5"/>
  <c r="M134" i="5"/>
  <c r="O134" i="5"/>
  <c r="M135" i="5"/>
  <c r="O135" i="5"/>
  <c r="M136" i="5"/>
  <c r="O136" i="5"/>
  <c r="M137" i="5"/>
  <c r="O137" i="5"/>
  <c r="M138" i="5"/>
  <c r="O138" i="5"/>
  <c r="M139" i="5"/>
  <c r="O139" i="5"/>
  <c r="M140" i="5"/>
  <c r="O140" i="5"/>
  <c r="M141" i="5"/>
  <c r="O141" i="5"/>
  <c r="M142" i="5"/>
  <c r="O142" i="5"/>
  <c r="M143" i="5"/>
  <c r="O143" i="5"/>
  <c r="M144" i="5"/>
  <c r="O144" i="5"/>
  <c r="M145" i="5"/>
  <c r="O145" i="5"/>
  <c r="M146" i="5"/>
  <c r="O146" i="5"/>
  <c r="M147" i="5"/>
  <c r="O147" i="5"/>
  <c r="M148" i="5"/>
  <c r="O148" i="5"/>
  <c r="M149" i="5"/>
  <c r="O149" i="5"/>
  <c r="M150" i="5"/>
  <c r="O150" i="5"/>
  <c r="M151" i="5"/>
  <c r="O151" i="5"/>
  <c r="M152" i="5"/>
  <c r="O152" i="5"/>
  <c r="M153" i="5"/>
  <c r="O153" i="5"/>
  <c r="M154" i="5"/>
  <c r="O154" i="5"/>
  <c r="M155" i="5"/>
  <c r="O155" i="5"/>
  <c r="M156" i="5"/>
  <c r="O156" i="5"/>
  <c r="M157" i="5"/>
  <c r="O157" i="5"/>
  <c r="M158" i="5"/>
  <c r="O158" i="5"/>
  <c r="M159" i="5"/>
  <c r="O159" i="5"/>
  <c r="M160" i="5"/>
  <c r="O160" i="5"/>
  <c r="M161" i="5"/>
  <c r="O161" i="5"/>
  <c r="M162" i="5"/>
  <c r="O162" i="5"/>
  <c r="M163" i="5"/>
  <c r="O163" i="5"/>
  <c r="M164" i="5"/>
  <c r="O164" i="5"/>
  <c r="M165" i="5"/>
  <c r="O165" i="5"/>
  <c r="M166" i="5"/>
  <c r="O166" i="5"/>
  <c r="M167" i="5"/>
  <c r="O167" i="5"/>
  <c r="M168" i="5"/>
  <c r="O168" i="5"/>
  <c r="M169" i="5"/>
  <c r="O169" i="5"/>
  <c r="M170" i="5"/>
  <c r="O170" i="5"/>
  <c r="M171" i="5"/>
  <c r="O171" i="5"/>
  <c r="M172" i="5"/>
  <c r="O172" i="5"/>
  <c r="M173" i="5"/>
  <c r="O173" i="5"/>
  <c r="M174" i="5"/>
  <c r="O174" i="5"/>
  <c r="M175" i="5"/>
  <c r="O175" i="5"/>
  <c r="M176" i="5"/>
  <c r="O176" i="5"/>
  <c r="M177" i="5"/>
  <c r="O177" i="5"/>
  <c r="M178" i="5"/>
  <c r="O178" i="5"/>
  <c r="M179" i="5"/>
  <c r="O179" i="5"/>
  <c r="M180" i="5"/>
  <c r="O180" i="5"/>
  <c r="M181" i="5"/>
  <c r="O181" i="5"/>
  <c r="M182" i="5"/>
  <c r="O182" i="5"/>
  <c r="M183" i="5"/>
  <c r="O183" i="5"/>
  <c r="M184" i="5"/>
  <c r="O184" i="5"/>
  <c r="M185" i="5"/>
  <c r="O185" i="5"/>
  <c r="M186" i="5"/>
  <c r="O186" i="5"/>
  <c r="M187" i="5"/>
  <c r="O187" i="5"/>
  <c r="M188" i="5"/>
  <c r="O188" i="5"/>
  <c r="M189" i="5"/>
  <c r="O189" i="5"/>
  <c r="M190" i="5"/>
  <c r="O190" i="5"/>
  <c r="M191" i="5"/>
  <c r="O191" i="5"/>
  <c r="M192" i="5"/>
  <c r="O192" i="5"/>
  <c r="M193" i="5"/>
  <c r="O193" i="5"/>
  <c r="M194" i="5"/>
  <c r="O194" i="5"/>
  <c r="M195" i="5"/>
  <c r="O195" i="5"/>
  <c r="M196" i="5"/>
  <c r="O196" i="5"/>
  <c r="M197" i="5"/>
  <c r="O197" i="5"/>
  <c r="M198" i="5"/>
  <c r="O198" i="5"/>
  <c r="M199" i="5"/>
  <c r="O199" i="5"/>
  <c r="M200" i="5"/>
  <c r="O200" i="5"/>
  <c r="M201" i="5"/>
  <c r="O201" i="5"/>
  <c r="M202" i="5"/>
  <c r="O202" i="5"/>
  <c r="M203" i="5"/>
  <c r="O203" i="5"/>
  <c r="M204" i="5"/>
  <c r="O204" i="5"/>
  <c r="M205" i="5"/>
  <c r="O205" i="5"/>
  <c r="M206" i="5"/>
  <c r="O206" i="5"/>
  <c r="M207" i="5"/>
  <c r="O207" i="5"/>
  <c r="M208" i="5"/>
  <c r="O208" i="5"/>
  <c r="M209" i="5"/>
  <c r="O209" i="5"/>
  <c r="M210" i="5"/>
  <c r="O210" i="5"/>
  <c r="M211" i="5"/>
  <c r="O211" i="5"/>
  <c r="M212" i="5"/>
  <c r="O212" i="5"/>
  <c r="M213" i="5"/>
  <c r="O213" i="5"/>
  <c r="M214" i="5"/>
  <c r="O214" i="5"/>
  <c r="M215" i="5"/>
  <c r="O215" i="5"/>
  <c r="M216" i="5"/>
  <c r="O216" i="5"/>
  <c r="M217" i="5"/>
  <c r="O217" i="5"/>
  <c r="M218" i="5"/>
  <c r="O218" i="5"/>
  <c r="M219" i="5"/>
  <c r="O219" i="5"/>
  <c r="M220" i="5"/>
  <c r="O220" i="5"/>
  <c r="M221" i="5"/>
  <c r="O221" i="5"/>
  <c r="M222" i="5"/>
  <c r="O222" i="5"/>
  <c r="M223" i="5"/>
  <c r="O223" i="5"/>
  <c r="M224" i="5"/>
  <c r="O224" i="5"/>
  <c r="M225" i="5"/>
  <c r="O225" i="5"/>
  <c r="M226" i="5"/>
  <c r="O226" i="5"/>
  <c r="M227" i="5"/>
  <c r="O227" i="5"/>
  <c r="M228" i="5"/>
  <c r="O228" i="5"/>
  <c r="M229" i="5"/>
  <c r="O229" i="5"/>
  <c r="M230" i="5"/>
  <c r="O230" i="5"/>
  <c r="M231" i="5"/>
  <c r="O231" i="5"/>
  <c r="M232" i="5"/>
  <c r="O232" i="5"/>
  <c r="M233" i="5"/>
  <c r="O233" i="5"/>
  <c r="M234" i="5"/>
  <c r="O234" i="5"/>
  <c r="M235" i="5"/>
  <c r="O235" i="5"/>
  <c r="M236" i="5"/>
  <c r="O236" i="5"/>
  <c r="M237" i="5"/>
  <c r="O237" i="5"/>
  <c r="M238" i="5"/>
  <c r="O238" i="5"/>
  <c r="M239" i="5"/>
  <c r="O239" i="5"/>
  <c r="M240" i="5"/>
  <c r="O240" i="5"/>
  <c r="M241" i="5"/>
  <c r="O241" i="5"/>
  <c r="M242" i="5"/>
  <c r="O242" i="5"/>
  <c r="M243" i="5"/>
  <c r="O243" i="5"/>
  <c r="M244" i="5"/>
  <c r="O244" i="5"/>
  <c r="M245" i="5"/>
  <c r="O245" i="5"/>
  <c r="M246" i="5"/>
  <c r="O246" i="5"/>
  <c r="M247" i="5"/>
  <c r="O247" i="5"/>
  <c r="M248" i="5"/>
  <c r="O248" i="5"/>
  <c r="M249" i="5"/>
  <c r="O249" i="5"/>
  <c r="M250" i="5"/>
  <c r="O250" i="5"/>
  <c r="M251" i="5"/>
  <c r="O251" i="5"/>
  <c r="M252" i="5"/>
  <c r="O252" i="5"/>
  <c r="M253" i="5"/>
  <c r="O253" i="5"/>
  <c r="M254" i="5"/>
  <c r="O254" i="5"/>
  <c r="M255" i="5"/>
  <c r="O255" i="5"/>
  <c r="M256" i="5"/>
  <c r="O256" i="5"/>
  <c r="M257" i="5"/>
  <c r="O257" i="5"/>
  <c r="M258" i="5"/>
  <c r="O258" i="5"/>
  <c r="M259" i="5"/>
  <c r="O259" i="5"/>
  <c r="M260" i="5"/>
  <c r="O260" i="5"/>
  <c r="M261" i="5"/>
  <c r="O261" i="5"/>
  <c r="M262" i="5"/>
  <c r="O262" i="5"/>
  <c r="M263" i="5"/>
  <c r="O263" i="5"/>
  <c r="M264" i="5"/>
  <c r="O264" i="5"/>
  <c r="M265" i="5"/>
  <c r="O265" i="5"/>
  <c r="M266" i="5"/>
  <c r="O266" i="5"/>
  <c r="M267" i="5"/>
  <c r="O267" i="5"/>
  <c r="M268" i="5"/>
  <c r="O268" i="5"/>
  <c r="M269" i="5"/>
  <c r="O269" i="5"/>
  <c r="M270" i="5"/>
  <c r="O270" i="5"/>
  <c r="M271" i="5"/>
  <c r="O271" i="5"/>
  <c r="M272" i="5"/>
  <c r="O272" i="5"/>
  <c r="M273" i="5"/>
  <c r="O273" i="5"/>
  <c r="M274" i="5"/>
  <c r="O274" i="5"/>
  <c r="M275" i="5"/>
  <c r="O275" i="5"/>
  <c r="M276" i="5"/>
  <c r="O276" i="5"/>
  <c r="M277" i="5"/>
  <c r="O277" i="5"/>
  <c r="M278" i="5"/>
  <c r="O278" i="5"/>
  <c r="M279" i="5"/>
  <c r="O279" i="5"/>
  <c r="M280" i="5"/>
  <c r="O280" i="5"/>
  <c r="M281" i="5"/>
  <c r="O281" i="5"/>
  <c r="M282" i="5"/>
  <c r="O282" i="5"/>
  <c r="M283" i="5"/>
  <c r="O283" i="5"/>
  <c r="M284" i="5"/>
  <c r="O284" i="5"/>
  <c r="M285" i="5"/>
  <c r="O285" i="5"/>
  <c r="M286" i="5"/>
  <c r="O286" i="5"/>
  <c r="M287" i="5"/>
  <c r="O287" i="5"/>
  <c r="M288" i="5"/>
  <c r="O288" i="5"/>
  <c r="M289" i="5"/>
  <c r="O289" i="5"/>
  <c r="M290" i="5"/>
  <c r="O290" i="5"/>
  <c r="M291" i="5"/>
  <c r="O291" i="5"/>
  <c r="M292" i="5"/>
  <c r="O292" i="5"/>
  <c r="M293" i="5"/>
  <c r="O293" i="5"/>
  <c r="M294" i="5"/>
  <c r="O294" i="5"/>
  <c r="M295" i="5"/>
  <c r="O295" i="5"/>
  <c r="M296" i="5"/>
  <c r="O296" i="5"/>
  <c r="M297" i="5"/>
  <c r="O297" i="5"/>
  <c r="M298" i="5"/>
  <c r="O298" i="5"/>
  <c r="M299" i="5"/>
  <c r="O299" i="5"/>
  <c r="M300" i="5"/>
  <c r="O300" i="5"/>
  <c r="M301" i="5"/>
  <c r="O301" i="5"/>
  <c r="M302" i="5"/>
  <c r="O302" i="5"/>
  <c r="M303" i="5"/>
  <c r="O303" i="5"/>
  <c r="M304" i="5"/>
  <c r="O304" i="5"/>
  <c r="M305" i="5"/>
  <c r="O305" i="5"/>
  <c r="M306" i="5"/>
  <c r="O306" i="5"/>
  <c r="M307" i="5"/>
  <c r="O307" i="5"/>
  <c r="M308" i="5"/>
  <c r="O308" i="5"/>
  <c r="M309" i="5"/>
  <c r="O309" i="5"/>
  <c r="M310" i="5"/>
  <c r="O310" i="5"/>
  <c r="M311" i="5"/>
  <c r="O311" i="5"/>
  <c r="M312" i="5"/>
  <c r="O312" i="5"/>
  <c r="M313" i="5"/>
  <c r="O313" i="5"/>
  <c r="M314" i="5"/>
  <c r="O314" i="5"/>
  <c r="M315" i="5"/>
  <c r="O315" i="5"/>
  <c r="M316" i="5"/>
  <c r="O316" i="5"/>
  <c r="M317" i="5"/>
  <c r="O317" i="5"/>
  <c r="M318" i="5"/>
  <c r="O318" i="5"/>
  <c r="M319" i="5"/>
  <c r="O319" i="5"/>
  <c r="M320" i="5"/>
  <c r="O320" i="5"/>
  <c r="M321" i="5"/>
  <c r="O321" i="5"/>
  <c r="M322" i="5"/>
  <c r="O322" i="5"/>
  <c r="M323" i="5"/>
  <c r="O323" i="5"/>
  <c r="M324" i="5"/>
  <c r="O324" i="5"/>
  <c r="M325" i="5"/>
  <c r="O325" i="5"/>
  <c r="M326" i="5"/>
  <c r="O326" i="5"/>
  <c r="M327" i="5"/>
  <c r="O327" i="5"/>
  <c r="M328" i="5"/>
  <c r="O328" i="5"/>
  <c r="M329" i="5"/>
  <c r="O329" i="5"/>
  <c r="M330" i="5"/>
  <c r="O330" i="5"/>
  <c r="M331" i="5"/>
  <c r="O331" i="5"/>
  <c r="M332" i="5"/>
  <c r="O332" i="5"/>
  <c r="M333" i="5"/>
  <c r="O333" i="5"/>
  <c r="M334" i="5"/>
  <c r="O334" i="5"/>
  <c r="M335" i="5"/>
  <c r="O335" i="5"/>
  <c r="M336" i="5"/>
  <c r="O336" i="5"/>
  <c r="M337" i="5"/>
  <c r="O337" i="5"/>
  <c r="M338" i="5"/>
  <c r="O338" i="5"/>
  <c r="M339" i="5"/>
  <c r="O339" i="5"/>
  <c r="M340" i="5"/>
  <c r="O340" i="5"/>
  <c r="M341" i="5"/>
  <c r="O341" i="5"/>
  <c r="M342" i="5"/>
  <c r="O342" i="5"/>
  <c r="M343" i="5"/>
  <c r="O343" i="5"/>
  <c r="M344" i="5"/>
  <c r="O344" i="5"/>
  <c r="M345" i="5"/>
  <c r="O345" i="5"/>
  <c r="M346" i="5"/>
  <c r="O346" i="5"/>
  <c r="M347" i="5"/>
  <c r="O347" i="5"/>
  <c r="M348" i="5"/>
  <c r="O348" i="5"/>
  <c r="M349" i="5"/>
  <c r="O349" i="5"/>
  <c r="M350" i="5"/>
  <c r="O350" i="5"/>
  <c r="M351" i="5"/>
  <c r="O351" i="5"/>
  <c r="M352" i="5"/>
  <c r="O352" i="5"/>
  <c r="M353" i="5"/>
  <c r="O353" i="5"/>
  <c r="M354" i="5"/>
  <c r="O354" i="5"/>
  <c r="M355" i="5"/>
  <c r="O355" i="5"/>
  <c r="M356" i="5"/>
  <c r="O356" i="5"/>
  <c r="M357" i="5"/>
  <c r="O357" i="5"/>
  <c r="M358" i="5"/>
  <c r="O358" i="5"/>
  <c r="M359" i="5"/>
  <c r="O359" i="5"/>
  <c r="M360" i="5"/>
  <c r="O360" i="5"/>
  <c r="M361" i="5"/>
  <c r="O361" i="5"/>
  <c r="M362" i="5"/>
  <c r="O362" i="5"/>
  <c r="M363" i="5"/>
  <c r="O363" i="5"/>
  <c r="M364" i="5"/>
  <c r="O364" i="5"/>
  <c r="M365" i="5"/>
  <c r="O365" i="5"/>
  <c r="M366" i="5"/>
  <c r="O366" i="5"/>
  <c r="M367" i="5"/>
  <c r="O367" i="5"/>
  <c r="M368" i="5"/>
  <c r="O368" i="5"/>
  <c r="M369" i="5"/>
  <c r="O369" i="5"/>
  <c r="M370" i="5"/>
  <c r="O370" i="5"/>
  <c r="M371" i="5"/>
  <c r="O371" i="5"/>
  <c r="M372" i="5"/>
  <c r="O372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</calcChain>
</file>

<file path=xl/sharedStrings.xml><?xml version="1.0" encoding="utf-8"?>
<sst xmlns="http://schemas.openxmlformats.org/spreadsheetml/2006/main" count="27003" uniqueCount="744">
  <si>
    <t>Bundle</t>
  </si>
  <si>
    <t>javax.xml_1.3.4.v201005080400</t>
  </si>
  <si>
    <t>RESOLVED</t>
  </si>
  <si>
    <t>org.eclipse.swt.examples.ole.win32_3.105.3.v20161230-1118</t>
  </si>
  <si>
    <t>STARTING</t>
  </si>
  <si>
    <t>org.eclipse.equinox.frameworkadmin.test_1.1.100.v20150430-1836</t>
  </si>
  <si>
    <t>INSTALLED</t>
  </si>
  <si>
    <t>org.eclipse.ui.trace_1.0.400.v20160509-1055</t>
  </si>
  <si>
    <t>org.eclipse.jface_3.12.2.v20170113-2113</t>
  </si>
  <si>
    <t>org.eclipse.e4.ui.widgets_1.1.100.v20160506-0759</t>
  </si>
  <si>
    <t>org.eclipse.equinox.io_1.1.100.v20150430-1834</t>
  </si>
  <si>
    <t>org.eclipse.equinox.p2.transport.ecf_1.1.201.v20161115-1927</t>
  </si>
  <si>
    <t>org.objectweb.asm.tree_5.0.1.v201404251740</t>
  </si>
  <si>
    <t>org.apache.httpcomponents.httpcore_4.3.3.v201411290715</t>
  </si>
  <si>
    <t>org.eclipse.jdt.apt.ui_3.4.100.v20160418-1457</t>
  </si>
  <si>
    <t>org.eclipse.core.net.win32.x86_1.1.0.v20160323-1650</t>
  </si>
  <si>
    <t>com.google.code.atinject.tck_1.1.0.v20150813-0925</t>
  </si>
  <si>
    <t>org.apache.lucene.analysis_3.5.0.v20120725-1805</t>
  </si>
  <si>
    <t>org.eclipse.equinox.p2.reconciler.dropins_1.1.400.v20160504-1450</t>
  </si>
  <si>
    <t>org.apache.httpcomponents.httpclient_4.3.6.v201511171540</t>
  </si>
  <si>
    <t>org.eclipse.e4.ui.css.swt_0.12.100.v20160517-1505</t>
  </si>
  <si>
    <t>org.eclipse.core.filebuffers_3.6.0.v20160503-1849</t>
  </si>
  <si>
    <t>org.apache.batik.util.gui_1.7.0.v200903091627</t>
  </si>
  <si>
    <t>org.eclipse.jetty.http_9.3.9.v20160517</t>
  </si>
  <si>
    <t>org.eclipse.equinox.p2.metadata.repository_1.2.300.v20160419-0834</t>
  </si>
  <si>
    <t>org.eclipse.core.filesystem.linux.x86_64_1.2.200.v20140124-1940</t>
  </si>
  <si>
    <t>org.eclipse.e4.core.di_1.6.1.v20160712-0927</t>
  </si>
  <si>
    <t>org.eclipse.core.contenttype_3.5.100.v20160418-1621</t>
  </si>
  <si>
    <t>org.eclipse.pde.api.tools.annotations_1.0.100.v20160418-1724</t>
  </si>
  <si>
    <t>org.tukaani.xz_1.3.0.v201308270617</t>
  </si>
  <si>
    <t>org.eclipse.ui.console_3.6.201.v20161107-0337</t>
  </si>
  <si>
    <t>org.easymock_2.4.0.v20090202-0900</t>
  </si>
  <si>
    <t>org.eclipse.core.filesystem.aix.ppc64_1.1.0.v20140124-1940</t>
  </si>
  <si>
    <t>org.eclipse.core.filesystem_1.6.1.v20161113-2349</t>
  </si>
  <si>
    <t>org.eclipse.equinox.p2.extensionlocation_1.2.300.v20160419-0834</t>
  </si>
  <si>
    <t>org.eclipse.equinox.launcher.gtk.linux.x86_64_1.1.401.v20161122-1740</t>
  </si>
  <si>
    <t>org.eclipse.equinox.ip_1.1.300.v20130327-1442</t>
  </si>
  <si>
    <t>org.eclipse.equinox.p2.artifact.repository_1.1.500.v20160419-0834</t>
  </si>
  <si>
    <t>org.eclipse.pde.api.tools.ee.cdcfoundation11_1.0.200.v20130327-1631</t>
  </si>
  <si>
    <t>org.eclipse.pde.build_3.9.200.v20160204-0642</t>
  </si>
  <si>
    <t>org.eclipse.jsch.core_1.3.0.v20160422-1917</t>
  </si>
  <si>
    <t>org.eclipse.equinox.transforms.xslt_1.0.300.v20130327-1442</t>
  </si>
  <si>
    <t>org.eclipse.jsch.ui_1.3.0.v20160323-1650</t>
  </si>
  <si>
    <t>org.eclipse.pde.core_3.11.1.v20161115-1951</t>
  </si>
  <si>
    <t>org.eclipse.jdt.debug.ui_3.7.201.v20160811-0450</t>
  </si>
  <si>
    <t>org.eclipse.ui.examples.contributions_3.4.0.v20160401-0528</t>
  </si>
  <si>
    <t>org.eclipse.ui.workbench_3.108.3.v20170216-1539</t>
  </si>
  <si>
    <t>org.eclipse.equinox.p2.metadata_2.3.100.v20160427-2220</t>
  </si>
  <si>
    <t>org.eclipse.pde.runtime_3.5.0.v20160418-1724</t>
  </si>
  <si>
    <t>org.eclipse.ui.intro.quicklinks_1.0.0.v20160515-0255</t>
  </si>
  <si>
    <t>org.eclipse.platform_4.6.3.v20170301-0400</t>
  </si>
  <si>
    <t>org.objectweb.asm_5.0.1.v201404251740</t>
  </si>
  <si>
    <t>org.slf4j.api_1.7.2.v20121108-1250</t>
  </si>
  <si>
    <t>org.eclipse.jetty.security_9.3.9.v20160517</t>
  </si>
  <si>
    <t>org.apache.mina.core_2.0.7.v201401071602</t>
  </si>
  <si>
    <t>org.eclipse.swt.gtk.linux.x86_64_3.105.3.v20170228-0512</t>
  </si>
  <si>
    <t>org.eclipse.core.resources.win32.x86_64_3.5.0.v20140124-1940</t>
  </si>
  <si>
    <t>org.eclipse.equinox.app_1.3.400.v20150715-1528</t>
  </si>
  <si>
    <t>org.eclipse.equinox.weaving.caching.j9_1.0.200.v20140529-1734</t>
  </si>
  <si>
    <t>org.eclipse.swt_3.105.3.v20170228-0512</t>
  </si>
  <si>
    <t>org.eclipse.ecf.filetransfer_5.0.0.v20160405-1820</t>
  </si>
  <si>
    <t>org.eclipse.ecf.provider.filetransfer_3.2.200.v20160405-1820</t>
  </si>
  <si>
    <t>org.eclipse.e4.tools.services_4.5.0.v20160503-0947</t>
  </si>
  <si>
    <t>org.eclipse.equinox.p2.garbagecollector_1.0.300.v20160504-1450</t>
  </si>
  <si>
    <t>org.eclipse.debug.examples.ui_1.5.0.v20160419-1720</t>
  </si>
  <si>
    <t>org.eclipse.jetty.util_9.3.9.v20160517</t>
  </si>
  <si>
    <t>org.eclipse.rcp_4.6.3.v20170301-0400</t>
  </si>
  <si>
    <t>org.eclipse.jetty.server_9.3.9.v20160517</t>
  </si>
  <si>
    <t>org.eclipse.pde.ds.annotations_1.0.0.v20160525-1437</t>
  </si>
  <si>
    <t>org.eclipse.jdt.apt.core_3.4.100.v20160525-0952</t>
  </si>
  <si>
    <t>org.eclipse.search_3.11.1.v20161113-1700</t>
  </si>
  <si>
    <t>org.eclipse.core.net.win32.x86_64_1.1.0.v20160323-1650</t>
  </si>
  <si>
    <t>org.eclipse.jdt.core_3.12.3.v20170228-1205</t>
  </si>
  <si>
    <t>org.eclipse.ecf.identity_3.7.0.v20160405-1820</t>
  </si>
  <si>
    <t>org.eclipse.equinox.p2.touchpoint.eclipse_2.1.400.v20160419-0834</t>
  </si>
  <si>
    <t>org.eclipse.equinox.simpleconfigurator.manipulator_2.0.200.v20160504-1450</t>
  </si>
  <si>
    <t>org.eclipse.ant.core_3.4.100.v20160505-0642</t>
  </si>
  <si>
    <t>org.eclipse.equinox.event_1.3.200.v20160324-1850</t>
  </si>
  <si>
    <t>org.eclipse.jdt.annotation_2.1.0.v20160418-1457</t>
  </si>
  <si>
    <t>org.sat4j.core_2.3.5.v201308161310</t>
  </si>
  <si>
    <t>org.eclipse.equinox.security_1.2.200.v20150715-1528</t>
  </si>
  <si>
    <t>javax.inject_1.0.0.v20091030</t>
  </si>
  <si>
    <t>org.eclipse.core.net.linux.x86_1.2.0.v20160323-1650</t>
  </si>
  <si>
    <t>org.eclipse.jdt.ui_3.12.2.v20160929-0804</t>
  </si>
  <si>
    <t>org.eclipse.core.filesystem.win32.x86_1.4.0.v20140124-1940</t>
  </si>
  <si>
    <t>org.eclipse.equinox.p2.repository_2.3.200.v20160421-0324</t>
  </si>
  <si>
    <t>org.eclipse.equinox.p2.director.app_1.0.500.v20160419-0834</t>
  </si>
  <si>
    <t>org.eclipse.swt.gtk.solaris.sparcv9_3.105.3.v20170228-0512</t>
  </si>
  <si>
    <t>org.eclipse.e4.ui.workbench.renderers.swt_0.14.1.v20170117-1415</t>
  </si>
  <si>
    <t>org.eclipse.ui.views.log_1.2.1.v20160829-0826</t>
  </si>
  <si>
    <t>org.eclipse.jdt.core.manipulation_1.7.0.v20160419-0705</t>
  </si>
  <si>
    <t>org.eclipse.e4.tools.jdt.templates_4.5.0.v20161220-1401</t>
  </si>
  <si>
    <t>org.eclipse.equinox.p2.discovery.compatibility_1.0.200.v20131211-1531</t>
  </si>
  <si>
    <t>org.eclipse.equinox.http.registry_1.1.400.v20150715-1528</t>
  </si>
  <si>
    <t>org.apache.ant_1.9.6.v201510161327</t>
  </si>
  <si>
    <t>org.eclipse.equinox.launcher.gtk.solaris.x86_64_1.1.401.v20161122-1740</t>
  </si>
  <si>
    <t>org.eclipse.swt.gtk.aix.ppc_3.105.3.v20170228-0512</t>
  </si>
  <si>
    <t>org.eclipse.ui.examples.javaeditor_3.2.0.v20160503-1849</t>
  </si>
  <si>
    <t>org.eclipse.equinox.frameworkadmin.equinox_1.0.700.v20160102-2223</t>
  </si>
  <si>
    <t>org.eclipse.ui.examples.fieldassist_1.1.100.v20160330-1439</t>
  </si>
  <si>
    <t>org.eclipse.e4.ui.css.core_0.12.1.v20161114-0210</t>
  </si>
  <si>
    <t>org.eclipse.equinox.region_1.3.2.v20170118-1930</t>
  </si>
  <si>
    <t>org.eclipse.equinox.http.jetty_3.3.0.v20160324-1850</t>
  </si>
  <si>
    <t>org.eclipse.equinox.coordinator_1.3.200.v20160325-1323</t>
  </si>
  <si>
    <t>org.w3c.dom.svg_1.1.0.v201011041433</t>
  </si>
  <si>
    <t>org.eclipse.equinox.p2.updatechecker_1.1.300.v20161124-1529</t>
  </si>
  <si>
    <t>org.eclipse.equinox.preferences_3.6.1.v20160815-1406</t>
  </si>
  <si>
    <t>org.eclipse.pde.api.tools.ee.jre11_1.0.200.v20130327-1631</t>
  </si>
  <si>
    <t>org.apache.lucene.core_3.5.0.v20120725-1805</t>
  </si>
  <si>
    <t>com.jcraft.jsch_0.1.54.v20170116-1932</t>
  </si>
  <si>
    <t>org.eclipse.e4.ui.workbench.swt_0.14.1.v20160829-0832</t>
  </si>
  <si>
    <t>org.eclipse.e4.tools_4.5.0.v20160503-0947</t>
  </si>
  <si>
    <t>org.eclipse.team.examples.filesystem_3.5.0.v20160323-1650</t>
  </si>
  <si>
    <t>org.eclipse.e4.ui.services_1.2.100.v20160506-0759</t>
  </si>
  <si>
    <t>org.eclipse.compare.examples_3.2.0.v20160323-1650</t>
  </si>
  <si>
    <t>org.eclipse.e4.core.di.extensions_0.14.0.v20160211-1614</t>
  </si>
  <si>
    <t>org.eclipse.ecf.provider.filetransfer.ssl_1.0.0.v20160405-1820</t>
  </si>
  <si>
    <t>org.eclipse.ui.themes_1.1.300.v20161107-1827</t>
  </si>
  <si>
    <t>org.hamcrest.text_1.1.0.v20090501071000</t>
  </si>
  <si>
    <t>org.eclipse.cvs_1.4.302.v20170301-0400</t>
  </si>
  <si>
    <t>org.eclipse.core.commands_3.8.1.v20161221-1651</t>
  </si>
  <si>
    <t>org.eclipse.pde.ui.templates_3.6.0.v20160424-1948</t>
  </si>
  <si>
    <t>org.eclipse.equinox.p2.console_1.0.500.v20160504-1450</t>
  </si>
  <si>
    <t>org.eclipse.equinox.security.macosx_1.100.200.v20130327-1442</t>
  </si>
  <si>
    <t>org.eclipse.ecf_3.8.0.v20160405-1820</t>
  </si>
  <si>
    <t>org.eclipse.equinox.p2.ui.discovery_1.0.201.v20160901-1335</t>
  </si>
  <si>
    <t>org.eclipse.pde.junit.runtime_3.5.0.v20151013-0625</t>
  </si>
  <si>
    <t>org.eclipse.ui.views_3.8.102.v20170111-0801</t>
  </si>
  <si>
    <t>org.eclipse.emf.ecore_2.12.0.v20160420-0247</t>
  </si>
  <si>
    <t>org.eclipse.team.ui_3.8.0.v20160518-1906</t>
  </si>
  <si>
    <t>org.eclipse.osgi.util_3.3.100.v20150423-1351</t>
  </si>
  <si>
    <t>org.eclipse.jetty.continuation_9.3.9.v20160517</t>
  </si>
  <si>
    <t>org.eclipse.pde_3.12.3.v20170301-0400</t>
  </si>
  <si>
    <t>com.sun.el_2.2.0.v201303151357</t>
  </si>
  <si>
    <t>org.eclipse.ui.examples.multipageeditor_3.2.300.v20151104-0051</t>
  </si>
  <si>
    <t>org.eclipse.ui.ide_3.12.3.v20170119-0935</t>
  </si>
  <si>
    <t>org.eclipse.ui.editors_3.10.1.v20161106-1856</t>
  </si>
  <si>
    <t>org.eclipse.equinox.p2.publisher.eclipse_1.2.100.v20160504-1450</t>
  </si>
  <si>
    <t>org.apache.batik.util_1.7.0.v201011041433</t>
  </si>
  <si>
    <t>org.eclipse.equinox.launcher.gtk.linux.ppc64_1.1.401.v20161122-1740</t>
  </si>
  <si>
    <t>org.eclipse.ui.navigator.resources_3.5.101.v20161006-0640</t>
  </si>
  <si>
    <t>org.eclipse.swt.gtk.linux.ppc_3.105.3.v20170228-0512</t>
  </si>
  <si>
    <t>org.eclipse.equinox.ds_1.4.400.v20160226-2036</t>
  </si>
  <si>
    <t>org.eclipse.equinox.launcher.cocoa.macosx.x86_64_1.1.401.v20161122-1740</t>
  </si>
  <si>
    <t>org.eclipse.jdt.junit_3.9.0.v20160421-1701</t>
  </si>
  <si>
    <t>org.eclipse.equinox.p2.installer_1.0.500.v20160419-0100</t>
  </si>
  <si>
    <t>org.eclipse.equinox.p2.ui.sdk_1.0.400.v20150423-1455</t>
  </si>
  <si>
    <t>org.eclipse.compare.examples.xml_3.4.0.v20161002-1953</t>
  </si>
  <si>
    <t>org.eclipse.ui.forms_3.7.1.v20161220-1635</t>
  </si>
  <si>
    <t>org.eclipse.swt.gtk.linux.s390_3.105.3.v20170228-0512</t>
  </si>
  <si>
    <t>org.eclipse.equinox.launcher.gtk.linux.x86_1.1.401.v20161122-1740</t>
  </si>
  <si>
    <t>org.eclipse.ltk.core.refactoring_3.7.0.v20160419-0705</t>
  </si>
  <si>
    <t>org.eclipse.equinox.http.servletbridge_1.0.300.v20130327-1442</t>
  </si>
  <si>
    <t>org.apache.commons.codec_1.6.0.v201305230611</t>
  </si>
  <si>
    <t>org.apache.batik.css_1.7.0.v201011041433</t>
  </si>
  <si>
    <t>org.w3c.dom.smil_1.0.1.v200903091627</t>
  </si>
  <si>
    <t>org.eclipse.emf.ecore.change_2.11.0.v20160420-0247</t>
  </si>
  <si>
    <t>org.eclipse.equinox.weaving.caching_1.0.400.v20140529-1734</t>
  </si>
  <si>
    <t>org.eclipse.team.cvs.ui_3.4.0.v20160518-1906</t>
  </si>
  <si>
    <t>org.eclipse.equinox.launcher.gtk.solaris.sparcv9_1.1.401.v20161122-1740</t>
  </si>
  <si>
    <t>org.eclipse.swt.win32.win32.x86_64_3.105.3.v20170228-0512</t>
  </si>
  <si>
    <t>org.apache.commons.fileupload_1.2.2.v20111214-1400</t>
  </si>
  <si>
    <t>org.eclipse.pde.api.tools_1.1.2.v20161115-0549</t>
  </si>
  <si>
    <t>org.eclipse.jdt.apt.pluggable.core_1.1.100.v20160418-1457</t>
  </si>
  <si>
    <t>org.eclipse.ui.ide.application_1.1.101.v20160829-0827</t>
  </si>
  <si>
    <t>org.eclipse.e4.ui.css.swt.theme_0.10.100.v20160523-0836</t>
  </si>
  <si>
    <t>org.eclipse.ui.monitoring_1.1.2.v20170203-1115</t>
  </si>
  <si>
    <t>org.eclipse.compare.win32_1.1.0.v20160418-1534</t>
  </si>
  <si>
    <t>org.eclipse.equinox.device_1.0.400.v20130327-1442</t>
  </si>
  <si>
    <t>org.eclipse.equinox.useradmin_1.1.400.v20130327-1442</t>
  </si>
  <si>
    <t>org.eclipse.swt.examples.views_3.105.3.v20161230-1118</t>
  </si>
  <si>
    <t>org.eclipse.jdt.compiler.tool_1.1.100.v20160418-1457</t>
  </si>
  <si>
    <t>org.eclipse.core.resources_3.11.1.v20161107-2032</t>
  </si>
  <si>
    <t>org.eclipse.swt.examples.launcher_3.105.3.v20161230-1118</t>
  </si>
  <si>
    <t>org.eclipse.core.filesystem.macosx_1.3.0.v20140124-1940</t>
  </si>
  <si>
    <t>org.eclipse.core.filesystem.aix.ppc_1.1.0.v20140124-1940</t>
  </si>
  <si>
    <t>org.eclipse.equinox.p2.touchpoint.natives_1.2.100.v20160419-0834</t>
  </si>
  <si>
    <t>org.eclipse.ui.workbench.texteditor_3.10.1.v20160818-1626</t>
  </si>
  <si>
    <t>org.eclipse.ui.examples.views.properties.tabbed.article_3.2.1.v20160330-1438</t>
  </si>
  <si>
    <t>org.eclipse.ui_3.108.1.v20160929-1045</t>
  </si>
  <si>
    <t>org.eclipse.e4.ui.bindings_0.11.100.v20160509-1025</t>
  </si>
  <si>
    <t>org.eclipse.ui.navigator_3.6.101.v20161006-1120</t>
  </si>
  <si>
    <t>javax.servlet.jsp_2.2.0.v201112011158</t>
  </si>
  <si>
    <t>org.eclipse.pde.api.tools.ee.javase16_1.0.200.v20130327-1631</t>
  </si>
  <si>
    <t>org.eclipse.swt.win32.win32.x86_3.105.3.v20170228-0512</t>
  </si>
  <si>
    <t>org.eclipse.jface.databinding_1.8.1.v20161026-1531</t>
  </si>
  <si>
    <t>org.eclipse.e4.emf.xpath_0.1.200.v20160506-0804</t>
  </si>
  <si>
    <t>org.sat4j.pb_2.3.5.v201404071733</t>
  </si>
  <si>
    <t>org.eclipse.core.databinding.property_1.6.0.v20160427-0852</t>
  </si>
  <si>
    <t>org.eclipse.core.filesystem.win32.x86_64_1.4.0.v20140124-1940</t>
  </si>
  <si>
    <t>org.eclipse.equinox.console.jaas.fragment_1.0.0.v20130327-1442</t>
  </si>
  <si>
    <t>org.hamcrest_1.1.0.v20090501071000</t>
  </si>
  <si>
    <t>org.eclipse.ui.externaltools_3.3.100.v20160518-1858</t>
  </si>
  <si>
    <t>org.eclipse.sdk.examples_3.5.600.v20170301-0400</t>
  </si>
  <si>
    <t>org.eclipse.equinox.http.servlet_1.3.1.v20160808-1329</t>
  </si>
  <si>
    <t>org.eclipse.ui.win32_3.3.0.v20160505-1310</t>
  </si>
  <si>
    <t>org.eclipse.equinox.launcher.win32.win32.x86_64_1.1.401.v20161122-1740</t>
  </si>
  <si>
    <t>org.eclipse.pde.api.tools.ee.j2se15_1.0.200.v20130327-1631</t>
  </si>
  <si>
    <t>org.eclipse.equinox.util_1.0.500.v20130404-1337</t>
  </si>
  <si>
    <t>org.eclipse.ui.browser_3.5.2.v20161114-0210</t>
  </si>
  <si>
    <t>org.eclipse.pde.api.tools.ee.j2se13_1.0.200.v20130327-1631</t>
  </si>
  <si>
    <t>org.eclipse.e4.core.contexts_1.5.1.v20170203-1100</t>
  </si>
  <si>
    <t>com.ibm.icu_56.1.0.v201601250100</t>
  </si>
  <si>
    <t>org.eclipse.emf.common_2.12.0.v20160420-0247</t>
  </si>
  <si>
    <t>org.eclipse.pde.api.tools.ee.j2se12_1.0.200.v20130327-1631</t>
  </si>
  <si>
    <t>org.eclipse.core.filesystem.linux.ppc64_1.4.0.v20140124-1940</t>
  </si>
  <si>
    <t>org.eclipse.pde.launching_3.6.401.v20161115-0549</t>
  </si>
  <si>
    <t>org.eclipse.core.filesystem.linux.ppc64le_1.4.0.v20140822-1153</t>
  </si>
  <si>
    <t>org.eclipse.swt.examples.browser.demos_3.105.3.v20161230-1118</t>
  </si>
  <si>
    <t>org.apache.commons.logging_1.1.1.v201101211721</t>
  </si>
  <si>
    <t>org.eclipse.text_3.6.0.v20160503-1849</t>
  </si>
  <si>
    <t>org.eclipse.pde.api.tools.ee.javase18_1.0.0.v20160419-1303</t>
  </si>
  <si>
    <t>org.eclipse.swt.gtk.linux.s390x_3.105.3.v20170228-0512</t>
  </si>
  <si>
    <t>org.eclipse.jface.text_3.11.2.v20170220-1911</t>
  </si>
  <si>
    <t>org.eclipse.ui.views.properties.tabbed_3.7.0.v20160310-0903</t>
  </si>
  <si>
    <t>org.eclipse.core.jobs_3.8.0.v20160509-0411</t>
  </si>
  <si>
    <t>org.eclipse.jdt.launching.ui.macosx_1.1.0.v20160418-1524</t>
  </si>
  <si>
    <t>org.w3c.css.sac_1.3.1.v200903091627</t>
  </si>
  <si>
    <t>org.eclipse.equinox.p2.ui.importexport_1.1.200.v20160521-1138</t>
  </si>
  <si>
    <t>org.eclipse.ui.examples.undo_3.2.301.v20160329-2017</t>
  </si>
  <si>
    <t>org.eclipse.pde.ui_3.9.100.v20161102-0517</t>
  </si>
  <si>
    <t>org.eclipse.e4.tools.emf.editor3x_4.5.0.v20160503-0947</t>
  </si>
  <si>
    <t>org.eclipse.jetty.servlet_9.3.9.v20160517</t>
  </si>
  <si>
    <t>org.eclipse.jface.examples.databinding_1.0.300.v20160517-0715</t>
  </si>
  <si>
    <t>org.eclipse.jdt.core.compiler.batch_3.12.3.v20170228-1205</t>
  </si>
  <si>
    <t>org.eclipse.osgi.compatibility.state_1.0.200.v20160504-1419</t>
  </si>
  <si>
    <t>javax.servlet_3.1.0.v201410161800</t>
  </si>
  <si>
    <t>org.eclipse.ltk.ui.refactoring_3.8.0.v20160518-1817</t>
  </si>
  <si>
    <t>org.eclipse.ant.launching_1.1.201.v20161115-1135</t>
  </si>
  <si>
    <t>org.eclipse.osgi.compatibility.plugins_1.0.0.v20131023-1243</t>
  </si>
  <si>
    <t>org.eclipse.equinox.launcher.gtk.linux.s390x_1.1.401.v20161122-1740</t>
  </si>
  <si>
    <t>org.eclipse.equinox.launcher.win32.win32.x86_1.1.401.v20161122-1740</t>
  </si>
  <si>
    <t>org.eclipse.osgi.services_3.5.100.v20160504-1419</t>
  </si>
  <si>
    <t>org.eclipse.pde.tools.versioning_1.0.200.v20140518-1929</t>
  </si>
  <si>
    <t>org.eclipse.e4.ui.workbench_1.4.0.v20160517-1624</t>
  </si>
  <si>
    <t>org.objenesis_1.0.0.v201505121915</t>
  </si>
  <si>
    <t>org.eclipse.swt.gtk.linux.ppc64le_3.105.3.v20170228-0512</t>
  </si>
  <si>
    <t>org.eclipse.equinox.p2.updatesite_1.0.600.v20160504-1450</t>
  </si>
  <si>
    <t>org.eclipse.swt.gtk.linux.x86_3.105.3.v20170228-0512</t>
  </si>
  <si>
    <t>org.eclipse.equinox.launcher.gtk.aix.ppc64_1.1.401.v20161122-1740</t>
  </si>
  <si>
    <t>org.eclipse.equinox.launcher.gtk.linux.s390_1.1.401.v20161122-1740</t>
  </si>
  <si>
    <t>org.eclipse.core.variables_3.3.0.v20160419-1720</t>
  </si>
  <si>
    <t>org.eclipse.releng.tools_3.9.0.v20160416-2220</t>
  </si>
  <si>
    <t>org.eclipse.equinox.p2.ui.sdk.scheduler_1.3.0.v20161124-1529</t>
  </si>
  <si>
    <t>org.eclipse.equinox.jsp.jasper_1.0.500.v20150119-1358</t>
  </si>
  <si>
    <t>org.eclipse.team.cvs.ssh2_3.3.0.v20160418-1534</t>
  </si>
  <si>
    <t>org.eclipse.ui.net_1.3.0.v20160426-1633</t>
  </si>
  <si>
    <t>org.eclipse.pde.api.tools.ee.javase17_1.0.100.v20130327-1631</t>
  </si>
  <si>
    <t>org.eclipse.team.cvs.core_3.4.0.v20160418-1534</t>
  </si>
  <si>
    <t>org.eclipse.equinox.launcher.gtk.aix.ppc_1.1.401.v20161122-1740</t>
  </si>
  <si>
    <t>org.eclipse.ui.examples.readmetool_3.4.0.v20160329-2017</t>
  </si>
  <si>
    <t>org.mockito_1.8.4.v201303031500</t>
  </si>
  <si>
    <t>org.eclipse.core.filesystem.hpux.ia64_1.1.0.v20140124-1940</t>
  </si>
  <si>
    <t>org.eclipse.e4.tools.emf.ui_4.5.100.v20170109-1815</t>
  </si>
  <si>
    <t>org.eclipse.equinox.servletbridge_1.3.200.v20160128-1435</t>
  </si>
  <si>
    <t>org.eclipse.jdt.junit.core_3.8.0.v20160421-1701</t>
  </si>
  <si>
    <t>org.eclipse.debug.ui_3.11.202.v20161114-0338</t>
  </si>
  <si>
    <t>org.eclipse.swt.examples_3.105.3.v20161230-1118</t>
  </si>
  <si>
    <t>org.eclipse.e4.core.di.annotations_1.5.0.v20151127-1241</t>
  </si>
  <si>
    <t>org.eclipse.e4.ui.model.workbench_1.2.0.v20160229-1459</t>
  </si>
  <si>
    <t>org.eclipse.ui.examples.propertysheet_3.2.400.v20160329-2017</t>
  </si>
  <si>
    <t>org.junit_4.12.0.v201504281640</t>
  </si>
  <si>
    <t>org.eclipse.equinox.p2.operations_2.4.200.v20160504-1450</t>
  </si>
  <si>
    <t>org.eclipse.equinox.supplement_1.6.100.v20160504-1419</t>
  </si>
  <si>
    <t>org.apache.sshd.core_0.7.0.v201303101611</t>
  </si>
  <si>
    <t>org.eclipse.compare_3.7.1.v20170103-1805</t>
  </si>
  <si>
    <t>org.eclipse.equinox.launcher_1.3.201.v20161025-1711</t>
  </si>
  <si>
    <t>org.eclipse.jdt_3.12.3.v20170301-0400</t>
  </si>
  <si>
    <t>org.eclipse.equinox.metatype_1.4.200.v20160324-1850</t>
  </si>
  <si>
    <t>org.eclipse.e4.ui.dialogs_1.1.0.v20151127-1218</t>
  </si>
  <si>
    <t>org.eclipse.equinox.frameworkadmin_2.0.300.v20160504-1450</t>
  </si>
  <si>
    <t>org.eclipse.core.net_1.3.0.v20160418-1534</t>
  </si>
  <si>
    <t>org.eclipse.e4.core.services_2.0.100.v20160509-1032</t>
  </si>
  <si>
    <t>org.eclipse.equinox.transforms.hook_1.1.0.v20131021-1933</t>
  </si>
  <si>
    <t>org.eclipse.test.performance_3.12.0.v20170213-1316</t>
  </si>
  <si>
    <t>org.eclipse.e4.ui.workbench.addons.swt_1.2.101.v20170206-1129</t>
  </si>
  <si>
    <t>org.eclipse.e4.ui.di_1.1.100.v20160506-0759</t>
  </si>
  <si>
    <t>org.eclipse.pde.ds.ui_1.1.0.v20160518-1843</t>
  </si>
  <si>
    <t>org.apache.jasper.glassfish_2.2.2.v201501141630</t>
  </si>
  <si>
    <t>org.eclipse.swt.gtk.aix.ppc64_3.105.3.v20170228-0512</t>
  </si>
  <si>
    <t>org.eclipse.swt.tools_3.105.3.v20161230-1118</t>
  </si>
  <si>
    <t>org.eclipse.equinox.launcher.gtk.linux.ppc_1.1.401.v20161122-1740</t>
  </si>
  <si>
    <t>org.eclipse.jdt.debug_3.10.1.v20160811-0441</t>
  </si>
  <si>
    <t>org.w3c.dom.events_3.0.0.draft20060413_v201105210656</t>
  </si>
  <si>
    <t>org.eclipse.ecf.provider.filetransfer.httpclient4.ssl_1.1.0.v20160405-1820</t>
  </si>
  <si>
    <t>org.eclipse.pde.ds.core_1.1.0.v20151201-1325</t>
  </si>
  <si>
    <t>org.eclipse.equinox.p2.ui_2.4.100.v20160419-0834</t>
  </si>
  <si>
    <t>org.eclipse.equinox.launcher.gtk.hpux.ia64_1.1.401.v20161122-1740</t>
  </si>
  <si>
    <t>org.eclipse.debug.examples.core_1.4.0.v20160419-1720</t>
  </si>
  <si>
    <t>org.eclipse.ecf.provider.filetransfer.httpclient4_1.1.100.v20160405-1820</t>
  </si>
  <si>
    <t>org.eclipse.compare.core_3.6.0.v20160418-1534</t>
  </si>
  <si>
    <t>org.eclipse.equinox.console.ssh_1.0.100.v20131208-1728</t>
  </si>
  <si>
    <t>org.eclipse.core.filesystem.linux.x86_1.4.200.v20140124-1940</t>
  </si>
  <si>
    <t>org.eclipse.jdt.launching_3.8.101.v20161111-2014</t>
  </si>
  <si>
    <t>org.eclipse.test.performance.win32_3.1.200.v20140518-1929</t>
  </si>
  <si>
    <t>org.eclipse.pde.api.tools.ui_1.1.0.v20160519-0701</t>
  </si>
  <si>
    <t>org.eclipse.e4.ui.swt.gtk_1.0.100.v20160301-1001</t>
  </si>
  <si>
    <t>org.eclipse.pde.api.tools.ee.osgiminimum12_1.0.300.v20130327-1631</t>
  </si>
  <si>
    <t>org.eclipse.core.databinding.observable_1.6.0.v20160511-1747</t>
  </si>
  <si>
    <t>org.eclipse.equinox.security.ui_1.1.300.v20150803-1225</t>
  </si>
  <si>
    <t>org.eclipse.e4.ui.workbench.renderers.swt.cocoa_0.11.300.v20160330-1418</t>
  </si>
  <si>
    <t>org.eclipse.help.webapp_3.8.0.v20160504-0839</t>
  </si>
  <si>
    <t>org.eclipse.e4.tools.compat_4.5.0.v20160503-0947</t>
  </si>
  <si>
    <t>org.eclipse.debug.core_3.10.100.v20160419-1720</t>
  </si>
  <si>
    <t>org.eclipse.jdt.junit4.runtime_1.1.600.v20160505-0715</t>
  </si>
  <si>
    <t>org.eclipse.core.runtime_3.12.0.v20160606-1342</t>
  </si>
  <si>
    <t>org.eclipse.emf.ecore.xmi_2.12.0.v20160420-0247</t>
  </si>
  <si>
    <t>org.eclipse.ant.ui_3.6.201.v20161115-1135</t>
  </si>
  <si>
    <t>org.eclipse.pde.api.tools.ee.cdcfoundation10_1.0.200.v20130327-1631</t>
  </si>
  <si>
    <t>org.eclipse.core.databinding_1.6.0.v20160412-0910</t>
  </si>
  <si>
    <t>org.eclipse.swt.gtk.solaris.x86_64_3.105.3.v20170228-0512</t>
  </si>
  <si>
    <t>org.eclipse.equinox.p2.ui.admin.rcp_1.0.200.v20150220-1741</t>
  </si>
  <si>
    <t>org.eclipse.equinox.p2.repository.tools_2.1.300.v20160421-0324</t>
  </si>
  <si>
    <t>org.eclipse.e4.ui.workbench3_0.13.100.v20160506-0759</t>
  </si>
  <si>
    <t>org.eclipse.jetty.io_9.3.9.v20160517</t>
  </si>
  <si>
    <t>org.eclipse.equinox.registry_3.6.100.v20160223-2218</t>
  </si>
  <si>
    <t>org.eclipse.core.filesystem.linux.ppc_1.0.200.v20140124-1940</t>
  </si>
  <si>
    <t>org.eclipse.equinox.cm_1.1.200.v20160324-1850</t>
  </si>
  <si>
    <t>org.eclipse.jdt.launching.macosx_3.3.0.v20160418-1524</t>
  </si>
  <si>
    <t>org.eclipse.equinox.bidi_1.0.0.v20160307-1318</t>
  </si>
  <si>
    <t>org.eclipse.team.core_3.8.0.v20160418-1534</t>
  </si>
  <si>
    <t>org.eclipse.swt.gtk.linux.ppc64_3.105.3.v20170228-0512</t>
  </si>
  <si>
    <t>javax.annotation_1.2.0.v201602091430</t>
  </si>
  <si>
    <t>org.hamcrest.integration_1.1.0.v201303031500</t>
  </si>
  <si>
    <t>org.eclipse.ant.optional.junit_3.3.200.v20160315-2119</t>
  </si>
  <si>
    <t>org.hamcrest.core_1.3.0.v201303031735</t>
  </si>
  <si>
    <t>org.eclipse.help.base_4.1.2.v20170301-0400</t>
  </si>
  <si>
    <t>org.eclipse.help.ui_4.0.200.v20160510-0758</t>
  </si>
  <si>
    <t>org.eclipse.update.core_3.2.800.v20160413-0713</t>
  </si>
  <si>
    <t>org.eclipse.pde.ua.core_1.0.500.v20160204-0642</t>
  </si>
  <si>
    <t>org.eclipse.equinox.launcher.gtk.linux.ppc64le_1.1.401.v20161122-1740</t>
  </si>
  <si>
    <t>org.eclipse.sdk_4.6.3.v20170301-0400</t>
  </si>
  <si>
    <t>org.eclipse.ui.cocoa_1.1.100.v20151202-1450</t>
  </si>
  <si>
    <t>org.eclipse.equinox.security.win32.x86_64_1.0.100.v20130327-1442</t>
  </si>
  <si>
    <t>org.eclipse.jdt.compiler.apt_1.2.100.v20160418-1457</t>
  </si>
  <si>
    <t>org.eclipse.core.externaltools_1.0.400.v20160509-1057</t>
  </si>
  <si>
    <t>org.eclipse.equinox.p2.ui.admin_1.0.200.v20150430-1836</t>
  </si>
  <si>
    <t>org.eclipse.equinox.p2.engine_2.4.100.v20160419-0834</t>
  </si>
  <si>
    <t>org.eclipse.core.resources.win32.x86_3.5.100.v20140124-1940</t>
  </si>
  <si>
    <t>org.eclipse.ui.intro_3.5.2.v20161116-1147</t>
  </si>
  <si>
    <t>org.eclipse.pde.api.tools.ee.j2se14_1.0.200.v20130327-1631</t>
  </si>
  <si>
    <t>org.eclipse.equinox.simpleconfigurator_1.1.200.v20160504-1450</t>
  </si>
  <si>
    <t>org.eclipse.equinox.p2.core_2.4.100.v20160419-0834</t>
  </si>
  <si>
    <t>org.eclipse.equinox.p2.directorywatcher_1.1.100.v20150423-1455</t>
  </si>
  <si>
    <t>org.eclipse.pde.ua.ui_1.1.0.v20160518-1843</t>
  </si>
  <si>
    <t>org.apache.commons.jxpath_1.3.0.v200911051830</t>
  </si>
  <si>
    <t>org.eclipse.equinox.p2.discovery_1.0.400.v20160504-1450</t>
  </si>
  <si>
    <t>org.eclipse.equinox.p2.publisher_1.4.100.v20160504-1450</t>
  </si>
  <si>
    <t>org.eclipse.equinox.weaving.hook_1.1.200.v20150730-1648</t>
  </si>
  <si>
    <t>javax.el_2.2.0.v201303151357</t>
  </si>
  <si>
    <t>org.eclipse.core.net.linux.x86_64_1.2.0.v20160323-1650</t>
  </si>
  <si>
    <t>org.eclipse.equinox.security.win32.x86_1.0.300.v20130327-1442</t>
  </si>
  <si>
    <t>org.eclipse.equinox.p2.jarprocessor_1.0.500.v20160504-1450</t>
  </si>
  <si>
    <t>org.apache.commons.io_2.2.0.v201405211200</t>
  </si>
  <si>
    <t>org.eclipse.ui.cheatsheets_3.5.0.v20160504-0839</t>
  </si>
  <si>
    <t>org.eclipse.swt.cocoa.macosx.x86_64_3.105.3.v20170228-0512</t>
  </si>
  <si>
    <t>org.eclipse.jdt.junit.runtime_3.4.600.v20160505-0715</t>
  </si>
  <si>
    <t>org.eclipse.equinox.wireadmin_1.0.600.v20150715-1528</t>
  </si>
  <si>
    <t>org.eclipse.core.databinding.beans_1.3.100.v20160509-1025</t>
  </si>
  <si>
    <t>org.eclipse.ecf.ssl_1.2.0.v20160405-1820</t>
  </si>
  <si>
    <t>org.eclipse.ui.intro.universal_3.3.1.v20160829-1558</t>
  </si>
  <si>
    <t>org.eclipse.swt.gtk.hpux.ia64_3.105.3.v20170228-0512</t>
  </si>
  <si>
    <t>org.eclipse.equinox.concurrent_1.1.0.v20130327-1442</t>
  </si>
  <si>
    <t>org.eclipse.e4.core.commands_0.11.100.v20160506-0804</t>
  </si>
  <si>
    <t>org.eclipse.core.expressions_3.5.100.v20160418-1621</t>
  </si>
  <si>
    <t>org.hamcrest.library_1.1.0.v20090501071000</t>
  </si>
  <si>
    <t>org.eclipse.equinox.p2.director_2.3.300.v20160504-1450</t>
  </si>
  <si>
    <t>org.eclipse.help_3.7.0.v20160602-1307</t>
  </si>
  <si>
    <t>org.eclipse.equinox.jsp.jasper.registry_1.0.300.v20130327-1442</t>
  </si>
  <si>
    <t>org.apache.felix.gogo.command_0.10.0.v201209301215</t>
  </si>
  <si>
    <t>org.apache.felix.gogo.runtime_0.10.0.v201209301036</t>
  </si>
  <si>
    <t>org.apache.felix.gogo.shell_0.10.0.v201212101605</t>
  </si>
  <si>
    <t>org.eclipse.equinox.common_3.8.0.v20160509-1230</t>
  </si>
  <si>
    <t>org.eclipse.equinox.console_1.1.200.v20150929-1405</t>
  </si>
  <si>
    <t>org.eclipse.update.configurator_3.3.400.v20160506-0750</t>
  </si>
  <si>
    <t>Same Bundle?</t>
  </si>
  <si>
    <t>Same Value?</t>
  </si>
  <si>
    <t>Correct Sdev?</t>
  </si>
  <si>
    <t>Same Sdev OoM?</t>
  </si>
  <si>
    <t>Absolute Diff?</t>
  </si>
  <si>
    <t>Relative Diff?</t>
  </si>
  <si>
    <t>Dependency Type</t>
  </si>
  <si>
    <t>Wired Bundle</t>
  </si>
  <si>
    <t>Package</t>
  </si>
  <si>
    <t>osgi.wiring.package</t>
  </si>
  <si>
    <t>javax.inject</t>
  </si>
  <si>
    <t>osgi.wiring.bundle</t>
  </si>
  <si>
    <t>org.eclipse.osgi_3.11.3.v20170209-1843</t>
  </si>
  <si>
    <t>javax.crypto</t>
  </si>
  <si>
    <t>javax.crypto.interfaces</t>
  </si>
  <si>
    <t>javax.crypto.spec</t>
  </si>
  <si>
    <t>org.ietf.jgss</t>
  </si>
  <si>
    <t>javax.el</t>
  </si>
  <si>
    <t>javax.servlet.http</t>
  </si>
  <si>
    <t>javax.servlet</t>
  </si>
  <si>
    <t>org.w3c.dom.events</t>
  </si>
  <si>
    <t>org.w3c.css.sac</t>
  </si>
  <si>
    <t>org.w3c.dom.svg</t>
  </si>
  <si>
    <t>org.apache.commons.io</t>
  </si>
  <si>
    <t>org.apache.commons.io.output</t>
  </si>
  <si>
    <t>javax.net</t>
  </si>
  <si>
    <t>javax.net.ssl</t>
  </si>
  <si>
    <t>javax.security.auth.x500</t>
  </si>
  <si>
    <t>org.apache.commons.codec.binary</t>
  </si>
  <si>
    <t>org.apache.commons.logging</t>
  </si>
  <si>
    <t>org.apache.http</t>
  </si>
  <si>
    <t>org.apache.http.concurrent</t>
  </si>
  <si>
    <t>org.apache.http.config</t>
  </si>
  <si>
    <t>org.apache.http.entity</t>
  </si>
  <si>
    <t>org.apache.http.impl</t>
  </si>
  <si>
    <t>org.apache.http.impl.io</t>
  </si>
  <si>
    <t>org.apache.http.io</t>
  </si>
  <si>
    <t>org.apache.http.message</t>
  </si>
  <si>
    <t>org.apache.http.params</t>
  </si>
  <si>
    <t>org.apache.http.pool</t>
  </si>
  <si>
    <t>org.apache.http.protocol</t>
  </si>
  <si>
    <t>org.apache.http.util</t>
  </si>
  <si>
    <t>javax.servlet.descriptor</t>
  </si>
  <si>
    <t>javax.servlet.jsp</t>
  </si>
  <si>
    <t>javax.servlet.jsp.el</t>
  </si>
  <si>
    <t>javax.servlet.jsp.tagext</t>
  </si>
  <si>
    <t>javax.tools</t>
  </si>
  <si>
    <t>org.eclipse.jdt.core.compiler</t>
  </si>
  <si>
    <t>org.eclipse.jdt.internal.compiler</t>
  </si>
  <si>
    <t>org.eclipse.jdt.internal.compiler.classfmt</t>
  </si>
  <si>
    <t>org.eclipse.jdt.internal.compiler.env</t>
  </si>
  <si>
    <t>org.eclipse.jdt.internal.compiler.impl</t>
  </si>
  <si>
    <t>org.eclipse.jdt.internal.compiler.problem</t>
  </si>
  <si>
    <t>org.xml.sax</t>
  </si>
  <si>
    <t>javax.security.sasl</t>
  </si>
  <si>
    <t>org.slf4j</t>
  </si>
  <si>
    <t>javax.security.auth</t>
  </si>
  <si>
    <t>javax.security.auth.callback</t>
  </si>
  <si>
    <t>javax.security.auth.login</t>
  </si>
  <si>
    <t>org.apache.mina.core.buffer</t>
  </si>
  <si>
    <t>org.apache.mina.core.filterchain</t>
  </si>
  <si>
    <t>org.apache.mina.core.future</t>
  </si>
  <si>
    <t>org.apache.mina.core.service</t>
  </si>
  <si>
    <t>org.apache.mina.core.session</t>
  </si>
  <si>
    <t>org.apache.mina.filter.executor</t>
  </si>
  <si>
    <t>org.apache.mina.transport.socket</t>
  </si>
  <si>
    <t>org.apache.mina.transport.socket.nio</t>
  </si>
  <si>
    <t>org.apache.mina.util</t>
  </si>
  <si>
    <t>com.ibm.icu.text</t>
  </si>
  <si>
    <t>com.ibm.icu.util</t>
  </si>
  <si>
    <t>javax.xml.parsers</t>
  </si>
  <si>
    <t>org.eclipse.osgi.service.debug</t>
  </si>
  <si>
    <t>org.eclipse.osgi.util</t>
  </si>
  <si>
    <t>org.osgi.framework</t>
  </si>
  <si>
    <t>org.osgi.util.tracker</t>
  </si>
  <si>
    <t>org.xml.sax.ext</t>
  </si>
  <si>
    <t>org.xml.sax.helpers</t>
  </si>
  <si>
    <t>org.eclipse.osgi.framework.log</t>
  </si>
  <si>
    <t>com.ibm.icu.math</t>
  </si>
  <si>
    <t>org.w3c.dom</t>
  </si>
  <si>
    <t>org.osgi.service.packageadmin</t>
  </si>
  <si>
    <t>org.eclipse.ui.forms.widgets</t>
  </si>
  <si>
    <t>javax.annotation</t>
  </si>
  <si>
    <t>org.eclipse.core.commands</t>
  </si>
  <si>
    <t>org.eclipse.core.commands.common</t>
  </si>
  <si>
    <t>org.eclipse.core.expressions</t>
  </si>
  <si>
    <t>org.eclipse.e4.core.contexts</t>
  </si>
  <si>
    <t>org.eclipse.e4.core.services.log</t>
  </si>
  <si>
    <t>org.eclipse.core.runtime.preferences</t>
  </si>
  <si>
    <t>org.osgi.service.event</t>
  </si>
  <si>
    <t>org.eclipse.osgi.service.localization</t>
  </si>
  <si>
    <t>org.osgi.service.log</t>
  </si>
  <si>
    <t>org.eclipse.e4.core.commands</t>
  </si>
  <si>
    <t>org.eclipse.e4.core.commands.internal</t>
  </si>
  <si>
    <t>org.eclipse.jface.bindings</t>
  </si>
  <si>
    <t>org.eclipse.jface.bindings.keys</t>
  </si>
  <si>
    <t>org.eclipse.jface.bindings.keys.formatting</t>
  </si>
  <si>
    <t>org.eclipse.jface.dialogs</t>
  </si>
  <si>
    <t>org.eclipse.jface.window</t>
  </si>
  <si>
    <t>org.w3c.dom.css</t>
  </si>
  <si>
    <t>org.w3c.dom.stylesheets</t>
  </si>
  <si>
    <t>org.eclipse.osgi.service.datalocation</t>
  </si>
  <si>
    <t>org.eclipse.e4.ui.internal.workbench.swt</t>
  </si>
  <si>
    <t>org.eclipse.core.runtime.jobs</t>
  </si>
  <si>
    <t>org.osgi.service.url</t>
  </si>
  <si>
    <t>org.apache.http.auth</t>
  </si>
  <si>
    <t>org.apache.http.client</t>
  </si>
  <si>
    <t>org.apache.http.client.methods</t>
  </si>
  <si>
    <t>org.apache.http.client.protocol</t>
  </si>
  <si>
    <t>org.apache.http.conn</t>
  </si>
  <si>
    <t>org.apache.http.conn.params</t>
  </si>
  <si>
    <t>org.apache.http.conn.scheme</t>
  </si>
  <si>
    <t>org.apache.http.conn.ssl</t>
  </si>
  <si>
    <t>org.apache.http.conn.util</t>
  </si>
  <si>
    <t>org.apache.http.impl.client</t>
  </si>
  <si>
    <t>org.apache.http.impl.conn</t>
  </si>
  <si>
    <t>org.apache.http.impl.cookie</t>
  </si>
  <si>
    <t>org.apache.http.impl.entity</t>
  </si>
  <si>
    <t>org.eclipse.core.net.proxy</t>
  </si>
  <si>
    <t>org.eclipse.equinox.concurrent.future</t>
  </si>
  <si>
    <t>org.eclipse.osgi.service.security</t>
  </si>
  <si>
    <t>javax.xml.namespace</t>
  </si>
  <si>
    <t>javax.xml.datatype</t>
  </si>
  <si>
    <t>org.eclipse.osgi.framework.console</t>
  </si>
  <si>
    <t>org.eclipse.osgi.service.environment</t>
  </si>
  <si>
    <t>org.eclipse.osgi.service.runnable</t>
  </si>
  <si>
    <t>org.eclipse.osgi.storagemanager</t>
  </si>
  <si>
    <t>org.osgi.service.condpermadmin</t>
  </si>
  <si>
    <t>org.osgi.service.cm</t>
  </si>
  <si>
    <t>org.eclipse.core.runtime</t>
  </si>
  <si>
    <t>javax.security.auth.spi</t>
  </si>
  <si>
    <t>org.apache.felix.service.command</t>
  </si>
  <si>
    <t>org.apache.sshd</t>
  </si>
  <si>
    <t>org.apache.sshd.common</t>
  </si>
  <si>
    <t>org.apache.sshd.server</t>
  </si>
  <si>
    <t>org.apache.sshd.server.jaas</t>
  </si>
  <si>
    <t>org.apache.sshd.server.keyprovider</t>
  </si>
  <si>
    <t>org.apache.sshd.server.session</t>
  </si>
  <si>
    <t>org.apache.sshd.server.shell</t>
  </si>
  <si>
    <t>org.eclipse.equinox.console.common</t>
  </si>
  <si>
    <t>org.eclipse.equinox.console.common.terminal</t>
  </si>
  <si>
    <t>org.osgi.service.component</t>
  </si>
  <si>
    <t>org.osgi.service.device</t>
  </si>
  <si>
    <t>org.eclipse.equinox.internal.util.event</t>
  </si>
  <si>
    <t>org.eclipse.equinox.internal.util.hash</t>
  </si>
  <si>
    <t>org.eclipse.equinox.internal.util.pool</t>
  </si>
  <si>
    <t>org.eclipse.equinox.internal.util.ref</t>
  </si>
  <si>
    <t>org.eclipse.equinox.internal.util.threadpool</t>
  </si>
  <si>
    <t>org.eclipse.equinox.internal.util.timer</t>
  </si>
  <si>
    <t>org.eclipse.osgi.framework.eventmgr</t>
  </si>
  <si>
    <t>org.eclipse.equinox.frameworkadmin</t>
  </si>
  <si>
    <t>org.eclipse.equinox.internal.frameworkadmin.utils</t>
  </si>
  <si>
    <t>org.eclipse.equinox.internal.provisional.configuratormanipulator</t>
  </si>
  <si>
    <t>org.eclipse.equinox.internal.provisional.frameworkadmin</t>
  </si>
  <si>
    <t>org.eclipse.osgi.service.resolver</t>
  </si>
  <si>
    <t>org.osgi.service.startlevel</t>
  </si>
  <si>
    <t>org.eclipse.osgi.service.pluginconversion</t>
  </si>
  <si>
    <t>org.eclipse.equinox.http.servlet</t>
  </si>
  <si>
    <t>org.eclipse.jetty.http</t>
  </si>
  <si>
    <t>org.eclipse.jetty.server</t>
  </si>
  <si>
    <t>org.eclipse.jetty.server.handler</t>
  </si>
  <si>
    <t>org.eclipse.jetty.server.nio</t>
  </si>
  <si>
    <t>org.eclipse.jetty.server.session</t>
  </si>
  <si>
    <t>org.eclipse.jetty.servlet</t>
  </si>
  <si>
    <t>org.eclipse.jetty.util</t>
  </si>
  <si>
    <t>org.eclipse.jetty.util.component</t>
  </si>
  <si>
    <t>org.eclipse.jetty.util.log</t>
  </si>
  <si>
    <t>org.eclipse.jetty.util.ssl</t>
  </si>
  <si>
    <t>org.eclipse.jetty.util.thread</t>
  </si>
  <si>
    <t>org.osgi.service.http</t>
  </si>
  <si>
    <t>javax.servlet.annotation</t>
  </si>
  <si>
    <t>org.osgi.dto</t>
  </si>
  <si>
    <t>org.osgi.framework.dto</t>
  </si>
  <si>
    <t>org.osgi.framework.wiring</t>
  </si>
  <si>
    <t>org.osgi.service.http.context</t>
  </si>
  <si>
    <t>org.osgi.service.http.runtime</t>
  </si>
  <si>
    <t>org.osgi.service.http.runtime.dto</t>
  </si>
  <si>
    <t>org.osgi.service.http.whiteboard</t>
  </si>
  <si>
    <t>org.eclipse.equinox.servletbridge</t>
  </si>
  <si>
    <t>org.osgi.service.provisioning</t>
  </si>
  <si>
    <t>org.osgi.service.useradmin</t>
  </si>
  <si>
    <t>org.eclipse.equinox.jsp.jasper</t>
  </si>
  <si>
    <t>org.apache.jasper.servlet</t>
  </si>
  <si>
    <t>org.osgi.service.metatype</t>
  </si>
  <si>
    <t>org.eclipse.equinox.internal.p2.core.helpers</t>
  </si>
  <si>
    <t>org.eclipse.equinox.internal.p2.jarprocessor</t>
  </si>
  <si>
    <t>org.eclipse.equinox.internal.p2.metadata</t>
  </si>
  <si>
    <t>org.eclipse.equinox.internal.p2.persistence</t>
  </si>
  <si>
    <t>org.eclipse.equinox.internal.p2.repository</t>
  </si>
  <si>
    <t>org.eclipse.equinox.internal.p2.repository.helpers</t>
  </si>
  <si>
    <t>org.eclipse.equinox.internal.provisional.p2.core.eventbus</t>
  </si>
  <si>
    <t>org.eclipse.equinox.internal.provisional.p2.repository</t>
  </si>
  <si>
    <t>org.eclipse.equinox.p2.core</t>
  </si>
  <si>
    <t>org.eclipse.equinox.p2.core.spi</t>
  </si>
  <si>
    <t>org.eclipse.equinox.p2.repository</t>
  </si>
  <si>
    <t>org.eclipse.equinox.p2.repository.artifact</t>
  </si>
  <si>
    <t>org.eclipse.equinox.p2.repository.artifact.spi</t>
  </si>
  <si>
    <t>org.eclipse.equinox.p2.repository.spi</t>
  </si>
  <si>
    <t>org.eclipse.internal.provisional.equinox.p2.jarprocessor</t>
  </si>
  <si>
    <t>org.eclipse.osgi.signedcontent</t>
  </si>
  <si>
    <t>org.osgi.service.prefs</t>
  </si>
  <si>
    <t>org.eclipse.equinox.internal.provisional.p2.director</t>
  </si>
  <si>
    <t>org.eclipse.equinox.p2.engine</t>
  </si>
  <si>
    <t>org.eclipse.equinox.p2.metadata</t>
  </si>
  <si>
    <t>org.eclipse.equinox.p2.planner</t>
  </si>
  <si>
    <t>org.eclipse.equinox.p2.query</t>
  </si>
  <si>
    <t>org.eclipse.equinox.p2.repository.metadata</t>
  </si>
  <si>
    <t>org.eclipse.equinox.app</t>
  </si>
  <si>
    <t>org.eclipse.equinox.internal.p2.director</t>
  </si>
  <si>
    <t>org.eclipse.equinox.internal.p2.engine</t>
  </si>
  <si>
    <t>org.eclipse.equinox.p2.engine.query</t>
  </si>
  <si>
    <t>org.eclipse.equinox.p2.metadata.expression</t>
  </si>
  <si>
    <t>org.eclipse.equinox.internal.provisional.configurator</t>
  </si>
  <si>
    <t>org.eclipse.equinox.internal.p2.artifact.repository.simple</t>
  </si>
  <si>
    <t>org.eclipse.equinox.internal.p2.metadata.expression</t>
  </si>
  <si>
    <t>org.eclipse.equinox.internal.p2.update</t>
  </si>
  <si>
    <t>org.eclipse.equinox.p2.publisher</t>
  </si>
  <si>
    <t>org.eclipse.equinox.p2.publisher.actions</t>
  </si>
  <si>
    <t>org.eclipse.equinox.p2.publisher.eclipse</t>
  </si>
  <si>
    <t>org.eclipse.core.internal.preferences</t>
  </si>
  <si>
    <t>org.eclipse.equinox.internal.p2.metadata.index</t>
  </si>
  <si>
    <t>org.eclipse.equinox.internal.p2.metadata.repository.io</t>
  </si>
  <si>
    <t>org.eclipse.equinox.p2.metadata.index</t>
  </si>
  <si>
    <t>org.eclipse.equinox.p2.repository.metadata.spi</t>
  </si>
  <si>
    <t>org.eclipse.equinox.internal.p2.metadata.repository</t>
  </si>
  <si>
    <t>org.eclipse.equinox.internal.p2.publisher.eclipse</t>
  </si>
  <si>
    <t>org.eclipse.equinox.internal.p2.touchpoint.eclipse</t>
  </si>
  <si>
    <t>org.eclipse.equinox.internal.provisional.p2.directorywatcher</t>
  </si>
  <si>
    <t>org.eclipse.equinox.internal.p2.metadata.query</t>
  </si>
  <si>
    <t>org.eclipse.equinox.internal.frameworkadmin.equinox</t>
  </si>
  <si>
    <t>org.eclipse.equinox.internal.p2.artifact.repository</t>
  </si>
  <si>
    <t>org.eclipse.equinox.internal.p2.publisher</t>
  </si>
  <si>
    <t>org.eclipse.equinox.simpleconfigurator.manipulator</t>
  </si>
  <si>
    <t>org.eclipse.equinox.spi.p2.publisher</t>
  </si>
  <si>
    <t>org.eclipse.osgi.framework.util</t>
  </si>
  <si>
    <t>org.osgi.service.application</t>
  </si>
  <si>
    <t>org.eclipse.equinox.internal.p2.extensionlocation</t>
  </si>
  <si>
    <t>org.eclipse.equinox.internal.p2.engine.phases</t>
  </si>
  <si>
    <t>org.eclipse.equinox.p2.engine.spi</t>
  </si>
  <si>
    <t>org.eclipse.equinox.internal.p2.core</t>
  </si>
  <si>
    <t>org.eclipse.equinox.security.storage</t>
  </si>
  <si>
    <t>org.eclipse.equinox.internal.p2.garbagecollector</t>
  </si>
  <si>
    <t>org.eclipse.equinox.internal.simpleconfigurator.manipulator</t>
  </si>
  <si>
    <t>org.eclipse.equinox.internal.p2.ui</t>
  </si>
  <si>
    <t>org.eclipse.equinox.internal.p2.ui.actions</t>
  </si>
  <si>
    <t>org.eclipse.equinox.internal.p2.ui.dialogs</t>
  </si>
  <si>
    <t>org.eclipse.equinox.internal.p2.ui.model</t>
  </si>
  <si>
    <t>org.eclipse.equinox.internal.p2.ui.query</t>
  </si>
  <si>
    <t>org.eclipse.equinox.internal.p2.ui.viewers</t>
  </si>
  <si>
    <t>org.eclipse.equinox.internal.provisional.p2.updatechecker</t>
  </si>
  <si>
    <t>org.eclipse.equinox.p2.operations</t>
  </si>
  <si>
    <t>org.eclipse.equinox.p2.ui</t>
  </si>
  <si>
    <t>org.eclipse.compare</t>
  </si>
  <si>
    <t>org.eclipse.compare.structuremergeviewer</t>
  </si>
  <si>
    <t>org.eclipse.osgi.internal.provisional.service.security</t>
  </si>
  <si>
    <t>org.eclipse.osgi.internal.service.security</t>
  </si>
  <si>
    <t>org.eclipse.core.internal.runtime</t>
  </si>
  <si>
    <t>org.eclipse.equinox.internal.simpleconfigurator</t>
  </si>
  <si>
    <t>org.eclipse.equinox.internal.simpleconfigurator.utils</t>
  </si>
  <si>
    <t>org.osgi.framework.namespace</t>
  </si>
  <si>
    <t>org.osgi.resource</t>
  </si>
  <si>
    <t>org.osgi.framework.hooks.resolver</t>
  </si>
  <si>
    <t>org.osgi.service.resolver</t>
  </si>
  <si>
    <t>org.eclipse.equinox.log</t>
  </si>
  <si>
    <t>org.eclipse.osgi.report.resolution</t>
  </si>
  <si>
    <t>org.eclipse.osgi.service.urlconversion</t>
  </si>
  <si>
    <t>org.eclipse.equinox.service.weaving</t>
  </si>
  <si>
    <t>org.osgi.service.wireadmin</t>
  </si>
  <si>
    <t>org.eclipse.equinox.http.jetty</t>
  </si>
  <si>
    <t>javax.xml.transform</t>
  </si>
  <si>
    <t>javax.xml.transform.dom</t>
  </si>
  <si>
    <t>javax.xml.transform.stream</t>
  </si>
  <si>
    <t>org.eclipse.jdt.internal.compiler.tool</t>
  </si>
  <si>
    <t>org.eclipse.jdt.internal.compiler.apt.dispatch</t>
  </si>
  <si>
    <t>org.eclipse.jdt.internal.compiler.apt.model</t>
  </si>
  <si>
    <t>org.eclipse.jdt.internal.compiler.apt.util</t>
  </si>
  <si>
    <t>org.eclipse.jetty.util.annotation</t>
  </si>
  <si>
    <t>org.eclipse.jetty.util.resource</t>
  </si>
  <si>
    <t>org.eclipse.jetty.util.security</t>
  </si>
  <si>
    <t>javax.security.cert</t>
  </si>
  <si>
    <t>org.eclipse.jetty.http.pathmap</t>
  </si>
  <si>
    <t>org.eclipse.jetty.io</t>
  </si>
  <si>
    <t>org.eclipse.jetty.io.ssl</t>
  </si>
  <si>
    <t>org.eclipse.jetty.util.statistic</t>
  </si>
  <si>
    <t>javax.naming</t>
  </si>
  <si>
    <t>javax.sql</t>
  </si>
  <si>
    <t>org.eclipse.jetty.security</t>
  </si>
  <si>
    <t>org.eclipse.jetty.server.handler.gzip</t>
  </si>
  <si>
    <t>javax.imageio</t>
  </si>
  <si>
    <t>javax.naming.ldap</t>
  </si>
  <si>
    <t>org.slf4j.helpers</t>
  </si>
  <si>
    <t>org.slf4j.spi</t>
  </si>
  <si>
    <t>org.eclipse.equinox.internal.p2.updatesite</t>
  </si>
  <si>
    <t>org.osgi.service.component.annotations</t>
  </si>
  <si>
    <t>org.eclipse.ui.testing</t>
  </si>
  <si>
    <t>org.eclipse.jdt.core</t>
  </si>
  <si>
    <t>org.eclipse.jdt.core.dom</t>
  </si>
  <si>
    <t>org.eclipse.jdt.core.util</t>
  </si>
  <si>
    <t>org.eclipse.update.configurator</t>
  </si>
  <si>
    <t>org.eclipse.update.core</t>
  </si>
  <si>
    <t>org.eclipse.update.core.model</t>
  </si>
  <si>
    <t>org.eclipse.jdt.debug.core</t>
  </si>
  <si>
    <t>org.eclipse.e4.core.di.annotations</t>
  </si>
  <si>
    <t>org.eclipse.emf.common</t>
  </si>
  <si>
    <t>org.eclipse.emf.ecore</t>
  </si>
  <si>
    <t>org.eclipse.e4.ui.internal.workbench</t>
  </si>
  <si>
    <t>org.eclipse.e4.ui.internal.workbench.addons</t>
  </si>
  <si>
    <t>org.eclipse.e4.ui.internal.workbench.renderers.swt</t>
  </si>
  <si>
    <t>org.eclipse.e4.ui.services</t>
  </si>
  <si>
    <t>org.eclipse.e4.ui.workbench</t>
  </si>
  <si>
    <t>org.eclipse.e4.ui.workbench.modeling</t>
  </si>
  <si>
    <t>org.eclipse.e4.ui.workbench.renderers.swt</t>
  </si>
  <si>
    <t>org.eclipse.emf.common.util</t>
  </si>
  <si>
    <t>org.eclipse.emf.ecore.util</t>
  </si>
  <si>
    <t>org.easymock</t>
  </si>
  <si>
    <t>junit.framework</t>
  </si>
  <si>
    <t>org.apache.tools.ant</t>
  </si>
  <si>
    <t>org.apache.tools.ant.types</t>
  </si>
  <si>
    <t>org.hamcrest</t>
  </si>
  <si>
    <t>org.junit</t>
  </si>
  <si>
    <t>org.junit.internal.runners</t>
  </si>
  <si>
    <t>org.junit.runner</t>
  </si>
  <si>
    <t>org.junit.runner.manipulation</t>
  </si>
  <si>
    <t>org.junit.runner.notification</t>
  </si>
  <si>
    <t>org.junit.runners</t>
  </si>
  <si>
    <t>org.junit.runners.model</t>
  </si>
  <si>
    <t>org.objenesis</t>
  </si>
  <si>
    <t>org.objectweb.asm</t>
  </si>
  <si>
    <t>Corpus</t>
  </si>
  <si>
    <t>Control</t>
  </si>
  <si>
    <t>Control Resolving Time Avg (ms)</t>
  </si>
  <si>
    <t>Control Resolving Time Avg (ns)</t>
  </si>
  <si>
    <t>Control Resolving Time Sdev (ns)</t>
  </si>
  <si>
    <t>Control Resolving Time Sdev (ms)</t>
  </si>
  <si>
    <t>Control Bundle</t>
  </si>
  <si>
    <t>Control Resolving Time 1</t>
  </si>
  <si>
    <t>Control Resolving Time 2</t>
  </si>
  <si>
    <t>Control Resolving Time 3</t>
  </si>
  <si>
    <t>Control Resolving Time 4</t>
  </si>
  <si>
    <t>Control Resolving Time 5</t>
  </si>
  <si>
    <t>Control Resolving Time 6</t>
  </si>
  <si>
    <t>Control Resolving Time 7</t>
  </si>
  <si>
    <t>Control Resolving Time 8</t>
  </si>
  <si>
    <t>Control Resolving Time 9</t>
  </si>
  <si>
    <t>Control Resolving Time 10</t>
  </si>
  <si>
    <t>Control State</t>
  </si>
  <si>
    <t>Control Resolved Bundles</t>
  </si>
  <si>
    <t>Control Classpath Size</t>
  </si>
  <si>
    <t>Refactored Bundle</t>
  </si>
  <si>
    <t>Refactored State</t>
  </si>
  <si>
    <t>Refactored Resolved Bundles</t>
  </si>
  <si>
    <t>Refactored Classpath SizeR</t>
  </si>
  <si>
    <t>Refactored Classpath Size</t>
  </si>
  <si>
    <t>Refactored Resolving Time Avg (ns)</t>
  </si>
  <si>
    <t>Refactored Resolving Time Avg (ms)</t>
  </si>
  <si>
    <t>Refactored Resolving Time 1</t>
  </si>
  <si>
    <t>Refactored Resolving Time 2</t>
  </si>
  <si>
    <t>Refactored Resolving Time 3</t>
  </si>
  <si>
    <t>Refactored Resolving Time 4</t>
  </si>
  <si>
    <t>Refactored Resolving Time 5</t>
  </si>
  <si>
    <t>Refactored Resolving Time 6</t>
  </si>
  <si>
    <t>Refactored Resolving Time 7</t>
  </si>
  <si>
    <t>Refactored Resolving Time 8</t>
  </si>
  <si>
    <t>Refactored Resolving Time 9</t>
  </si>
  <si>
    <t>Refactored Resolving Time 10</t>
  </si>
  <si>
    <t>Refactored</t>
  </si>
  <si>
    <t>Refactored Resolving Time Sdev (ms)</t>
  </si>
  <si>
    <t>Refactored Resolving Time Sdev (ns)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</si>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</sst>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4" fillId="2" borderId="1" xfId="0" applyFont="1" applyFill="1" applyBorder="1"/>
    <xf numFmtId="0" fontId="4" fillId="2" borderId="0" xfId="0" applyFont="1" applyFill="1" applyBorder="1"/>
    <xf numFmtId="43" fontId="0" fillId="0" borderId="0" xfId="17" applyFont="1"/>
    <xf numFmtId="10" fontId="0" fillId="0" borderId="0" xfId="18" applyNumberFormat="1" applyFont="1"/>
    <xf numFmtId="43" fontId="0" fillId="0" borderId="0" xfId="0" applyNumberFormat="1"/>
    <xf numFmtId="10" fontId="0" fillId="0" borderId="0" xfId="0" applyNumberFormat="1"/>
    <xf numFmtId="0" fontId="5" fillId="3" borderId="0" xfId="19" applyFont="1"/>
    <xf numFmtId="10" fontId="1" fillId="4" borderId="0" xfId="20" applyNumberFormat="1"/>
  </cellXfs>
  <cellStyles count="21">
    <cellStyle name="20% - Accent1" xfId="20" builtinId="30"/>
    <cellStyle name="Accent1" xfId="19" builtinId="29"/>
    <cellStyle name="Comma" xfId="1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18" builtinId="5"/>
  </cellStyles>
  <dxfs count="36">
    <dxf>
      <numFmt numFmtId="14" formatCode="0.00%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66" totalsRowShown="0">
  <autoFilter ref="A1:F366" xr:uid="{00000000-0009-0000-0100-000001000000}"/>
  <sortState ref="A2:B366">
    <sortCondition ref="A1:A366"/>
  </sortState>
  <tableColumns count="6">
    <tableColumn id="1" xr3:uid="{00000000-0010-0000-0000-000001000000}" name="Control Bundle"/>
    <tableColumn id="2" xr3:uid="{00000000-0010-0000-0000-000002000000}" name="Control State"/>
    <tableColumn id="3" xr3:uid="{00000000-0010-0000-0000-000003000000}" name="Refactored Bundle"/>
    <tableColumn id="4" xr3:uid="{00000000-0010-0000-0000-000004000000}" name="Refactored State"/>
    <tableColumn id="5" xr3:uid="{00000000-0010-0000-0000-000005000000}" name="Same Bundle?" dataDxfId="35">
      <calculatedColumnFormula>IF(Table1[[#This Row],[Control Bundle]]=Table1[[#This Row],[Refactored Bundle]],TRUE,FALSE)</calculatedColumnFormula>
    </tableColumn>
    <tableColumn id="6" xr3:uid="{00000000-0010-0000-0000-000006000000}" name="Same Value?" dataDxfId="34">
      <calculatedColumnFormula>IF(Table1[[#This Row],[Control State]]=Table1[[#This Row],[Refactored State]],TRUE,FALSE)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315" totalsRowShown="0">
  <autoFilter ref="A1:F315" xr:uid="{00000000-0009-0000-0100-000002000000}"/>
  <sortState ref="A2:B315">
    <sortCondition ref="A1:A315"/>
  </sortState>
  <tableColumns count="6">
    <tableColumn id="1" xr3:uid="{00000000-0010-0000-0100-000001000000}" name="Control Bundle"/>
    <tableColumn id="2" xr3:uid="{00000000-0010-0000-0100-000002000000}" name="Control Resolved Bundles"/>
    <tableColumn id="3" xr3:uid="{00000000-0010-0000-0100-000003000000}" name="Refactored Bundle" dataDxfId="33"/>
    <tableColumn id="4" xr3:uid="{00000000-0010-0000-0100-000004000000}" name="Refactored Resolved Bundles" dataDxfId="32"/>
    <tableColumn id="5" xr3:uid="{00000000-0010-0000-0100-000005000000}" name="Same Bundle?" dataDxfId="31">
      <calculatedColumnFormula>IF(Table2[[#This Row],[Control Bundle]]=Table2[[#This Row],[Refactored Bundle]],TRUE,FALSE)</calculatedColumnFormula>
    </tableColumn>
    <tableColumn id="6" xr3:uid="{00000000-0010-0000-0100-000006000000}" name="Same Value?" dataDxfId="30">
      <calculatedColumnFormula>IF(Table2[[#This Row],[Control Resolved Bundles]]=Table2[[#This Row],[Refactored Resolved Bundles]],TRUE,FALSE)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5055" totalsRowShown="0">
  <autoFilter ref="A1:E5055" xr:uid="{00000000-0009-0000-0100-000006000000}"/>
  <tableColumns count="5">
    <tableColumn id="5" xr3:uid="{00000000-0010-0000-0200-000005000000}" name="Corpus"/>
    <tableColumn id="1" xr3:uid="{00000000-0010-0000-0200-000001000000}" name="Bundle"/>
    <tableColumn id="2" xr3:uid="{00000000-0010-0000-0200-000002000000}" name="Dependency Type"/>
    <tableColumn id="3" xr3:uid="{00000000-0010-0000-0200-000003000000}" name="Wired Bundle"/>
    <tableColumn id="4" xr3:uid="{00000000-0010-0000-0200-000004000000}" name="Pack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H315" totalsRowShown="0">
  <autoFilter ref="A1:H315" xr:uid="{00000000-0009-0000-0100-000003000000}"/>
  <sortState ref="A2:B315">
    <sortCondition ref="A1:A315"/>
  </sortState>
  <tableColumns count="8">
    <tableColumn id="1" xr3:uid="{00000000-0010-0000-0300-000001000000}" name="Control Bundle"/>
    <tableColumn id="2" xr3:uid="{00000000-0010-0000-0300-000002000000}" name="Control Classpath Size"/>
    <tableColumn id="3" xr3:uid="{00000000-0010-0000-0300-000003000000}" name="Refactored Bundle"/>
    <tableColumn id="4" xr3:uid="{00000000-0010-0000-0300-000004000000}" name="Refactored Classpath SizeR"/>
    <tableColumn id="5" xr3:uid="{00000000-0010-0000-0300-000005000000}" name="Same Bundle?" dataDxfId="29">
      <calculatedColumnFormula>IF(Table3[[#This Row],[Control Bundle]]=Table3[[#This Row],[Refactored Bundle]],TRUE,FALSE)</calculatedColumnFormula>
    </tableColumn>
    <tableColumn id="6" xr3:uid="{00000000-0010-0000-0300-000006000000}" name="Same Value?" dataDxfId="28">
      <calculatedColumnFormula>IF(Table3[[#This Row],[Control Classpath Size]]&gt;Table3[[#This Row],[Refactored Classpath SizeR]],"SMALLER",IF(Table3[[#This Row],[Control Classpath Size]]&lt;Table3[[#This Row],[Refactored Classpath SizeR]],"BIGGER","EQUAL"))</calculatedColumnFormula>
    </tableColumn>
    <tableColumn id="7" xr3:uid="{3901486C-C8BF-744D-9BAB-584DB8349C2C}" name="Absolute Diff?" dataDxfId="27">
      <calculatedColumnFormula>Table3[[#This Row],[Control Classpath Size]]-Table3[[#This Row],[Refactored Classpath SizeR]]</calculatedColumnFormula>
    </tableColumn>
    <tableColumn id="8" xr3:uid="{DB9762FD-1677-764E-8D31-D1A356D63F18}" name="Relative Diff?" dataDxfId="26">
      <calculatedColumnFormula>IF(Table3[[#This Row],[Control Classpath Size]]=0,0,Table3[[#This Row],[Absolute Diff?]]/Table3[[#This Row],[Control Classpath Size]])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5" displayName="Table15" ref="A1:H315" totalsRowShown="0">
  <autoFilter ref="A1:H315" xr:uid="{00000000-0009-0000-0100-000004000000}"/>
  <sortState ref="A2:F315">
    <sortCondition ref="A1:A315"/>
  </sortState>
  <tableColumns count="8">
    <tableColumn id="1" xr3:uid="{00000000-0010-0000-0400-000001000000}" name="Control Bundle"/>
    <tableColumn id="2" xr3:uid="{00000000-0010-0000-0400-000002000000}" name="Control Classpath Size"/>
    <tableColumn id="3" xr3:uid="{00000000-0010-0000-0400-000003000000}" name="Refactored Bundle"/>
    <tableColumn id="4" xr3:uid="{00000000-0010-0000-0400-000004000000}" name="Refactored Classpath Size"/>
    <tableColumn id="5" xr3:uid="{00000000-0010-0000-0400-000005000000}" name="Same Bundle?" dataDxfId="25">
      <calculatedColumnFormula>IF(Table15[[#This Row],[Control Bundle]]=Table15[[#This Row],[Refactored Bundle]],TRUE,FALSE)</calculatedColumnFormula>
    </tableColumn>
    <tableColumn id="6" xr3:uid="{00000000-0010-0000-0400-000006000000}" name="Same Value?" dataDxfId="24">
      <calculatedColumnFormula>IF(Table15[[#This Row],[Refactored Classpath Size]]&lt;Table15[[#This Row],[Control Classpath Size]],"SMALLER",IF(Table15[[#This Row],[Refactored Classpath Size]]&gt;Table15[[#This Row],[Control Classpath Size]],"BIGGER","EQUAL"))</calculatedColumnFormula>
    </tableColumn>
    <tableColumn id="7" xr3:uid="{8D3B75A6-B2AA-7949-931F-E268089E25C3}" name="Absolute Diff?" dataDxfId="23">
      <calculatedColumnFormula>Table15[[#This Row],[Control Classpath Size]]-Table15[[#This Row],[Refactored Classpath Size]]</calculatedColumnFormula>
    </tableColumn>
    <tableColumn id="8" xr3:uid="{634ADAB1-1D9C-CF48-A8A3-77B482B5091E}" name="Relative Diff?" dataDxfId="22" dataCellStyle="Percent">
      <calculatedColumnFormula>IF(Table15[[#This Row],[Control Classpath Size]]=0,0,Table15[[#This Row],[Absolute Diff?]]/Table15[[#This Row],[Control Classpath Size]])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6" displayName="Table16" ref="A1:AJ372" totalsRowShown="0">
  <autoFilter ref="A1:AJ372" xr:uid="{00000000-0009-0000-0100-000005000000}"/>
  <sortState ref="A2:B372">
    <sortCondition ref="A1:A372"/>
  </sortState>
  <tableColumns count="36">
    <tableColumn id="1" xr3:uid="{00000000-0010-0000-0500-000001000000}" name="Control Bundle"/>
    <tableColumn id="2" xr3:uid="{00000000-0010-0000-0500-000002000000}" name="Control Resolving Time 1" dataCellStyle="Comma"/>
    <tableColumn id="3" xr3:uid="{00000000-0010-0000-0500-000003000000}" name="Control Resolving Time 2" dataCellStyle="Comma"/>
    <tableColumn id="4" xr3:uid="{00000000-0010-0000-0500-000004000000}" name="Control Resolving Time 3" dataCellStyle="Comma"/>
    <tableColumn id="16" xr3:uid="{00000000-0010-0000-0500-000010000000}" name="Control Resolving Time 4" dataDxfId="21" dataCellStyle="Comma"/>
    <tableColumn id="15" xr3:uid="{00000000-0010-0000-0500-00000F000000}" name="Control Resolving Time 5" dataDxfId="20" dataCellStyle="Comma"/>
    <tableColumn id="20" xr3:uid="{00000000-0010-0000-0500-000014000000}" name="Control Resolving Time 6" dataCellStyle="Comma"/>
    <tableColumn id="21" xr3:uid="{00000000-0010-0000-0500-000015000000}" name="Control Resolving Time 7" dataCellStyle="Comma"/>
    <tableColumn id="22" xr3:uid="{00000000-0010-0000-0500-000016000000}" name="Control Resolving Time 8" dataCellStyle="Comma"/>
    <tableColumn id="23" xr3:uid="{00000000-0010-0000-0500-000017000000}" name="Control Resolving Time 9" dataCellStyle="Comma"/>
    <tableColumn id="24" xr3:uid="{00000000-0010-0000-0500-000018000000}" name="Control Resolving Time 10" dataCellStyle="Comma"/>
    <tableColumn id="5" xr3:uid="{00000000-0010-0000-0500-000005000000}" name="Control Resolving Time Avg (ns)" dataDxfId="19" dataCellStyle="Comma">
      <calculatedColumnFormula>AVERAGE(Table16[[#This Row],[Control Resolving Time 1]:[Control Resolving Time 10]])</calculatedColumnFormula>
    </tableColumn>
    <tableColumn id="13" xr3:uid="{00000000-0010-0000-0500-00000D000000}" name="Control Resolving Time Sdev (ns)" dataCellStyle="Comma">
      <calculatedColumnFormula>STDEV(Table16[[#This Row],[Control Resolving Time 1]:[Control Resolving Time 10]])</calculatedColumnFormula>
    </tableColumn>
    <tableColumn id="34" xr3:uid="{C53A5796-EA7F-1342-9DFB-04ACB6768CB6}" name="Control Resolving Time Avg (ms)" dataDxfId="18" dataCellStyle="Comma">
      <calculatedColumnFormula>Table16[[#This Row],[Control Resolving Time Avg (ns)]]/1000000</calculatedColumnFormula>
    </tableColumn>
    <tableColumn id="33" xr3:uid="{095F0157-C5C0-2047-A528-F7648F65EC27}" name="Control Resolving Time Sdev (ms)" dataDxfId="17" dataCellStyle="Comma">
      <calculatedColumnFormula>Table16[[#This Row],[Control Resolving Time Sdev (ns)]]/1000000</calculatedColumnFormula>
    </tableColumn>
    <tableColumn id="10" xr3:uid="{00000000-0010-0000-0500-00000A000000}" name="Refactored Bundle"/>
    <tableColumn id="6" xr3:uid="{00000000-0010-0000-0500-000006000000}" name="Refactored Resolving Time 1" dataCellStyle="Comma"/>
    <tableColumn id="7" xr3:uid="{00000000-0010-0000-0500-000007000000}" name="Refactored Resolving Time 2" dataCellStyle="Comma"/>
    <tableColumn id="8" xr3:uid="{00000000-0010-0000-0500-000008000000}" name="Refactored Resolving Time 3" dataCellStyle="Comma"/>
    <tableColumn id="18" xr3:uid="{00000000-0010-0000-0500-000012000000}" name="Refactored Resolving Time 4" dataDxfId="16" dataCellStyle="Comma"/>
    <tableColumn id="19" xr3:uid="{00000000-0010-0000-0500-000013000000}" name="Refactored Resolving Time 5" dataDxfId="15" dataCellStyle="Comma"/>
    <tableColumn id="27" xr3:uid="{00000000-0010-0000-0500-00001B000000}" name="Refactored Resolving Time 6" dataDxfId="14" dataCellStyle="Comma"/>
    <tableColumn id="26" xr3:uid="{00000000-0010-0000-0500-00001A000000}" name="Refactored Resolving Time 7" dataDxfId="13" dataCellStyle="Comma"/>
    <tableColumn id="25" xr3:uid="{00000000-0010-0000-0500-000019000000}" name="Refactored Resolving Time 8" dataDxfId="12" dataCellStyle="Comma"/>
    <tableColumn id="28" xr3:uid="{00000000-0010-0000-0500-00001C000000}" name="Refactored Resolving Time 9" dataDxfId="11" dataCellStyle="Comma"/>
    <tableColumn id="29" xr3:uid="{00000000-0010-0000-0500-00001D000000}" name="Refactored Resolving Time 10" dataDxfId="10" dataCellStyle="Comma"/>
    <tableColumn id="9" xr3:uid="{00000000-0010-0000-0500-000009000000}" name="Refactored Resolving Time Avg (ns)" dataDxfId="9" dataCellStyle="Comma">
      <calculatedColumnFormula>AVERAGE(Table16[[#This Row],[Refactored Resolving Time 1]:[Refactored Resolving Time 10]])</calculatedColumnFormula>
    </tableColumn>
    <tableColumn id="14" xr3:uid="{00000000-0010-0000-0500-00000E000000}" name="Refactored Resolving Time Sdev (ns)" dataDxfId="8" dataCellStyle="Comma">
      <calculatedColumnFormula>STDEV(Table16[[#This Row],[Refactored Resolving Time 1]:[Refactored Resolving Time 10]])</calculatedColumnFormula>
    </tableColumn>
    <tableColumn id="36" xr3:uid="{1A1F70AC-3B9A-1A45-9574-5AD0827E99E1}" name="Refactored Resolving Time Avg (ms)" dataDxfId="7" dataCellStyle="Comma">
      <calculatedColumnFormula>Table16[[#This Row],[Refactored Resolving Time Avg (ns)]]/1000000</calculatedColumnFormula>
    </tableColumn>
    <tableColumn id="35" xr3:uid="{46644327-B48C-744F-8F96-C4EC7444C53A}" name="Refactored Resolving Time Sdev (ms)" dataDxfId="6" dataCellStyle="Comma">
      <calculatedColumnFormula>Table16[[#This Row],[Refactored Resolving Time Sdev (ns)]]/1000000</calculatedColumnFormula>
    </tableColumn>
    <tableColumn id="11" xr3:uid="{00000000-0010-0000-0500-00000B000000}" name="Same Bundle?" dataDxfId="5">
      <calculatedColumnFormula>IF(Table16[[#This Row],[Control Bundle]]=Table16[[#This Row],[Refactored Bundle]],TRUE,FALSE)</calculatedColumnFormula>
    </tableColumn>
    <tableColumn id="17" xr3:uid="{00000000-0010-0000-0500-000011000000}" name="Same Sdev OoM?" dataDxfId="4">
      <calculatedColumnFormula>IF(Table16[[#This Row],[Refactored Resolving Time Avg (ns)]]=-1,0,ROUND(LOG10(Table16[[#This Row],[Refactored Resolving Time Sdev (ns)]]/Table16[[#This Row],[Control Resolving Time Sdev (ns)]]),0))</calculatedColumnFormula>
    </tableColumn>
    <tableColumn id="30" xr3:uid="{00000000-0010-0000-0500-00001E000000}" name="Correct Sdev?" dataDxfId="3">
      <calculatedColumnFormula>IF(Table16[[#This Row],[Same Sdev OoM?]]=0,TRUE,FALSE)</calculatedColumnFormula>
    </tableColumn>
    <tableColumn id="12" xr3:uid="{00000000-0010-0000-0500-00000C000000}" name="Same Value?" dataDxfId="2">
      <calculatedColumnFormula>IF(Table16[[#This Row],[Refactored Resolving Time Avg (ns)]]&lt;Table16[[#This Row],[Control Resolving Time Avg (ns)]],"FASTER",IF(Table16[[#This Row],[Refactored Resolving Time Avg (ns)]]&gt;Table16[[#This Row],[Control Resolving Time Avg (ns)]],"SLOWER","EQUAL"))</calculatedColumnFormula>
    </tableColumn>
    <tableColumn id="31" xr3:uid="{00000000-0010-0000-0500-00001F000000}" name="Absolute Diff?" dataDxfId="1">
      <calculatedColumnFormula>Table16[[#This Row],[Control Resolving Time Avg (ms)]]-Table16[[#This Row],[Refactored Resolving Time Avg (ms)]]</calculatedColumnFormula>
    </tableColumn>
    <tableColumn id="32" xr3:uid="{00000000-0010-0000-0500-000020000000}" name="Relative Diff?" dataDxfId="0">
      <calculatedColumnFormula>Table16[[#This Row],[Absolute Diff?]]/Table16[[#This Row],[Control Resolving Time Avg (ms)]]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workbookViewId="0"/>
  </sheetViews>
  <sheetFormatPr baseColWidth="10" defaultRowHeight="16" x14ac:dyDescent="0.2"/>
  <cols>
    <col min="1" max="1" width="66.83203125" bestFit="1" customWidth="1"/>
    <col min="2" max="2" width="14.33203125" bestFit="1" customWidth="1"/>
    <col min="3" max="3" width="66.83203125" bestFit="1" customWidth="1"/>
    <col min="4" max="4" width="17.5" bestFit="1" customWidth="1"/>
    <col min="5" max="5" width="15.5" bestFit="1" customWidth="1"/>
    <col min="6" max="6" width="14.5" bestFit="1" customWidth="1"/>
  </cols>
  <sheetData>
    <row r="1" spans="1:6" x14ac:dyDescent="0.2">
      <c r="A1" t="s">
        <v>709</v>
      </c>
      <c r="B1" t="s">
        <v>720</v>
      </c>
      <c r="C1" t="s">
        <v>723</v>
      </c>
      <c r="D1" t="s">
        <v>724</v>
      </c>
      <c r="E1" t="s">
        <v>375</v>
      </c>
      <c r="F1" t="s">
        <v>376</v>
      </c>
    </row>
    <row r="2" spans="1:6" x14ac:dyDescent="0.2">
      <c r="A2" t="s">
        <v>16</v>
      </c>
      <c r="B2" t="s">
        <v>2</v>
      </c>
      <c r="C2" t="s">
        <v>16</v>
      </c>
      <c r="D2" t="s">
        <v>2</v>
      </c>
      <c r="E2" t="b">
        <f>IF(Table1[[#This Row],[Control Bundle]]=Table1[[#This Row],[Refactored Bundle]],TRUE,FALSE)</f>
        <v>1</v>
      </c>
      <c r="F2" t="b">
        <f>IF(Table1[[#This Row],[Control State]]=Table1[[#This Row],[Refactored State]],TRUE,FALSE)</f>
        <v>1</v>
      </c>
    </row>
    <row r="3" spans="1:6" x14ac:dyDescent="0.2">
      <c r="A3" t="s">
        <v>202</v>
      </c>
      <c r="B3" t="s">
        <v>4</v>
      </c>
      <c r="C3" t="s">
        <v>202</v>
      </c>
      <c r="D3" t="s">
        <v>4</v>
      </c>
      <c r="E3" t="b">
        <f>IF(Table1[[#This Row],[Control Bundle]]=Table1[[#This Row],[Refactored Bundle]],TRUE,FALSE)</f>
        <v>1</v>
      </c>
      <c r="F3" t="b">
        <f>IF(Table1[[#This Row],[Control State]]=Table1[[#This Row],[Refactored State]],TRUE,FALSE)</f>
        <v>1</v>
      </c>
    </row>
    <row r="4" spans="1:6" x14ac:dyDescent="0.2">
      <c r="A4" t="s">
        <v>109</v>
      </c>
      <c r="B4" t="s">
        <v>2</v>
      </c>
      <c r="C4" t="s">
        <v>109</v>
      </c>
      <c r="D4" t="s">
        <v>2</v>
      </c>
      <c r="E4" t="b">
        <f>IF(Table1[[#This Row],[Control Bundle]]=Table1[[#This Row],[Refactored Bundle]],TRUE,FALSE)</f>
        <v>1</v>
      </c>
      <c r="F4" t="b">
        <f>IF(Table1[[#This Row],[Control State]]=Table1[[#This Row],[Refactored State]],TRUE,FALSE)</f>
        <v>1</v>
      </c>
    </row>
    <row r="5" spans="1:6" x14ac:dyDescent="0.2">
      <c r="A5" t="s">
        <v>133</v>
      </c>
      <c r="B5" t="s">
        <v>2</v>
      </c>
      <c r="C5" t="s">
        <v>133</v>
      </c>
      <c r="D5" t="s">
        <v>2</v>
      </c>
      <c r="E5" t="b">
        <f>IF(Table1[[#This Row],[Control Bundle]]=Table1[[#This Row],[Refactored Bundle]],TRUE,FALSE)</f>
        <v>1</v>
      </c>
      <c r="F5" t="b">
        <f>IF(Table1[[#This Row],[Control State]]=Table1[[#This Row],[Refactored State]],TRUE,FALSE)</f>
        <v>1</v>
      </c>
    </row>
    <row r="6" spans="1:6" x14ac:dyDescent="0.2">
      <c r="A6" t="s">
        <v>322</v>
      </c>
      <c r="B6" t="s">
        <v>2</v>
      </c>
      <c r="C6" t="s">
        <v>322</v>
      </c>
      <c r="D6" t="s">
        <v>2</v>
      </c>
      <c r="E6" t="b">
        <f>IF(Table1[[#This Row],[Control Bundle]]=Table1[[#This Row],[Refactored Bundle]],TRUE,FALSE)</f>
        <v>1</v>
      </c>
      <c r="F6" t="b">
        <f>IF(Table1[[#This Row],[Control State]]=Table1[[#This Row],[Refactored State]],TRUE,FALSE)</f>
        <v>1</v>
      </c>
    </row>
    <row r="7" spans="1:6" x14ac:dyDescent="0.2">
      <c r="A7" t="s">
        <v>349</v>
      </c>
      <c r="B7" t="s">
        <v>2</v>
      </c>
      <c r="C7" t="s">
        <v>349</v>
      </c>
      <c r="D7" t="s">
        <v>2</v>
      </c>
      <c r="E7" t="b">
        <f>IF(Table1[[#This Row],[Control Bundle]]=Table1[[#This Row],[Refactored Bundle]],TRUE,FALSE)</f>
        <v>1</v>
      </c>
      <c r="F7" t="b">
        <f>IF(Table1[[#This Row],[Control State]]=Table1[[#This Row],[Refactored State]],TRUE,FALSE)</f>
        <v>1</v>
      </c>
    </row>
    <row r="8" spans="1:6" x14ac:dyDescent="0.2">
      <c r="A8" t="s">
        <v>81</v>
      </c>
      <c r="B8" t="s">
        <v>2</v>
      </c>
      <c r="C8" t="s">
        <v>81</v>
      </c>
      <c r="D8" t="s">
        <v>2</v>
      </c>
      <c r="E8" t="b">
        <f>IF(Table1[[#This Row],[Control Bundle]]=Table1[[#This Row],[Refactored Bundle]],TRUE,FALSE)</f>
        <v>1</v>
      </c>
      <c r="F8" t="b">
        <f>IF(Table1[[#This Row],[Control State]]=Table1[[#This Row],[Refactored State]],TRUE,FALSE)</f>
        <v>1</v>
      </c>
    </row>
    <row r="9" spans="1:6" x14ac:dyDescent="0.2">
      <c r="A9" t="s">
        <v>226</v>
      </c>
      <c r="B9" t="s">
        <v>2</v>
      </c>
      <c r="C9" t="s">
        <v>226</v>
      </c>
      <c r="D9" t="s">
        <v>2</v>
      </c>
      <c r="E9" t="b">
        <f>IF(Table1[[#This Row],[Control Bundle]]=Table1[[#This Row],[Refactored Bundle]],TRUE,FALSE)</f>
        <v>1</v>
      </c>
      <c r="F9" t="b">
        <f>IF(Table1[[#This Row],[Control State]]=Table1[[#This Row],[Refactored State]],TRUE,FALSE)</f>
        <v>1</v>
      </c>
    </row>
    <row r="10" spans="1:6" x14ac:dyDescent="0.2">
      <c r="A10" t="s">
        <v>182</v>
      </c>
      <c r="B10" t="s">
        <v>2</v>
      </c>
      <c r="C10" t="s">
        <v>182</v>
      </c>
      <c r="D10" t="s">
        <v>2</v>
      </c>
      <c r="E10" t="b">
        <f>IF(Table1[[#This Row],[Control Bundle]]=Table1[[#This Row],[Refactored Bundle]],TRUE,FALSE)</f>
        <v>1</v>
      </c>
      <c r="F10" t="b">
        <f>IF(Table1[[#This Row],[Control State]]=Table1[[#This Row],[Refactored State]],TRUE,FALSE)</f>
        <v>1</v>
      </c>
    </row>
    <row r="11" spans="1:6" x14ac:dyDescent="0.2">
      <c r="A11" t="s">
        <v>1</v>
      </c>
      <c r="B11" t="s">
        <v>2</v>
      </c>
      <c r="C11" t="s">
        <v>1</v>
      </c>
      <c r="D11" t="s">
        <v>2</v>
      </c>
      <c r="E11" t="b">
        <f>IF(Table1[[#This Row],[Control Bundle]]=Table1[[#This Row],[Refactored Bundle]],TRUE,FALSE)</f>
        <v>1</v>
      </c>
      <c r="F11" t="b">
        <f>IF(Table1[[#This Row],[Control State]]=Table1[[#This Row],[Refactored State]],TRUE,FALSE)</f>
        <v>1</v>
      </c>
    </row>
    <row r="12" spans="1:6" x14ac:dyDescent="0.2">
      <c r="A12" t="s">
        <v>94</v>
      </c>
      <c r="B12" t="s">
        <v>2</v>
      </c>
      <c r="C12" t="s">
        <v>94</v>
      </c>
      <c r="D12" t="s">
        <v>2</v>
      </c>
      <c r="E12" t="b">
        <f>IF(Table1[[#This Row],[Control Bundle]]=Table1[[#This Row],[Refactored Bundle]],TRUE,FALSE)</f>
        <v>1</v>
      </c>
      <c r="F12" t="b">
        <f>IF(Table1[[#This Row],[Control State]]=Table1[[#This Row],[Refactored State]],TRUE,FALSE)</f>
        <v>1</v>
      </c>
    </row>
    <row r="13" spans="1:6" x14ac:dyDescent="0.2">
      <c r="A13" t="s">
        <v>154</v>
      </c>
      <c r="B13" t="s">
        <v>2</v>
      </c>
      <c r="C13" t="s">
        <v>154</v>
      </c>
      <c r="D13" t="s">
        <v>2</v>
      </c>
      <c r="E13" t="b">
        <f>IF(Table1[[#This Row],[Control Bundle]]=Table1[[#This Row],[Refactored Bundle]],TRUE,FALSE)</f>
        <v>1</v>
      </c>
      <c r="F13" t="b">
        <f>IF(Table1[[#This Row],[Control State]]=Table1[[#This Row],[Refactored State]],TRUE,FALSE)</f>
        <v>1</v>
      </c>
    </row>
    <row r="14" spans="1:6" x14ac:dyDescent="0.2">
      <c r="A14" t="s">
        <v>138</v>
      </c>
      <c r="B14" t="s">
        <v>2</v>
      </c>
      <c r="C14" t="s">
        <v>138</v>
      </c>
      <c r="D14" t="s">
        <v>2</v>
      </c>
      <c r="E14" t="b">
        <f>IF(Table1[[#This Row],[Control Bundle]]=Table1[[#This Row],[Refactored Bundle]],TRUE,FALSE)</f>
        <v>1</v>
      </c>
      <c r="F14" t="b">
        <f>IF(Table1[[#This Row],[Control State]]=Table1[[#This Row],[Refactored State]],TRUE,FALSE)</f>
        <v>1</v>
      </c>
    </row>
    <row r="15" spans="1:6" x14ac:dyDescent="0.2">
      <c r="A15" t="s">
        <v>22</v>
      </c>
      <c r="B15" t="s">
        <v>2</v>
      </c>
      <c r="C15" t="s">
        <v>22</v>
      </c>
      <c r="D15" t="s">
        <v>2</v>
      </c>
      <c r="E15" t="b">
        <f>IF(Table1[[#This Row],[Control Bundle]]=Table1[[#This Row],[Refactored Bundle]],TRUE,FALSE)</f>
        <v>1</v>
      </c>
      <c r="F15" t="b">
        <f>IF(Table1[[#This Row],[Control State]]=Table1[[#This Row],[Refactored State]],TRUE,FALSE)</f>
        <v>1</v>
      </c>
    </row>
    <row r="16" spans="1:6" x14ac:dyDescent="0.2">
      <c r="A16" t="s">
        <v>153</v>
      </c>
      <c r="B16" t="s">
        <v>2</v>
      </c>
      <c r="C16" t="s">
        <v>153</v>
      </c>
      <c r="D16" t="s">
        <v>2</v>
      </c>
      <c r="E16" t="b">
        <f>IF(Table1[[#This Row],[Control Bundle]]=Table1[[#This Row],[Refactored Bundle]],TRUE,FALSE)</f>
        <v>1</v>
      </c>
      <c r="F16" t="b">
        <f>IF(Table1[[#This Row],[Control State]]=Table1[[#This Row],[Refactored State]],TRUE,FALSE)</f>
        <v>1</v>
      </c>
    </row>
    <row r="17" spans="1:6" x14ac:dyDescent="0.2">
      <c r="A17" t="s">
        <v>161</v>
      </c>
      <c r="B17" t="s">
        <v>2</v>
      </c>
      <c r="C17" t="s">
        <v>161</v>
      </c>
      <c r="D17" t="s">
        <v>2</v>
      </c>
      <c r="E17" t="b">
        <f>IF(Table1[[#This Row],[Control Bundle]]=Table1[[#This Row],[Refactored Bundle]],TRUE,FALSE)</f>
        <v>1</v>
      </c>
      <c r="F17" t="b">
        <f>IF(Table1[[#This Row],[Control State]]=Table1[[#This Row],[Refactored State]],TRUE,FALSE)</f>
        <v>1</v>
      </c>
    </row>
    <row r="18" spans="1:6" x14ac:dyDescent="0.2">
      <c r="A18" t="s">
        <v>353</v>
      </c>
      <c r="B18" t="s">
        <v>2</v>
      </c>
      <c r="C18" t="s">
        <v>353</v>
      </c>
      <c r="D18" t="s">
        <v>2</v>
      </c>
      <c r="E18" t="b">
        <f>IF(Table1[[#This Row],[Control Bundle]]=Table1[[#This Row],[Refactored Bundle]],TRUE,FALSE)</f>
        <v>1</v>
      </c>
      <c r="F18" t="b">
        <f>IF(Table1[[#This Row],[Control State]]=Table1[[#This Row],[Refactored State]],TRUE,FALSE)</f>
        <v>1</v>
      </c>
    </row>
    <row r="19" spans="1:6" x14ac:dyDescent="0.2">
      <c r="A19" t="s">
        <v>345</v>
      </c>
      <c r="B19" t="s">
        <v>2</v>
      </c>
      <c r="C19" t="s">
        <v>345</v>
      </c>
      <c r="D19" t="s">
        <v>2</v>
      </c>
      <c r="E19" t="b">
        <f>IF(Table1[[#This Row],[Control Bundle]]=Table1[[#This Row],[Refactored Bundle]],TRUE,FALSE)</f>
        <v>1</v>
      </c>
      <c r="F19" t="b">
        <f>IF(Table1[[#This Row],[Control State]]=Table1[[#This Row],[Refactored State]],TRUE,FALSE)</f>
        <v>1</v>
      </c>
    </row>
    <row r="20" spans="1:6" x14ac:dyDescent="0.2">
      <c r="A20" t="s">
        <v>209</v>
      </c>
      <c r="B20" t="s">
        <v>2</v>
      </c>
      <c r="C20" t="s">
        <v>209</v>
      </c>
      <c r="D20" t="s">
        <v>2</v>
      </c>
      <c r="E20" t="b">
        <f>IF(Table1[[#This Row],[Control Bundle]]=Table1[[#This Row],[Refactored Bundle]],TRUE,FALSE)</f>
        <v>1</v>
      </c>
      <c r="F20" t="b">
        <f>IF(Table1[[#This Row],[Control State]]=Table1[[#This Row],[Refactored State]],TRUE,FALSE)</f>
        <v>1</v>
      </c>
    </row>
    <row r="21" spans="1:6" x14ac:dyDescent="0.2">
      <c r="A21" t="s">
        <v>19</v>
      </c>
      <c r="B21" t="s">
        <v>2</v>
      </c>
      <c r="C21" t="s">
        <v>19</v>
      </c>
      <c r="D21" t="s">
        <v>2</v>
      </c>
      <c r="E21" t="b">
        <f>IF(Table1[[#This Row],[Control Bundle]]=Table1[[#This Row],[Refactored Bundle]],TRUE,FALSE)</f>
        <v>1</v>
      </c>
      <c r="F21" t="b">
        <f>IF(Table1[[#This Row],[Control State]]=Table1[[#This Row],[Refactored State]],TRUE,FALSE)</f>
        <v>1</v>
      </c>
    </row>
    <row r="22" spans="1:6" x14ac:dyDescent="0.2">
      <c r="A22" t="s">
        <v>13</v>
      </c>
      <c r="B22" t="s">
        <v>2</v>
      </c>
      <c r="C22" t="s">
        <v>13</v>
      </c>
      <c r="D22" t="s">
        <v>2</v>
      </c>
      <c r="E22" t="b">
        <f>IF(Table1[[#This Row],[Control Bundle]]=Table1[[#This Row],[Refactored Bundle]],TRUE,FALSE)</f>
        <v>1</v>
      </c>
      <c r="F22" t="b">
        <f>IF(Table1[[#This Row],[Control State]]=Table1[[#This Row],[Refactored State]],TRUE,FALSE)</f>
        <v>1</v>
      </c>
    </row>
    <row r="23" spans="1:6" x14ac:dyDescent="0.2">
      <c r="A23" t="s">
        <v>278</v>
      </c>
      <c r="B23" t="s">
        <v>2</v>
      </c>
      <c r="C23" t="s">
        <v>278</v>
      </c>
      <c r="D23" t="s">
        <v>2</v>
      </c>
      <c r="E23" t="b">
        <f>IF(Table1[[#This Row],[Control Bundle]]=Table1[[#This Row],[Refactored Bundle]],TRUE,FALSE)</f>
        <v>1</v>
      </c>
      <c r="F23" t="b">
        <f>IF(Table1[[#This Row],[Control State]]=Table1[[#This Row],[Refactored State]],TRUE,FALSE)</f>
        <v>1</v>
      </c>
    </row>
    <row r="24" spans="1:6" x14ac:dyDescent="0.2">
      <c r="A24" t="s">
        <v>17</v>
      </c>
      <c r="B24" t="s">
        <v>2</v>
      </c>
      <c r="C24" t="s">
        <v>17</v>
      </c>
      <c r="D24" t="s">
        <v>2</v>
      </c>
      <c r="E24" t="b">
        <f>IF(Table1[[#This Row],[Control Bundle]]=Table1[[#This Row],[Refactored Bundle]],TRUE,FALSE)</f>
        <v>1</v>
      </c>
      <c r="F24" t="b">
        <f>IF(Table1[[#This Row],[Control State]]=Table1[[#This Row],[Refactored State]],TRUE,FALSE)</f>
        <v>1</v>
      </c>
    </row>
    <row r="25" spans="1:6" x14ac:dyDescent="0.2">
      <c r="A25" t="s">
        <v>108</v>
      </c>
      <c r="B25" t="s">
        <v>2</v>
      </c>
      <c r="C25" t="s">
        <v>108</v>
      </c>
      <c r="D25" t="s">
        <v>2</v>
      </c>
      <c r="E25" t="b">
        <f>IF(Table1[[#This Row],[Control Bundle]]=Table1[[#This Row],[Refactored Bundle]],TRUE,FALSE)</f>
        <v>1</v>
      </c>
      <c r="F25" t="b">
        <f>IF(Table1[[#This Row],[Control State]]=Table1[[#This Row],[Refactored State]],TRUE,FALSE)</f>
        <v>1</v>
      </c>
    </row>
    <row r="26" spans="1:6" x14ac:dyDescent="0.2">
      <c r="A26" t="s">
        <v>54</v>
      </c>
      <c r="B26" t="s">
        <v>2</v>
      </c>
      <c r="C26" t="s">
        <v>54</v>
      </c>
      <c r="D26" t="s">
        <v>2</v>
      </c>
      <c r="E26" t="b">
        <f>IF(Table1[[#This Row],[Control Bundle]]=Table1[[#This Row],[Refactored Bundle]],TRUE,FALSE)</f>
        <v>1</v>
      </c>
      <c r="F26" t="b">
        <f>IF(Table1[[#This Row],[Control State]]=Table1[[#This Row],[Refactored State]],TRUE,FALSE)</f>
        <v>1</v>
      </c>
    </row>
    <row r="27" spans="1:6" x14ac:dyDescent="0.2">
      <c r="A27" t="s">
        <v>264</v>
      </c>
      <c r="B27" t="s">
        <v>2</v>
      </c>
      <c r="C27" t="s">
        <v>264</v>
      </c>
      <c r="D27" t="s">
        <v>2</v>
      </c>
      <c r="E27" t="b">
        <f>IF(Table1[[#This Row],[Control Bundle]]=Table1[[#This Row],[Refactored Bundle]],TRUE,FALSE)</f>
        <v>1</v>
      </c>
      <c r="F27" t="b">
        <f>IF(Table1[[#This Row],[Control State]]=Table1[[#This Row],[Refactored State]],TRUE,FALSE)</f>
        <v>1</v>
      </c>
    </row>
    <row r="28" spans="1:6" x14ac:dyDescent="0.2">
      <c r="A28" t="s">
        <v>31</v>
      </c>
      <c r="B28" t="s">
        <v>2</v>
      </c>
      <c r="C28" t="s">
        <v>31</v>
      </c>
      <c r="D28" t="s">
        <v>2</v>
      </c>
      <c r="E28" t="b">
        <f>IF(Table1[[#This Row],[Control Bundle]]=Table1[[#This Row],[Refactored Bundle]],TRUE,FALSE)</f>
        <v>1</v>
      </c>
      <c r="F28" t="b">
        <f>IF(Table1[[#This Row],[Control State]]=Table1[[#This Row],[Refactored State]],TRUE,FALSE)</f>
        <v>1</v>
      </c>
    </row>
    <row r="29" spans="1:6" x14ac:dyDescent="0.2">
      <c r="A29" t="s">
        <v>76</v>
      </c>
      <c r="B29" t="s">
        <v>4</v>
      </c>
      <c r="C29" t="s">
        <v>76</v>
      </c>
      <c r="D29" t="s">
        <v>4</v>
      </c>
      <c r="E29" t="b">
        <f>IF(Table1[[#This Row],[Control Bundle]]=Table1[[#This Row],[Refactored Bundle]],TRUE,FALSE)</f>
        <v>1</v>
      </c>
      <c r="F29" t="b">
        <f>IF(Table1[[#This Row],[Control State]]=Table1[[#This Row],[Refactored State]],TRUE,FALSE)</f>
        <v>1</v>
      </c>
    </row>
    <row r="30" spans="1:6" x14ac:dyDescent="0.2">
      <c r="A30" t="s">
        <v>228</v>
      </c>
      <c r="B30" t="s">
        <v>4</v>
      </c>
      <c r="C30" t="s">
        <v>228</v>
      </c>
      <c r="D30" t="s">
        <v>4</v>
      </c>
      <c r="E30" t="b">
        <f>IF(Table1[[#This Row],[Control Bundle]]=Table1[[#This Row],[Refactored Bundle]],TRUE,FALSE)</f>
        <v>1</v>
      </c>
      <c r="F30" t="b">
        <f>IF(Table1[[#This Row],[Control State]]=Table1[[#This Row],[Refactored State]],TRUE,FALSE)</f>
        <v>1</v>
      </c>
    </row>
    <row r="31" spans="1:6" x14ac:dyDescent="0.2">
      <c r="A31" t="s">
        <v>324</v>
      </c>
      <c r="B31" t="s">
        <v>2</v>
      </c>
      <c r="C31" t="s">
        <v>324</v>
      </c>
      <c r="D31" t="s">
        <v>2</v>
      </c>
      <c r="E31" t="b">
        <f>IF(Table1[[#This Row],[Control Bundle]]=Table1[[#This Row],[Refactored Bundle]],TRUE,FALSE)</f>
        <v>1</v>
      </c>
      <c r="F31" t="b">
        <f>IF(Table1[[#This Row],[Control State]]=Table1[[#This Row],[Refactored State]],TRUE,FALSE)</f>
        <v>1</v>
      </c>
    </row>
    <row r="32" spans="1:6" x14ac:dyDescent="0.2">
      <c r="A32" t="s">
        <v>307</v>
      </c>
      <c r="B32" t="s">
        <v>4</v>
      </c>
      <c r="C32" t="s">
        <v>307</v>
      </c>
      <c r="D32" t="s">
        <v>4</v>
      </c>
      <c r="E32" t="b">
        <f>IF(Table1[[#This Row],[Control Bundle]]=Table1[[#This Row],[Refactored Bundle]],TRUE,FALSE)</f>
        <v>1</v>
      </c>
      <c r="F32" t="b">
        <f>IF(Table1[[#This Row],[Control State]]=Table1[[#This Row],[Refactored State]],TRUE,FALSE)</f>
        <v>1</v>
      </c>
    </row>
    <row r="33" spans="1:6" x14ac:dyDescent="0.2">
      <c r="A33" t="s">
        <v>265</v>
      </c>
      <c r="B33" t="s">
        <v>4</v>
      </c>
      <c r="C33" t="s">
        <v>265</v>
      </c>
      <c r="D33" t="s">
        <v>4</v>
      </c>
      <c r="E33" t="b">
        <f>IF(Table1[[#This Row],[Control Bundle]]=Table1[[#This Row],[Refactored Bundle]],TRUE,FALSE)</f>
        <v>1</v>
      </c>
      <c r="F33" t="b">
        <f>IF(Table1[[#This Row],[Control State]]=Table1[[#This Row],[Refactored State]],TRUE,FALSE)</f>
        <v>1</v>
      </c>
    </row>
    <row r="34" spans="1:6" x14ac:dyDescent="0.2">
      <c r="A34" t="s">
        <v>290</v>
      </c>
      <c r="B34" t="s">
        <v>4</v>
      </c>
      <c r="C34" t="s">
        <v>290</v>
      </c>
      <c r="D34" t="s">
        <v>4</v>
      </c>
      <c r="E34" t="b">
        <f>IF(Table1[[#This Row],[Control Bundle]]=Table1[[#This Row],[Refactored Bundle]],TRUE,FALSE)</f>
        <v>1</v>
      </c>
      <c r="F34" t="b">
        <f>IF(Table1[[#This Row],[Control State]]=Table1[[#This Row],[Refactored State]],TRUE,FALSE)</f>
        <v>1</v>
      </c>
    </row>
    <row r="35" spans="1:6" x14ac:dyDescent="0.2">
      <c r="A35" t="s">
        <v>114</v>
      </c>
      <c r="B35" t="s">
        <v>4</v>
      </c>
      <c r="C35" t="s">
        <v>114</v>
      </c>
      <c r="D35" t="s">
        <v>4</v>
      </c>
      <c r="E35" t="b">
        <f>IF(Table1[[#This Row],[Control Bundle]]=Table1[[#This Row],[Refactored Bundle]],TRUE,FALSE)</f>
        <v>1</v>
      </c>
      <c r="F35" t="b">
        <f>IF(Table1[[#This Row],[Control State]]=Table1[[#This Row],[Refactored State]],TRUE,FALSE)</f>
        <v>1</v>
      </c>
    </row>
    <row r="36" spans="1:6" x14ac:dyDescent="0.2">
      <c r="A36" t="s">
        <v>147</v>
      </c>
      <c r="B36" t="s">
        <v>4</v>
      </c>
      <c r="C36" t="s">
        <v>147</v>
      </c>
      <c r="D36" t="s">
        <v>4</v>
      </c>
      <c r="E36" t="b">
        <f>IF(Table1[[#This Row],[Control Bundle]]=Table1[[#This Row],[Refactored Bundle]],TRUE,FALSE)</f>
        <v>1</v>
      </c>
      <c r="F36" t="b">
        <f>IF(Table1[[#This Row],[Control State]]=Table1[[#This Row],[Refactored State]],TRUE,FALSE)</f>
        <v>1</v>
      </c>
    </row>
    <row r="37" spans="1:6" x14ac:dyDescent="0.2">
      <c r="A37" t="s">
        <v>167</v>
      </c>
      <c r="B37" t="s">
        <v>6</v>
      </c>
      <c r="C37" t="s">
        <v>167</v>
      </c>
      <c r="D37" t="s">
        <v>6</v>
      </c>
      <c r="E37" t="b">
        <f>IF(Table1[[#This Row],[Control Bundle]]=Table1[[#This Row],[Refactored Bundle]],TRUE,FALSE)</f>
        <v>1</v>
      </c>
      <c r="F37" t="b">
        <f>IF(Table1[[#This Row],[Control State]]=Table1[[#This Row],[Refactored State]],TRUE,FALSE)</f>
        <v>1</v>
      </c>
    </row>
    <row r="38" spans="1:6" x14ac:dyDescent="0.2">
      <c r="A38" t="s">
        <v>120</v>
      </c>
      <c r="B38" t="s">
        <v>2</v>
      </c>
      <c r="C38" t="s">
        <v>120</v>
      </c>
      <c r="D38" t="s">
        <v>2</v>
      </c>
      <c r="E38" t="b">
        <f>IF(Table1[[#This Row],[Control Bundle]]=Table1[[#This Row],[Refactored Bundle]],TRUE,FALSE)</f>
        <v>1</v>
      </c>
      <c r="F38" t="b">
        <f>IF(Table1[[#This Row],[Control State]]=Table1[[#This Row],[Refactored State]],TRUE,FALSE)</f>
        <v>1</v>
      </c>
    </row>
    <row r="39" spans="1:6" x14ac:dyDescent="0.2">
      <c r="A39" t="s">
        <v>27</v>
      </c>
      <c r="B39" t="s">
        <v>4</v>
      </c>
      <c r="C39" t="s">
        <v>27</v>
      </c>
      <c r="D39" t="s">
        <v>4</v>
      </c>
      <c r="E39" t="b">
        <f>IF(Table1[[#This Row],[Control Bundle]]=Table1[[#This Row],[Refactored Bundle]],TRUE,FALSE)</f>
        <v>1</v>
      </c>
      <c r="F39" t="b">
        <f>IF(Table1[[#This Row],[Control State]]=Table1[[#This Row],[Refactored State]],TRUE,FALSE)</f>
        <v>1</v>
      </c>
    </row>
    <row r="40" spans="1:6" x14ac:dyDescent="0.2">
      <c r="A40" t="s">
        <v>309</v>
      </c>
      <c r="B40" t="s">
        <v>4</v>
      </c>
      <c r="C40" t="s">
        <v>309</v>
      </c>
      <c r="D40" t="s">
        <v>4</v>
      </c>
      <c r="E40" t="b">
        <f>IF(Table1[[#This Row],[Control Bundle]]=Table1[[#This Row],[Refactored Bundle]],TRUE,FALSE)</f>
        <v>1</v>
      </c>
      <c r="F40" t="b">
        <f>IF(Table1[[#This Row],[Control State]]=Table1[[#This Row],[Refactored State]],TRUE,FALSE)</f>
        <v>1</v>
      </c>
    </row>
    <row r="41" spans="1:6" x14ac:dyDescent="0.2">
      <c r="A41" t="s">
        <v>358</v>
      </c>
      <c r="B41" t="s">
        <v>2</v>
      </c>
      <c r="C41" t="s">
        <v>358</v>
      </c>
      <c r="D41" t="s">
        <v>2</v>
      </c>
      <c r="E41" t="b">
        <f>IF(Table1[[#This Row],[Control Bundle]]=Table1[[#This Row],[Refactored Bundle]],TRUE,FALSE)</f>
        <v>1</v>
      </c>
      <c r="F41" t="b">
        <f>IF(Table1[[#This Row],[Control State]]=Table1[[#This Row],[Refactored State]],TRUE,FALSE)</f>
        <v>1</v>
      </c>
    </row>
    <row r="42" spans="1:6" x14ac:dyDescent="0.2">
      <c r="A42" t="s">
        <v>298</v>
      </c>
      <c r="B42" t="s">
        <v>2</v>
      </c>
      <c r="C42" t="s">
        <v>298</v>
      </c>
      <c r="D42" t="s">
        <v>2</v>
      </c>
      <c r="E42" t="b">
        <f>IF(Table1[[#This Row],[Control Bundle]]=Table1[[#This Row],[Refactored Bundle]],TRUE,FALSE)</f>
        <v>1</v>
      </c>
      <c r="F42" t="b">
        <f>IF(Table1[[#This Row],[Control State]]=Table1[[#This Row],[Refactored State]],TRUE,FALSE)</f>
        <v>1</v>
      </c>
    </row>
    <row r="43" spans="1:6" x14ac:dyDescent="0.2">
      <c r="A43" t="s">
        <v>188</v>
      </c>
      <c r="B43" t="s">
        <v>4</v>
      </c>
      <c r="C43" t="s">
        <v>188</v>
      </c>
      <c r="D43" t="s">
        <v>4</v>
      </c>
      <c r="E43" t="b">
        <f>IF(Table1[[#This Row],[Control Bundle]]=Table1[[#This Row],[Refactored Bundle]],TRUE,FALSE)</f>
        <v>1</v>
      </c>
      <c r="F43" t="b">
        <f>IF(Table1[[#This Row],[Control State]]=Table1[[#This Row],[Refactored State]],TRUE,FALSE)</f>
        <v>1</v>
      </c>
    </row>
    <row r="44" spans="1:6" x14ac:dyDescent="0.2">
      <c r="A44" t="s">
        <v>364</v>
      </c>
      <c r="B44" t="s">
        <v>4</v>
      </c>
      <c r="C44" t="s">
        <v>364</v>
      </c>
      <c r="D44" t="s">
        <v>4</v>
      </c>
      <c r="E44" t="b">
        <f>IF(Table1[[#This Row],[Control Bundle]]=Table1[[#This Row],[Refactored Bundle]],TRUE,FALSE)</f>
        <v>1</v>
      </c>
      <c r="F44" t="b">
        <f>IF(Table1[[#This Row],[Control State]]=Table1[[#This Row],[Refactored State]],TRUE,FALSE)</f>
        <v>1</v>
      </c>
    </row>
    <row r="45" spans="1:6" x14ac:dyDescent="0.2">
      <c r="A45" t="s">
        <v>335</v>
      </c>
      <c r="B45" t="s">
        <v>4</v>
      </c>
      <c r="C45" t="s">
        <v>335</v>
      </c>
      <c r="D45" t="s">
        <v>4</v>
      </c>
      <c r="E45" t="b">
        <f>IF(Table1[[#This Row],[Control Bundle]]=Table1[[#This Row],[Refactored Bundle]],TRUE,FALSE)</f>
        <v>1</v>
      </c>
      <c r="F45" t="b">
        <f>IF(Table1[[#This Row],[Control State]]=Table1[[#This Row],[Refactored State]],TRUE,FALSE)</f>
        <v>1</v>
      </c>
    </row>
    <row r="46" spans="1:6" x14ac:dyDescent="0.2">
      <c r="A46" t="s">
        <v>21</v>
      </c>
      <c r="B46" t="s">
        <v>4</v>
      </c>
      <c r="C46" t="s">
        <v>21</v>
      </c>
      <c r="D46" t="s">
        <v>4</v>
      </c>
      <c r="E46" t="b">
        <f>IF(Table1[[#This Row],[Control Bundle]]=Table1[[#This Row],[Refactored Bundle]],TRUE,FALSE)</f>
        <v>1</v>
      </c>
      <c r="F46" t="b">
        <f>IF(Table1[[#This Row],[Control State]]=Table1[[#This Row],[Refactored State]],TRUE,FALSE)</f>
        <v>1</v>
      </c>
    </row>
    <row r="47" spans="1:6" x14ac:dyDescent="0.2">
      <c r="A47" t="s">
        <v>33</v>
      </c>
      <c r="B47" t="s">
        <v>4</v>
      </c>
      <c r="C47" t="s">
        <v>33</v>
      </c>
      <c r="D47" t="s">
        <v>4</v>
      </c>
      <c r="E47" t="b">
        <f>IF(Table1[[#This Row],[Control Bundle]]=Table1[[#This Row],[Refactored Bundle]],TRUE,FALSE)</f>
        <v>1</v>
      </c>
      <c r="F47" t="b">
        <f>IF(Table1[[#This Row],[Control State]]=Table1[[#This Row],[Refactored State]],TRUE,FALSE)</f>
        <v>1</v>
      </c>
    </row>
    <row r="48" spans="1:6" x14ac:dyDescent="0.2">
      <c r="A48" t="s">
        <v>175</v>
      </c>
      <c r="B48" t="s">
        <v>6</v>
      </c>
      <c r="C48" t="s">
        <v>175</v>
      </c>
      <c r="D48" t="s">
        <v>6</v>
      </c>
      <c r="E48" t="b">
        <f>IF(Table1[[#This Row],[Control Bundle]]=Table1[[#This Row],[Refactored Bundle]],TRUE,FALSE)</f>
        <v>1</v>
      </c>
      <c r="F48" t="b">
        <f>IF(Table1[[#This Row],[Control State]]=Table1[[#This Row],[Refactored State]],TRUE,FALSE)</f>
        <v>1</v>
      </c>
    </row>
    <row r="49" spans="1:6" x14ac:dyDescent="0.2">
      <c r="A49" t="s">
        <v>32</v>
      </c>
      <c r="B49" t="s">
        <v>6</v>
      </c>
      <c r="C49" t="s">
        <v>32</v>
      </c>
      <c r="D49" t="s">
        <v>6</v>
      </c>
      <c r="E49" t="b">
        <f>IF(Table1[[#This Row],[Control Bundle]]=Table1[[#This Row],[Refactored Bundle]],TRUE,FALSE)</f>
        <v>1</v>
      </c>
      <c r="F49" t="b">
        <f>IF(Table1[[#This Row],[Control State]]=Table1[[#This Row],[Refactored State]],TRUE,FALSE)</f>
        <v>1</v>
      </c>
    </row>
    <row r="50" spans="1:6" x14ac:dyDescent="0.2">
      <c r="A50" t="s">
        <v>252</v>
      </c>
      <c r="B50" t="s">
        <v>6</v>
      </c>
      <c r="C50" t="s">
        <v>252</v>
      </c>
      <c r="D50" t="s">
        <v>6</v>
      </c>
      <c r="E50" t="b">
        <f>IF(Table1[[#This Row],[Control Bundle]]=Table1[[#This Row],[Refactored Bundle]],TRUE,FALSE)</f>
        <v>1</v>
      </c>
      <c r="F50" t="b">
        <f>IF(Table1[[#This Row],[Control State]]=Table1[[#This Row],[Refactored State]],TRUE,FALSE)</f>
        <v>1</v>
      </c>
    </row>
    <row r="51" spans="1:6" x14ac:dyDescent="0.2">
      <c r="A51" t="s">
        <v>316</v>
      </c>
      <c r="B51" t="s">
        <v>6</v>
      </c>
      <c r="C51" t="s">
        <v>316</v>
      </c>
      <c r="D51" t="s">
        <v>6</v>
      </c>
      <c r="E51" t="b">
        <f>IF(Table1[[#This Row],[Control Bundle]]=Table1[[#This Row],[Refactored Bundle]],TRUE,FALSE)</f>
        <v>1</v>
      </c>
      <c r="F51" t="b">
        <f>IF(Table1[[#This Row],[Control State]]=Table1[[#This Row],[Refactored State]],TRUE,FALSE)</f>
        <v>1</v>
      </c>
    </row>
    <row r="52" spans="1:6" x14ac:dyDescent="0.2">
      <c r="A52" t="s">
        <v>205</v>
      </c>
      <c r="B52" t="s">
        <v>6</v>
      </c>
      <c r="C52" t="s">
        <v>205</v>
      </c>
      <c r="D52" t="s">
        <v>6</v>
      </c>
      <c r="E52" t="b">
        <f>IF(Table1[[#This Row],[Control Bundle]]=Table1[[#This Row],[Refactored Bundle]],TRUE,FALSE)</f>
        <v>1</v>
      </c>
      <c r="F52" t="b">
        <f>IF(Table1[[#This Row],[Control State]]=Table1[[#This Row],[Refactored State]],TRUE,FALSE)</f>
        <v>1</v>
      </c>
    </row>
    <row r="53" spans="1:6" x14ac:dyDescent="0.2">
      <c r="A53" t="s">
        <v>207</v>
      </c>
      <c r="B53" t="s">
        <v>6</v>
      </c>
      <c r="C53" t="s">
        <v>207</v>
      </c>
      <c r="D53" t="s">
        <v>6</v>
      </c>
      <c r="E53" t="b">
        <f>IF(Table1[[#This Row],[Control Bundle]]=Table1[[#This Row],[Refactored Bundle]],TRUE,FALSE)</f>
        <v>1</v>
      </c>
      <c r="F53" t="b">
        <f>IF(Table1[[#This Row],[Control State]]=Table1[[#This Row],[Refactored State]],TRUE,FALSE)</f>
        <v>1</v>
      </c>
    </row>
    <row r="54" spans="1:6" x14ac:dyDescent="0.2">
      <c r="A54" t="s">
        <v>292</v>
      </c>
      <c r="B54" t="s">
        <v>6</v>
      </c>
      <c r="C54" t="s">
        <v>292</v>
      </c>
      <c r="D54" t="s">
        <v>6</v>
      </c>
      <c r="E54" t="b">
        <f>IF(Table1[[#This Row],[Control Bundle]]=Table1[[#This Row],[Refactored Bundle]],TRUE,FALSE)</f>
        <v>1</v>
      </c>
      <c r="F54" t="b">
        <f>IF(Table1[[#This Row],[Control State]]=Table1[[#This Row],[Refactored State]],TRUE,FALSE)</f>
        <v>1</v>
      </c>
    </row>
    <row r="55" spans="1:6" x14ac:dyDescent="0.2">
      <c r="A55" t="s">
        <v>25</v>
      </c>
      <c r="B55" t="s">
        <v>6</v>
      </c>
      <c r="C55" t="s">
        <v>25</v>
      </c>
      <c r="D55" t="s">
        <v>6</v>
      </c>
      <c r="E55" t="b">
        <f>IF(Table1[[#This Row],[Control Bundle]]=Table1[[#This Row],[Refactored Bundle]],TRUE,FALSE)</f>
        <v>1</v>
      </c>
      <c r="F55" t="b">
        <f>IF(Table1[[#This Row],[Control State]]=Table1[[#This Row],[Refactored State]],TRUE,FALSE)</f>
        <v>1</v>
      </c>
    </row>
    <row r="56" spans="1:6" x14ac:dyDescent="0.2">
      <c r="A56" t="s">
        <v>174</v>
      </c>
      <c r="B56" t="s">
        <v>2</v>
      </c>
      <c r="C56" t="s">
        <v>174</v>
      </c>
      <c r="D56" t="s">
        <v>2</v>
      </c>
      <c r="E56" t="b">
        <f>IF(Table1[[#This Row],[Control Bundle]]=Table1[[#This Row],[Refactored Bundle]],TRUE,FALSE)</f>
        <v>1</v>
      </c>
      <c r="F56" t="b">
        <f>IF(Table1[[#This Row],[Control State]]=Table1[[#This Row],[Refactored State]],TRUE,FALSE)</f>
        <v>1</v>
      </c>
    </row>
    <row r="57" spans="1:6" x14ac:dyDescent="0.2">
      <c r="A57" t="s">
        <v>84</v>
      </c>
      <c r="B57" t="s">
        <v>6</v>
      </c>
      <c r="C57" t="s">
        <v>84</v>
      </c>
      <c r="D57" t="s">
        <v>6</v>
      </c>
      <c r="E57" t="b">
        <f>IF(Table1[[#This Row],[Control Bundle]]=Table1[[#This Row],[Refactored Bundle]],TRUE,FALSE)</f>
        <v>1</v>
      </c>
      <c r="F57" t="b">
        <f>IF(Table1[[#This Row],[Control State]]=Table1[[#This Row],[Refactored State]],TRUE,FALSE)</f>
        <v>1</v>
      </c>
    </row>
    <row r="58" spans="1:6" x14ac:dyDescent="0.2">
      <c r="A58" t="s">
        <v>189</v>
      </c>
      <c r="B58" t="s">
        <v>6</v>
      </c>
      <c r="C58" t="s">
        <v>189</v>
      </c>
      <c r="D58" t="s">
        <v>6</v>
      </c>
      <c r="E58" t="b">
        <f>IF(Table1[[#This Row],[Control Bundle]]=Table1[[#This Row],[Refactored Bundle]],TRUE,FALSE)</f>
        <v>1</v>
      </c>
      <c r="F58" t="b">
        <f>IF(Table1[[#This Row],[Control State]]=Table1[[#This Row],[Refactored State]],TRUE,FALSE)</f>
        <v>1</v>
      </c>
    </row>
    <row r="59" spans="1:6" x14ac:dyDescent="0.2">
      <c r="A59" t="s">
        <v>215</v>
      </c>
      <c r="B59" t="s">
        <v>4</v>
      </c>
      <c r="C59" t="s">
        <v>215</v>
      </c>
      <c r="D59" t="s">
        <v>4</v>
      </c>
      <c r="E59" t="b">
        <f>IF(Table1[[#This Row],[Control Bundle]]=Table1[[#This Row],[Refactored Bundle]],TRUE,FALSE)</f>
        <v>1</v>
      </c>
      <c r="F59" t="b">
        <f>IF(Table1[[#This Row],[Control State]]=Table1[[#This Row],[Refactored State]],TRUE,FALSE)</f>
        <v>1</v>
      </c>
    </row>
    <row r="60" spans="1:6" x14ac:dyDescent="0.2">
      <c r="A60" t="s">
        <v>271</v>
      </c>
      <c r="B60" t="s">
        <v>4</v>
      </c>
      <c r="C60" t="s">
        <v>271</v>
      </c>
      <c r="D60" t="s">
        <v>4</v>
      </c>
      <c r="E60" t="b">
        <f>IF(Table1[[#This Row],[Control Bundle]]=Table1[[#This Row],[Refactored Bundle]],TRUE,FALSE)</f>
        <v>1</v>
      </c>
      <c r="F60" t="b">
        <f>IF(Table1[[#This Row],[Control State]]=Table1[[#This Row],[Refactored State]],TRUE,FALSE)</f>
        <v>1</v>
      </c>
    </row>
    <row r="61" spans="1:6" x14ac:dyDescent="0.2">
      <c r="A61" t="s">
        <v>82</v>
      </c>
      <c r="B61" t="s">
        <v>6</v>
      </c>
      <c r="C61" t="s">
        <v>82</v>
      </c>
      <c r="D61" t="s">
        <v>6</v>
      </c>
      <c r="E61" t="b">
        <f>IF(Table1[[#This Row],[Control Bundle]]=Table1[[#This Row],[Refactored Bundle]],TRUE,FALSE)</f>
        <v>1</v>
      </c>
      <c r="F61" t="b">
        <f>IF(Table1[[#This Row],[Control State]]=Table1[[#This Row],[Refactored State]],TRUE,FALSE)</f>
        <v>1</v>
      </c>
    </row>
    <row r="62" spans="1:6" x14ac:dyDescent="0.2">
      <c r="A62" t="s">
        <v>350</v>
      </c>
      <c r="B62" t="s">
        <v>6</v>
      </c>
      <c r="C62" t="s">
        <v>350</v>
      </c>
      <c r="D62" t="s">
        <v>6</v>
      </c>
      <c r="E62" t="b">
        <f>IF(Table1[[#This Row],[Control Bundle]]=Table1[[#This Row],[Refactored Bundle]],TRUE,FALSE)</f>
        <v>1</v>
      </c>
      <c r="F62" t="b">
        <f>IF(Table1[[#This Row],[Control State]]=Table1[[#This Row],[Refactored State]],TRUE,FALSE)</f>
        <v>1</v>
      </c>
    </row>
    <row r="63" spans="1:6" x14ac:dyDescent="0.2">
      <c r="A63" t="s">
        <v>15</v>
      </c>
      <c r="B63" t="s">
        <v>6</v>
      </c>
      <c r="C63" t="s">
        <v>15</v>
      </c>
      <c r="D63" t="s">
        <v>6</v>
      </c>
      <c r="E63" t="b">
        <f>IF(Table1[[#This Row],[Control Bundle]]=Table1[[#This Row],[Refactored Bundle]],TRUE,FALSE)</f>
        <v>1</v>
      </c>
      <c r="F63" t="b">
        <f>IF(Table1[[#This Row],[Control State]]=Table1[[#This Row],[Refactored State]],TRUE,FALSE)</f>
        <v>1</v>
      </c>
    </row>
    <row r="64" spans="1:6" x14ac:dyDescent="0.2">
      <c r="A64" t="s">
        <v>71</v>
      </c>
      <c r="B64" t="s">
        <v>6</v>
      </c>
      <c r="C64" t="s">
        <v>71</v>
      </c>
      <c r="D64" t="s">
        <v>6</v>
      </c>
      <c r="E64" t="b">
        <f>IF(Table1[[#This Row],[Control Bundle]]=Table1[[#This Row],[Refactored Bundle]],TRUE,FALSE)</f>
        <v>1</v>
      </c>
      <c r="F64" t="b">
        <f>IF(Table1[[#This Row],[Control State]]=Table1[[#This Row],[Refactored State]],TRUE,FALSE)</f>
        <v>1</v>
      </c>
    </row>
    <row r="65" spans="1:6" x14ac:dyDescent="0.2">
      <c r="A65" t="s">
        <v>172</v>
      </c>
      <c r="B65" t="s">
        <v>4</v>
      </c>
      <c r="C65" t="s">
        <v>172</v>
      </c>
      <c r="D65" t="s">
        <v>4</v>
      </c>
      <c r="E65" t="b">
        <f>IF(Table1[[#This Row],[Control Bundle]]=Table1[[#This Row],[Refactored Bundle]],TRUE,FALSE)</f>
        <v>1</v>
      </c>
      <c r="F65" t="b">
        <f>IF(Table1[[#This Row],[Control State]]=Table1[[#This Row],[Refactored State]],TRUE,FALSE)</f>
        <v>1</v>
      </c>
    </row>
    <row r="66" spans="1:6" x14ac:dyDescent="0.2">
      <c r="A66" t="s">
        <v>338</v>
      </c>
      <c r="B66" t="s">
        <v>6</v>
      </c>
      <c r="C66" t="s">
        <v>338</v>
      </c>
      <c r="D66" t="s">
        <v>6</v>
      </c>
      <c r="E66" t="b">
        <f>IF(Table1[[#This Row],[Control Bundle]]=Table1[[#This Row],[Refactored Bundle]],TRUE,FALSE)</f>
        <v>1</v>
      </c>
      <c r="F66" t="b">
        <f>IF(Table1[[#This Row],[Control State]]=Table1[[#This Row],[Refactored State]],TRUE,FALSE)</f>
        <v>1</v>
      </c>
    </row>
    <row r="67" spans="1:6" x14ac:dyDescent="0.2">
      <c r="A67" t="s">
        <v>56</v>
      </c>
      <c r="B67" t="s">
        <v>6</v>
      </c>
      <c r="C67" t="s">
        <v>56</v>
      </c>
      <c r="D67" t="s">
        <v>6</v>
      </c>
      <c r="E67" t="b">
        <f>IF(Table1[[#This Row],[Control Bundle]]=Table1[[#This Row],[Refactored Bundle]],TRUE,FALSE)</f>
        <v>1</v>
      </c>
      <c r="F67" t="b">
        <f>IF(Table1[[#This Row],[Control State]]=Table1[[#This Row],[Refactored State]],TRUE,FALSE)</f>
        <v>1</v>
      </c>
    </row>
    <row r="68" spans="1:6" x14ac:dyDescent="0.2">
      <c r="A68" t="s">
        <v>305</v>
      </c>
      <c r="B68" t="s">
        <v>4</v>
      </c>
      <c r="C68" t="s">
        <v>305</v>
      </c>
      <c r="D68" t="s">
        <v>4</v>
      </c>
      <c r="E68" t="b">
        <f>IF(Table1[[#This Row],[Control Bundle]]=Table1[[#This Row],[Refactored Bundle]],TRUE,FALSE)</f>
        <v>1</v>
      </c>
      <c r="F68" t="b">
        <f>IF(Table1[[#This Row],[Control State]]=Table1[[#This Row],[Refactored State]],TRUE,FALSE)</f>
        <v>1</v>
      </c>
    </row>
    <row r="69" spans="1:6" x14ac:dyDescent="0.2">
      <c r="A69" t="s">
        <v>241</v>
      </c>
      <c r="B69" t="s">
        <v>4</v>
      </c>
      <c r="C69" t="s">
        <v>241</v>
      </c>
      <c r="D69" t="s">
        <v>4</v>
      </c>
      <c r="E69" t="b">
        <f>IF(Table1[[#This Row],[Control Bundle]]=Table1[[#This Row],[Refactored Bundle]],TRUE,FALSE)</f>
        <v>1</v>
      </c>
      <c r="F69" t="b">
        <f>IF(Table1[[#This Row],[Control State]]=Table1[[#This Row],[Refactored State]],TRUE,FALSE)</f>
        <v>1</v>
      </c>
    </row>
    <row r="70" spans="1:6" x14ac:dyDescent="0.2">
      <c r="A70" t="s">
        <v>119</v>
      </c>
      <c r="B70" t="s">
        <v>4</v>
      </c>
      <c r="C70" t="s">
        <v>119</v>
      </c>
      <c r="D70" t="s">
        <v>4</v>
      </c>
      <c r="E70" t="b">
        <f>IF(Table1[[#This Row],[Control Bundle]]=Table1[[#This Row],[Refactored Bundle]],TRUE,FALSE)</f>
        <v>1</v>
      </c>
      <c r="F70" t="b">
        <f>IF(Table1[[#This Row],[Control State]]=Table1[[#This Row],[Refactored State]],TRUE,FALSE)</f>
        <v>1</v>
      </c>
    </row>
    <row r="71" spans="1:6" x14ac:dyDescent="0.2">
      <c r="A71" t="s">
        <v>303</v>
      </c>
      <c r="B71" t="s">
        <v>4</v>
      </c>
      <c r="C71" t="s">
        <v>303</v>
      </c>
      <c r="D71" t="s">
        <v>4</v>
      </c>
      <c r="E71" t="b">
        <f>IF(Table1[[#This Row],[Control Bundle]]=Table1[[#This Row],[Refactored Bundle]],TRUE,FALSE)</f>
        <v>1</v>
      </c>
      <c r="F71" t="b">
        <f>IF(Table1[[#This Row],[Control State]]=Table1[[#This Row],[Refactored State]],TRUE,FALSE)</f>
        <v>1</v>
      </c>
    </row>
    <row r="72" spans="1:6" x14ac:dyDescent="0.2">
      <c r="A72" t="s">
        <v>288</v>
      </c>
      <c r="B72" t="s">
        <v>4</v>
      </c>
      <c r="C72" t="s">
        <v>288</v>
      </c>
      <c r="D72" t="s">
        <v>4</v>
      </c>
      <c r="E72" t="b">
        <f>IF(Table1[[#This Row],[Control Bundle]]=Table1[[#This Row],[Refactored Bundle]],TRUE,FALSE)</f>
        <v>1</v>
      </c>
      <c r="F72" t="b">
        <f>IF(Table1[[#This Row],[Control State]]=Table1[[#This Row],[Refactored State]],TRUE,FALSE)</f>
        <v>1</v>
      </c>
    </row>
    <row r="73" spans="1:6" x14ac:dyDescent="0.2">
      <c r="A73" t="s">
        <v>64</v>
      </c>
      <c r="B73" t="s">
        <v>4</v>
      </c>
      <c r="C73" t="s">
        <v>64</v>
      </c>
      <c r="D73" t="s">
        <v>4</v>
      </c>
      <c r="E73" t="b">
        <f>IF(Table1[[#This Row],[Control Bundle]]=Table1[[#This Row],[Refactored Bundle]],TRUE,FALSE)</f>
        <v>1</v>
      </c>
      <c r="F73" t="b">
        <f>IF(Table1[[#This Row],[Control State]]=Table1[[#This Row],[Refactored State]],TRUE,FALSE)</f>
        <v>1</v>
      </c>
    </row>
    <row r="74" spans="1:6" x14ac:dyDescent="0.2">
      <c r="A74" t="s">
        <v>256</v>
      </c>
      <c r="B74" t="s">
        <v>4</v>
      </c>
      <c r="C74" t="s">
        <v>256</v>
      </c>
      <c r="D74" t="s">
        <v>4</v>
      </c>
      <c r="E74" t="b">
        <f>IF(Table1[[#This Row],[Control Bundle]]=Table1[[#This Row],[Refactored Bundle]],TRUE,FALSE)</f>
        <v>1</v>
      </c>
      <c r="F74" t="b">
        <f>IF(Table1[[#This Row],[Control State]]=Table1[[#This Row],[Refactored State]],TRUE,FALSE)</f>
        <v>1</v>
      </c>
    </row>
    <row r="75" spans="1:6" x14ac:dyDescent="0.2">
      <c r="A75" t="s">
        <v>363</v>
      </c>
      <c r="B75" t="s">
        <v>2</v>
      </c>
      <c r="C75" t="s">
        <v>363</v>
      </c>
      <c r="D75" t="s">
        <v>2</v>
      </c>
      <c r="E75" t="b">
        <f>IF(Table1[[#This Row],[Control Bundle]]=Table1[[#This Row],[Refactored Bundle]],TRUE,FALSE)</f>
        <v>1</v>
      </c>
      <c r="F75" t="b">
        <f>IF(Table1[[#This Row],[Control State]]=Table1[[#This Row],[Refactored State]],TRUE,FALSE)</f>
        <v>1</v>
      </c>
    </row>
    <row r="76" spans="1:6" x14ac:dyDescent="0.2">
      <c r="A76" t="s">
        <v>201</v>
      </c>
      <c r="B76" t="s">
        <v>4</v>
      </c>
      <c r="C76" t="s">
        <v>201</v>
      </c>
      <c r="D76" t="s">
        <v>4</v>
      </c>
      <c r="E76" t="b">
        <f>IF(Table1[[#This Row],[Control Bundle]]=Table1[[#This Row],[Refactored Bundle]],TRUE,FALSE)</f>
        <v>1</v>
      </c>
      <c r="F76" t="b">
        <f>IF(Table1[[#This Row],[Control State]]=Table1[[#This Row],[Refactored State]],TRUE,FALSE)</f>
        <v>1</v>
      </c>
    </row>
    <row r="77" spans="1:6" x14ac:dyDescent="0.2">
      <c r="A77" t="s">
        <v>26</v>
      </c>
      <c r="B77" t="s">
        <v>4</v>
      </c>
      <c r="C77" t="s">
        <v>26</v>
      </c>
      <c r="D77" t="s">
        <v>4</v>
      </c>
      <c r="E77" t="b">
        <f>IF(Table1[[#This Row],[Control Bundle]]=Table1[[#This Row],[Refactored Bundle]],TRUE,FALSE)</f>
        <v>1</v>
      </c>
      <c r="F77" t="b">
        <f>IF(Table1[[#This Row],[Control State]]=Table1[[#This Row],[Refactored State]],TRUE,FALSE)</f>
        <v>1</v>
      </c>
    </row>
    <row r="78" spans="1:6" x14ac:dyDescent="0.2">
      <c r="A78" t="s">
        <v>258</v>
      </c>
      <c r="B78" t="s">
        <v>2</v>
      </c>
      <c r="C78" t="s">
        <v>258</v>
      </c>
      <c r="D78" t="s">
        <v>2</v>
      </c>
      <c r="E78" t="b">
        <f>IF(Table1[[#This Row],[Control Bundle]]=Table1[[#This Row],[Refactored Bundle]],TRUE,FALSE)</f>
        <v>1</v>
      </c>
      <c r="F78" t="b">
        <f>IF(Table1[[#This Row],[Control State]]=Table1[[#This Row],[Refactored State]],TRUE,FALSE)</f>
        <v>1</v>
      </c>
    </row>
    <row r="79" spans="1:6" x14ac:dyDescent="0.2">
      <c r="A79" t="s">
        <v>115</v>
      </c>
      <c r="B79" t="s">
        <v>4</v>
      </c>
      <c r="C79" t="s">
        <v>115</v>
      </c>
      <c r="D79" t="s">
        <v>4</v>
      </c>
      <c r="E79" t="b">
        <f>IF(Table1[[#This Row],[Control Bundle]]=Table1[[#This Row],[Refactored Bundle]],TRUE,FALSE)</f>
        <v>1</v>
      </c>
      <c r="F79" t="b">
        <f>IF(Table1[[#This Row],[Control State]]=Table1[[#This Row],[Refactored State]],TRUE,FALSE)</f>
        <v>1</v>
      </c>
    </row>
    <row r="80" spans="1:6" x14ac:dyDescent="0.2">
      <c r="A80" t="s">
        <v>272</v>
      </c>
      <c r="B80" t="s">
        <v>4</v>
      </c>
      <c r="C80" t="s">
        <v>272</v>
      </c>
      <c r="D80" t="s">
        <v>4</v>
      </c>
      <c r="E80" t="b">
        <f>IF(Table1[[#This Row],[Control Bundle]]=Table1[[#This Row],[Refactored Bundle]],TRUE,FALSE)</f>
        <v>1</v>
      </c>
      <c r="F80" t="b">
        <f>IF(Table1[[#This Row],[Control State]]=Table1[[#This Row],[Refactored State]],TRUE,FALSE)</f>
        <v>1</v>
      </c>
    </row>
    <row r="81" spans="1:6" x14ac:dyDescent="0.2">
      <c r="A81" t="s">
        <v>186</v>
      </c>
      <c r="B81" t="s">
        <v>2</v>
      </c>
      <c r="C81" t="s">
        <v>186</v>
      </c>
      <c r="D81" t="s">
        <v>2</v>
      </c>
      <c r="E81" t="b">
        <f>IF(Table1[[#This Row],[Control Bundle]]=Table1[[#This Row],[Refactored Bundle]],TRUE,FALSE)</f>
        <v>1</v>
      </c>
      <c r="F81" t="b">
        <f>IF(Table1[[#This Row],[Control State]]=Table1[[#This Row],[Refactored State]],TRUE,FALSE)</f>
        <v>1</v>
      </c>
    </row>
    <row r="82" spans="1:6" x14ac:dyDescent="0.2">
      <c r="A82" t="s">
        <v>111</v>
      </c>
      <c r="B82" t="s">
        <v>4</v>
      </c>
      <c r="C82" t="s">
        <v>111</v>
      </c>
      <c r="D82" t="s">
        <v>4</v>
      </c>
      <c r="E82" t="b">
        <f>IF(Table1[[#This Row],[Control Bundle]]=Table1[[#This Row],[Refactored Bundle]],TRUE,FALSE)</f>
        <v>1</v>
      </c>
      <c r="F82" t="b">
        <f>IF(Table1[[#This Row],[Control State]]=Table1[[#This Row],[Refactored State]],TRUE,FALSE)</f>
        <v>1</v>
      </c>
    </row>
    <row r="83" spans="1:6" x14ac:dyDescent="0.2">
      <c r="A83" t="s">
        <v>302</v>
      </c>
      <c r="B83" t="s">
        <v>4</v>
      </c>
      <c r="C83" t="s">
        <v>302</v>
      </c>
      <c r="D83" t="s">
        <v>4</v>
      </c>
      <c r="E83" t="b">
        <f>IF(Table1[[#This Row],[Control Bundle]]=Table1[[#This Row],[Refactored Bundle]],TRUE,FALSE)</f>
        <v>1</v>
      </c>
      <c r="F83" t="b">
        <f>IF(Table1[[#This Row],[Control State]]=Table1[[#This Row],[Refactored State]],TRUE,FALSE)</f>
        <v>1</v>
      </c>
    </row>
    <row r="84" spans="1:6" x14ac:dyDescent="0.2">
      <c r="A84" t="s">
        <v>221</v>
      </c>
      <c r="B84" t="s">
        <v>6</v>
      </c>
      <c r="C84" t="s">
        <v>221</v>
      </c>
      <c r="D84" t="s">
        <v>6</v>
      </c>
      <c r="E84" t="b">
        <f>IF(Table1[[#This Row],[Control Bundle]]=Table1[[#This Row],[Refactored Bundle]],TRUE,FALSE)</f>
        <v>1</v>
      </c>
      <c r="F84" t="b">
        <f>IF(Table1[[#This Row],[Control State]]=Table1[[#This Row],[Refactored State]],TRUE,FALSE)</f>
        <v>1</v>
      </c>
    </row>
    <row r="85" spans="1:6" x14ac:dyDescent="0.2">
      <c r="A85" t="s">
        <v>253</v>
      </c>
      <c r="B85" t="s">
        <v>6</v>
      </c>
      <c r="C85" t="s">
        <v>253</v>
      </c>
      <c r="D85" t="s">
        <v>6</v>
      </c>
      <c r="E85" t="b">
        <f>IF(Table1[[#This Row],[Control Bundle]]=Table1[[#This Row],[Refactored Bundle]],TRUE,FALSE)</f>
        <v>1</v>
      </c>
      <c r="F85" t="b">
        <f>IF(Table1[[#This Row],[Control State]]=Table1[[#This Row],[Refactored State]],TRUE,FALSE)</f>
        <v>1</v>
      </c>
    </row>
    <row r="86" spans="1:6" x14ac:dyDescent="0.2">
      <c r="A86" t="s">
        <v>91</v>
      </c>
      <c r="B86" t="s">
        <v>2</v>
      </c>
      <c r="C86" t="s">
        <v>91</v>
      </c>
      <c r="D86" t="s">
        <v>2</v>
      </c>
      <c r="E86" t="b">
        <f>IF(Table1[[#This Row],[Control Bundle]]=Table1[[#This Row],[Refactored Bundle]],TRUE,FALSE)</f>
        <v>1</v>
      </c>
      <c r="F86" t="b">
        <f>IF(Table1[[#This Row],[Control State]]=Table1[[#This Row],[Refactored State]],TRUE,FALSE)</f>
        <v>1</v>
      </c>
    </row>
    <row r="87" spans="1:6" x14ac:dyDescent="0.2">
      <c r="A87" t="s">
        <v>62</v>
      </c>
      <c r="B87" t="s">
        <v>4</v>
      </c>
      <c r="C87" t="s">
        <v>62</v>
      </c>
      <c r="D87" t="s">
        <v>4</v>
      </c>
      <c r="E87" t="b">
        <f>IF(Table1[[#This Row],[Control Bundle]]=Table1[[#This Row],[Refactored Bundle]],TRUE,FALSE)</f>
        <v>1</v>
      </c>
      <c r="F87" t="b">
        <f>IF(Table1[[#This Row],[Control State]]=Table1[[#This Row],[Refactored State]],TRUE,FALSE)</f>
        <v>1</v>
      </c>
    </row>
    <row r="88" spans="1:6" x14ac:dyDescent="0.2">
      <c r="A88" t="s">
        <v>180</v>
      </c>
      <c r="B88" t="s">
        <v>4</v>
      </c>
      <c r="C88" t="s">
        <v>180</v>
      </c>
      <c r="D88" t="s">
        <v>4</v>
      </c>
      <c r="E88" t="b">
        <f>IF(Table1[[#This Row],[Control Bundle]]=Table1[[#This Row],[Refactored Bundle]],TRUE,FALSE)</f>
        <v>1</v>
      </c>
      <c r="F88" t="b">
        <f>IF(Table1[[#This Row],[Control State]]=Table1[[#This Row],[Refactored State]],TRUE,FALSE)</f>
        <v>1</v>
      </c>
    </row>
    <row r="89" spans="1:6" x14ac:dyDescent="0.2">
      <c r="A89" t="s">
        <v>100</v>
      </c>
      <c r="B89" t="s">
        <v>2</v>
      </c>
      <c r="C89" t="s">
        <v>100</v>
      </c>
      <c r="D89" t="s">
        <v>2</v>
      </c>
      <c r="E89" t="b">
        <f>IF(Table1[[#This Row],[Control Bundle]]=Table1[[#This Row],[Refactored Bundle]],TRUE,FALSE)</f>
        <v>1</v>
      </c>
      <c r="F89" t="b">
        <f>IF(Table1[[#This Row],[Control State]]=Table1[[#This Row],[Refactored State]],TRUE,FALSE)</f>
        <v>1</v>
      </c>
    </row>
    <row r="90" spans="1:6" x14ac:dyDescent="0.2">
      <c r="A90" t="s">
        <v>20</v>
      </c>
      <c r="B90" t="s">
        <v>4</v>
      </c>
      <c r="C90" t="s">
        <v>20</v>
      </c>
      <c r="D90" t="s">
        <v>4</v>
      </c>
      <c r="E90" t="b">
        <f>IF(Table1[[#This Row],[Control Bundle]]=Table1[[#This Row],[Refactored Bundle]],TRUE,FALSE)</f>
        <v>1</v>
      </c>
      <c r="F90" t="b">
        <f>IF(Table1[[#This Row],[Control State]]=Table1[[#This Row],[Refactored State]],TRUE,FALSE)</f>
        <v>1</v>
      </c>
    </row>
    <row r="91" spans="1:6" x14ac:dyDescent="0.2">
      <c r="A91" t="s">
        <v>165</v>
      </c>
      <c r="B91" t="s">
        <v>4</v>
      </c>
      <c r="C91" t="s">
        <v>165</v>
      </c>
      <c r="D91" t="s">
        <v>4</v>
      </c>
      <c r="E91" t="b">
        <f>IF(Table1[[#This Row],[Control Bundle]]=Table1[[#This Row],[Refactored Bundle]],TRUE,FALSE)</f>
        <v>1</v>
      </c>
      <c r="F91" t="b">
        <f>IF(Table1[[#This Row],[Control State]]=Table1[[#This Row],[Refactored State]],TRUE,FALSE)</f>
        <v>1</v>
      </c>
    </row>
    <row r="92" spans="1:6" x14ac:dyDescent="0.2">
      <c r="A92" t="s">
        <v>276</v>
      </c>
      <c r="B92" t="s">
        <v>4</v>
      </c>
      <c r="C92" t="s">
        <v>276</v>
      </c>
      <c r="D92" t="s">
        <v>4</v>
      </c>
      <c r="E92" t="b">
        <f>IF(Table1[[#This Row],[Control Bundle]]=Table1[[#This Row],[Refactored Bundle]],TRUE,FALSE)</f>
        <v>1</v>
      </c>
      <c r="F92" t="b">
        <f>IF(Table1[[#This Row],[Control State]]=Table1[[#This Row],[Refactored State]],TRUE,FALSE)</f>
        <v>1</v>
      </c>
    </row>
    <row r="93" spans="1:6" x14ac:dyDescent="0.2">
      <c r="A93" t="s">
        <v>269</v>
      </c>
      <c r="B93" t="s">
        <v>2</v>
      </c>
      <c r="C93" t="s">
        <v>269</v>
      </c>
      <c r="D93" t="s">
        <v>2</v>
      </c>
      <c r="E93" t="b">
        <f>IF(Table1[[#This Row],[Control Bundle]]=Table1[[#This Row],[Refactored Bundle]],TRUE,FALSE)</f>
        <v>1</v>
      </c>
      <c r="F93" t="b">
        <f>IF(Table1[[#This Row],[Control State]]=Table1[[#This Row],[Refactored State]],TRUE,FALSE)</f>
        <v>1</v>
      </c>
    </row>
    <row r="94" spans="1:6" x14ac:dyDescent="0.2">
      <c r="A94" t="s">
        <v>259</v>
      </c>
      <c r="B94" t="s">
        <v>4</v>
      </c>
      <c r="C94" t="s">
        <v>259</v>
      </c>
      <c r="D94" t="s">
        <v>4</v>
      </c>
      <c r="E94" t="b">
        <f>IF(Table1[[#This Row],[Control Bundle]]=Table1[[#This Row],[Refactored Bundle]],TRUE,FALSE)</f>
        <v>1</v>
      </c>
      <c r="F94" t="b">
        <f>IF(Table1[[#This Row],[Control State]]=Table1[[#This Row],[Refactored State]],TRUE,FALSE)</f>
        <v>1</v>
      </c>
    </row>
    <row r="95" spans="1:6" x14ac:dyDescent="0.2">
      <c r="A95" t="s">
        <v>113</v>
      </c>
      <c r="B95" t="s">
        <v>4</v>
      </c>
      <c r="C95" t="s">
        <v>113</v>
      </c>
      <c r="D95" t="s">
        <v>4</v>
      </c>
      <c r="E95" t="b">
        <f>IF(Table1[[#This Row],[Control Bundle]]=Table1[[#This Row],[Refactored Bundle]],TRUE,FALSE)</f>
        <v>1</v>
      </c>
      <c r="F95" t="b">
        <f>IF(Table1[[#This Row],[Control State]]=Table1[[#This Row],[Refactored State]],TRUE,FALSE)</f>
        <v>1</v>
      </c>
    </row>
    <row r="96" spans="1:6" x14ac:dyDescent="0.2">
      <c r="A96" t="s">
        <v>296</v>
      </c>
      <c r="B96" t="s">
        <v>6</v>
      </c>
      <c r="C96" t="s">
        <v>296</v>
      </c>
      <c r="D96" t="s">
        <v>6</v>
      </c>
      <c r="E96" t="b">
        <f>IF(Table1[[#This Row],[Control Bundle]]=Table1[[#This Row],[Refactored Bundle]],TRUE,FALSE)</f>
        <v>1</v>
      </c>
      <c r="F96" t="b">
        <f>IF(Table1[[#This Row],[Control State]]=Table1[[#This Row],[Refactored State]],TRUE,FALSE)</f>
        <v>1</v>
      </c>
    </row>
    <row r="97" spans="1:6" x14ac:dyDescent="0.2">
      <c r="A97" t="s">
        <v>9</v>
      </c>
      <c r="B97" t="s">
        <v>2</v>
      </c>
      <c r="C97" t="s">
        <v>9</v>
      </c>
      <c r="D97" t="s">
        <v>2</v>
      </c>
      <c r="E97" t="b">
        <f>IF(Table1[[#This Row],[Control Bundle]]=Table1[[#This Row],[Refactored Bundle]],TRUE,FALSE)</f>
        <v>1</v>
      </c>
      <c r="F97" t="b">
        <f>IF(Table1[[#This Row],[Control State]]=Table1[[#This Row],[Refactored State]],TRUE,FALSE)</f>
        <v>1</v>
      </c>
    </row>
    <row r="98" spans="1:6" x14ac:dyDescent="0.2">
      <c r="A98" t="s">
        <v>234</v>
      </c>
      <c r="B98" t="s">
        <v>4</v>
      </c>
      <c r="C98" t="s">
        <v>234</v>
      </c>
      <c r="D98" t="s">
        <v>4</v>
      </c>
      <c r="E98" t="b">
        <f>IF(Table1[[#This Row],[Control Bundle]]=Table1[[#This Row],[Refactored Bundle]],TRUE,FALSE)</f>
        <v>1</v>
      </c>
      <c r="F98" t="b">
        <f>IF(Table1[[#This Row],[Control State]]=Table1[[#This Row],[Refactored State]],TRUE,FALSE)</f>
        <v>1</v>
      </c>
    </row>
    <row r="99" spans="1:6" x14ac:dyDescent="0.2">
      <c r="A99" t="s">
        <v>275</v>
      </c>
      <c r="B99" t="s">
        <v>4</v>
      </c>
      <c r="C99" t="s">
        <v>275</v>
      </c>
      <c r="D99" t="s">
        <v>4</v>
      </c>
      <c r="E99" t="b">
        <f>IF(Table1[[#This Row],[Control Bundle]]=Table1[[#This Row],[Refactored Bundle]],TRUE,FALSE)</f>
        <v>1</v>
      </c>
      <c r="F99" t="b">
        <f>IF(Table1[[#This Row],[Control State]]=Table1[[#This Row],[Refactored State]],TRUE,FALSE)</f>
        <v>1</v>
      </c>
    </row>
    <row r="100" spans="1:6" x14ac:dyDescent="0.2">
      <c r="A100" t="s">
        <v>88</v>
      </c>
      <c r="B100" t="s">
        <v>4</v>
      </c>
      <c r="C100" t="s">
        <v>88</v>
      </c>
      <c r="D100" t="s">
        <v>4</v>
      </c>
      <c r="E100" t="b">
        <f>IF(Table1[[#This Row],[Control Bundle]]=Table1[[#This Row],[Refactored Bundle]],TRUE,FALSE)</f>
        <v>1</v>
      </c>
      <c r="F100" t="b">
        <f>IF(Table1[[#This Row],[Control State]]=Table1[[#This Row],[Refactored State]],TRUE,FALSE)</f>
        <v>1</v>
      </c>
    </row>
    <row r="101" spans="1:6" x14ac:dyDescent="0.2">
      <c r="A101" t="s">
        <v>300</v>
      </c>
      <c r="B101" t="s">
        <v>2</v>
      </c>
      <c r="C101" t="s">
        <v>300</v>
      </c>
      <c r="D101" t="s">
        <v>2</v>
      </c>
      <c r="E101" t="b">
        <f>IF(Table1[[#This Row],[Control Bundle]]=Table1[[#This Row],[Refactored Bundle]],TRUE,FALSE)</f>
        <v>1</v>
      </c>
      <c r="F101" t="b">
        <f>IF(Table1[[#This Row],[Control State]]=Table1[[#This Row],[Refactored State]],TRUE,FALSE)</f>
        <v>1</v>
      </c>
    </row>
    <row r="102" spans="1:6" x14ac:dyDescent="0.2">
      <c r="A102" t="s">
        <v>110</v>
      </c>
      <c r="B102" t="s">
        <v>4</v>
      </c>
      <c r="C102" t="s">
        <v>110</v>
      </c>
      <c r="D102" t="s">
        <v>4</v>
      </c>
      <c r="E102" t="b">
        <f>IF(Table1[[#This Row],[Control Bundle]]=Table1[[#This Row],[Refactored Bundle]],TRUE,FALSE)</f>
        <v>1</v>
      </c>
      <c r="F102" t="b">
        <f>IF(Table1[[#This Row],[Control State]]=Table1[[#This Row],[Refactored State]],TRUE,FALSE)</f>
        <v>1</v>
      </c>
    </row>
    <row r="103" spans="1:6" x14ac:dyDescent="0.2">
      <c r="A103" t="s">
        <v>313</v>
      </c>
      <c r="B103" t="s">
        <v>2</v>
      </c>
      <c r="C103" t="s">
        <v>313</v>
      </c>
      <c r="D103" t="s">
        <v>2</v>
      </c>
      <c r="E103" t="b">
        <f>IF(Table1[[#This Row],[Control Bundle]]=Table1[[#This Row],[Refactored Bundle]],TRUE,FALSE)</f>
        <v>1</v>
      </c>
      <c r="F103" t="b">
        <f>IF(Table1[[#This Row],[Control State]]=Table1[[#This Row],[Refactored State]],TRUE,FALSE)</f>
        <v>1</v>
      </c>
    </row>
    <row r="104" spans="1:6" x14ac:dyDescent="0.2">
      <c r="A104" t="s">
        <v>124</v>
      </c>
      <c r="B104" t="s">
        <v>4</v>
      </c>
      <c r="C104" t="s">
        <v>124</v>
      </c>
      <c r="D104" t="s">
        <v>4</v>
      </c>
      <c r="E104" t="b">
        <f>IF(Table1[[#This Row],[Control Bundle]]=Table1[[#This Row],[Refactored Bundle]],TRUE,FALSE)</f>
        <v>1</v>
      </c>
      <c r="F104" t="b">
        <f>IF(Table1[[#This Row],[Control State]]=Table1[[#This Row],[Refactored State]],TRUE,FALSE)</f>
        <v>1</v>
      </c>
    </row>
    <row r="105" spans="1:6" x14ac:dyDescent="0.2">
      <c r="A105" t="s">
        <v>60</v>
      </c>
      <c r="B105" t="s">
        <v>4</v>
      </c>
      <c r="C105" t="s">
        <v>60</v>
      </c>
      <c r="D105" t="s">
        <v>4</v>
      </c>
      <c r="E105" t="b">
        <f>IF(Table1[[#This Row],[Control Bundle]]=Table1[[#This Row],[Refactored Bundle]],TRUE,FALSE)</f>
        <v>1</v>
      </c>
      <c r="F105" t="b">
        <f>IF(Table1[[#This Row],[Control State]]=Table1[[#This Row],[Refactored State]],TRUE,FALSE)</f>
        <v>1</v>
      </c>
    </row>
    <row r="106" spans="1:6" x14ac:dyDescent="0.2">
      <c r="A106" t="s">
        <v>73</v>
      </c>
      <c r="B106" t="s">
        <v>4</v>
      </c>
      <c r="C106" t="s">
        <v>73</v>
      </c>
      <c r="D106" t="s">
        <v>4</v>
      </c>
      <c r="E106" t="b">
        <f>IF(Table1[[#This Row],[Control Bundle]]=Table1[[#This Row],[Refactored Bundle]],TRUE,FALSE)</f>
        <v>1</v>
      </c>
      <c r="F106" t="b">
        <f>IF(Table1[[#This Row],[Control State]]=Table1[[#This Row],[Refactored State]],TRUE,FALSE)</f>
        <v>1</v>
      </c>
    </row>
    <row r="107" spans="1:6" x14ac:dyDescent="0.2">
      <c r="A107" t="s">
        <v>61</v>
      </c>
      <c r="B107" t="s">
        <v>4</v>
      </c>
      <c r="C107" t="s">
        <v>61</v>
      </c>
      <c r="D107" t="s">
        <v>4</v>
      </c>
      <c r="E107" t="b">
        <f>IF(Table1[[#This Row],[Control Bundle]]=Table1[[#This Row],[Refactored Bundle]],TRUE,FALSE)</f>
        <v>1</v>
      </c>
      <c r="F107" t="b">
        <f>IF(Table1[[#This Row],[Control State]]=Table1[[#This Row],[Refactored State]],TRUE,FALSE)</f>
        <v>1</v>
      </c>
    </row>
    <row r="108" spans="1:6" x14ac:dyDescent="0.2">
      <c r="A108" t="s">
        <v>289</v>
      </c>
      <c r="B108" t="s">
        <v>4</v>
      </c>
      <c r="C108" t="s">
        <v>289</v>
      </c>
      <c r="D108" t="s">
        <v>4</v>
      </c>
      <c r="E108" t="b">
        <f>IF(Table1[[#This Row],[Control Bundle]]=Table1[[#This Row],[Refactored Bundle]],TRUE,FALSE)</f>
        <v>1</v>
      </c>
      <c r="F108" t="b">
        <f>IF(Table1[[#This Row],[Control State]]=Table1[[#This Row],[Refactored State]],TRUE,FALSE)</f>
        <v>1</v>
      </c>
    </row>
    <row r="109" spans="1:6" x14ac:dyDescent="0.2">
      <c r="A109" t="s">
        <v>284</v>
      </c>
      <c r="B109" t="s">
        <v>2</v>
      </c>
      <c r="C109" t="s">
        <v>284</v>
      </c>
      <c r="D109" t="s">
        <v>2</v>
      </c>
      <c r="E109" t="b">
        <f>IF(Table1[[#This Row],[Control Bundle]]=Table1[[#This Row],[Refactored Bundle]],TRUE,FALSE)</f>
        <v>1</v>
      </c>
      <c r="F109" t="b">
        <f>IF(Table1[[#This Row],[Control State]]=Table1[[#This Row],[Refactored State]],TRUE,FALSE)</f>
        <v>1</v>
      </c>
    </row>
    <row r="110" spans="1:6" x14ac:dyDescent="0.2">
      <c r="A110" t="s">
        <v>116</v>
      </c>
      <c r="B110" t="s">
        <v>2</v>
      </c>
      <c r="C110" t="s">
        <v>116</v>
      </c>
      <c r="D110" t="s">
        <v>2</v>
      </c>
      <c r="E110" t="b">
        <f>IF(Table1[[#This Row],[Control Bundle]]=Table1[[#This Row],[Refactored Bundle]],TRUE,FALSE)</f>
        <v>1</v>
      </c>
      <c r="F110" t="b">
        <f>IF(Table1[[#This Row],[Control State]]=Table1[[#This Row],[Refactored State]],TRUE,FALSE)</f>
        <v>1</v>
      </c>
    </row>
    <row r="111" spans="1:6" x14ac:dyDescent="0.2">
      <c r="A111" t="s">
        <v>359</v>
      </c>
      <c r="B111" t="s">
        <v>2</v>
      </c>
      <c r="C111" t="s">
        <v>359</v>
      </c>
      <c r="D111" t="s">
        <v>2</v>
      </c>
      <c r="E111" t="b">
        <f>IF(Table1[[#This Row],[Control Bundle]]=Table1[[#This Row],[Refactored Bundle]],TRUE,FALSE)</f>
        <v>1</v>
      </c>
      <c r="F111" t="b">
        <f>IF(Table1[[#This Row],[Control State]]=Table1[[#This Row],[Refactored State]],TRUE,FALSE)</f>
        <v>1</v>
      </c>
    </row>
    <row r="112" spans="1:6" x14ac:dyDescent="0.2">
      <c r="A112" t="s">
        <v>203</v>
      </c>
      <c r="B112" t="s">
        <v>4</v>
      </c>
      <c r="C112" t="s">
        <v>203</v>
      </c>
      <c r="D112" t="s">
        <v>4</v>
      </c>
      <c r="E112" t="b">
        <f>IF(Table1[[#This Row],[Control Bundle]]=Table1[[#This Row],[Refactored Bundle]],TRUE,FALSE)</f>
        <v>1</v>
      </c>
      <c r="F112" t="b">
        <f>IF(Table1[[#This Row],[Control State]]=Table1[[#This Row],[Refactored State]],TRUE,FALSE)</f>
        <v>1</v>
      </c>
    </row>
    <row r="113" spans="1:6" x14ac:dyDescent="0.2">
      <c r="A113" t="s">
        <v>128</v>
      </c>
      <c r="B113" t="s">
        <v>4</v>
      </c>
      <c r="C113" t="s">
        <v>128</v>
      </c>
      <c r="D113" t="s">
        <v>4</v>
      </c>
      <c r="E113" t="b">
        <f>IF(Table1[[#This Row],[Control Bundle]]=Table1[[#This Row],[Refactored Bundle]],TRUE,FALSE)</f>
        <v>1</v>
      </c>
      <c r="F113" t="b">
        <f>IF(Table1[[#This Row],[Control State]]=Table1[[#This Row],[Refactored State]],TRUE,FALSE)</f>
        <v>1</v>
      </c>
    </row>
    <row r="114" spans="1:6" x14ac:dyDescent="0.2">
      <c r="A114" t="s">
        <v>156</v>
      </c>
      <c r="B114" t="s">
        <v>4</v>
      </c>
      <c r="C114" t="s">
        <v>156</v>
      </c>
      <c r="D114" t="s">
        <v>4</v>
      </c>
      <c r="E114" t="b">
        <f>IF(Table1[[#This Row],[Control Bundle]]=Table1[[#This Row],[Refactored Bundle]],TRUE,FALSE)</f>
        <v>1</v>
      </c>
      <c r="F114" t="b">
        <f>IF(Table1[[#This Row],[Control State]]=Table1[[#This Row],[Refactored State]],TRUE,FALSE)</f>
        <v>1</v>
      </c>
    </row>
    <row r="115" spans="1:6" x14ac:dyDescent="0.2">
      <c r="A115" t="s">
        <v>306</v>
      </c>
      <c r="B115" t="s">
        <v>4</v>
      </c>
      <c r="C115" t="s">
        <v>306</v>
      </c>
      <c r="D115" t="s">
        <v>4</v>
      </c>
      <c r="E115" t="b">
        <f>IF(Table1[[#This Row],[Control Bundle]]=Table1[[#This Row],[Refactored Bundle]],TRUE,FALSE)</f>
        <v>1</v>
      </c>
      <c r="F115" t="b">
        <f>IF(Table1[[#This Row],[Control State]]=Table1[[#This Row],[Refactored State]],TRUE,FALSE)</f>
        <v>1</v>
      </c>
    </row>
    <row r="116" spans="1:6" x14ac:dyDescent="0.2">
      <c r="A116" t="s">
        <v>57</v>
      </c>
      <c r="B116" t="s">
        <v>4</v>
      </c>
      <c r="C116" t="s">
        <v>57</v>
      </c>
      <c r="D116" t="s">
        <v>4</v>
      </c>
      <c r="E116" t="b">
        <f>IF(Table1[[#This Row],[Control Bundle]]=Table1[[#This Row],[Refactored Bundle]],TRUE,FALSE)</f>
        <v>1</v>
      </c>
      <c r="F116" t="b">
        <f>IF(Table1[[#This Row],[Control State]]=Table1[[#This Row],[Refactored State]],TRUE,FALSE)</f>
        <v>1</v>
      </c>
    </row>
    <row r="117" spans="1:6" x14ac:dyDescent="0.2">
      <c r="A117" t="s">
        <v>319</v>
      </c>
      <c r="B117" t="s">
        <v>4</v>
      </c>
      <c r="C117" t="s">
        <v>319</v>
      </c>
      <c r="D117" t="s">
        <v>4</v>
      </c>
      <c r="E117" t="b">
        <f>IF(Table1[[#This Row],[Control Bundle]]=Table1[[#This Row],[Refactored Bundle]],TRUE,FALSE)</f>
        <v>1</v>
      </c>
      <c r="F117" t="b">
        <f>IF(Table1[[#This Row],[Control State]]=Table1[[#This Row],[Refactored State]],TRUE,FALSE)</f>
        <v>1</v>
      </c>
    </row>
    <row r="118" spans="1:6" x14ac:dyDescent="0.2">
      <c r="A118" t="s">
        <v>317</v>
      </c>
      <c r="B118" t="s">
        <v>2</v>
      </c>
      <c r="C118" t="s">
        <v>317</v>
      </c>
      <c r="D118" t="s">
        <v>2</v>
      </c>
      <c r="E118" t="b">
        <f>IF(Table1[[#This Row],[Control Bundle]]=Table1[[#This Row],[Refactored Bundle]],TRUE,FALSE)</f>
        <v>1</v>
      </c>
      <c r="F118" t="b">
        <f>IF(Table1[[#This Row],[Control State]]=Table1[[#This Row],[Refactored State]],TRUE,FALSE)</f>
        <v>1</v>
      </c>
    </row>
    <row r="119" spans="1:6" x14ac:dyDescent="0.2">
      <c r="A119" t="s">
        <v>362</v>
      </c>
      <c r="B119" t="s">
        <v>4</v>
      </c>
      <c r="C119" t="s">
        <v>362</v>
      </c>
      <c r="D119" t="s">
        <v>4</v>
      </c>
      <c r="E119" t="b">
        <f>IF(Table1[[#This Row],[Control Bundle]]=Table1[[#This Row],[Refactored Bundle]],TRUE,FALSE)</f>
        <v>1</v>
      </c>
      <c r="F119" t="b">
        <f>IF(Table1[[#This Row],[Control State]]=Table1[[#This Row],[Refactored State]],TRUE,FALSE)</f>
        <v>1</v>
      </c>
    </row>
    <row r="120" spans="1:6" x14ac:dyDescent="0.2">
      <c r="A120" t="s">
        <v>190</v>
      </c>
      <c r="B120" t="s">
        <v>2</v>
      </c>
      <c r="C120" t="s">
        <v>190</v>
      </c>
      <c r="D120" t="s">
        <v>2</v>
      </c>
      <c r="E120" t="b">
        <f>IF(Table1[[#This Row],[Control Bundle]]=Table1[[#This Row],[Refactored Bundle]],TRUE,FALSE)</f>
        <v>1</v>
      </c>
      <c r="F120" t="b">
        <f>IF(Table1[[#This Row],[Control State]]=Table1[[#This Row],[Refactored State]],TRUE,FALSE)</f>
        <v>1</v>
      </c>
    </row>
    <row r="121" spans="1:6" x14ac:dyDescent="0.2">
      <c r="A121" t="s">
        <v>291</v>
      </c>
      <c r="B121" t="s">
        <v>4</v>
      </c>
      <c r="C121" t="s">
        <v>291</v>
      </c>
      <c r="D121" t="s">
        <v>4</v>
      </c>
      <c r="E121" t="b">
        <f>IF(Table1[[#This Row],[Control Bundle]]=Table1[[#This Row],[Refactored Bundle]],TRUE,FALSE)</f>
        <v>1</v>
      </c>
      <c r="F121" t="b">
        <f>IF(Table1[[#This Row],[Control State]]=Table1[[#This Row],[Refactored State]],TRUE,FALSE)</f>
        <v>1</v>
      </c>
    </row>
    <row r="122" spans="1:6" x14ac:dyDescent="0.2">
      <c r="A122" t="s">
        <v>103</v>
      </c>
      <c r="B122" t="s">
        <v>2</v>
      </c>
      <c r="C122" t="s">
        <v>103</v>
      </c>
      <c r="D122" t="s">
        <v>2</v>
      </c>
      <c r="E122" t="b">
        <f>IF(Table1[[#This Row],[Control Bundle]]=Table1[[#This Row],[Refactored Bundle]],TRUE,FALSE)</f>
        <v>1</v>
      </c>
      <c r="F122" t="b">
        <f>IF(Table1[[#This Row],[Control State]]=Table1[[#This Row],[Refactored State]],TRUE,FALSE)</f>
        <v>1</v>
      </c>
    </row>
    <row r="123" spans="1:6" x14ac:dyDescent="0.2">
      <c r="A123" t="s">
        <v>168</v>
      </c>
      <c r="B123" t="s">
        <v>2</v>
      </c>
      <c r="C123" t="s">
        <v>168</v>
      </c>
      <c r="D123" t="s">
        <v>2</v>
      </c>
      <c r="E123" t="b">
        <f>IF(Table1[[#This Row],[Control Bundle]]=Table1[[#This Row],[Refactored Bundle]],TRUE,FALSE)</f>
        <v>1</v>
      </c>
      <c r="F123" t="b">
        <f>IF(Table1[[#This Row],[Control State]]=Table1[[#This Row],[Refactored State]],TRUE,FALSE)</f>
        <v>1</v>
      </c>
    </row>
    <row r="124" spans="1:6" x14ac:dyDescent="0.2">
      <c r="A124" t="s">
        <v>142</v>
      </c>
      <c r="B124" t="s">
        <v>2</v>
      </c>
      <c r="C124" t="s">
        <v>142</v>
      </c>
      <c r="D124" t="s">
        <v>2</v>
      </c>
      <c r="E124" t="b">
        <f>IF(Table1[[#This Row],[Control Bundle]]=Table1[[#This Row],[Refactored Bundle]],TRUE,FALSE)</f>
        <v>1</v>
      </c>
      <c r="F124" t="b">
        <f>IF(Table1[[#This Row],[Control State]]=Table1[[#This Row],[Refactored State]],TRUE,FALSE)</f>
        <v>1</v>
      </c>
    </row>
    <row r="125" spans="1:6" x14ac:dyDescent="0.2">
      <c r="A125" t="s">
        <v>77</v>
      </c>
      <c r="B125" t="s">
        <v>4</v>
      </c>
      <c r="C125" t="s">
        <v>77</v>
      </c>
      <c r="D125" t="s">
        <v>4</v>
      </c>
      <c r="E125" t="b">
        <f>IF(Table1[[#This Row],[Control Bundle]]=Table1[[#This Row],[Refactored Bundle]],TRUE,FALSE)</f>
        <v>1</v>
      </c>
      <c r="F125" t="b">
        <f>IF(Table1[[#This Row],[Control State]]=Table1[[#This Row],[Refactored State]],TRUE,FALSE)</f>
        <v>1</v>
      </c>
    </row>
    <row r="126" spans="1:6" x14ac:dyDescent="0.2">
      <c r="A126" t="s">
        <v>270</v>
      </c>
      <c r="B126" t="s">
        <v>4</v>
      </c>
      <c r="C126" t="s">
        <v>270</v>
      </c>
      <c r="D126" t="s">
        <v>4</v>
      </c>
      <c r="E126" t="b">
        <f>IF(Table1[[#This Row],[Control Bundle]]=Table1[[#This Row],[Refactored Bundle]],TRUE,FALSE)</f>
        <v>1</v>
      </c>
      <c r="F126" t="b">
        <f>IF(Table1[[#This Row],[Control State]]=Table1[[#This Row],[Refactored State]],TRUE,FALSE)</f>
        <v>1</v>
      </c>
    </row>
    <row r="127" spans="1:6" x14ac:dyDescent="0.2">
      <c r="A127" t="s">
        <v>98</v>
      </c>
      <c r="B127" t="s">
        <v>4</v>
      </c>
      <c r="C127" t="s">
        <v>98</v>
      </c>
      <c r="D127" t="s">
        <v>4</v>
      </c>
      <c r="E127" t="b">
        <f>IF(Table1[[#This Row],[Control Bundle]]=Table1[[#This Row],[Refactored Bundle]],TRUE,FALSE)</f>
        <v>1</v>
      </c>
      <c r="F127" t="b">
        <f>IF(Table1[[#This Row],[Control State]]=Table1[[#This Row],[Refactored State]],TRUE,FALSE)</f>
        <v>1</v>
      </c>
    </row>
    <row r="128" spans="1:6" x14ac:dyDescent="0.2">
      <c r="A128" t="s">
        <v>5</v>
      </c>
      <c r="B128" t="s">
        <v>4</v>
      </c>
      <c r="C128" t="s">
        <v>5</v>
      </c>
      <c r="D128" t="s">
        <v>4</v>
      </c>
      <c r="E128" t="b">
        <f>IF(Table1[[#This Row],[Control Bundle]]=Table1[[#This Row],[Refactored Bundle]],TRUE,FALSE)</f>
        <v>1</v>
      </c>
      <c r="F128" t="b">
        <f>IF(Table1[[#This Row],[Control State]]=Table1[[#This Row],[Refactored State]],TRUE,FALSE)</f>
        <v>1</v>
      </c>
    </row>
    <row r="129" spans="1:6" x14ac:dyDescent="0.2">
      <c r="A129" t="s">
        <v>102</v>
      </c>
      <c r="B129" t="s">
        <v>4</v>
      </c>
      <c r="C129" t="s">
        <v>102</v>
      </c>
      <c r="D129" t="s">
        <v>4</v>
      </c>
      <c r="E129" t="b">
        <f>IF(Table1[[#This Row],[Control Bundle]]=Table1[[#This Row],[Refactored Bundle]],TRUE,FALSE)</f>
        <v>1</v>
      </c>
      <c r="F129" t="b">
        <f>IF(Table1[[#This Row],[Control State]]=Table1[[#This Row],[Refactored State]],TRUE,FALSE)</f>
        <v>1</v>
      </c>
    </row>
    <row r="130" spans="1:6" x14ac:dyDescent="0.2">
      <c r="A130" t="s">
        <v>93</v>
      </c>
      <c r="B130" t="s">
        <v>2</v>
      </c>
      <c r="C130" t="s">
        <v>93</v>
      </c>
      <c r="D130" t="s">
        <v>2</v>
      </c>
      <c r="E130" t="b">
        <f>IF(Table1[[#This Row],[Control Bundle]]=Table1[[#This Row],[Refactored Bundle]],TRUE,FALSE)</f>
        <v>1</v>
      </c>
      <c r="F130" t="b">
        <f>IF(Table1[[#This Row],[Control State]]=Table1[[#This Row],[Refactored State]],TRUE,FALSE)</f>
        <v>1</v>
      </c>
    </row>
    <row r="131" spans="1:6" x14ac:dyDescent="0.2">
      <c r="A131" t="s">
        <v>194</v>
      </c>
      <c r="B131" t="s">
        <v>4</v>
      </c>
      <c r="C131" t="s">
        <v>194</v>
      </c>
      <c r="D131" t="s">
        <v>4</v>
      </c>
      <c r="E131" t="b">
        <f>IF(Table1[[#This Row],[Control Bundle]]=Table1[[#This Row],[Refactored Bundle]],TRUE,FALSE)</f>
        <v>1</v>
      </c>
      <c r="F131" t="b">
        <f>IF(Table1[[#This Row],[Control State]]=Table1[[#This Row],[Refactored State]],TRUE,FALSE)</f>
        <v>1</v>
      </c>
    </row>
    <row r="132" spans="1:6" x14ac:dyDescent="0.2">
      <c r="A132" t="s">
        <v>152</v>
      </c>
      <c r="B132" t="s">
        <v>2</v>
      </c>
      <c r="C132" t="s">
        <v>152</v>
      </c>
      <c r="D132" t="s">
        <v>2</v>
      </c>
      <c r="E132" t="b">
        <f>IF(Table1[[#This Row],[Control Bundle]]=Table1[[#This Row],[Refactored Bundle]],TRUE,FALSE)</f>
        <v>1</v>
      </c>
      <c r="F132" t="b">
        <f>IF(Table1[[#This Row],[Control State]]=Table1[[#This Row],[Refactored State]],TRUE,FALSE)</f>
        <v>1</v>
      </c>
    </row>
    <row r="133" spans="1:6" x14ac:dyDescent="0.2">
      <c r="A133" t="s">
        <v>10</v>
      </c>
      <c r="B133" t="s">
        <v>2</v>
      </c>
      <c r="C133" t="s">
        <v>10</v>
      </c>
      <c r="D133" t="s">
        <v>2</v>
      </c>
      <c r="E133" t="b">
        <f>IF(Table1[[#This Row],[Control Bundle]]=Table1[[#This Row],[Refactored Bundle]],TRUE,FALSE)</f>
        <v>1</v>
      </c>
      <c r="F133" t="b">
        <f>IF(Table1[[#This Row],[Control State]]=Table1[[#This Row],[Refactored State]],TRUE,FALSE)</f>
        <v>1</v>
      </c>
    </row>
    <row r="134" spans="1:6" x14ac:dyDescent="0.2">
      <c r="A134" t="s">
        <v>36</v>
      </c>
      <c r="B134" t="s">
        <v>2</v>
      </c>
      <c r="C134" t="s">
        <v>36</v>
      </c>
      <c r="D134" t="s">
        <v>2</v>
      </c>
      <c r="E134" t="b">
        <f>IF(Table1[[#This Row],[Control Bundle]]=Table1[[#This Row],[Refactored Bundle]],TRUE,FALSE)</f>
        <v>1</v>
      </c>
      <c r="F134" t="b">
        <f>IF(Table1[[#This Row],[Control State]]=Table1[[#This Row],[Refactored State]],TRUE,FALSE)</f>
        <v>1</v>
      </c>
    </row>
    <row r="135" spans="1:6" x14ac:dyDescent="0.2">
      <c r="A135" t="s">
        <v>244</v>
      </c>
      <c r="B135" t="s">
        <v>4</v>
      </c>
      <c r="C135" t="s">
        <v>244</v>
      </c>
      <c r="D135" t="s">
        <v>4</v>
      </c>
      <c r="E135" t="b">
        <f>IF(Table1[[#This Row],[Control Bundle]]=Table1[[#This Row],[Refactored Bundle]],TRUE,FALSE)</f>
        <v>1</v>
      </c>
      <c r="F135" t="b">
        <f>IF(Table1[[#This Row],[Control State]]=Table1[[#This Row],[Refactored State]],TRUE,FALSE)</f>
        <v>1</v>
      </c>
    </row>
    <row r="136" spans="1:6" x14ac:dyDescent="0.2">
      <c r="A136" t="s">
        <v>368</v>
      </c>
      <c r="B136" t="s">
        <v>4</v>
      </c>
      <c r="C136" t="s">
        <v>368</v>
      </c>
      <c r="D136" t="s">
        <v>4</v>
      </c>
      <c r="E136" t="b">
        <f>IF(Table1[[#This Row],[Control Bundle]]=Table1[[#This Row],[Refactored Bundle]],TRUE,FALSE)</f>
        <v>1</v>
      </c>
      <c r="F136" t="b">
        <f>IF(Table1[[#This Row],[Control State]]=Table1[[#This Row],[Refactored State]],TRUE,FALSE)</f>
        <v>1</v>
      </c>
    </row>
    <row r="137" spans="1:6" x14ac:dyDescent="0.2">
      <c r="A137" t="s">
        <v>266</v>
      </c>
      <c r="B137" t="s">
        <v>2</v>
      </c>
      <c r="C137" t="s">
        <v>266</v>
      </c>
      <c r="D137" t="s">
        <v>2</v>
      </c>
      <c r="E137" t="b">
        <f>IF(Table1[[#This Row],[Control Bundle]]=Table1[[#This Row],[Refactored Bundle]],TRUE,FALSE)</f>
        <v>1</v>
      </c>
      <c r="F137" t="b">
        <f>IF(Table1[[#This Row],[Control State]]=Table1[[#This Row],[Refactored State]],TRUE,FALSE)</f>
        <v>1</v>
      </c>
    </row>
    <row r="138" spans="1:6" x14ac:dyDescent="0.2">
      <c r="A138" t="s">
        <v>143</v>
      </c>
      <c r="B138" t="s">
        <v>2</v>
      </c>
      <c r="C138" t="s">
        <v>143</v>
      </c>
      <c r="D138" t="s">
        <v>2</v>
      </c>
      <c r="E138" t="b">
        <f>IF(Table1[[#This Row],[Control Bundle]]=Table1[[#This Row],[Refactored Bundle]],TRUE,FALSE)</f>
        <v>1</v>
      </c>
      <c r="F138" t="b">
        <f>IF(Table1[[#This Row],[Control State]]=Table1[[#This Row],[Refactored State]],TRUE,FALSE)</f>
        <v>1</v>
      </c>
    </row>
    <row r="139" spans="1:6" x14ac:dyDescent="0.2">
      <c r="A139" t="s">
        <v>249</v>
      </c>
      <c r="B139" t="s">
        <v>6</v>
      </c>
      <c r="C139" t="s">
        <v>249</v>
      </c>
      <c r="D139" t="s">
        <v>6</v>
      </c>
      <c r="E139" t="b">
        <f>IF(Table1[[#This Row],[Control Bundle]]=Table1[[#This Row],[Refactored Bundle]],TRUE,FALSE)</f>
        <v>1</v>
      </c>
      <c r="F139" t="b">
        <f>IF(Table1[[#This Row],[Control State]]=Table1[[#This Row],[Refactored State]],TRUE,FALSE)</f>
        <v>1</v>
      </c>
    </row>
    <row r="140" spans="1:6" x14ac:dyDescent="0.2">
      <c r="A140" t="s">
        <v>239</v>
      </c>
      <c r="B140" t="s">
        <v>6</v>
      </c>
      <c r="C140" t="s">
        <v>239</v>
      </c>
      <c r="D140" t="s">
        <v>6</v>
      </c>
      <c r="E140" t="b">
        <f>IF(Table1[[#This Row],[Control Bundle]]=Table1[[#This Row],[Refactored Bundle]],TRUE,FALSE)</f>
        <v>1</v>
      </c>
      <c r="F140" t="b">
        <f>IF(Table1[[#This Row],[Control State]]=Table1[[#This Row],[Refactored State]],TRUE,FALSE)</f>
        <v>1</v>
      </c>
    </row>
    <row r="141" spans="1:6" x14ac:dyDescent="0.2">
      <c r="A141" t="s">
        <v>287</v>
      </c>
      <c r="B141" t="s">
        <v>6</v>
      </c>
      <c r="C141" t="s">
        <v>287</v>
      </c>
      <c r="D141" t="s">
        <v>6</v>
      </c>
      <c r="E141" t="b">
        <f>IF(Table1[[#This Row],[Control Bundle]]=Table1[[#This Row],[Refactored Bundle]],TRUE,FALSE)</f>
        <v>1</v>
      </c>
      <c r="F141" t="b">
        <f>IF(Table1[[#This Row],[Control State]]=Table1[[#This Row],[Refactored State]],TRUE,FALSE)</f>
        <v>1</v>
      </c>
    </row>
    <row r="142" spans="1:6" x14ac:dyDescent="0.2">
      <c r="A142" t="s">
        <v>281</v>
      </c>
      <c r="B142" t="s">
        <v>6</v>
      </c>
      <c r="C142" t="s">
        <v>281</v>
      </c>
      <c r="D142" t="s">
        <v>6</v>
      </c>
      <c r="E142" t="b">
        <f>IF(Table1[[#This Row],[Control Bundle]]=Table1[[#This Row],[Refactored Bundle]],TRUE,FALSE)</f>
        <v>1</v>
      </c>
      <c r="F142" t="b">
        <f>IF(Table1[[#This Row],[Control State]]=Table1[[#This Row],[Refactored State]],TRUE,FALSE)</f>
        <v>1</v>
      </c>
    </row>
    <row r="143" spans="1:6" x14ac:dyDescent="0.2">
      <c r="A143" t="s">
        <v>139</v>
      </c>
      <c r="B143" t="s">
        <v>6</v>
      </c>
      <c r="C143" t="s">
        <v>139</v>
      </c>
      <c r="D143" t="s">
        <v>6</v>
      </c>
      <c r="E143" t="b">
        <f>IF(Table1[[#This Row],[Control Bundle]]=Table1[[#This Row],[Refactored Bundle]],TRUE,FALSE)</f>
        <v>1</v>
      </c>
      <c r="F143" t="b">
        <f>IF(Table1[[#This Row],[Control State]]=Table1[[#This Row],[Refactored State]],TRUE,FALSE)</f>
        <v>1</v>
      </c>
    </row>
    <row r="144" spans="1:6" x14ac:dyDescent="0.2">
      <c r="A144" t="s">
        <v>330</v>
      </c>
      <c r="B144" t="s">
        <v>6</v>
      </c>
      <c r="C144" t="s">
        <v>330</v>
      </c>
      <c r="D144" t="s">
        <v>6</v>
      </c>
      <c r="E144" t="b">
        <f>IF(Table1[[#This Row],[Control Bundle]]=Table1[[#This Row],[Refactored Bundle]],TRUE,FALSE)</f>
        <v>1</v>
      </c>
      <c r="F144" t="b">
        <f>IF(Table1[[#This Row],[Control State]]=Table1[[#This Row],[Refactored State]],TRUE,FALSE)</f>
        <v>1</v>
      </c>
    </row>
    <row r="145" spans="1:6" x14ac:dyDescent="0.2">
      <c r="A145" t="s">
        <v>240</v>
      </c>
      <c r="B145" t="s">
        <v>6</v>
      </c>
      <c r="C145" t="s">
        <v>240</v>
      </c>
      <c r="D145" t="s">
        <v>6</v>
      </c>
      <c r="E145" t="b">
        <f>IF(Table1[[#This Row],[Control Bundle]]=Table1[[#This Row],[Refactored Bundle]],TRUE,FALSE)</f>
        <v>1</v>
      </c>
      <c r="F145" t="b">
        <f>IF(Table1[[#This Row],[Control State]]=Table1[[#This Row],[Refactored State]],TRUE,FALSE)</f>
        <v>1</v>
      </c>
    </row>
    <row r="146" spans="1:6" x14ac:dyDescent="0.2">
      <c r="A146" t="s">
        <v>230</v>
      </c>
      <c r="B146" t="s">
        <v>6</v>
      </c>
      <c r="C146" t="s">
        <v>230</v>
      </c>
      <c r="D146" t="s">
        <v>6</v>
      </c>
      <c r="E146" t="b">
        <f>IF(Table1[[#This Row],[Control Bundle]]=Table1[[#This Row],[Refactored Bundle]],TRUE,FALSE)</f>
        <v>1</v>
      </c>
      <c r="F146" t="b">
        <f>IF(Table1[[#This Row],[Control State]]=Table1[[#This Row],[Refactored State]],TRUE,FALSE)</f>
        <v>1</v>
      </c>
    </row>
    <row r="147" spans="1:6" x14ac:dyDescent="0.2">
      <c r="A147" t="s">
        <v>150</v>
      </c>
      <c r="B147" t="s">
        <v>6</v>
      </c>
      <c r="C147" t="s">
        <v>150</v>
      </c>
      <c r="D147" t="s">
        <v>6</v>
      </c>
      <c r="E147" t="b">
        <f>IF(Table1[[#This Row],[Control Bundle]]=Table1[[#This Row],[Refactored Bundle]],TRUE,FALSE)</f>
        <v>1</v>
      </c>
      <c r="F147" t="b">
        <f>IF(Table1[[#This Row],[Control State]]=Table1[[#This Row],[Refactored State]],TRUE,FALSE)</f>
        <v>1</v>
      </c>
    </row>
    <row r="148" spans="1:6" x14ac:dyDescent="0.2">
      <c r="A148" t="s">
        <v>35</v>
      </c>
      <c r="B148" t="s">
        <v>6</v>
      </c>
      <c r="C148" t="s">
        <v>35</v>
      </c>
      <c r="D148" t="s">
        <v>6</v>
      </c>
      <c r="E148" t="b">
        <f>IF(Table1[[#This Row],[Control Bundle]]=Table1[[#This Row],[Refactored Bundle]],TRUE,FALSE)</f>
        <v>1</v>
      </c>
      <c r="F148" t="b">
        <f>IF(Table1[[#This Row],[Control State]]=Table1[[#This Row],[Refactored State]],TRUE,FALSE)</f>
        <v>1</v>
      </c>
    </row>
    <row r="149" spans="1:6" x14ac:dyDescent="0.2">
      <c r="A149" t="s">
        <v>159</v>
      </c>
      <c r="B149" t="s">
        <v>6</v>
      </c>
      <c r="C149" t="s">
        <v>159</v>
      </c>
      <c r="D149" t="s">
        <v>6</v>
      </c>
      <c r="E149" t="b">
        <f>IF(Table1[[#This Row],[Control Bundle]]=Table1[[#This Row],[Refactored Bundle]],TRUE,FALSE)</f>
        <v>1</v>
      </c>
      <c r="F149" t="b">
        <f>IF(Table1[[#This Row],[Control State]]=Table1[[#This Row],[Refactored State]],TRUE,FALSE)</f>
        <v>1</v>
      </c>
    </row>
    <row r="150" spans="1:6" x14ac:dyDescent="0.2">
      <c r="A150" t="s">
        <v>95</v>
      </c>
      <c r="B150" t="s">
        <v>6</v>
      </c>
      <c r="C150" t="s">
        <v>95</v>
      </c>
      <c r="D150" t="s">
        <v>6</v>
      </c>
      <c r="E150" t="b">
        <f>IF(Table1[[#This Row],[Control Bundle]]=Table1[[#This Row],[Refactored Bundle]],TRUE,FALSE)</f>
        <v>1</v>
      </c>
      <c r="F150" t="b">
        <f>IF(Table1[[#This Row],[Control State]]=Table1[[#This Row],[Refactored State]],TRUE,FALSE)</f>
        <v>1</v>
      </c>
    </row>
    <row r="151" spans="1:6" x14ac:dyDescent="0.2">
      <c r="A151" t="s">
        <v>231</v>
      </c>
      <c r="B151" t="s">
        <v>6</v>
      </c>
      <c r="C151" t="s">
        <v>231</v>
      </c>
      <c r="D151" t="s">
        <v>6</v>
      </c>
      <c r="E151" t="b">
        <f>IF(Table1[[#This Row],[Control Bundle]]=Table1[[#This Row],[Refactored Bundle]],TRUE,FALSE)</f>
        <v>1</v>
      </c>
      <c r="F151" t="b">
        <f>IF(Table1[[#This Row],[Control State]]=Table1[[#This Row],[Refactored State]],TRUE,FALSE)</f>
        <v>1</v>
      </c>
    </row>
    <row r="152" spans="1:6" x14ac:dyDescent="0.2">
      <c r="A152" t="s">
        <v>196</v>
      </c>
      <c r="B152" t="s">
        <v>6</v>
      </c>
      <c r="C152" t="s">
        <v>196</v>
      </c>
      <c r="D152" t="s">
        <v>6</v>
      </c>
      <c r="E152" t="b">
        <f>IF(Table1[[#This Row],[Control Bundle]]=Table1[[#This Row],[Refactored Bundle]],TRUE,FALSE)</f>
        <v>1</v>
      </c>
      <c r="F152" t="b">
        <f>IF(Table1[[#This Row],[Control State]]=Table1[[#This Row],[Refactored State]],TRUE,FALSE)</f>
        <v>1</v>
      </c>
    </row>
    <row r="153" spans="1:6" x14ac:dyDescent="0.2">
      <c r="A153" t="s">
        <v>268</v>
      </c>
      <c r="B153" t="s">
        <v>2</v>
      </c>
      <c r="C153" t="s">
        <v>268</v>
      </c>
      <c r="D153" t="s">
        <v>2</v>
      </c>
      <c r="E153" t="b">
        <f>IF(Table1[[#This Row],[Control Bundle]]=Table1[[#This Row],[Refactored Bundle]],TRUE,FALSE)</f>
        <v>1</v>
      </c>
      <c r="F153" t="b">
        <f>IF(Table1[[#This Row],[Control State]]=Table1[[#This Row],[Refactored State]],TRUE,FALSE)</f>
        <v>1</v>
      </c>
    </row>
    <row r="154" spans="1:6" x14ac:dyDescent="0.2">
      <c r="A154" t="s">
        <v>37</v>
      </c>
      <c r="B154" t="s">
        <v>4</v>
      </c>
      <c r="C154" t="s">
        <v>37</v>
      </c>
      <c r="D154" t="s">
        <v>4</v>
      </c>
      <c r="E154" t="b">
        <f>IF(Table1[[#This Row],[Control Bundle]]=Table1[[#This Row],[Refactored Bundle]],TRUE,FALSE)</f>
        <v>1</v>
      </c>
      <c r="F154" t="b">
        <f>IF(Table1[[#This Row],[Control State]]=Table1[[#This Row],[Refactored State]],TRUE,FALSE)</f>
        <v>1</v>
      </c>
    </row>
    <row r="155" spans="1:6" x14ac:dyDescent="0.2">
      <c r="A155" t="s">
        <v>122</v>
      </c>
      <c r="B155" t="s">
        <v>4</v>
      </c>
      <c r="C155" t="s">
        <v>122</v>
      </c>
      <c r="D155" t="s">
        <v>4</v>
      </c>
      <c r="E155" t="b">
        <f>IF(Table1[[#This Row],[Control Bundle]]=Table1[[#This Row],[Refactored Bundle]],TRUE,FALSE)</f>
        <v>1</v>
      </c>
      <c r="F155" t="b">
        <f>IF(Table1[[#This Row],[Control State]]=Table1[[#This Row],[Refactored State]],TRUE,FALSE)</f>
        <v>1</v>
      </c>
    </row>
    <row r="156" spans="1:6" x14ac:dyDescent="0.2">
      <c r="A156" t="s">
        <v>342</v>
      </c>
      <c r="B156" t="s">
        <v>4</v>
      </c>
      <c r="C156" t="s">
        <v>342</v>
      </c>
      <c r="D156" t="s">
        <v>4</v>
      </c>
      <c r="E156" t="b">
        <f>IF(Table1[[#This Row],[Control Bundle]]=Table1[[#This Row],[Refactored Bundle]],TRUE,FALSE)</f>
        <v>1</v>
      </c>
      <c r="F156" t="b">
        <f>IF(Table1[[#This Row],[Control State]]=Table1[[#This Row],[Refactored State]],TRUE,FALSE)</f>
        <v>1</v>
      </c>
    </row>
    <row r="157" spans="1:6" x14ac:dyDescent="0.2">
      <c r="A157" t="s">
        <v>366</v>
      </c>
      <c r="B157" t="s">
        <v>4</v>
      </c>
      <c r="C157" t="s">
        <v>366</v>
      </c>
      <c r="D157" t="s">
        <v>4</v>
      </c>
      <c r="E157" t="b">
        <f>IF(Table1[[#This Row],[Control Bundle]]=Table1[[#This Row],[Refactored Bundle]],TRUE,FALSE)</f>
        <v>1</v>
      </c>
      <c r="F157" t="b">
        <f>IF(Table1[[#This Row],[Control State]]=Table1[[#This Row],[Refactored State]],TRUE,FALSE)</f>
        <v>1</v>
      </c>
    </row>
    <row r="158" spans="1:6" x14ac:dyDescent="0.2">
      <c r="A158" t="s">
        <v>86</v>
      </c>
      <c r="B158" t="s">
        <v>4</v>
      </c>
      <c r="C158" t="s">
        <v>86</v>
      </c>
      <c r="D158" t="s">
        <v>4</v>
      </c>
      <c r="E158" t="b">
        <f>IF(Table1[[#This Row],[Control Bundle]]=Table1[[#This Row],[Refactored Bundle]],TRUE,FALSE)</f>
        <v>1</v>
      </c>
      <c r="F158" t="b">
        <f>IF(Table1[[#This Row],[Control State]]=Table1[[#This Row],[Refactored State]],TRUE,FALSE)</f>
        <v>1</v>
      </c>
    </row>
    <row r="159" spans="1:6" x14ac:dyDescent="0.2">
      <c r="A159" t="s">
        <v>343</v>
      </c>
      <c r="B159" t="s">
        <v>4</v>
      </c>
      <c r="C159" t="s">
        <v>343</v>
      </c>
      <c r="D159" t="s">
        <v>4</v>
      </c>
      <c r="E159" t="b">
        <f>IF(Table1[[#This Row],[Control Bundle]]=Table1[[#This Row],[Refactored Bundle]],TRUE,FALSE)</f>
        <v>1</v>
      </c>
      <c r="F159" t="b">
        <f>IF(Table1[[#This Row],[Control State]]=Table1[[#This Row],[Refactored State]],TRUE,FALSE)</f>
        <v>1</v>
      </c>
    </row>
    <row r="160" spans="1:6" x14ac:dyDescent="0.2">
      <c r="A160" t="s">
        <v>346</v>
      </c>
      <c r="B160" t="s">
        <v>2</v>
      </c>
      <c r="C160" t="s">
        <v>346</v>
      </c>
      <c r="D160" t="s">
        <v>2</v>
      </c>
      <c r="E160" t="b">
        <f>IF(Table1[[#This Row],[Control Bundle]]=Table1[[#This Row],[Refactored Bundle]],TRUE,FALSE)</f>
        <v>1</v>
      </c>
      <c r="F160" t="b">
        <f>IF(Table1[[#This Row],[Control State]]=Table1[[#This Row],[Refactored State]],TRUE,FALSE)</f>
        <v>1</v>
      </c>
    </row>
    <row r="161" spans="1:6" x14ac:dyDescent="0.2">
      <c r="A161" t="s">
        <v>92</v>
      </c>
      <c r="B161" t="s">
        <v>4</v>
      </c>
      <c r="C161" t="s">
        <v>92</v>
      </c>
      <c r="D161" t="s">
        <v>4</v>
      </c>
      <c r="E161" t="b">
        <f>IF(Table1[[#This Row],[Control Bundle]]=Table1[[#This Row],[Refactored Bundle]],TRUE,FALSE)</f>
        <v>1</v>
      </c>
      <c r="F161" t="b">
        <f>IF(Table1[[#This Row],[Control State]]=Table1[[#This Row],[Refactored State]],TRUE,FALSE)</f>
        <v>1</v>
      </c>
    </row>
    <row r="162" spans="1:6" x14ac:dyDescent="0.2">
      <c r="A162" t="s">
        <v>337</v>
      </c>
      <c r="B162" t="s">
        <v>4</v>
      </c>
      <c r="C162" t="s">
        <v>337</v>
      </c>
      <c r="D162" t="s">
        <v>4</v>
      </c>
      <c r="E162" t="b">
        <f>IF(Table1[[#This Row],[Control Bundle]]=Table1[[#This Row],[Refactored Bundle]],TRUE,FALSE)</f>
        <v>1</v>
      </c>
      <c r="F162" t="b">
        <f>IF(Table1[[#This Row],[Control State]]=Table1[[#This Row],[Refactored State]],TRUE,FALSE)</f>
        <v>1</v>
      </c>
    </row>
    <row r="163" spans="1:6" x14ac:dyDescent="0.2">
      <c r="A163" t="s">
        <v>34</v>
      </c>
      <c r="B163" t="s">
        <v>4</v>
      </c>
      <c r="C163" t="s">
        <v>34</v>
      </c>
      <c r="D163" t="s">
        <v>4</v>
      </c>
      <c r="E163" t="b">
        <f>IF(Table1[[#This Row],[Control Bundle]]=Table1[[#This Row],[Refactored Bundle]],TRUE,FALSE)</f>
        <v>1</v>
      </c>
      <c r="F163" t="b">
        <f>IF(Table1[[#This Row],[Control State]]=Table1[[#This Row],[Refactored State]],TRUE,FALSE)</f>
        <v>1</v>
      </c>
    </row>
    <row r="164" spans="1:6" x14ac:dyDescent="0.2">
      <c r="A164" t="s">
        <v>63</v>
      </c>
      <c r="B164" t="s">
        <v>4</v>
      </c>
      <c r="C164" t="s">
        <v>63</v>
      </c>
      <c r="D164" t="s">
        <v>4</v>
      </c>
      <c r="E164" t="b">
        <f>IF(Table1[[#This Row],[Control Bundle]]=Table1[[#This Row],[Refactored Bundle]],TRUE,FALSE)</f>
        <v>1</v>
      </c>
      <c r="F164" t="b">
        <f>IF(Table1[[#This Row],[Control State]]=Table1[[#This Row],[Refactored State]],TRUE,FALSE)</f>
        <v>1</v>
      </c>
    </row>
    <row r="165" spans="1:6" x14ac:dyDescent="0.2">
      <c r="A165" t="s">
        <v>145</v>
      </c>
      <c r="B165" t="s">
        <v>4</v>
      </c>
      <c r="C165" t="s">
        <v>145</v>
      </c>
      <c r="D165" t="s">
        <v>4</v>
      </c>
      <c r="E165" t="b">
        <f>IF(Table1[[#This Row],[Control Bundle]]=Table1[[#This Row],[Refactored Bundle]],TRUE,FALSE)</f>
        <v>1</v>
      </c>
      <c r="F165" t="b">
        <f>IF(Table1[[#This Row],[Control State]]=Table1[[#This Row],[Refactored State]],TRUE,FALSE)</f>
        <v>1</v>
      </c>
    </row>
    <row r="166" spans="1:6" x14ac:dyDescent="0.2">
      <c r="A166" t="s">
        <v>352</v>
      </c>
      <c r="B166" t="s">
        <v>2</v>
      </c>
      <c r="C166" t="s">
        <v>352</v>
      </c>
      <c r="D166" t="s">
        <v>2</v>
      </c>
      <c r="E166" t="b">
        <f>IF(Table1[[#This Row],[Control Bundle]]=Table1[[#This Row],[Refactored Bundle]],TRUE,FALSE)</f>
        <v>1</v>
      </c>
      <c r="F166" t="b">
        <f>IF(Table1[[#This Row],[Control State]]=Table1[[#This Row],[Refactored State]],TRUE,FALSE)</f>
        <v>1</v>
      </c>
    </row>
    <row r="167" spans="1:6" x14ac:dyDescent="0.2">
      <c r="A167" t="s">
        <v>47</v>
      </c>
      <c r="B167" t="s">
        <v>4</v>
      </c>
      <c r="C167" t="s">
        <v>47</v>
      </c>
      <c r="D167" t="s">
        <v>4</v>
      </c>
      <c r="E167" t="b">
        <f>IF(Table1[[#This Row],[Control Bundle]]=Table1[[#This Row],[Refactored Bundle]],TRUE,FALSE)</f>
        <v>1</v>
      </c>
      <c r="F167" t="b">
        <f>IF(Table1[[#This Row],[Control State]]=Table1[[#This Row],[Refactored State]],TRUE,FALSE)</f>
        <v>1</v>
      </c>
    </row>
    <row r="168" spans="1:6" x14ac:dyDescent="0.2">
      <c r="A168" t="s">
        <v>24</v>
      </c>
      <c r="B168" t="s">
        <v>4</v>
      </c>
      <c r="C168" t="s">
        <v>24</v>
      </c>
      <c r="D168" t="s">
        <v>4</v>
      </c>
      <c r="E168" t="b">
        <f>IF(Table1[[#This Row],[Control Bundle]]=Table1[[#This Row],[Refactored Bundle]],TRUE,FALSE)</f>
        <v>1</v>
      </c>
      <c r="F168" t="b">
        <f>IF(Table1[[#This Row],[Control State]]=Table1[[#This Row],[Refactored State]],TRUE,FALSE)</f>
        <v>1</v>
      </c>
    </row>
    <row r="169" spans="1:6" x14ac:dyDescent="0.2">
      <c r="A169" t="s">
        <v>262</v>
      </c>
      <c r="B169" t="s">
        <v>4</v>
      </c>
      <c r="C169" t="s">
        <v>262</v>
      </c>
      <c r="D169" t="s">
        <v>4</v>
      </c>
      <c r="E169" t="b">
        <f>IF(Table1[[#This Row],[Control Bundle]]=Table1[[#This Row],[Refactored Bundle]],TRUE,FALSE)</f>
        <v>1</v>
      </c>
      <c r="F169" t="b">
        <f>IF(Table1[[#This Row],[Control State]]=Table1[[#This Row],[Refactored State]],TRUE,FALSE)</f>
        <v>1</v>
      </c>
    </row>
    <row r="170" spans="1:6" x14ac:dyDescent="0.2">
      <c r="A170" t="s">
        <v>347</v>
      </c>
      <c r="B170" t="s">
        <v>4</v>
      </c>
      <c r="C170" t="s">
        <v>347</v>
      </c>
      <c r="D170" t="s">
        <v>4</v>
      </c>
      <c r="E170" t="b">
        <f>IF(Table1[[#This Row],[Control Bundle]]=Table1[[#This Row],[Refactored Bundle]],TRUE,FALSE)</f>
        <v>1</v>
      </c>
      <c r="F170" t="b">
        <f>IF(Table1[[#This Row],[Control State]]=Table1[[#This Row],[Refactored State]],TRUE,FALSE)</f>
        <v>1</v>
      </c>
    </row>
    <row r="171" spans="1:6" x14ac:dyDescent="0.2">
      <c r="A171" t="s">
        <v>137</v>
      </c>
      <c r="B171" t="s">
        <v>4</v>
      </c>
      <c r="C171" t="s">
        <v>137</v>
      </c>
      <c r="D171" t="s">
        <v>4</v>
      </c>
      <c r="E171" t="b">
        <f>IF(Table1[[#This Row],[Control Bundle]]=Table1[[#This Row],[Refactored Bundle]],TRUE,FALSE)</f>
        <v>1</v>
      </c>
      <c r="F171" t="b">
        <f>IF(Table1[[#This Row],[Control State]]=Table1[[#This Row],[Refactored State]],TRUE,FALSE)</f>
        <v>1</v>
      </c>
    </row>
    <row r="172" spans="1:6" x14ac:dyDescent="0.2">
      <c r="A172" t="s">
        <v>18</v>
      </c>
      <c r="B172" t="s">
        <v>2</v>
      </c>
      <c r="C172" t="s">
        <v>18</v>
      </c>
      <c r="D172" t="s">
        <v>2</v>
      </c>
      <c r="E172" t="b">
        <f>IF(Table1[[#This Row],[Control Bundle]]=Table1[[#This Row],[Refactored Bundle]],TRUE,FALSE)</f>
        <v>1</v>
      </c>
      <c r="F172" t="b">
        <f>IF(Table1[[#This Row],[Control State]]=Table1[[#This Row],[Refactored State]],TRUE,FALSE)</f>
        <v>1</v>
      </c>
    </row>
    <row r="173" spans="1:6" x14ac:dyDescent="0.2">
      <c r="A173" t="s">
        <v>85</v>
      </c>
      <c r="B173" t="s">
        <v>4</v>
      </c>
      <c r="C173" t="s">
        <v>85</v>
      </c>
      <c r="D173" t="s">
        <v>4</v>
      </c>
      <c r="E173" t="b">
        <f>IF(Table1[[#This Row],[Control Bundle]]=Table1[[#This Row],[Refactored Bundle]],TRUE,FALSE)</f>
        <v>1</v>
      </c>
      <c r="F173" t="b">
        <f>IF(Table1[[#This Row],[Control State]]=Table1[[#This Row],[Refactored State]],TRUE,FALSE)</f>
        <v>1</v>
      </c>
    </row>
    <row r="174" spans="1:6" x14ac:dyDescent="0.2">
      <c r="A174" t="s">
        <v>312</v>
      </c>
      <c r="B174" t="s">
        <v>4</v>
      </c>
      <c r="C174" t="s">
        <v>312</v>
      </c>
      <c r="D174" t="s">
        <v>4</v>
      </c>
      <c r="E174" t="b">
        <f>IF(Table1[[#This Row],[Control Bundle]]=Table1[[#This Row],[Refactored Bundle]],TRUE,FALSE)</f>
        <v>1</v>
      </c>
      <c r="F174" t="b">
        <f>IF(Table1[[#This Row],[Control State]]=Table1[[#This Row],[Refactored State]],TRUE,FALSE)</f>
        <v>1</v>
      </c>
    </row>
    <row r="175" spans="1:6" x14ac:dyDescent="0.2">
      <c r="A175" t="s">
        <v>74</v>
      </c>
      <c r="B175" t="s">
        <v>4</v>
      </c>
      <c r="C175" t="s">
        <v>74</v>
      </c>
      <c r="D175" t="s">
        <v>4</v>
      </c>
      <c r="E175" t="b">
        <f>IF(Table1[[#This Row],[Control Bundle]]=Table1[[#This Row],[Refactored Bundle]],TRUE,FALSE)</f>
        <v>1</v>
      </c>
      <c r="F175" t="b">
        <f>IF(Table1[[#This Row],[Control State]]=Table1[[#This Row],[Refactored State]],TRUE,FALSE)</f>
        <v>1</v>
      </c>
    </row>
    <row r="176" spans="1:6" x14ac:dyDescent="0.2">
      <c r="A176" t="s">
        <v>176</v>
      </c>
      <c r="B176" t="s">
        <v>4</v>
      </c>
      <c r="C176" t="s">
        <v>176</v>
      </c>
      <c r="D176" t="s">
        <v>4</v>
      </c>
      <c r="E176" t="b">
        <f>IF(Table1[[#This Row],[Control Bundle]]=Table1[[#This Row],[Refactored Bundle]],TRUE,FALSE)</f>
        <v>1</v>
      </c>
      <c r="F176" t="b">
        <f>IF(Table1[[#This Row],[Control State]]=Table1[[#This Row],[Refactored State]],TRUE,FALSE)</f>
        <v>1</v>
      </c>
    </row>
    <row r="177" spans="1:6" x14ac:dyDescent="0.2">
      <c r="A177" t="s">
        <v>11</v>
      </c>
      <c r="B177" t="s">
        <v>4</v>
      </c>
      <c r="C177" t="s">
        <v>11</v>
      </c>
      <c r="D177" t="s">
        <v>4</v>
      </c>
      <c r="E177" t="b">
        <f>IF(Table1[[#This Row],[Control Bundle]]=Table1[[#This Row],[Refactored Bundle]],TRUE,FALSE)</f>
        <v>1</v>
      </c>
      <c r="F177" t="b">
        <f>IF(Table1[[#This Row],[Control State]]=Table1[[#This Row],[Refactored State]],TRUE,FALSE)</f>
        <v>1</v>
      </c>
    </row>
    <row r="178" spans="1:6" x14ac:dyDescent="0.2">
      <c r="A178" t="s">
        <v>286</v>
      </c>
      <c r="B178" t="s">
        <v>4</v>
      </c>
      <c r="C178" t="s">
        <v>286</v>
      </c>
      <c r="D178" t="s">
        <v>4</v>
      </c>
      <c r="E178" t="b">
        <f>IF(Table1[[#This Row],[Control Bundle]]=Table1[[#This Row],[Refactored Bundle]],TRUE,FALSE)</f>
        <v>1</v>
      </c>
      <c r="F178" t="b">
        <f>IF(Table1[[#This Row],[Control State]]=Table1[[#This Row],[Refactored State]],TRUE,FALSE)</f>
        <v>1</v>
      </c>
    </row>
    <row r="179" spans="1:6" x14ac:dyDescent="0.2">
      <c r="A179" t="s">
        <v>336</v>
      </c>
      <c r="B179" t="s">
        <v>4</v>
      </c>
      <c r="C179" t="s">
        <v>336</v>
      </c>
      <c r="D179" t="s">
        <v>4</v>
      </c>
      <c r="E179" t="b">
        <f>IF(Table1[[#This Row],[Control Bundle]]=Table1[[#This Row],[Refactored Bundle]],TRUE,FALSE)</f>
        <v>1</v>
      </c>
      <c r="F179" t="b">
        <f>IF(Table1[[#This Row],[Control State]]=Table1[[#This Row],[Refactored State]],TRUE,FALSE)</f>
        <v>1</v>
      </c>
    </row>
    <row r="180" spans="1:6" x14ac:dyDescent="0.2">
      <c r="A180" t="s">
        <v>311</v>
      </c>
      <c r="B180" t="s">
        <v>4</v>
      </c>
      <c r="C180" t="s">
        <v>311</v>
      </c>
      <c r="D180" t="s">
        <v>4</v>
      </c>
      <c r="E180" t="b">
        <f>IF(Table1[[#This Row],[Control Bundle]]=Table1[[#This Row],[Refactored Bundle]],TRUE,FALSE)</f>
        <v>1</v>
      </c>
      <c r="F180" t="b">
        <f>IF(Table1[[#This Row],[Control State]]=Table1[[#This Row],[Refactored State]],TRUE,FALSE)</f>
        <v>1</v>
      </c>
    </row>
    <row r="181" spans="1:6" x14ac:dyDescent="0.2">
      <c r="A181" t="s">
        <v>125</v>
      </c>
      <c r="B181" t="s">
        <v>2</v>
      </c>
      <c r="C181" t="s">
        <v>125</v>
      </c>
      <c r="D181" t="s">
        <v>2</v>
      </c>
      <c r="E181" t="b">
        <f>IF(Table1[[#This Row],[Control Bundle]]=Table1[[#This Row],[Refactored Bundle]],TRUE,FALSE)</f>
        <v>1</v>
      </c>
      <c r="F181" t="b">
        <f>IF(Table1[[#This Row],[Control State]]=Table1[[#This Row],[Refactored State]],TRUE,FALSE)</f>
        <v>1</v>
      </c>
    </row>
    <row r="182" spans="1:6" x14ac:dyDescent="0.2">
      <c r="A182" t="s">
        <v>218</v>
      </c>
      <c r="B182" t="s">
        <v>4</v>
      </c>
      <c r="C182" t="s">
        <v>218</v>
      </c>
      <c r="D182" t="s">
        <v>4</v>
      </c>
      <c r="E182" t="b">
        <f>IF(Table1[[#This Row],[Control Bundle]]=Table1[[#This Row],[Refactored Bundle]],TRUE,FALSE)</f>
        <v>1</v>
      </c>
      <c r="F182" t="b">
        <f>IF(Table1[[#This Row],[Control State]]=Table1[[#This Row],[Refactored State]],TRUE,FALSE)</f>
        <v>1</v>
      </c>
    </row>
    <row r="183" spans="1:6" x14ac:dyDescent="0.2">
      <c r="A183" t="s">
        <v>146</v>
      </c>
      <c r="B183" t="s">
        <v>4</v>
      </c>
      <c r="C183" t="s">
        <v>146</v>
      </c>
      <c r="D183" t="s">
        <v>4</v>
      </c>
      <c r="E183" t="b">
        <f>IF(Table1[[#This Row],[Control Bundle]]=Table1[[#This Row],[Refactored Bundle]],TRUE,FALSE)</f>
        <v>1</v>
      </c>
      <c r="F183" t="b">
        <f>IF(Table1[[#This Row],[Control State]]=Table1[[#This Row],[Refactored State]],TRUE,FALSE)</f>
        <v>1</v>
      </c>
    </row>
    <row r="184" spans="1:6" x14ac:dyDescent="0.2">
      <c r="A184" t="s">
        <v>243</v>
      </c>
      <c r="B184" t="s">
        <v>4</v>
      </c>
      <c r="C184" t="s">
        <v>243</v>
      </c>
      <c r="D184" t="s">
        <v>4</v>
      </c>
      <c r="E184" t="b">
        <f>IF(Table1[[#This Row],[Control Bundle]]=Table1[[#This Row],[Refactored Bundle]],TRUE,FALSE)</f>
        <v>1</v>
      </c>
      <c r="F184" t="b">
        <f>IF(Table1[[#This Row],[Control State]]=Table1[[#This Row],[Refactored State]],TRUE,FALSE)</f>
        <v>1</v>
      </c>
    </row>
    <row r="185" spans="1:6" x14ac:dyDescent="0.2">
      <c r="A185" t="s">
        <v>105</v>
      </c>
      <c r="B185" t="s">
        <v>4</v>
      </c>
      <c r="C185" t="s">
        <v>105</v>
      </c>
      <c r="D185" t="s">
        <v>4</v>
      </c>
      <c r="E185" t="b">
        <f>IF(Table1[[#This Row],[Control Bundle]]=Table1[[#This Row],[Refactored Bundle]],TRUE,FALSE)</f>
        <v>1</v>
      </c>
      <c r="F185" t="b">
        <f>IF(Table1[[#This Row],[Control State]]=Table1[[#This Row],[Refactored State]],TRUE,FALSE)</f>
        <v>1</v>
      </c>
    </row>
    <row r="186" spans="1:6" x14ac:dyDescent="0.2">
      <c r="A186" t="s">
        <v>237</v>
      </c>
      <c r="B186" t="s">
        <v>4</v>
      </c>
      <c r="C186" t="s">
        <v>237</v>
      </c>
      <c r="D186" t="s">
        <v>4</v>
      </c>
      <c r="E186" t="b">
        <f>IF(Table1[[#This Row],[Control Bundle]]=Table1[[#This Row],[Refactored Bundle]],TRUE,FALSE)</f>
        <v>1</v>
      </c>
      <c r="F186" t="b">
        <f>IF(Table1[[#This Row],[Control State]]=Table1[[#This Row],[Refactored State]],TRUE,FALSE)</f>
        <v>1</v>
      </c>
    </row>
    <row r="187" spans="1:6" x14ac:dyDescent="0.2">
      <c r="A187" t="s">
        <v>106</v>
      </c>
      <c r="B187" t="s">
        <v>4</v>
      </c>
      <c r="C187" t="s">
        <v>106</v>
      </c>
      <c r="D187" t="s">
        <v>4</v>
      </c>
      <c r="E187" t="b">
        <f>IF(Table1[[#This Row],[Control Bundle]]=Table1[[#This Row],[Refactored Bundle]],TRUE,FALSE)</f>
        <v>1</v>
      </c>
      <c r="F187" t="b">
        <f>IF(Table1[[#This Row],[Control State]]=Table1[[#This Row],[Refactored State]],TRUE,FALSE)</f>
        <v>1</v>
      </c>
    </row>
    <row r="188" spans="1:6" x14ac:dyDescent="0.2">
      <c r="A188" t="s">
        <v>101</v>
      </c>
      <c r="B188" t="s">
        <v>2</v>
      </c>
      <c r="C188" t="s">
        <v>101</v>
      </c>
      <c r="D188" t="s">
        <v>2</v>
      </c>
      <c r="E188" t="b">
        <f>IF(Table1[[#This Row],[Control Bundle]]=Table1[[#This Row],[Refactored Bundle]],TRUE,FALSE)</f>
        <v>1</v>
      </c>
      <c r="F188" t="b">
        <f>IF(Table1[[#This Row],[Control State]]=Table1[[#This Row],[Refactored State]],TRUE,FALSE)</f>
        <v>1</v>
      </c>
    </row>
    <row r="189" spans="1:6" x14ac:dyDescent="0.2">
      <c r="A189" t="s">
        <v>315</v>
      </c>
      <c r="B189" t="s">
        <v>4</v>
      </c>
      <c r="C189" t="s">
        <v>315</v>
      </c>
      <c r="D189" t="s">
        <v>4</v>
      </c>
      <c r="E189" t="b">
        <f>IF(Table1[[#This Row],[Control Bundle]]=Table1[[#This Row],[Refactored Bundle]],TRUE,FALSE)</f>
        <v>1</v>
      </c>
      <c r="F189" t="b">
        <f>IF(Table1[[#This Row],[Control State]]=Table1[[#This Row],[Refactored State]],TRUE,FALSE)</f>
        <v>1</v>
      </c>
    </row>
    <row r="190" spans="1:6" x14ac:dyDescent="0.2">
      <c r="A190" t="s">
        <v>80</v>
      </c>
      <c r="B190" t="s">
        <v>4</v>
      </c>
      <c r="C190" t="s">
        <v>80</v>
      </c>
      <c r="D190" t="s">
        <v>4</v>
      </c>
      <c r="E190" t="b">
        <f>IF(Table1[[#This Row],[Control Bundle]]=Table1[[#This Row],[Refactored Bundle]],TRUE,FALSE)</f>
        <v>1</v>
      </c>
      <c r="F190" t="b">
        <f>IF(Table1[[#This Row],[Control State]]=Table1[[#This Row],[Refactored State]],TRUE,FALSE)</f>
        <v>1</v>
      </c>
    </row>
    <row r="191" spans="1:6" x14ac:dyDescent="0.2">
      <c r="A191" t="s">
        <v>123</v>
      </c>
      <c r="B191" t="s">
        <v>2</v>
      </c>
      <c r="C191" t="s">
        <v>123</v>
      </c>
      <c r="D191" t="s">
        <v>2</v>
      </c>
      <c r="E191" t="b">
        <f>IF(Table1[[#This Row],[Control Bundle]]=Table1[[#This Row],[Refactored Bundle]],TRUE,FALSE)</f>
        <v>1</v>
      </c>
      <c r="F191" t="b">
        <f>IF(Table1[[#This Row],[Control State]]=Table1[[#This Row],[Refactored State]],TRUE,FALSE)</f>
        <v>1</v>
      </c>
    </row>
    <row r="192" spans="1:6" x14ac:dyDescent="0.2">
      <c r="A192" t="s">
        <v>299</v>
      </c>
      <c r="B192" t="s">
        <v>4</v>
      </c>
      <c r="C192" t="s">
        <v>299</v>
      </c>
      <c r="D192" t="s">
        <v>4</v>
      </c>
      <c r="E192" t="b">
        <f>IF(Table1[[#This Row],[Control Bundle]]=Table1[[#This Row],[Refactored Bundle]],TRUE,FALSE)</f>
        <v>1</v>
      </c>
      <c r="F192" t="b">
        <f>IF(Table1[[#This Row],[Control State]]=Table1[[#This Row],[Refactored State]],TRUE,FALSE)</f>
        <v>1</v>
      </c>
    </row>
    <row r="193" spans="1:6" x14ac:dyDescent="0.2">
      <c r="A193" t="s">
        <v>351</v>
      </c>
      <c r="B193" t="s">
        <v>6</v>
      </c>
      <c r="C193" t="s">
        <v>351</v>
      </c>
      <c r="D193" t="s">
        <v>6</v>
      </c>
      <c r="E193" t="b">
        <f>IF(Table1[[#This Row],[Control Bundle]]=Table1[[#This Row],[Refactored Bundle]],TRUE,FALSE)</f>
        <v>1</v>
      </c>
      <c r="F193" t="b">
        <f>IF(Table1[[#This Row],[Control State]]=Table1[[#This Row],[Refactored State]],TRUE,FALSE)</f>
        <v>1</v>
      </c>
    </row>
    <row r="194" spans="1:6" x14ac:dyDescent="0.2">
      <c r="A194" t="s">
        <v>333</v>
      </c>
      <c r="B194" t="s">
        <v>6</v>
      </c>
      <c r="C194" t="s">
        <v>333</v>
      </c>
      <c r="D194" t="s">
        <v>6</v>
      </c>
      <c r="E194" t="b">
        <f>IF(Table1[[#This Row],[Control Bundle]]=Table1[[#This Row],[Refactored Bundle]],TRUE,FALSE)</f>
        <v>1</v>
      </c>
      <c r="F194" t="b">
        <f>IF(Table1[[#This Row],[Control State]]=Table1[[#This Row],[Refactored State]],TRUE,FALSE)</f>
        <v>1</v>
      </c>
    </row>
    <row r="195" spans="1:6" x14ac:dyDescent="0.2">
      <c r="A195" t="s">
        <v>254</v>
      </c>
      <c r="B195" t="s">
        <v>2</v>
      </c>
      <c r="C195" t="s">
        <v>254</v>
      </c>
      <c r="D195" t="s">
        <v>2</v>
      </c>
      <c r="E195" t="b">
        <f>IF(Table1[[#This Row],[Control Bundle]]=Table1[[#This Row],[Refactored Bundle]],TRUE,FALSE)</f>
        <v>1</v>
      </c>
      <c r="F195" t="b">
        <f>IF(Table1[[#This Row],[Control State]]=Table1[[#This Row],[Refactored State]],TRUE,FALSE)</f>
        <v>1</v>
      </c>
    </row>
    <row r="196" spans="1:6" x14ac:dyDescent="0.2">
      <c r="A196" t="s">
        <v>341</v>
      </c>
      <c r="B196" t="s">
        <v>4</v>
      </c>
      <c r="C196" t="s">
        <v>341</v>
      </c>
      <c r="D196" t="s">
        <v>4</v>
      </c>
      <c r="E196" t="b">
        <f>IF(Table1[[#This Row],[Control Bundle]]=Table1[[#This Row],[Refactored Bundle]],TRUE,FALSE)</f>
        <v>1</v>
      </c>
      <c r="F196" t="b">
        <f>IF(Table1[[#This Row],[Control State]]=Table1[[#This Row],[Refactored State]],TRUE,FALSE)</f>
        <v>1</v>
      </c>
    </row>
    <row r="197" spans="1:6" x14ac:dyDescent="0.2">
      <c r="A197" t="s">
        <v>75</v>
      </c>
      <c r="B197" t="s">
        <v>4</v>
      </c>
      <c r="C197" t="s">
        <v>75</v>
      </c>
      <c r="D197" t="s">
        <v>4</v>
      </c>
      <c r="E197" t="b">
        <f>IF(Table1[[#This Row],[Control Bundle]]=Table1[[#This Row],[Refactored Bundle]],TRUE,FALSE)</f>
        <v>1</v>
      </c>
      <c r="F197" t="b">
        <f>IF(Table1[[#This Row],[Control State]]=Table1[[#This Row],[Refactored State]],TRUE,FALSE)</f>
        <v>1</v>
      </c>
    </row>
    <row r="198" spans="1:6" x14ac:dyDescent="0.2">
      <c r="A198" t="s">
        <v>263</v>
      </c>
      <c r="B198" t="s">
        <v>2</v>
      </c>
      <c r="C198" t="s">
        <v>263</v>
      </c>
      <c r="D198" t="s">
        <v>2</v>
      </c>
      <c r="E198" t="b">
        <f>IF(Table1[[#This Row],[Control Bundle]]=Table1[[#This Row],[Refactored Bundle]],TRUE,FALSE)</f>
        <v>1</v>
      </c>
      <c r="F198" t="b">
        <f>IF(Table1[[#This Row],[Control State]]=Table1[[#This Row],[Refactored State]],TRUE,FALSE)</f>
        <v>1</v>
      </c>
    </row>
    <row r="199" spans="1:6" x14ac:dyDescent="0.2">
      <c r="A199" t="s">
        <v>273</v>
      </c>
      <c r="B199" t="s">
        <v>2</v>
      </c>
      <c r="C199" t="s">
        <v>273</v>
      </c>
      <c r="D199" t="s">
        <v>2</v>
      </c>
      <c r="E199" t="b">
        <f>IF(Table1[[#This Row],[Control Bundle]]=Table1[[#This Row],[Refactored Bundle]],TRUE,FALSE)</f>
        <v>1</v>
      </c>
      <c r="F199" t="b">
        <f>IF(Table1[[#This Row],[Control State]]=Table1[[#This Row],[Refactored State]],TRUE,FALSE)</f>
        <v>1</v>
      </c>
    </row>
    <row r="200" spans="1:6" x14ac:dyDescent="0.2">
      <c r="A200" t="s">
        <v>41</v>
      </c>
      <c r="B200" t="s">
        <v>4</v>
      </c>
      <c r="C200" t="s">
        <v>41</v>
      </c>
      <c r="D200" t="s">
        <v>4</v>
      </c>
      <c r="E200" t="b">
        <f>IF(Table1[[#This Row],[Control Bundle]]=Table1[[#This Row],[Refactored Bundle]],TRUE,FALSE)</f>
        <v>1</v>
      </c>
      <c r="F200" t="b">
        <f>IF(Table1[[#This Row],[Control State]]=Table1[[#This Row],[Refactored State]],TRUE,FALSE)</f>
        <v>1</v>
      </c>
    </row>
    <row r="201" spans="1:6" x14ac:dyDescent="0.2">
      <c r="A201" t="s">
        <v>169</v>
      </c>
      <c r="B201" t="s">
        <v>2</v>
      </c>
      <c r="C201" t="s">
        <v>169</v>
      </c>
      <c r="D201" t="s">
        <v>2</v>
      </c>
      <c r="E201" t="b">
        <f>IF(Table1[[#This Row],[Control Bundle]]=Table1[[#This Row],[Refactored Bundle]],TRUE,FALSE)</f>
        <v>1</v>
      </c>
      <c r="F201" t="b">
        <f>IF(Table1[[#This Row],[Control State]]=Table1[[#This Row],[Refactored State]],TRUE,FALSE)</f>
        <v>1</v>
      </c>
    </row>
    <row r="202" spans="1:6" x14ac:dyDescent="0.2">
      <c r="A202" t="s">
        <v>198</v>
      </c>
      <c r="B202" t="s">
        <v>4</v>
      </c>
      <c r="C202" t="s">
        <v>198</v>
      </c>
      <c r="D202" t="s">
        <v>4</v>
      </c>
      <c r="E202" t="b">
        <f>IF(Table1[[#This Row],[Control Bundle]]=Table1[[#This Row],[Refactored Bundle]],TRUE,FALSE)</f>
        <v>1</v>
      </c>
      <c r="F202" t="b">
        <f>IF(Table1[[#This Row],[Control State]]=Table1[[#This Row],[Refactored State]],TRUE,FALSE)</f>
        <v>1</v>
      </c>
    </row>
    <row r="203" spans="1:6" x14ac:dyDescent="0.2">
      <c r="A203" t="s">
        <v>157</v>
      </c>
      <c r="B203" t="s">
        <v>2</v>
      </c>
      <c r="C203" t="s">
        <v>157</v>
      </c>
      <c r="D203" t="s">
        <v>2</v>
      </c>
      <c r="E203" t="b">
        <f>IF(Table1[[#This Row],[Control Bundle]]=Table1[[#This Row],[Refactored Bundle]],TRUE,FALSE)</f>
        <v>1</v>
      </c>
      <c r="F203" t="b">
        <f>IF(Table1[[#This Row],[Control State]]=Table1[[#This Row],[Refactored State]],TRUE,FALSE)</f>
        <v>1</v>
      </c>
    </row>
    <row r="204" spans="1:6" x14ac:dyDescent="0.2">
      <c r="A204" t="s">
        <v>58</v>
      </c>
      <c r="B204" t="s">
        <v>4</v>
      </c>
      <c r="C204" t="s">
        <v>58</v>
      </c>
      <c r="D204" t="s">
        <v>4</v>
      </c>
      <c r="E204" t="b">
        <f>IF(Table1[[#This Row],[Control Bundle]]=Table1[[#This Row],[Refactored Bundle]],TRUE,FALSE)</f>
        <v>1</v>
      </c>
      <c r="F204" t="b">
        <f>IF(Table1[[#This Row],[Control State]]=Table1[[#This Row],[Refactored State]],TRUE,FALSE)</f>
        <v>1</v>
      </c>
    </row>
    <row r="205" spans="1:6" x14ac:dyDescent="0.2">
      <c r="A205" t="s">
        <v>348</v>
      </c>
      <c r="B205" t="s">
        <v>2</v>
      </c>
      <c r="C205" t="s">
        <v>348</v>
      </c>
      <c r="D205" t="s">
        <v>2</v>
      </c>
      <c r="E205" t="b">
        <f>IF(Table1[[#This Row],[Control Bundle]]=Table1[[#This Row],[Refactored Bundle]],TRUE,FALSE)</f>
        <v>1</v>
      </c>
      <c r="F205" t="b">
        <f>IF(Table1[[#This Row],[Control State]]=Table1[[#This Row],[Refactored State]],TRUE,FALSE)</f>
        <v>1</v>
      </c>
    </row>
    <row r="206" spans="1:6" x14ac:dyDescent="0.2">
      <c r="A206" t="s">
        <v>357</v>
      </c>
      <c r="B206" t="s">
        <v>2</v>
      </c>
      <c r="C206" t="s">
        <v>357</v>
      </c>
      <c r="D206" t="s">
        <v>2</v>
      </c>
      <c r="E206" t="b">
        <f>IF(Table1[[#This Row],[Control Bundle]]=Table1[[#This Row],[Refactored Bundle]],TRUE,FALSE)</f>
        <v>1</v>
      </c>
      <c r="F206" t="b">
        <f>IF(Table1[[#This Row],[Control State]]=Table1[[#This Row],[Refactored State]],TRUE,FALSE)</f>
        <v>1</v>
      </c>
    </row>
    <row r="207" spans="1:6" x14ac:dyDescent="0.2">
      <c r="A207" t="s">
        <v>367</v>
      </c>
      <c r="B207" t="s">
        <v>4</v>
      </c>
      <c r="C207" t="s">
        <v>367</v>
      </c>
      <c r="D207" t="s">
        <v>4</v>
      </c>
      <c r="E207" t="b">
        <f>IF(Table1[[#This Row],[Control Bundle]]=Table1[[#This Row],[Refactored Bundle]],TRUE,FALSE)</f>
        <v>1</v>
      </c>
      <c r="F207" t="b">
        <f>IF(Table1[[#This Row],[Control State]]=Table1[[#This Row],[Refactored State]],TRUE,FALSE)</f>
        <v>1</v>
      </c>
    </row>
    <row r="208" spans="1:6" x14ac:dyDescent="0.2">
      <c r="A208" t="s">
        <v>326</v>
      </c>
      <c r="B208" t="s">
        <v>4</v>
      </c>
      <c r="C208" t="s">
        <v>326</v>
      </c>
      <c r="D208" t="s">
        <v>4</v>
      </c>
      <c r="E208" t="b">
        <f>IF(Table1[[#This Row],[Control Bundle]]=Table1[[#This Row],[Refactored Bundle]],TRUE,FALSE)</f>
        <v>1</v>
      </c>
      <c r="F208" t="b">
        <f>IF(Table1[[#This Row],[Control State]]=Table1[[#This Row],[Refactored State]],TRUE,FALSE)</f>
        <v>1</v>
      </c>
    </row>
    <row r="209" spans="1:6" x14ac:dyDescent="0.2">
      <c r="A209" t="s">
        <v>327</v>
      </c>
      <c r="B209" t="s">
        <v>4</v>
      </c>
      <c r="C209" t="s">
        <v>327</v>
      </c>
      <c r="D209" t="s">
        <v>4</v>
      </c>
      <c r="E209" t="b">
        <f>IF(Table1[[#This Row],[Control Bundle]]=Table1[[#This Row],[Refactored Bundle]],TRUE,FALSE)</f>
        <v>1</v>
      </c>
      <c r="F209" t="b">
        <f>IF(Table1[[#This Row],[Control State]]=Table1[[#This Row],[Refactored State]],TRUE,FALSE)</f>
        <v>1</v>
      </c>
    </row>
    <row r="210" spans="1:6" x14ac:dyDescent="0.2">
      <c r="A210" t="s">
        <v>301</v>
      </c>
      <c r="B210" t="s">
        <v>4</v>
      </c>
      <c r="C210" t="s">
        <v>301</v>
      </c>
      <c r="D210" t="s">
        <v>4</v>
      </c>
      <c r="E210" t="b">
        <f>IF(Table1[[#This Row],[Control Bundle]]=Table1[[#This Row],[Refactored Bundle]],TRUE,FALSE)</f>
        <v>1</v>
      </c>
      <c r="F210" t="b">
        <f>IF(Table1[[#This Row],[Control State]]=Table1[[#This Row],[Refactored State]],TRUE,FALSE)</f>
        <v>1</v>
      </c>
    </row>
    <row r="211" spans="1:6" x14ac:dyDescent="0.2">
      <c r="A211" t="s">
        <v>267</v>
      </c>
      <c r="B211" t="s">
        <v>2</v>
      </c>
      <c r="C211" t="s">
        <v>267</v>
      </c>
      <c r="D211" t="s">
        <v>2</v>
      </c>
      <c r="E211" t="b">
        <f>IF(Table1[[#This Row],[Control Bundle]]=Table1[[#This Row],[Refactored Bundle]],TRUE,FALSE)</f>
        <v>1</v>
      </c>
      <c r="F211" t="b">
        <f>IF(Table1[[#This Row],[Control State]]=Table1[[#This Row],[Refactored State]],TRUE,FALSE)</f>
        <v>1</v>
      </c>
    </row>
    <row r="212" spans="1:6" x14ac:dyDescent="0.2">
      <c r="A212" t="s">
        <v>78</v>
      </c>
      <c r="B212" t="s">
        <v>2</v>
      </c>
      <c r="C212" t="s">
        <v>78</v>
      </c>
      <c r="D212" t="s">
        <v>2</v>
      </c>
      <c r="E212" t="b">
        <f>IF(Table1[[#This Row],[Control Bundle]]=Table1[[#This Row],[Refactored Bundle]],TRUE,FALSE)</f>
        <v>1</v>
      </c>
      <c r="F212" t="b">
        <f>IF(Table1[[#This Row],[Control State]]=Table1[[#This Row],[Refactored State]],TRUE,FALSE)</f>
        <v>1</v>
      </c>
    </row>
    <row r="213" spans="1:6" x14ac:dyDescent="0.2">
      <c r="A213" t="s">
        <v>69</v>
      </c>
      <c r="B213" t="s">
        <v>4</v>
      </c>
      <c r="C213" t="s">
        <v>69</v>
      </c>
      <c r="D213" t="s">
        <v>4</v>
      </c>
      <c r="E213" t="b">
        <f>IF(Table1[[#This Row],[Control Bundle]]=Table1[[#This Row],[Refactored Bundle]],TRUE,FALSE)</f>
        <v>1</v>
      </c>
      <c r="F213" t="b">
        <f>IF(Table1[[#This Row],[Control State]]=Table1[[#This Row],[Refactored State]],TRUE,FALSE)</f>
        <v>1</v>
      </c>
    </row>
    <row r="214" spans="1:6" x14ac:dyDescent="0.2">
      <c r="A214" t="s">
        <v>163</v>
      </c>
      <c r="B214" t="s">
        <v>4</v>
      </c>
      <c r="C214" t="s">
        <v>163</v>
      </c>
      <c r="D214" t="s">
        <v>4</v>
      </c>
      <c r="E214" t="b">
        <f>IF(Table1[[#This Row],[Control Bundle]]=Table1[[#This Row],[Refactored Bundle]],TRUE,FALSE)</f>
        <v>1</v>
      </c>
      <c r="F214" t="b">
        <f>IF(Table1[[#This Row],[Control State]]=Table1[[#This Row],[Refactored State]],TRUE,FALSE)</f>
        <v>1</v>
      </c>
    </row>
    <row r="215" spans="1:6" x14ac:dyDescent="0.2">
      <c r="A215" t="s">
        <v>14</v>
      </c>
      <c r="B215" t="s">
        <v>4</v>
      </c>
      <c r="C215" t="s">
        <v>14</v>
      </c>
      <c r="D215" t="s">
        <v>4</v>
      </c>
      <c r="E215" t="b">
        <f>IF(Table1[[#This Row],[Control Bundle]]=Table1[[#This Row],[Refactored Bundle]],TRUE,FALSE)</f>
        <v>1</v>
      </c>
      <c r="F215" t="b">
        <f>IF(Table1[[#This Row],[Control State]]=Table1[[#This Row],[Refactored State]],TRUE,FALSE)</f>
        <v>1</v>
      </c>
    </row>
    <row r="216" spans="1:6" x14ac:dyDescent="0.2">
      <c r="A216" t="s">
        <v>334</v>
      </c>
      <c r="B216" t="s">
        <v>2</v>
      </c>
      <c r="C216" t="s">
        <v>334</v>
      </c>
      <c r="D216" t="s">
        <v>2</v>
      </c>
      <c r="E216" t="b">
        <f>IF(Table1[[#This Row],[Control Bundle]]=Table1[[#This Row],[Refactored Bundle]],TRUE,FALSE)</f>
        <v>1</v>
      </c>
      <c r="F216" t="b">
        <f>IF(Table1[[#This Row],[Control State]]=Table1[[#This Row],[Refactored State]],TRUE,FALSE)</f>
        <v>1</v>
      </c>
    </row>
    <row r="217" spans="1:6" x14ac:dyDescent="0.2">
      <c r="A217" t="s">
        <v>171</v>
      </c>
      <c r="B217" t="s">
        <v>2</v>
      </c>
      <c r="C217" t="s">
        <v>171</v>
      </c>
      <c r="D217" t="s">
        <v>2</v>
      </c>
      <c r="E217" t="b">
        <f>IF(Table1[[#This Row],[Control Bundle]]=Table1[[#This Row],[Refactored Bundle]],TRUE,FALSE)</f>
        <v>1</v>
      </c>
      <c r="F217" t="b">
        <f>IF(Table1[[#This Row],[Control State]]=Table1[[#This Row],[Refactored State]],TRUE,FALSE)</f>
        <v>1</v>
      </c>
    </row>
    <row r="218" spans="1:6" x14ac:dyDescent="0.2">
      <c r="A218" t="s">
        <v>72</v>
      </c>
      <c r="B218" t="s">
        <v>4</v>
      </c>
      <c r="C218" t="s">
        <v>72</v>
      </c>
      <c r="D218" t="s">
        <v>4</v>
      </c>
      <c r="E218" t="b">
        <f>IF(Table1[[#This Row],[Control Bundle]]=Table1[[#This Row],[Refactored Bundle]],TRUE,FALSE)</f>
        <v>1</v>
      </c>
      <c r="F218" t="b">
        <f>IF(Table1[[#This Row],[Control State]]=Table1[[#This Row],[Refactored State]],TRUE,FALSE)</f>
        <v>1</v>
      </c>
    </row>
    <row r="219" spans="1:6" x14ac:dyDescent="0.2">
      <c r="A219" t="s">
        <v>224</v>
      </c>
      <c r="B219" t="s">
        <v>2</v>
      </c>
      <c r="C219" t="s">
        <v>224</v>
      </c>
      <c r="D219" t="s">
        <v>2</v>
      </c>
      <c r="E219" t="b">
        <f>IF(Table1[[#This Row],[Control Bundle]]=Table1[[#This Row],[Refactored Bundle]],TRUE,FALSE)</f>
        <v>1</v>
      </c>
      <c r="F219" t="b">
        <f>IF(Table1[[#This Row],[Control State]]=Table1[[#This Row],[Refactored State]],TRUE,FALSE)</f>
        <v>1</v>
      </c>
    </row>
    <row r="220" spans="1:6" x14ac:dyDescent="0.2">
      <c r="A220" t="s">
        <v>90</v>
      </c>
      <c r="B220" t="s">
        <v>4</v>
      </c>
      <c r="C220" t="s">
        <v>90</v>
      </c>
      <c r="D220" t="s">
        <v>4</v>
      </c>
      <c r="E220" t="b">
        <f>IF(Table1[[#This Row],[Control Bundle]]=Table1[[#This Row],[Refactored Bundle]],TRUE,FALSE)</f>
        <v>1</v>
      </c>
      <c r="F220" t="b">
        <f>IF(Table1[[#This Row],[Control State]]=Table1[[#This Row],[Refactored State]],TRUE,FALSE)</f>
        <v>1</v>
      </c>
    </row>
    <row r="221" spans="1:6" x14ac:dyDescent="0.2">
      <c r="A221" t="s">
        <v>282</v>
      </c>
      <c r="B221" t="s">
        <v>4</v>
      </c>
      <c r="C221" t="s">
        <v>282</v>
      </c>
      <c r="D221" t="s">
        <v>4</v>
      </c>
      <c r="E221" t="b">
        <f>IF(Table1[[#This Row],[Control Bundle]]=Table1[[#This Row],[Refactored Bundle]],TRUE,FALSE)</f>
        <v>1</v>
      </c>
      <c r="F221" t="b">
        <f>IF(Table1[[#This Row],[Control State]]=Table1[[#This Row],[Refactored State]],TRUE,FALSE)</f>
        <v>1</v>
      </c>
    </row>
    <row r="222" spans="1:6" x14ac:dyDescent="0.2">
      <c r="A222" t="s">
        <v>44</v>
      </c>
      <c r="B222" t="s">
        <v>4</v>
      </c>
      <c r="C222" t="s">
        <v>44</v>
      </c>
      <c r="D222" t="s">
        <v>4</v>
      </c>
      <c r="E222" t="b">
        <f>IF(Table1[[#This Row],[Control Bundle]]=Table1[[#This Row],[Refactored Bundle]],TRUE,FALSE)</f>
        <v>1</v>
      </c>
      <c r="F222" t="b">
        <f>IF(Table1[[#This Row],[Control State]]=Table1[[#This Row],[Refactored State]],TRUE,FALSE)</f>
        <v>1</v>
      </c>
    </row>
    <row r="223" spans="1:6" x14ac:dyDescent="0.2">
      <c r="A223" t="s">
        <v>144</v>
      </c>
      <c r="B223" t="s">
        <v>4</v>
      </c>
      <c r="C223" t="s">
        <v>144</v>
      </c>
      <c r="D223" t="s">
        <v>4</v>
      </c>
      <c r="E223" t="b">
        <f>IF(Table1[[#This Row],[Control Bundle]]=Table1[[#This Row],[Refactored Bundle]],TRUE,FALSE)</f>
        <v>1</v>
      </c>
      <c r="F223" t="b">
        <f>IF(Table1[[#This Row],[Control State]]=Table1[[#This Row],[Refactored State]],TRUE,FALSE)</f>
        <v>1</v>
      </c>
    </row>
    <row r="224" spans="1:6" x14ac:dyDescent="0.2">
      <c r="A224" t="s">
        <v>255</v>
      </c>
      <c r="B224" t="s">
        <v>4</v>
      </c>
      <c r="C224" t="s">
        <v>255</v>
      </c>
      <c r="D224" t="s">
        <v>4</v>
      </c>
      <c r="E224" t="b">
        <f>IF(Table1[[#This Row],[Control Bundle]]=Table1[[#This Row],[Refactored Bundle]],TRUE,FALSE)</f>
        <v>1</v>
      </c>
      <c r="F224" t="b">
        <f>IF(Table1[[#This Row],[Control State]]=Table1[[#This Row],[Refactored State]],TRUE,FALSE)</f>
        <v>1</v>
      </c>
    </row>
    <row r="225" spans="1:6" x14ac:dyDescent="0.2">
      <c r="A225" t="s">
        <v>356</v>
      </c>
      <c r="B225" t="s">
        <v>2</v>
      </c>
      <c r="C225" t="s">
        <v>356</v>
      </c>
      <c r="D225" t="s">
        <v>2</v>
      </c>
      <c r="E225" t="b">
        <f>IF(Table1[[#This Row],[Control Bundle]]=Table1[[#This Row],[Refactored Bundle]],TRUE,FALSE)</f>
        <v>1</v>
      </c>
      <c r="F225" t="b">
        <f>IF(Table1[[#This Row],[Control State]]=Table1[[#This Row],[Refactored State]],TRUE,FALSE)</f>
        <v>1</v>
      </c>
    </row>
    <row r="226" spans="1:6" x14ac:dyDescent="0.2">
      <c r="A226" t="s">
        <v>304</v>
      </c>
      <c r="B226" t="s">
        <v>2</v>
      </c>
      <c r="C226" t="s">
        <v>304</v>
      </c>
      <c r="D226" t="s">
        <v>2</v>
      </c>
      <c r="E226" t="b">
        <f>IF(Table1[[#This Row],[Control Bundle]]=Table1[[#This Row],[Refactored Bundle]],TRUE,FALSE)</f>
        <v>1</v>
      </c>
      <c r="F226" t="b">
        <f>IF(Table1[[#This Row],[Control State]]=Table1[[#This Row],[Refactored State]],TRUE,FALSE)</f>
        <v>1</v>
      </c>
    </row>
    <row r="227" spans="1:6" x14ac:dyDescent="0.2">
      <c r="A227" t="s">
        <v>293</v>
      </c>
      <c r="B227" t="s">
        <v>4</v>
      </c>
      <c r="C227" t="s">
        <v>293</v>
      </c>
      <c r="D227" t="s">
        <v>4</v>
      </c>
      <c r="E227" t="b">
        <f>IF(Table1[[#This Row],[Control Bundle]]=Table1[[#This Row],[Refactored Bundle]],TRUE,FALSE)</f>
        <v>1</v>
      </c>
      <c r="F227" t="b">
        <f>IF(Table1[[#This Row],[Control State]]=Table1[[#This Row],[Refactored State]],TRUE,FALSE)</f>
        <v>1</v>
      </c>
    </row>
    <row r="228" spans="1:6" x14ac:dyDescent="0.2">
      <c r="A228" t="s">
        <v>318</v>
      </c>
      <c r="B228" t="s">
        <v>4</v>
      </c>
      <c r="C228" t="s">
        <v>318</v>
      </c>
      <c r="D228" t="s">
        <v>4</v>
      </c>
      <c r="E228" t="b">
        <f>IF(Table1[[#This Row],[Control Bundle]]=Table1[[#This Row],[Refactored Bundle]],TRUE,FALSE)</f>
        <v>1</v>
      </c>
      <c r="F228" t="b">
        <f>IF(Table1[[#This Row],[Control State]]=Table1[[#This Row],[Refactored State]],TRUE,FALSE)</f>
        <v>1</v>
      </c>
    </row>
    <row r="229" spans="1:6" x14ac:dyDescent="0.2">
      <c r="A229" t="s">
        <v>216</v>
      </c>
      <c r="B229" t="s">
        <v>4</v>
      </c>
      <c r="C229" t="s">
        <v>216</v>
      </c>
      <c r="D229" t="s">
        <v>4</v>
      </c>
      <c r="E229" t="b">
        <f>IF(Table1[[#This Row],[Control Bundle]]=Table1[[#This Row],[Refactored Bundle]],TRUE,FALSE)</f>
        <v>1</v>
      </c>
      <c r="F229" t="b">
        <f>IF(Table1[[#This Row],[Control State]]=Table1[[#This Row],[Refactored State]],TRUE,FALSE)</f>
        <v>1</v>
      </c>
    </row>
    <row r="230" spans="1:6" x14ac:dyDescent="0.2">
      <c r="A230" t="s">
        <v>83</v>
      </c>
      <c r="B230" t="s">
        <v>4</v>
      </c>
      <c r="C230" t="s">
        <v>83</v>
      </c>
      <c r="D230" t="s">
        <v>4</v>
      </c>
      <c r="E230" t="b">
        <f>IF(Table1[[#This Row],[Control Bundle]]=Table1[[#This Row],[Refactored Bundle]],TRUE,FALSE)</f>
        <v>1</v>
      </c>
      <c r="F230" t="b">
        <f>IF(Table1[[#This Row],[Control State]]=Table1[[#This Row],[Refactored State]],TRUE,FALSE)</f>
        <v>1</v>
      </c>
    </row>
    <row r="231" spans="1:6" x14ac:dyDescent="0.2">
      <c r="A231" t="s">
        <v>131</v>
      </c>
      <c r="B231" t="s">
        <v>2</v>
      </c>
      <c r="C231" t="s">
        <v>131</v>
      </c>
      <c r="D231" t="s">
        <v>2</v>
      </c>
      <c r="E231" t="b">
        <f>IF(Table1[[#This Row],[Control Bundle]]=Table1[[#This Row],[Refactored Bundle]],TRUE,FALSE)</f>
        <v>1</v>
      </c>
      <c r="F231" t="b">
        <f>IF(Table1[[#This Row],[Control State]]=Table1[[#This Row],[Refactored State]],TRUE,FALSE)</f>
        <v>1</v>
      </c>
    </row>
    <row r="232" spans="1:6" x14ac:dyDescent="0.2">
      <c r="A232" t="s">
        <v>23</v>
      </c>
      <c r="B232" t="s">
        <v>2</v>
      </c>
      <c r="C232" t="s">
        <v>23</v>
      </c>
      <c r="D232" t="s">
        <v>2</v>
      </c>
      <c r="E232" t="b">
        <f>IF(Table1[[#This Row],[Control Bundle]]=Table1[[#This Row],[Refactored Bundle]],TRUE,FALSE)</f>
        <v>1</v>
      </c>
      <c r="F232" t="b">
        <f>IF(Table1[[#This Row],[Control State]]=Table1[[#This Row],[Refactored State]],TRUE,FALSE)</f>
        <v>1</v>
      </c>
    </row>
    <row r="233" spans="1:6" x14ac:dyDescent="0.2">
      <c r="A233" t="s">
        <v>314</v>
      </c>
      <c r="B233" t="s">
        <v>2</v>
      </c>
      <c r="C233" t="s">
        <v>314</v>
      </c>
      <c r="D233" t="s">
        <v>2</v>
      </c>
      <c r="E233" t="b">
        <f>IF(Table1[[#This Row],[Control Bundle]]=Table1[[#This Row],[Refactored Bundle]],TRUE,FALSE)</f>
        <v>1</v>
      </c>
      <c r="F233" t="b">
        <f>IF(Table1[[#This Row],[Control State]]=Table1[[#This Row],[Refactored State]],TRUE,FALSE)</f>
        <v>1</v>
      </c>
    </row>
    <row r="234" spans="1:6" x14ac:dyDescent="0.2">
      <c r="A234" t="s">
        <v>53</v>
      </c>
      <c r="B234" t="s">
        <v>2</v>
      </c>
      <c r="C234" t="s">
        <v>53</v>
      </c>
      <c r="D234" t="s">
        <v>2</v>
      </c>
      <c r="E234" t="b">
        <f>IF(Table1[[#This Row],[Control Bundle]]=Table1[[#This Row],[Refactored Bundle]],TRUE,FALSE)</f>
        <v>1</v>
      </c>
      <c r="F234" t="b">
        <f>IF(Table1[[#This Row],[Control State]]=Table1[[#This Row],[Refactored State]],TRUE,FALSE)</f>
        <v>1</v>
      </c>
    </row>
    <row r="235" spans="1:6" x14ac:dyDescent="0.2">
      <c r="A235" t="s">
        <v>67</v>
      </c>
      <c r="B235" t="s">
        <v>2</v>
      </c>
      <c r="C235" t="s">
        <v>67</v>
      </c>
      <c r="D235" t="s">
        <v>2</v>
      </c>
      <c r="E235" t="b">
        <f>IF(Table1[[#This Row],[Control Bundle]]=Table1[[#This Row],[Refactored Bundle]],TRUE,FALSE)</f>
        <v>1</v>
      </c>
      <c r="F235" t="b">
        <f>IF(Table1[[#This Row],[Control State]]=Table1[[#This Row],[Refactored State]],TRUE,FALSE)</f>
        <v>1</v>
      </c>
    </row>
    <row r="236" spans="1:6" x14ac:dyDescent="0.2">
      <c r="A236" t="s">
        <v>222</v>
      </c>
      <c r="B236" t="s">
        <v>2</v>
      </c>
      <c r="C236" t="s">
        <v>222</v>
      </c>
      <c r="D236" t="s">
        <v>2</v>
      </c>
      <c r="E236" t="b">
        <f>IF(Table1[[#This Row],[Control Bundle]]=Table1[[#This Row],[Refactored Bundle]],TRUE,FALSE)</f>
        <v>1</v>
      </c>
      <c r="F236" t="b">
        <f>IF(Table1[[#This Row],[Control State]]=Table1[[#This Row],[Refactored State]],TRUE,FALSE)</f>
        <v>1</v>
      </c>
    </row>
    <row r="237" spans="1:6" x14ac:dyDescent="0.2">
      <c r="A237" t="s">
        <v>65</v>
      </c>
      <c r="B237" t="s">
        <v>2</v>
      </c>
      <c r="C237" t="s">
        <v>65</v>
      </c>
      <c r="D237" t="s">
        <v>2</v>
      </c>
      <c r="E237" t="b">
        <f>IF(Table1[[#This Row],[Control Bundle]]=Table1[[#This Row],[Refactored Bundle]],TRUE,FALSE)</f>
        <v>1</v>
      </c>
      <c r="F237" t="b">
        <f>IF(Table1[[#This Row],[Control State]]=Table1[[#This Row],[Refactored State]],TRUE,FALSE)</f>
        <v>1</v>
      </c>
    </row>
    <row r="238" spans="1:6" x14ac:dyDescent="0.2">
      <c r="A238" t="s">
        <v>8</v>
      </c>
      <c r="B238" t="s">
        <v>2</v>
      </c>
      <c r="C238" t="s">
        <v>8</v>
      </c>
      <c r="D238" t="s">
        <v>2</v>
      </c>
      <c r="E238" t="b">
        <f>IF(Table1[[#This Row],[Control Bundle]]=Table1[[#This Row],[Refactored Bundle]],TRUE,FALSE)</f>
        <v>1</v>
      </c>
      <c r="F238" t="b">
        <f>IF(Table1[[#This Row],[Control State]]=Table1[[#This Row],[Refactored State]],TRUE,FALSE)</f>
        <v>1</v>
      </c>
    </row>
    <row r="239" spans="1:6" x14ac:dyDescent="0.2">
      <c r="A239" t="s">
        <v>185</v>
      </c>
      <c r="B239" t="s">
        <v>2</v>
      </c>
      <c r="C239" t="s">
        <v>185</v>
      </c>
      <c r="D239" t="s">
        <v>2</v>
      </c>
      <c r="E239" t="b">
        <f>IF(Table1[[#This Row],[Control Bundle]]=Table1[[#This Row],[Refactored Bundle]],TRUE,FALSE)</f>
        <v>1</v>
      </c>
      <c r="F239" t="b">
        <f>IF(Table1[[#This Row],[Control State]]=Table1[[#This Row],[Refactored State]],TRUE,FALSE)</f>
        <v>1</v>
      </c>
    </row>
    <row r="240" spans="1:6" x14ac:dyDescent="0.2">
      <c r="A240" t="s">
        <v>223</v>
      </c>
      <c r="B240" t="s">
        <v>2</v>
      </c>
      <c r="C240" t="s">
        <v>223</v>
      </c>
      <c r="D240" t="s">
        <v>2</v>
      </c>
      <c r="E240" t="b">
        <f>IF(Table1[[#This Row],[Control Bundle]]=Table1[[#This Row],[Refactored Bundle]],TRUE,FALSE)</f>
        <v>1</v>
      </c>
      <c r="F240" t="b">
        <f>IF(Table1[[#This Row],[Control State]]=Table1[[#This Row],[Refactored State]],TRUE,FALSE)</f>
        <v>1</v>
      </c>
    </row>
    <row r="241" spans="1:6" x14ac:dyDescent="0.2">
      <c r="A241" t="s">
        <v>213</v>
      </c>
      <c r="B241" t="s">
        <v>2</v>
      </c>
      <c r="C241" t="s">
        <v>213</v>
      </c>
      <c r="D241" t="s">
        <v>2</v>
      </c>
      <c r="E241" t="b">
        <f>IF(Table1[[#This Row],[Control Bundle]]=Table1[[#This Row],[Refactored Bundle]],TRUE,FALSE)</f>
        <v>1</v>
      </c>
      <c r="F241" t="b">
        <f>IF(Table1[[#This Row],[Control State]]=Table1[[#This Row],[Refactored State]],TRUE,FALSE)</f>
        <v>1</v>
      </c>
    </row>
    <row r="242" spans="1:6" x14ac:dyDescent="0.2">
      <c r="A242" t="s">
        <v>40</v>
      </c>
      <c r="B242" t="s">
        <v>4</v>
      </c>
      <c r="C242" t="s">
        <v>40</v>
      </c>
      <c r="D242" t="s">
        <v>4</v>
      </c>
      <c r="E242" t="b">
        <f>IF(Table1[[#This Row],[Control Bundle]]=Table1[[#This Row],[Refactored Bundle]],TRUE,FALSE)</f>
        <v>1</v>
      </c>
      <c r="F242" t="b">
        <f>IF(Table1[[#This Row],[Control State]]=Table1[[#This Row],[Refactored State]],TRUE,FALSE)</f>
        <v>1</v>
      </c>
    </row>
    <row r="243" spans="1:6" x14ac:dyDescent="0.2">
      <c r="A243" t="s">
        <v>42</v>
      </c>
      <c r="B243" t="s">
        <v>4</v>
      </c>
      <c r="C243" t="s">
        <v>42</v>
      </c>
      <c r="D243" t="s">
        <v>4</v>
      </c>
      <c r="E243" t="b">
        <f>IF(Table1[[#This Row],[Control Bundle]]=Table1[[#This Row],[Refactored Bundle]],TRUE,FALSE)</f>
        <v>1</v>
      </c>
      <c r="F243" t="b">
        <f>IF(Table1[[#This Row],[Control State]]=Table1[[#This Row],[Refactored State]],TRUE,FALSE)</f>
        <v>1</v>
      </c>
    </row>
    <row r="244" spans="1:6" x14ac:dyDescent="0.2">
      <c r="A244" t="s">
        <v>151</v>
      </c>
      <c r="B244" t="s">
        <v>4</v>
      </c>
      <c r="C244" t="s">
        <v>151</v>
      </c>
      <c r="D244" t="s">
        <v>4</v>
      </c>
      <c r="E244" t="b">
        <f>IF(Table1[[#This Row],[Control Bundle]]=Table1[[#This Row],[Refactored Bundle]],TRUE,FALSE)</f>
        <v>1</v>
      </c>
      <c r="F244" t="b">
        <f>IF(Table1[[#This Row],[Control State]]=Table1[[#This Row],[Refactored State]],TRUE,FALSE)</f>
        <v>1</v>
      </c>
    </row>
    <row r="245" spans="1:6" x14ac:dyDescent="0.2">
      <c r="A245" t="s">
        <v>227</v>
      </c>
      <c r="B245" t="s">
        <v>4</v>
      </c>
      <c r="C245" t="s">
        <v>227</v>
      </c>
      <c r="D245" t="s">
        <v>4</v>
      </c>
      <c r="E245" t="b">
        <f>IF(Table1[[#This Row],[Control Bundle]]=Table1[[#This Row],[Refactored Bundle]],TRUE,FALSE)</f>
        <v>1</v>
      </c>
      <c r="F245" t="b">
        <f>IF(Table1[[#This Row],[Control State]]=Table1[[#This Row],[Refactored State]],TRUE,FALSE)</f>
        <v>1</v>
      </c>
    </row>
    <row r="246" spans="1:6" x14ac:dyDescent="0.2">
      <c r="A246" t="s">
        <v>229</v>
      </c>
      <c r="B246" t="s">
        <v>2</v>
      </c>
      <c r="C246" t="s">
        <v>229</v>
      </c>
      <c r="D246" t="s">
        <v>2</v>
      </c>
      <c r="E246" t="b">
        <f>IF(Table1[[#This Row],[Control Bundle]]=Table1[[#This Row],[Refactored Bundle]],TRUE,FALSE)</f>
        <v>1</v>
      </c>
      <c r="F246" t="b">
        <f>IF(Table1[[#This Row],[Control State]]=Table1[[#This Row],[Refactored State]],TRUE,FALSE)</f>
        <v>1</v>
      </c>
    </row>
    <row r="247" spans="1:6" x14ac:dyDescent="0.2">
      <c r="A247" t="s">
        <v>225</v>
      </c>
      <c r="B247" t="s">
        <v>2</v>
      </c>
      <c r="C247" t="s">
        <v>225</v>
      </c>
      <c r="D247" t="s">
        <v>2</v>
      </c>
      <c r="E247" t="b">
        <f>IF(Table1[[#This Row],[Control Bundle]]=Table1[[#This Row],[Refactored Bundle]],TRUE,FALSE)</f>
        <v>1</v>
      </c>
      <c r="F247" t="b">
        <f>IF(Table1[[#This Row],[Control State]]=Table1[[#This Row],[Refactored State]],TRUE,FALSE)</f>
        <v>1</v>
      </c>
    </row>
    <row r="248" spans="1:6" x14ac:dyDescent="0.2">
      <c r="A248" t="s">
        <v>232</v>
      </c>
      <c r="B248" t="s">
        <v>2</v>
      </c>
      <c r="C248" t="s">
        <v>232</v>
      </c>
      <c r="D248" t="s">
        <v>2</v>
      </c>
      <c r="E248" t="b">
        <f>IF(Table1[[#This Row],[Control Bundle]]=Table1[[#This Row],[Refactored Bundle]],TRUE,FALSE)</f>
        <v>1</v>
      </c>
      <c r="F248" t="b">
        <f>IF(Table1[[#This Row],[Control State]]=Table1[[#This Row],[Refactored State]],TRUE,FALSE)</f>
        <v>1</v>
      </c>
    </row>
    <row r="249" spans="1:6" x14ac:dyDescent="0.2">
      <c r="A249" t="s">
        <v>130</v>
      </c>
      <c r="B249" t="s">
        <v>2</v>
      </c>
      <c r="C249" t="s">
        <v>130</v>
      </c>
      <c r="D249" t="s">
        <v>2</v>
      </c>
      <c r="E249" t="b">
        <f>IF(Table1[[#This Row],[Control Bundle]]=Table1[[#This Row],[Refactored Bundle]],TRUE,FALSE)</f>
        <v>1</v>
      </c>
      <c r="F249" t="b">
        <f>IF(Table1[[#This Row],[Control State]]=Table1[[#This Row],[Refactored State]],TRUE,FALSE)</f>
        <v>1</v>
      </c>
    </row>
    <row r="250" spans="1:6" x14ac:dyDescent="0.2">
      <c r="A250" t="s">
        <v>132</v>
      </c>
      <c r="B250" t="s">
        <v>2</v>
      </c>
      <c r="C250" t="s">
        <v>132</v>
      </c>
      <c r="D250" t="s">
        <v>2</v>
      </c>
      <c r="E250" t="b">
        <f>IF(Table1[[#This Row],[Control Bundle]]=Table1[[#This Row],[Refactored Bundle]],TRUE,FALSE)</f>
        <v>1</v>
      </c>
      <c r="F250" t="b">
        <f>IF(Table1[[#This Row],[Control State]]=Table1[[#This Row],[Refactored State]],TRUE,FALSE)</f>
        <v>1</v>
      </c>
    </row>
    <row r="251" spans="1:6" x14ac:dyDescent="0.2">
      <c r="A251" t="s">
        <v>162</v>
      </c>
      <c r="B251" t="s">
        <v>4</v>
      </c>
      <c r="C251" t="s">
        <v>162</v>
      </c>
      <c r="D251" t="s">
        <v>4</v>
      </c>
      <c r="E251" t="b">
        <f>IF(Table1[[#This Row],[Control Bundle]]=Table1[[#This Row],[Refactored Bundle]],TRUE,FALSE)</f>
        <v>1</v>
      </c>
      <c r="F251" t="b">
        <f>IF(Table1[[#This Row],[Control State]]=Table1[[#This Row],[Refactored State]],TRUE,FALSE)</f>
        <v>1</v>
      </c>
    </row>
    <row r="252" spans="1:6" x14ac:dyDescent="0.2">
      <c r="A252" t="s">
        <v>28</v>
      </c>
      <c r="B252" t="s">
        <v>2</v>
      </c>
      <c r="C252" t="s">
        <v>28</v>
      </c>
      <c r="D252" t="s">
        <v>2</v>
      </c>
      <c r="E252" t="b">
        <f>IF(Table1[[#This Row],[Control Bundle]]=Table1[[#This Row],[Refactored Bundle]],TRUE,FALSE)</f>
        <v>1</v>
      </c>
      <c r="F252" t="b">
        <f>IF(Table1[[#This Row],[Control State]]=Table1[[#This Row],[Refactored State]],TRUE,FALSE)</f>
        <v>1</v>
      </c>
    </row>
    <row r="253" spans="1:6" x14ac:dyDescent="0.2">
      <c r="A253" t="s">
        <v>308</v>
      </c>
      <c r="B253" t="s">
        <v>2</v>
      </c>
      <c r="C253" t="s">
        <v>308</v>
      </c>
      <c r="D253" t="s">
        <v>2</v>
      </c>
      <c r="E253" t="b">
        <f>IF(Table1[[#This Row],[Control Bundle]]=Table1[[#This Row],[Refactored Bundle]],TRUE,FALSE)</f>
        <v>1</v>
      </c>
      <c r="F253" t="b">
        <f>IF(Table1[[#This Row],[Control State]]=Table1[[#This Row],[Refactored State]],TRUE,FALSE)</f>
        <v>1</v>
      </c>
    </row>
    <row r="254" spans="1:6" x14ac:dyDescent="0.2">
      <c r="A254" t="s">
        <v>38</v>
      </c>
      <c r="B254" t="s">
        <v>2</v>
      </c>
      <c r="C254" t="s">
        <v>38</v>
      </c>
      <c r="D254" t="s">
        <v>2</v>
      </c>
      <c r="E254" t="b">
        <f>IF(Table1[[#This Row],[Control Bundle]]=Table1[[#This Row],[Refactored Bundle]],TRUE,FALSE)</f>
        <v>1</v>
      </c>
      <c r="F254" t="b">
        <f>IF(Table1[[#This Row],[Control State]]=Table1[[#This Row],[Refactored State]],TRUE,FALSE)</f>
        <v>1</v>
      </c>
    </row>
    <row r="255" spans="1:6" x14ac:dyDescent="0.2">
      <c r="A255" t="s">
        <v>204</v>
      </c>
      <c r="B255" t="s">
        <v>2</v>
      </c>
      <c r="C255" t="s">
        <v>204</v>
      </c>
      <c r="D255" t="s">
        <v>2</v>
      </c>
      <c r="E255" t="b">
        <f>IF(Table1[[#This Row],[Control Bundle]]=Table1[[#This Row],[Refactored Bundle]],TRUE,FALSE)</f>
        <v>1</v>
      </c>
      <c r="F255" t="b">
        <f>IF(Table1[[#This Row],[Control State]]=Table1[[#This Row],[Refactored State]],TRUE,FALSE)</f>
        <v>1</v>
      </c>
    </row>
    <row r="256" spans="1:6" x14ac:dyDescent="0.2">
      <c r="A256" t="s">
        <v>200</v>
      </c>
      <c r="B256" t="s">
        <v>2</v>
      </c>
      <c r="C256" t="s">
        <v>200</v>
      </c>
      <c r="D256" t="s">
        <v>2</v>
      </c>
      <c r="E256" t="b">
        <f>IF(Table1[[#This Row],[Control Bundle]]=Table1[[#This Row],[Refactored Bundle]],TRUE,FALSE)</f>
        <v>1</v>
      </c>
      <c r="F256" t="b">
        <f>IF(Table1[[#This Row],[Control State]]=Table1[[#This Row],[Refactored State]],TRUE,FALSE)</f>
        <v>1</v>
      </c>
    </row>
    <row r="257" spans="1:6" x14ac:dyDescent="0.2">
      <c r="A257" t="s">
        <v>340</v>
      </c>
      <c r="B257" t="s">
        <v>2</v>
      </c>
      <c r="C257" t="s">
        <v>340</v>
      </c>
      <c r="D257" t="s">
        <v>2</v>
      </c>
      <c r="E257" t="b">
        <f>IF(Table1[[#This Row],[Control Bundle]]=Table1[[#This Row],[Refactored Bundle]],TRUE,FALSE)</f>
        <v>1</v>
      </c>
      <c r="F257" t="b">
        <f>IF(Table1[[#This Row],[Control State]]=Table1[[#This Row],[Refactored State]],TRUE,FALSE)</f>
        <v>1</v>
      </c>
    </row>
    <row r="258" spans="1:6" x14ac:dyDescent="0.2">
      <c r="A258" t="s">
        <v>197</v>
      </c>
      <c r="B258" t="s">
        <v>2</v>
      </c>
      <c r="C258" t="s">
        <v>197</v>
      </c>
      <c r="D258" t="s">
        <v>2</v>
      </c>
      <c r="E258" t="b">
        <f>IF(Table1[[#This Row],[Control Bundle]]=Table1[[#This Row],[Refactored Bundle]],TRUE,FALSE)</f>
        <v>1</v>
      </c>
      <c r="F258" t="b">
        <f>IF(Table1[[#This Row],[Control State]]=Table1[[#This Row],[Refactored State]],TRUE,FALSE)</f>
        <v>1</v>
      </c>
    </row>
    <row r="259" spans="1:6" x14ac:dyDescent="0.2">
      <c r="A259" t="s">
        <v>183</v>
      </c>
      <c r="B259" t="s">
        <v>2</v>
      </c>
      <c r="C259" t="s">
        <v>183</v>
      </c>
      <c r="D259" t="s">
        <v>2</v>
      </c>
      <c r="E259" t="b">
        <f>IF(Table1[[#This Row],[Control Bundle]]=Table1[[#This Row],[Refactored Bundle]],TRUE,FALSE)</f>
        <v>1</v>
      </c>
      <c r="F259" t="b">
        <f>IF(Table1[[#This Row],[Control State]]=Table1[[#This Row],[Refactored State]],TRUE,FALSE)</f>
        <v>1</v>
      </c>
    </row>
    <row r="260" spans="1:6" x14ac:dyDescent="0.2">
      <c r="A260" t="s">
        <v>247</v>
      </c>
      <c r="B260" t="s">
        <v>2</v>
      </c>
      <c r="C260" t="s">
        <v>247</v>
      </c>
      <c r="D260" t="s">
        <v>2</v>
      </c>
      <c r="E260" t="b">
        <f>IF(Table1[[#This Row],[Control Bundle]]=Table1[[#This Row],[Refactored Bundle]],TRUE,FALSE)</f>
        <v>1</v>
      </c>
      <c r="F260" t="b">
        <f>IF(Table1[[#This Row],[Control State]]=Table1[[#This Row],[Refactored State]],TRUE,FALSE)</f>
        <v>1</v>
      </c>
    </row>
    <row r="261" spans="1:6" x14ac:dyDescent="0.2">
      <c r="A261" t="s">
        <v>211</v>
      </c>
      <c r="B261" t="s">
        <v>2</v>
      </c>
      <c r="C261" t="s">
        <v>211</v>
      </c>
      <c r="D261" t="s">
        <v>2</v>
      </c>
      <c r="E261" t="b">
        <f>IF(Table1[[#This Row],[Control Bundle]]=Table1[[#This Row],[Refactored Bundle]],TRUE,FALSE)</f>
        <v>1</v>
      </c>
      <c r="F261" t="b">
        <f>IF(Table1[[#This Row],[Control State]]=Table1[[#This Row],[Refactored State]],TRUE,FALSE)</f>
        <v>1</v>
      </c>
    </row>
    <row r="262" spans="1:6" x14ac:dyDescent="0.2">
      <c r="A262" t="s">
        <v>107</v>
      </c>
      <c r="B262" t="s">
        <v>2</v>
      </c>
      <c r="C262" t="s">
        <v>107</v>
      </c>
      <c r="D262" t="s">
        <v>2</v>
      </c>
      <c r="E262" t="b">
        <f>IF(Table1[[#This Row],[Control Bundle]]=Table1[[#This Row],[Refactored Bundle]],TRUE,FALSE)</f>
        <v>1</v>
      </c>
      <c r="F262" t="b">
        <f>IF(Table1[[#This Row],[Control State]]=Table1[[#This Row],[Refactored State]],TRUE,FALSE)</f>
        <v>1</v>
      </c>
    </row>
    <row r="263" spans="1:6" x14ac:dyDescent="0.2">
      <c r="A263" t="s">
        <v>297</v>
      </c>
      <c r="B263" t="s">
        <v>2</v>
      </c>
      <c r="C263" t="s">
        <v>297</v>
      </c>
      <c r="D263" t="s">
        <v>2</v>
      </c>
      <c r="E263" t="b">
        <f>IF(Table1[[#This Row],[Control Bundle]]=Table1[[#This Row],[Refactored Bundle]],TRUE,FALSE)</f>
        <v>1</v>
      </c>
      <c r="F263" t="b">
        <f>IF(Table1[[#This Row],[Control State]]=Table1[[#This Row],[Refactored State]],TRUE,FALSE)</f>
        <v>1</v>
      </c>
    </row>
    <row r="264" spans="1:6" x14ac:dyDescent="0.2">
      <c r="A264" t="s">
        <v>295</v>
      </c>
      <c r="B264" t="s">
        <v>4</v>
      </c>
      <c r="C264" t="s">
        <v>295</v>
      </c>
      <c r="D264" t="s">
        <v>4</v>
      </c>
      <c r="E264" t="b">
        <f>IF(Table1[[#This Row],[Control Bundle]]=Table1[[#This Row],[Refactored Bundle]],TRUE,FALSE)</f>
        <v>1</v>
      </c>
      <c r="F264" t="b">
        <f>IF(Table1[[#This Row],[Control State]]=Table1[[#This Row],[Refactored State]],TRUE,FALSE)</f>
        <v>1</v>
      </c>
    </row>
    <row r="265" spans="1:6" x14ac:dyDescent="0.2">
      <c r="A265" t="s">
        <v>39</v>
      </c>
      <c r="B265" t="s">
        <v>4</v>
      </c>
      <c r="C265" t="s">
        <v>39</v>
      </c>
      <c r="D265" t="s">
        <v>4</v>
      </c>
      <c r="E265" t="b">
        <f>IF(Table1[[#This Row],[Control Bundle]]=Table1[[#This Row],[Refactored Bundle]],TRUE,FALSE)</f>
        <v>1</v>
      </c>
      <c r="F265" t="b">
        <f>IF(Table1[[#This Row],[Control State]]=Table1[[#This Row],[Refactored State]],TRUE,FALSE)</f>
        <v>1</v>
      </c>
    </row>
    <row r="266" spans="1:6" x14ac:dyDescent="0.2">
      <c r="A266" t="s">
        <v>43</v>
      </c>
      <c r="B266" t="s">
        <v>4</v>
      </c>
      <c r="C266" t="s">
        <v>43</v>
      </c>
      <c r="D266" t="s">
        <v>4</v>
      </c>
      <c r="E266" t="b">
        <f>IF(Table1[[#This Row],[Control Bundle]]=Table1[[#This Row],[Refactored Bundle]],TRUE,FALSE)</f>
        <v>1</v>
      </c>
      <c r="F266" t="b">
        <f>IF(Table1[[#This Row],[Control State]]=Table1[[#This Row],[Refactored State]],TRUE,FALSE)</f>
        <v>1</v>
      </c>
    </row>
    <row r="267" spans="1:6" x14ac:dyDescent="0.2">
      <c r="A267" t="s">
        <v>68</v>
      </c>
      <c r="B267" t="s">
        <v>4</v>
      </c>
      <c r="C267" t="s">
        <v>68</v>
      </c>
      <c r="D267" t="s">
        <v>4</v>
      </c>
      <c r="E267" t="b">
        <f>IF(Table1[[#This Row],[Control Bundle]]=Table1[[#This Row],[Refactored Bundle]],TRUE,FALSE)</f>
        <v>1</v>
      </c>
      <c r="F267" t="b">
        <f>IF(Table1[[#This Row],[Control State]]=Table1[[#This Row],[Refactored State]],TRUE,FALSE)</f>
        <v>1</v>
      </c>
    </row>
    <row r="268" spans="1:6" x14ac:dyDescent="0.2">
      <c r="A268" t="s">
        <v>285</v>
      </c>
      <c r="B268" t="s">
        <v>4</v>
      </c>
      <c r="C268" t="s">
        <v>285</v>
      </c>
      <c r="D268" t="s">
        <v>4</v>
      </c>
      <c r="E268" t="b">
        <f>IF(Table1[[#This Row],[Control Bundle]]=Table1[[#This Row],[Refactored Bundle]],TRUE,FALSE)</f>
        <v>1</v>
      </c>
      <c r="F268" t="b">
        <f>IF(Table1[[#This Row],[Control State]]=Table1[[#This Row],[Refactored State]],TRUE,FALSE)</f>
        <v>1</v>
      </c>
    </row>
    <row r="269" spans="1:6" x14ac:dyDescent="0.2">
      <c r="A269" t="s">
        <v>277</v>
      </c>
      <c r="B269" t="s">
        <v>4</v>
      </c>
      <c r="C269" t="s">
        <v>277</v>
      </c>
      <c r="D269" t="s">
        <v>4</v>
      </c>
      <c r="E269" t="b">
        <f>IF(Table1[[#This Row],[Control Bundle]]=Table1[[#This Row],[Refactored Bundle]],TRUE,FALSE)</f>
        <v>1</v>
      </c>
      <c r="F269" t="b">
        <f>IF(Table1[[#This Row],[Control State]]=Table1[[#This Row],[Refactored State]],TRUE,FALSE)</f>
        <v>1</v>
      </c>
    </row>
    <row r="270" spans="1:6" x14ac:dyDescent="0.2">
      <c r="A270" t="s">
        <v>126</v>
      </c>
      <c r="B270" t="s">
        <v>4</v>
      </c>
      <c r="C270" t="s">
        <v>126</v>
      </c>
      <c r="D270" t="s">
        <v>4</v>
      </c>
      <c r="E270" t="b">
        <f>IF(Table1[[#This Row],[Control Bundle]]=Table1[[#This Row],[Refactored Bundle]],TRUE,FALSE)</f>
        <v>1</v>
      </c>
      <c r="F270" t="b">
        <f>IF(Table1[[#This Row],[Control State]]=Table1[[#This Row],[Refactored State]],TRUE,FALSE)</f>
        <v>1</v>
      </c>
    </row>
    <row r="271" spans="1:6" x14ac:dyDescent="0.2">
      <c r="A271" t="s">
        <v>206</v>
      </c>
      <c r="B271" t="s">
        <v>4</v>
      </c>
      <c r="C271" t="s">
        <v>206</v>
      </c>
      <c r="D271" t="s">
        <v>4</v>
      </c>
      <c r="E271" t="b">
        <f>IF(Table1[[#This Row],[Control Bundle]]=Table1[[#This Row],[Refactored Bundle]],TRUE,FALSE)</f>
        <v>1</v>
      </c>
      <c r="F271" t="b">
        <f>IF(Table1[[#This Row],[Control State]]=Table1[[#This Row],[Refactored State]],TRUE,FALSE)</f>
        <v>1</v>
      </c>
    </row>
    <row r="272" spans="1:6" x14ac:dyDescent="0.2">
      <c r="A272" t="s">
        <v>48</v>
      </c>
      <c r="B272" t="s">
        <v>4</v>
      </c>
      <c r="C272" t="s">
        <v>48</v>
      </c>
      <c r="D272" t="s">
        <v>4</v>
      </c>
      <c r="E272" t="b">
        <f>IF(Table1[[#This Row],[Control Bundle]]=Table1[[#This Row],[Refactored Bundle]],TRUE,FALSE)</f>
        <v>1</v>
      </c>
      <c r="F272" t="b">
        <f>IF(Table1[[#This Row],[Control State]]=Table1[[#This Row],[Refactored State]],TRUE,FALSE)</f>
        <v>1</v>
      </c>
    </row>
    <row r="273" spans="1:6" x14ac:dyDescent="0.2">
      <c r="A273" t="s">
        <v>233</v>
      </c>
      <c r="B273" t="s">
        <v>4</v>
      </c>
      <c r="C273" t="s">
        <v>233</v>
      </c>
      <c r="D273" t="s">
        <v>4</v>
      </c>
      <c r="E273" t="b">
        <f>IF(Table1[[#This Row],[Control Bundle]]=Table1[[#This Row],[Refactored Bundle]],TRUE,FALSE)</f>
        <v>1</v>
      </c>
      <c r="F273" t="b">
        <f>IF(Table1[[#This Row],[Control State]]=Table1[[#This Row],[Refactored State]],TRUE,FALSE)</f>
        <v>1</v>
      </c>
    </row>
    <row r="274" spans="1:6" x14ac:dyDescent="0.2">
      <c r="A274" t="s">
        <v>329</v>
      </c>
      <c r="B274" t="s">
        <v>4</v>
      </c>
      <c r="C274" t="s">
        <v>329</v>
      </c>
      <c r="D274" t="s">
        <v>4</v>
      </c>
      <c r="E274" t="b">
        <f>IF(Table1[[#This Row],[Control Bundle]]=Table1[[#This Row],[Refactored Bundle]],TRUE,FALSE)</f>
        <v>1</v>
      </c>
      <c r="F274" t="b">
        <f>IF(Table1[[#This Row],[Control State]]=Table1[[#This Row],[Refactored State]],TRUE,FALSE)</f>
        <v>1</v>
      </c>
    </row>
    <row r="275" spans="1:6" x14ac:dyDescent="0.2">
      <c r="A275" t="s">
        <v>344</v>
      </c>
      <c r="B275" t="s">
        <v>4</v>
      </c>
      <c r="C275" t="s">
        <v>344</v>
      </c>
      <c r="D275" t="s">
        <v>4</v>
      </c>
      <c r="E275" t="b">
        <f>IF(Table1[[#This Row],[Control Bundle]]=Table1[[#This Row],[Refactored Bundle]],TRUE,FALSE)</f>
        <v>1</v>
      </c>
      <c r="F275" t="b">
        <f>IF(Table1[[#This Row],[Control State]]=Table1[[#This Row],[Refactored State]],TRUE,FALSE)</f>
        <v>1</v>
      </c>
    </row>
    <row r="276" spans="1:6" x14ac:dyDescent="0.2">
      <c r="A276" t="s">
        <v>220</v>
      </c>
      <c r="B276" t="s">
        <v>4</v>
      </c>
      <c r="C276" t="s">
        <v>220</v>
      </c>
      <c r="D276" t="s">
        <v>4</v>
      </c>
      <c r="E276" t="b">
        <f>IF(Table1[[#This Row],[Control Bundle]]=Table1[[#This Row],[Refactored Bundle]],TRUE,FALSE)</f>
        <v>1</v>
      </c>
      <c r="F276" t="b">
        <f>IF(Table1[[#This Row],[Control State]]=Table1[[#This Row],[Refactored State]],TRUE,FALSE)</f>
        <v>1</v>
      </c>
    </row>
    <row r="277" spans="1:6" x14ac:dyDescent="0.2">
      <c r="A277" t="s">
        <v>121</v>
      </c>
      <c r="B277" t="s">
        <v>4</v>
      </c>
      <c r="C277" t="s">
        <v>121</v>
      </c>
      <c r="D277" t="s">
        <v>4</v>
      </c>
      <c r="E277" t="b">
        <f>IF(Table1[[#This Row],[Control Bundle]]=Table1[[#This Row],[Refactored Bundle]],TRUE,FALSE)</f>
        <v>1</v>
      </c>
      <c r="F277" t="b">
        <f>IF(Table1[[#This Row],[Control State]]=Table1[[#This Row],[Refactored State]],TRUE,FALSE)</f>
        <v>1</v>
      </c>
    </row>
    <row r="278" spans="1:6" x14ac:dyDescent="0.2">
      <c r="A278" t="s">
        <v>50</v>
      </c>
      <c r="B278" t="s">
        <v>2</v>
      </c>
      <c r="C278" t="s">
        <v>50</v>
      </c>
      <c r="D278" t="s">
        <v>2</v>
      </c>
      <c r="E278" t="b">
        <f>IF(Table1[[#This Row],[Control Bundle]]=Table1[[#This Row],[Refactored Bundle]],TRUE,FALSE)</f>
        <v>1</v>
      </c>
      <c r="F278" t="b">
        <f>IF(Table1[[#This Row],[Control State]]=Table1[[#This Row],[Refactored State]],TRUE,FALSE)</f>
        <v>1</v>
      </c>
    </row>
    <row r="279" spans="1:6" x14ac:dyDescent="0.2">
      <c r="A279" t="s">
        <v>66</v>
      </c>
      <c r="B279" t="s">
        <v>4</v>
      </c>
      <c r="C279" t="s">
        <v>66</v>
      </c>
      <c r="D279" t="s">
        <v>4</v>
      </c>
      <c r="E279" t="b">
        <f>IF(Table1[[#This Row],[Control Bundle]]=Table1[[#This Row],[Refactored Bundle]],TRUE,FALSE)</f>
        <v>1</v>
      </c>
      <c r="F279" t="b">
        <f>IF(Table1[[#This Row],[Control State]]=Table1[[#This Row],[Refactored State]],TRUE,FALSE)</f>
        <v>1</v>
      </c>
    </row>
    <row r="280" spans="1:6" x14ac:dyDescent="0.2">
      <c r="A280" t="s">
        <v>242</v>
      </c>
      <c r="B280" t="s">
        <v>4</v>
      </c>
      <c r="C280" t="s">
        <v>242</v>
      </c>
      <c r="D280" t="s">
        <v>4</v>
      </c>
      <c r="E280" t="b">
        <f>IF(Table1[[#This Row],[Control Bundle]]=Table1[[#This Row],[Refactored Bundle]],TRUE,FALSE)</f>
        <v>1</v>
      </c>
      <c r="F280" t="b">
        <f>IF(Table1[[#This Row],[Control State]]=Table1[[#This Row],[Refactored State]],TRUE,FALSE)</f>
        <v>1</v>
      </c>
    </row>
    <row r="281" spans="1:6" x14ac:dyDescent="0.2">
      <c r="A281" t="s">
        <v>331</v>
      </c>
      <c r="B281" t="s">
        <v>2</v>
      </c>
      <c r="C281" t="s">
        <v>331</v>
      </c>
      <c r="D281" t="s">
        <v>2</v>
      </c>
      <c r="E281" t="b">
        <f>IF(Table1[[#This Row],[Control Bundle]]=Table1[[#This Row],[Refactored Bundle]],TRUE,FALSE)</f>
        <v>1</v>
      </c>
      <c r="F281" t="b">
        <f>IF(Table1[[#This Row],[Control State]]=Table1[[#This Row],[Refactored State]],TRUE,FALSE)</f>
        <v>1</v>
      </c>
    </row>
    <row r="282" spans="1:6" x14ac:dyDescent="0.2">
      <c r="A282" t="s">
        <v>193</v>
      </c>
      <c r="B282" t="s">
        <v>2</v>
      </c>
      <c r="C282" t="s">
        <v>193</v>
      </c>
      <c r="D282" t="s">
        <v>2</v>
      </c>
      <c r="E282" t="b">
        <f>IF(Table1[[#This Row],[Control Bundle]]=Table1[[#This Row],[Refactored Bundle]],TRUE,FALSE)</f>
        <v>1</v>
      </c>
      <c r="F282" t="b">
        <f>IF(Table1[[#This Row],[Control State]]=Table1[[#This Row],[Refactored State]],TRUE,FALSE)</f>
        <v>1</v>
      </c>
    </row>
    <row r="283" spans="1:6" x14ac:dyDescent="0.2">
      <c r="A283" t="s">
        <v>70</v>
      </c>
      <c r="B283" t="s">
        <v>4</v>
      </c>
      <c r="C283" t="s">
        <v>70</v>
      </c>
      <c r="D283" t="s">
        <v>4</v>
      </c>
      <c r="E283" t="b">
        <f>IF(Table1[[#This Row],[Control Bundle]]=Table1[[#This Row],[Refactored Bundle]],TRUE,FALSE)</f>
        <v>1</v>
      </c>
      <c r="F283" t="b">
        <f>IF(Table1[[#This Row],[Control State]]=Table1[[#This Row],[Refactored State]],TRUE,FALSE)</f>
        <v>1</v>
      </c>
    </row>
    <row r="284" spans="1:6" x14ac:dyDescent="0.2">
      <c r="A284" t="s">
        <v>59</v>
      </c>
      <c r="B284" t="s">
        <v>2</v>
      </c>
      <c r="C284" t="s">
        <v>59</v>
      </c>
      <c r="D284" t="s">
        <v>2</v>
      </c>
      <c r="E284" t="b">
        <f>IF(Table1[[#This Row],[Control Bundle]]=Table1[[#This Row],[Refactored Bundle]],TRUE,FALSE)</f>
        <v>1</v>
      </c>
      <c r="F284" t="b">
        <f>IF(Table1[[#This Row],[Control State]]=Table1[[#This Row],[Refactored State]],TRUE,FALSE)</f>
        <v>1</v>
      </c>
    </row>
    <row r="285" spans="1:6" x14ac:dyDescent="0.2">
      <c r="A285" t="s">
        <v>355</v>
      </c>
      <c r="B285" t="s">
        <v>2</v>
      </c>
      <c r="C285" t="s">
        <v>355</v>
      </c>
      <c r="D285" t="s">
        <v>2</v>
      </c>
      <c r="E285" t="b">
        <f>IF(Table1[[#This Row],[Control Bundle]]=Table1[[#This Row],[Refactored Bundle]],TRUE,FALSE)</f>
        <v>1</v>
      </c>
      <c r="F285" t="b">
        <f>IF(Table1[[#This Row],[Control State]]=Table1[[#This Row],[Refactored State]],TRUE,FALSE)</f>
        <v>1</v>
      </c>
    </row>
    <row r="286" spans="1:6" x14ac:dyDescent="0.2">
      <c r="A286" t="s">
        <v>257</v>
      </c>
      <c r="B286" t="s">
        <v>4</v>
      </c>
      <c r="C286" t="s">
        <v>257</v>
      </c>
      <c r="D286" t="s">
        <v>4</v>
      </c>
      <c r="E286" t="b">
        <f>IF(Table1[[#This Row],[Control Bundle]]=Table1[[#This Row],[Refactored Bundle]],TRUE,FALSE)</f>
        <v>1</v>
      </c>
      <c r="F286" t="b">
        <f>IF(Table1[[#This Row],[Control State]]=Table1[[#This Row],[Refactored State]],TRUE,FALSE)</f>
        <v>1</v>
      </c>
    </row>
    <row r="287" spans="1:6" x14ac:dyDescent="0.2">
      <c r="A287" t="s">
        <v>208</v>
      </c>
      <c r="B287" t="s">
        <v>4</v>
      </c>
      <c r="C287" t="s">
        <v>208</v>
      </c>
      <c r="D287" t="s">
        <v>4</v>
      </c>
      <c r="E287" t="b">
        <f>IF(Table1[[#This Row],[Control Bundle]]=Table1[[#This Row],[Refactored Bundle]],TRUE,FALSE)</f>
        <v>1</v>
      </c>
      <c r="F287" t="b">
        <f>IF(Table1[[#This Row],[Control State]]=Table1[[#This Row],[Refactored State]],TRUE,FALSE)</f>
        <v>1</v>
      </c>
    </row>
    <row r="288" spans="1:6" x14ac:dyDescent="0.2">
      <c r="A288" t="s">
        <v>173</v>
      </c>
      <c r="B288" t="s">
        <v>4</v>
      </c>
      <c r="C288" t="s">
        <v>173</v>
      </c>
      <c r="D288" t="s">
        <v>4</v>
      </c>
      <c r="E288" t="b">
        <f>IF(Table1[[#This Row],[Control Bundle]]=Table1[[#This Row],[Refactored Bundle]],TRUE,FALSE)</f>
        <v>1</v>
      </c>
      <c r="F288" t="b">
        <f>IF(Table1[[#This Row],[Control State]]=Table1[[#This Row],[Refactored State]],TRUE,FALSE)</f>
        <v>1</v>
      </c>
    </row>
    <row r="289" spans="1:6" x14ac:dyDescent="0.2">
      <c r="A289" t="s">
        <v>3</v>
      </c>
      <c r="B289" t="s">
        <v>4</v>
      </c>
      <c r="C289" t="s">
        <v>3</v>
      </c>
      <c r="D289" t="s">
        <v>4</v>
      </c>
      <c r="E289" t="b">
        <f>IF(Table1[[#This Row],[Control Bundle]]=Table1[[#This Row],[Refactored Bundle]],TRUE,FALSE)</f>
        <v>1</v>
      </c>
      <c r="F289" t="b">
        <f>IF(Table1[[#This Row],[Control State]]=Table1[[#This Row],[Refactored State]],TRUE,FALSE)</f>
        <v>1</v>
      </c>
    </row>
    <row r="290" spans="1:6" x14ac:dyDescent="0.2">
      <c r="A290" t="s">
        <v>170</v>
      </c>
      <c r="B290" t="s">
        <v>4</v>
      </c>
      <c r="C290" t="s">
        <v>170</v>
      </c>
      <c r="D290" t="s">
        <v>4</v>
      </c>
      <c r="E290" t="b">
        <f>IF(Table1[[#This Row],[Control Bundle]]=Table1[[#This Row],[Refactored Bundle]],TRUE,FALSE)</f>
        <v>1</v>
      </c>
      <c r="F290" t="b">
        <f>IF(Table1[[#This Row],[Control State]]=Table1[[#This Row],[Refactored State]],TRUE,FALSE)</f>
        <v>1</v>
      </c>
    </row>
    <row r="291" spans="1:6" x14ac:dyDescent="0.2">
      <c r="A291" t="s">
        <v>96</v>
      </c>
      <c r="B291" t="s">
        <v>6</v>
      </c>
      <c r="C291" t="s">
        <v>96</v>
      </c>
      <c r="D291" t="s">
        <v>6</v>
      </c>
      <c r="E291" t="b">
        <f>IF(Table1[[#This Row],[Control Bundle]]=Table1[[#This Row],[Refactored Bundle]],TRUE,FALSE)</f>
        <v>1</v>
      </c>
      <c r="F291" t="b">
        <f>IF(Table1[[#This Row],[Control State]]=Table1[[#This Row],[Refactored State]],TRUE,FALSE)</f>
        <v>1</v>
      </c>
    </row>
    <row r="292" spans="1:6" x14ac:dyDescent="0.2">
      <c r="A292" t="s">
        <v>279</v>
      </c>
      <c r="B292" t="s">
        <v>6</v>
      </c>
      <c r="C292" t="s">
        <v>279</v>
      </c>
      <c r="D292" t="s">
        <v>6</v>
      </c>
      <c r="E292" t="b">
        <f>IF(Table1[[#This Row],[Control Bundle]]=Table1[[#This Row],[Refactored Bundle]],TRUE,FALSE)</f>
        <v>1</v>
      </c>
      <c r="F292" t="b">
        <f>IF(Table1[[#This Row],[Control State]]=Table1[[#This Row],[Refactored State]],TRUE,FALSE)</f>
        <v>1</v>
      </c>
    </row>
    <row r="293" spans="1:6" x14ac:dyDescent="0.2">
      <c r="A293" t="s">
        <v>361</v>
      </c>
      <c r="B293" t="s">
        <v>6</v>
      </c>
      <c r="C293" t="s">
        <v>361</v>
      </c>
      <c r="D293" t="s">
        <v>6</v>
      </c>
      <c r="E293" t="b">
        <f>IF(Table1[[#This Row],[Control Bundle]]=Table1[[#This Row],[Refactored Bundle]],TRUE,FALSE)</f>
        <v>1</v>
      </c>
      <c r="F293" t="b">
        <f>IF(Table1[[#This Row],[Control State]]=Table1[[#This Row],[Refactored State]],TRUE,FALSE)</f>
        <v>1</v>
      </c>
    </row>
    <row r="294" spans="1:6" x14ac:dyDescent="0.2">
      <c r="A294" t="s">
        <v>141</v>
      </c>
      <c r="B294" t="s">
        <v>6</v>
      </c>
      <c r="C294" t="s">
        <v>141</v>
      </c>
      <c r="D294" t="s">
        <v>6</v>
      </c>
      <c r="E294" t="b">
        <f>IF(Table1[[#This Row],[Control Bundle]]=Table1[[#This Row],[Refactored Bundle]],TRUE,FALSE)</f>
        <v>1</v>
      </c>
      <c r="F294" t="b">
        <f>IF(Table1[[#This Row],[Control State]]=Table1[[#This Row],[Refactored State]],TRUE,FALSE)</f>
        <v>1</v>
      </c>
    </row>
    <row r="295" spans="1:6" x14ac:dyDescent="0.2">
      <c r="A295" t="s">
        <v>321</v>
      </c>
      <c r="B295" t="s">
        <v>6</v>
      </c>
      <c r="C295" t="s">
        <v>321</v>
      </c>
      <c r="D295" t="s">
        <v>6</v>
      </c>
      <c r="E295" t="b">
        <f>IF(Table1[[#This Row],[Control Bundle]]=Table1[[#This Row],[Refactored Bundle]],TRUE,FALSE)</f>
        <v>1</v>
      </c>
      <c r="F295" t="b">
        <f>IF(Table1[[#This Row],[Control State]]=Table1[[#This Row],[Refactored State]],TRUE,FALSE)</f>
        <v>1</v>
      </c>
    </row>
    <row r="296" spans="1:6" x14ac:dyDescent="0.2">
      <c r="A296" t="s">
        <v>236</v>
      </c>
      <c r="B296" t="s">
        <v>6</v>
      </c>
      <c r="C296" t="s">
        <v>236</v>
      </c>
      <c r="D296" t="s">
        <v>6</v>
      </c>
      <c r="E296" t="b">
        <f>IF(Table1[[#This Row],[Control Bundle]]=Table1[[#This Row],[Refactored Bundle]],TRUE,FALSE)</f>
        <v>1</v>
      </c>
      <c r="F296" t="b">
        <f>IF(Table1[[#This Row],[Control State]]=Table1[[#This Row],[Refactored State]],TRUE,FALSE)</f>
        <v>1</v>
      </c>
    </row>
    <row r="297" spans="1:6" x14ac:dyDescent="0.2">
      <c r="A297" t="s">
        <v>149</v>
      </c>
      <c r="B297" t="s">
        <v>6</v>
      </c>
      <c r="C297" t="s">
        <v>149</v>
      </c>
      <c r="D297" t="s">
        <v>6</v>
      </c>
      <c r="E297" t="b">
        <f>IF(Table1[[#This Row],[Control Bundle]]=Table1[[#This Row],[Refactored Bundle]],TRUE,FALSE)</f>
        <v>1</v>
      </c>
      <c r="F297" t="b">
        <f>IF(Table1[[#This Row],[Control State]]=Table1[[#This Row],[Refactored State]],TRUE,FALSE)</f>
        <v>1</v>
      </c>
    </row>
    <row r="298" spans="1:6" x14ac:dyDescent="0.2">
      <c r="A298" t="s">
        <v>212</v>
      </c>
      <c r="B298" t="s">
        <v>6</v>
      </c>
      <c r="C298" t="s">
        <v>212</v>
      </c>
      <c r="D298" t="s">
        <v>6</v>
      </c>
      <c r="E298" t="b">
        <f>IF(Table1[[#This Row],[Control Bundle]]=Table1[[#This Row],[Refactored Bundle]],TRUE,FALSE)</f>
        <v>1</v>
      </c>
      <c r="F298" t="b">
        <f>IF(Table1[[#This Row],[Control State]]=Table1[[#This Row],[Refactored State]],TRUE,FALSE)</f>
        <v>1</v>
      </c>
    </row>
    <row r="299" spans="1:6" x14ac:dyDescent="0.2">
      <c r="A299" t="s">
        <v>238</v>
      </c>
      <c r="B299" t="s">
        <v>6</v>
      </c>
      <c r="C299" t="s">
        <v>238</v>
      </c>
      <c r="D299" t="s">
        <v>6</v>
      </c>
      <c r="E299" t="b">
        <f>IF(Table1[[#This Row],[Control Bundle]]=Table1[[#This Row],[Refactored Bundle]],TRUE,FALSE)</f>
        <v>1</v>
      </c>
      <c r="F299" t="b">
        <f>IF(Table1[[#This Row],[Control State]]=Table1[[#This Row],[Refactored State]],TRUE,FALSE)</f>
        <v>1</v>
      </c>
    </row>
    <row r="300" spans="1:6" x14ac:dyDescent="0.2">
      <c r="A300" t="s">
        <v>55</v>
      </c>
      <c r="B300" t="s">
        <v>6</v>
      </c>
      <c r="C300" t="s">
        <v>55</v>
      </c>
      <c r="D300" t="s">
        <v>6</v>
      </c>
      <c r="E300" t="b">
        <f>IF(Table1[[#This Row],[Control Bundle]]=Table1[[#This Row],[Refactored Bundle]],TRUE,FALSE)</f>
        <v>1</v>
      </c>
      <c r="F300" t="b">
        <f>IF(Table1[[#This Row],[Control State]]=Table1[[#This Row],[Refactored State]],TRUE,FALSE)</f>
        <v>1</v>
      </c>
    </row>
    <row r="301" spans="1:6" x14ac:dyDescent="0.2">
      <c r="A301" t="s">
        <v>87</v>
      </c>
      <c r="B301" t="s">
        <v>6</v>
      </c>
      <c r="C301" t="s">
        <v>87</v>
      </c>
      <c r="D301" t="s">
        <v>6</v>
      </c>
      <c r="E301" t="b">
        <f>IF(Table1[[#This Row],[Control Bundle]]=Table1[[#This Row],[Refactored Bundle]],TRUE,FALSE)</f>
        <v>1</v>
      </c>
      <c r="F301" t="b">
        <f>IF(Table1[[#This Row],[Control State]]=Table1[[#This Row],[Refactored State]],TRUE,FALSE)</f>
        <v>1</v>
      </c>
    </row>
    <row r="302" spans="1:6" x14ac:dyDescent="0.2">
      <c r="A302" t="s">
        <v>310</v>
      </c>
      <c r="B302" t="s">
        <v>6</v>
      </c>
      <c r="C302" t="s">
        <v>310</v>
      </c>
      <c r="D302" t="s">
        <v>6</v>
      </c>
      <c r="E302" t="b">
        <f>IF(Table1[[#This Row],[Control Bundle]]=Table1[[#This Row],[Refactored Bundle]],TRUE,FALSE)</f>
        <v>1</v>
      </c>
      <c r="F302" t="b">
        <f>IF(Table1[[#This Row],[Control State]]=Table1[[#This Row],[Refactored State]],TRUE,FALSE)</f>
        <v>1</v>
      </c>
    </row>
    <row r="303" spans="1:6" x14ac:dyDescent="0.2">
      <c r="A303" t="s">
        <v>280</v>
      </c>
      <c r="B303" t="s">
        <v>4</v>
      </c>
      <c r="C303" t="s">
        <v>280</v>
      </c>
      <c r="D303" t="s">
        <v>4</v>
      </c>
      <c r="E303" t="b">
        <f>IF(Table1[[#This Row],[Control Bundle]]=Table1[[#This Row],[Refactored Bundle]],TRUE,FALSE)</f>
        <v>1</v>
      </c>
      <c r="F303" t="b">
        <f>IF(Table1[[#This Row],[Control State]]=Table1[[#This Row],[Refactored State]],TRUE,FALSE)</f>
        <v>1</v>
      </c>
    </row>
    <row r="304" spans="1:6" x14ac:dyDescent="0.2">
      <c r="A304" t="s">
        <v>184</v>
      </c>
      <c r="B304" t="s">
        <v>6</v>
      </c>
      <c r="C304" t="s">
        <v>184</v>
      </c>
      <c r="D304" t="s">
        <v>6</v>
      </c>
      <c r="E304" t="b">
        <f>IF(Table1[[#This Row],[Control Bundle]]=Table1[[#This Row],[Refactored Bundle]],TRUE,FALSE)</f>
        <v>1</v>
      </c>
      <c r="F304" t="b">
        <f>IF(Table1[[#This Row],[Control State]]=Table1[[#This Row],[Refactored State]],TRUE,FALSE)</f>
        <v>1</v>
      </c>
    </row>
    <row r="305" spans="1:6" x14ac:dyDescent="0.2">
      <c r="A305" t="s">
        <v>160</v>
      </c>
      <c r="B305" t="s">
        <v>6</v>
      </c>
      <c r="C305" t="s">
        <v>160</v>
      </c>
      <c r="D305" t="s">
        <v>6</v>
      </c>
      <c r="E305" t="b">
        <f>IF(Table1[[#This Row],[Control Bundle]]=Table1[[#This Row],[Refactored Bundle]],TRUE,FALSE)</f>
        <v>1</v>
      </c>
      <c r="F305" t="b">
        <f>IF(Table1[[#This Row],[Control State]]=Table1[[#This Row],[Refactored State]],TRUE,FALSE)</f>
        <v>1</v>
      </c>
    </row>
    <row r="306" spans="1:6" x14ac:dyDescent="0.2">
      <c r="A306" t="s">
        <v>320</v>
      </c>
      <c r="B306" t="s">
        <v>4</v>
      </c>
      <c r="C306" t="s">
        <v>320</v>
      </c>
      <c r="D306" t="s">
        <v>4</v>
      </c>
      <c r="E306" t="b">
        <f>IF(Table1[[#This Row],[Control Bundle]]=Table1[[#This Row],[Refactored Bundle]],TRUE,FALSE)</f>
        <v>1</v>
      </c>
      <c r="F306" t="b">
        <f>IF(Table1[[#This Row],[Control State]]=Table1[[#This Row],[Refactored State]],TRUE,FALSE)</f>
        <v>1</v>
      </c>
    </row>
    <row r="307" spans="1:6" x14ac:dyDescent="0.2">
      <c r="A307" t="s">
        <v>248</v>
      </c>
      <c r="B307" t="s">
        <v>4</v>
      </c>
      <c r="C307" t="s">
        <v>248</v>
      </c>
      <c r="D307" t="s">
        <v>4</v>
      </c>
      <c r="E307" t="b">
        <f>IF(Table1[[#This Row],[Control Bundle]]=Table1[[#This Row],[Refactored Bundle]],TRUE,FALSE)</f>
        <v>1</v>
      </c>
      <c r="F307" t="b">
        <f>IF(Table1[[#This Row],[Control State]]=Table1[[#This Row],[Refactored State]],TRUE,FALSE)</f>
        <v>1</v>
      </c>
    </row>
    <row r="308" spans="1:6" x14ac:dyDescent="0.2">
      <c r="A308" t="s">
        <v>245</v>
      </c>
      <c r="B308" t="s">
        <v>4</v>
      </c>
      <c r="C308" t="s">
        <v>245</v>
      </c>
      <c r="D308" t="s">
        <v>4</v>
      </c>
      <c r="E308" t="b">
        <f>IF(Table1[[#This Row],[Control Bundle]]=Table1[[#This Row],[Refactored Bundle]],TRUE,FALSE)</f>
        <v>1</v>
      </c>
      <c r="F308" t="b">
        <f>IF(Table1[[#This Row],[Control State]]=Table1[[#This Row],[Refactored State]],TRUE,FALSE)</f>
        <v>1</v>
      </c>
    </row>
    <row r="309" spans="1:6" x14ac:dyDescent="0.2">
      <c r="A309" t="s">
        <v>158</v>
      </c>
      <c r="B309" t="s">
        <v>4</v>
      </c>
      <c r="C309" t="s">
        <v>158</v>
      </c>
      <c r="D309" t="s">
        <v>4</v>
      </c>
      <c r="E309" t="b">
        <f>IF(Table1[[#This Row],[Control Bundle]]=Table1[[#This Row],[Refactored Bundle]],TRUE,FALSE)</f>
        <v>1</v>
      </c>
      <c r="F309" t="b">
        <f>IF(Table1[[#This Row],[Control State]]=Table1[[#This Row],[Refactored State]],TRUE,FALSE)</f>
        <v>1</v>
      </c>
    </row>
    <row r="310" spans="1:6" x14ac:dyDescent="0.2">
      <c r="A310" t="s">
        <v>112</v>
      </c>
      <c r="B310" t="s">
        <v>4</v>
      </c>
      <c r="C310" t="s">
        <v>112</v>
      </c>
      <c r="D310" t="s">
        <v>4</v>
      </c>
      <c r="E310" t="b">
        <f>IF(Table1[[#This Row],[Control Bundle]]=Table1[[#This Row],[Refactored Bundle]],TRUE,FALSE)</f>
        <v>1</v>
      </c>
      <c r="F310" t="b">
        <f>IF(Table1[[#This Row],[Control State]]=Table1[[#This Row],[Refactored State]],TRUE,FALSE)</f>
        <v>1</v>
      </c>
    </row>
    <row r="311" spans="1:6" x14ac:dyDescent="0.2">
      <c r="A311" t="s">
        <v>129</v>
      </c>
      <c r="B311" t="s">
        <v>4</v>
      </c>
      <c r="C311" t="s">
        <v>129</v>
      </c>
      <c r="D311" t="s">
        <v>4</v>
      </c>
      <c r="E311" t="b">
        <f>IF(Table1[[#This Row],[Control Bundle]]=Table1[[#This Row],[Refactored Bundle]],TRUE,FALSE)</f>
        <v>1</v>
      </c>
      <c r="F311" t="b">
        <f>IF(Table1[[#This Row],[Control State]]=Table1[[#This Row],[Refactored State]],TRUE,FALSE)</f>
        <v>1</v>
      </c>
    </row>
    <row r="312" spans="1:6" x14ac:dyDescent="0.2">
      <c r="A312" t="s">
        <v>274</v>
      </c>
      <c r="B312" t="s">
        <v>4</v>
      </c>
      <c r="C312" t="s">
        <v>274</v>
      </c>
      <c r="D312" t="s">
        <v>4</v>
      </c>
      <c r="E312" t="b">
        <f>IF(Table1[[#This Row],[Control Bundle]]=Table1[[#This Row],[Refactored Bundle]],TRUE,FALSE)</f>
        <v>1</v>
      </c>
      <c r="F312" t="b">
        <f>IF(Table1[[#This Row],[Control State]]=Table1[[#This Row],[Refactored State]],TRUE,FALSE)</f>
        <v>1</v>
      </c>
    </row>
    <row r="313" spans="1:6" x14ac:dyDescent="0.2">
      <c r="A313" t="s">
        <v>294</v>
      </c>
      <c r="B313" t="s">
        <v>2</v>
      </c>
      <c r="C313" t="s">
        <v>294</v>
      </c>
      <c r="D313" t="s">
        <v>2</v>
      </c>
      <c r="E313" t="b">
        <f>IF(Table1[[#This Row],[Control Bundle]]=Table1[[#This Row],[Refactored Bundle]],TRUE,FALSE)</f>
        <v>1</v>
      </c>
      <c r="F313" t="b">
        <f>IF(Table1[[#This Row],[Control State]]=Table1[[#This Row],[Refactored State]],TRUE,FALSE)</f>
        <v>1</v>
      </c>
    </row>
    <row r="314" spans="1:6" x14ac:dyDescent="0.2">
      <c r="A314" t="s">
        <v>210</v>
      </c>
      <c r="B314" t="s">
        <v>2</v>
      </c>
      <c r="C314" t="s">
        <v>210</v>
      </c>
      <c r="D314" t="s">
        <v>2</v>
      </c>
      <c r="E314" t="b">
        <f>IF(Table1[[#This Row],[Control Bundle]]=Table1[[#This Row],[Refactored Bundle]],TRUE,FALSE)</f>
        <v>1</v>
      </c>
      <c r="F314" t="b">
        <f>IF(Table1[[#This Row],[Control State]]=Table1[[#This Row],[Refactored State]],TRUE,FALSE)</f>
        <v>1</v>
      </c>
    </row>
    <row r="315" spans="1:6" x14ac:dyDescent="0.2">
      <c r="A315" t="s">
        <v>179</v>
      </c>
      <c r="B315" t="s">
        <v>4</v>
      </c>
      <c r="C315" t="s">
        <v>179</v>
      </c>
      <c r="D315" t="s">
        <v>4</v>
      </c>
      <c r="E315" t="b">
        <f>IF(Table1[[#This Row],[Control Bundle]]=Table1[[#This Row],[Refactored Bundle]],TRUE,FALSE)</f>
        <v>1</v>
      </c>
      <c r="F315" t="b">
        <f>IF(Table1[[#This Row],[Control State]]=Table1[[#This Row],[Refactored State]],TRUE,FALSE)</f>
        <v>1</v>
      </c>
    </row>
    <row r="316" spans="1:6" x14ac:dyDescent="0.2">
      <c r="A316" t="s">
        <v>199</v>
      </c>
      <c r="B316" t="s">
        <v>4</v>
      </c>
      <c r="C316" t="s">
        <v>199</v>
      </c>
      <c r="D316" t="s">
        <v>4</v>
      </c>
      <c r="E316" t="b">
        <f>IF(Table1[[#This Row],[Control Bundle]]=Table1[[#This Row],[Refactored Bundle]],TRUE,FALSE)</f>
        <v>1</v>
      </c>
      <c r="F316" t="b">
        <f>IF(Table1[[#This Row],[Control State]]=Table1[[#This Row],[Refactored State]],TRUE,FALSE)</f>
        <v>1</v>
      </c>
    </row>
    <row r="317" spans="1:6" x14ac:dyDescent="0.2">
      <c r="A317" t="s">
        <v>354</v>
      </c>
      <c r="B317" t="s">
        <v>4</v>
      </c>
      <c r="C317" t="s">
        <v>354</v>
      </c>
      <c r="D317" t="s">
        <v>4</v>
      </c>
      <c r="E317" t="b">
        <f>IF(Table1[[#This Row],[Control Bundle]]=Table1[[#This Row],[Refactored Bundle]],TRUE,FALSE)</f>
        <v>1</v>
      </c>
      <c r="F317" t="b">
        <f>IF(Table1[[#This Row],[Control State]]=Table1[[#This Row],[Refactored State]],TRUE,FALSE)</f>
        <v>1</v>
      </c>
    </row>
    <row r="318" spans="1:6" x14ac:dyDescent="0.2">
      <c r="A318" t="s">
        <v>332</v>
      </c>
      <c r="B318" t="s">
        <v>2</v>
      </c>
      <c r="C318" t="s">
        <v>332</v>
      </c>
      <c r="D318" t="s">
        <v>2</v>
      </c>
      <c r="E318" t="b">
        <f>IF(Table1[[#This Row],[Control Bundle]]=Table1[[#This Row],[Refactored Bundle]],TRUE,FALSE)</f>
        <v>1</v>
      </c>
      <c r="F318" t="b">
        <f>IF(Table1[[#This Row],[Control State]]=Table1[[#This Row],[Refactored State]],TRUE,FALSE)</f>
        <v>1</v>
      </c>
    </row>
    <row r="319" spans="1:6" x14ac:dyDescent="0.2">
      <c r="A319" t="s">
        <v>30</v>
      </c>
      <c r="B319" t="s">
        <v>4</v>
      </c>
      <c r="C319" t="s">
        <v>30</v>
      </c>
      <c r="D319" t="s">
        <v>4</v>
      </c>
      <c r="E319" t="b">
        <f>IF(Table1[[#This Row],[Control Bundle]]=Table1[[#This Row],[Refactored Bundle]],TRUE,FALSE)</f>
        <v>1</v>
      </c>
      <c r="F319" t="b">
        <f>IF(Table1[[#This Row],[Control State]]=Table1[[#This Row],[Refactored State]],TRUE,FALSE)</f>
        <v>1</v>
      </c>
    </row>
    <row r="320" spans="1:6" x14ac:dyDescent="0.2">
      <c r="A320" t="s">
        <v>136</v>
      </c>
      <c r="B320" t="s">
        <v>4</v>
      </c>
      <c r="C320" t="s">
        <v>136</v>
      </c>
      <c r="D320" t="s">
        <v>4</v>
      </c>
      <c r="E320" t="b">
        <f>IF(Table1[[#This Row],[Control Bundle]]=Table1[[#This Row],[Refactored Bundle]],TRUE,FALSE)</f>
        <v>1</v>
      </c>
      <c r="F320" t="b">
        <f>IF(Table1[[#This Row],[Control State]]=Table1[[#This Row],[Refactored State]],TRUE,FALSE)</f>
        <v>1</v>
      </c>
    </row>
    <row r="321" spans="1:6" x14ac:dyDescent="0.2">
      <c r="A321" t="s">
        <v>45</v>
      </c>
      <c r="B321" t="s">
        <v>4</v>
      </c>
      <c r="C321" t="s">
        <v>45</v>
      </c>
      <c r="D321" t="s">
        <v>4</v>
      </c>
      <c r="E321" t="b">
        <f>IF(Table1[[#This Row],[Control Bundle]]=Table1[[#This Row],[Refactored Bundle]],TRUE,FALSE)</f>
        <v>1</v>
      </c>
      <c r="F321" t="b">
        <f>IF(Table1[[#This Row],[Control State]]=Table1[[#This Row],[Refactored State]],TRUE,FALSE)</f>
        <v>1</v>
      </c>
    </row>
    <row r="322" spans="1:6" x14ac:dyDescent="0.2">
      <c r="A322" t="s">
        <v>99</v>
      </c>
      <c r="B322" t="s">
        <v>4</v>
      </c>
      <c r="C322" t="s">
        <v>99</v>
      </c>
      <c r="D322" t="s">
        <v>4</v>
      </c>
      <c r="E322" t="b">
        <f>IF(Table1[[#This Row],[Control Bundle]]=Table1[[#This Row],[Refactored Bundle]],TRUE,FALSE)</f>
        <v>1</v>
      </c>
      <c r="F322" t="b">
        <f>IF(Table1[[#This Row],[Control State]]=Table1[[#This Row],[Refactored State]],TRUE,FALSE)</f>
        <v>1</v>
      </c>
    </row>
    <row r="323" spans="1:6" x14ac:dyDescent="0.2">
      <c r="A323" t="s">
        <v>97</v>
      </c>
      <c r="B323" t="s">
        <v>4</v>
      </c>
      <c r="C323" t="s">
        <v>97</v>
      </c>
      <c r="D323" t="s">
        <v>4</v>
      </c>
      <c r="E323" t="b">
        <f>IF(Table1[[#This Row],[Control Bundle]]=Table1[[#This Row],[Refactored Bundle]],TRUE,FALSE)</f>
        <v>1</v>
      </c>
      <c r="F323" t="b">
        <f>IF(Table1[[#This Row],[Control State]]=Table1[[#This Row],[Refactored State]],TRUE,FALSE)</f>
        <v>1</v>
      </c>
    </row>
    <row r="324" spans="1:6" x14ac:dyDescent="0.2">
      <c r="A324" t="s">
        <v>134</v>
      </c>
      <c r="B324" t="s">
        <v>4</v>
      </c>
      <c r="C324" t="s">
        <v>134</v>
      </c>
      <c r="D324" t="s">
        <v>4</v>
      </c>
      <c r="E324" t="b">
        <f>IF(Table1[[#This Row],[Control Bundle]]=Table1[[#This Row],[Refactored Bundle]],TRUE,FALSE)</f>
        <v>1</v>
      </c>
      <c r="F324" t="b">
        <f>IF(Table1[[#This Row],[Control State]]=Table1[[#This Row],[Refactored State]],TRUE,FALSE)</f>
        <v>1</v>
      </c>
    </row>
    <row r="325" spans="1:6" x14ac:dyDescent="0.2">
      <c r="A325" t="s">
        <v>260</v>
      </c>
      <c r="B325" t="s">
        <v>4</v>
      </c>
      <c r="C325" t="s">
        <v>260</v>
      </c>
      <c r="D325" t="s">
        <v>4</v>
      </c>
      <c r="E325" t="b">
        <f>IF(Table1[[#This Row],[Control Bundle]]=Table1[[#This Row],[Refactored Bundle]],TRUE,FALSE)</f>
        <v>1</v>
      </c>
      <c r="F325" t="b">
        <f>IF(Table1[[#This Row],[Control State]]=Table1[[#This Row],[Refactored State]],TRUE,FALSE)</f>
        <v>1</v>
      </c>
    </row>
    <row r="326" spans="1:6" x14ac:dyDescent="0.2">
      <c r="A326" t="s">
        <v>250</v>
      </c>
      <c r="B326" t="s">
        <v>4</v>
      </c>
      <c r="C326" t="s">
        <v>250</v>
      </c>
      <c r="D326" t="s">
        <v>4</v>
      </c>
      <c r="E326" t="b">
        <f>IF(Table1[[#This Row],[Control Bundle]]=Table1[[#This Row],[Refactored Bundle]],TRUE,FALSE)</f>
        <v>1</v>
      </c>
      <c r="F326" t="b">
        <f>IF(Table1[[#This Row],[Control State]]=Table1[[#This Row],[Refactored State]],TRUE,FALSE)</f>
        <v>1</v>
      </c>
    </row>
    <row r="327" spans="1:6" x14ac:dyDescent="0.2">
      <c r="A327" t="s">
        <v>219</v>
      </c>
      <c r="B327" t="s">
        <v>4</v>
      </c>
      <c r="C327" t="s">
        <v>219</v>
      </c>
      <c r="D327" t="s">
        <v>4</v>
      </c>
      <c r="E327" t="b">
        <f>IF(Table1[[#This Row],[Control Bundle]]=Table1[[#This Row],[Refactored Bundle]],TRUE,FALSE)</f>
        <v>1</v>
      </c>
      <c r="F327" t="b">
        <f>IF(Table1[[#This Row],[Control State]]=Table1[[#This Row],[Refactored State]],TRUE,FALSE)</f>
        <v>1</v>
      </c>
    </row>
    <row r="328" spans="1:6" x14ac:dyDescent="0.2">
      <c r="A328" t="s">
        <v>178</v>
      </c>
      <c r="B328" t="s">
        <v>4</v>
      </c>
      <c r="C328" t="s">
        <v>178</v>
      </c>
      <c r="D328" t="s">
        <v>4</v>
      </c>
      <c r="E328" t="b">
        <f>IF(Table1[[#This Row],[Control Bundle]]=Table1[[#This Row],[Refactored Bundle]],TRUE,FALSE)</f>
        <v>1</v>
      </c>
      <c r="F328" t="b">
        <f>IF(Table1[[#This Row],[Control State]]=Table1[[#This Row],[Refactored State]],TRUE,FALSE)</f>
        <v>1</v>
      </c>
    </row>
    <row r="329" spans="1:6" x14ac:dyDescent="0.2">
      <c r="A329" t="s">
        <v>192</v>
      </c>
      <c r="B329" t="s">
        <v>4</v>
      </c>
      <c r="C329" t="s">
        <v>192</v>
      </c>
      <c r="D329" t="s">
        <v>4</v>
      </c>
      <c r="E329" t="b">
        <f>IF(Table1[[#This Row],[Control Bundle]]=Table1[[#This Row],[Refactored Bundle]],TRUE,FALSE)</f>
        <v>1</v>
      </c>
      <c r="F329" t="b">
        <f>IF(Table1[[#This Row],[Control State]]=Table1[[#This Row],[Refactored State]],TRUE,FALSE)</f>
        <v>1</v>
      </c>
    </row>
    <row r="330" spans="1:6" x14ac:dyDescent="0.2">
      <c r="A330" t="s">
        <v>148</v>
      </c>
      <c r="B330" t="s">
        <v>2</v>
      </c>
      <c r="C330" t="s">
        <v>148</v>
      </c>
      <c r="D330" t="s">
        <v>2</v>
      </c>
      <c r="E330" t="b">
        <f>IF(Table1[[#This Row],[Control Bundle]]=Table1[[#This Row],[Refactored Bundle]],TRUE,FALSE)</f>
        <v>1</v>
      </c>
      <c r="F330" t="b">
        <f>IF(Table1[[#This Row],[Control State]]=Table1[[#This Row],[Refactored State]],TRUE,FALSE)</f>
        <v>1</v>
      </c>
    </row>
    <row r="331" spans="1:6" x14ac:dyDescent="0.2">
      <c r="A331" t="s">
        <v>135</v>
      </c>
      <c r="B331" t="s">
        <v>4</v>
      </c>
      <c r="C331" t="s">
        <v>135</v>
      </c>
      <c r="D331" t="s">
        <v>4</v>
      </c>
      <c r="E331" t="b">
        <f>IF(Table1[[#This Row],[Control Bundle]]=Table1[[#This Row],[Refactored Bundle]],TRUE,FALSE)</f>
        <v>1</v>
      </c>
      <c r="F331" t="b">
        <f>IF(Table1[[#This Row],[Control State]]=Table1[[#This Row],[Refactored State]],TRUE,FALSE)</f>
        <v>1</v>
      </c>
    </row>
    <row r="332" spans="1:6" x14ac:dyDescent="0.2">
      <c r="A332" t="s">
        <v>164</v>
      </c>
      <c r="B332" t="s">
        <v>4</v>
      </c>
      <c r="C332" t="s">
        <v>164</v>
      </c>
      <c r="D332" t="s">
        <v>4</v>
      </c>
      <c r="E332" t="b">
        <f>IF(Table1[[#This Row],[Control Bundle]]=Table1[[#This Row],[Refactored Bundle]],TRUE,FALSE)</f>
        <v>1</v>
      </c>
      <c r="F332" t="b">
        <f>IF(Table1[[#This Row],[Control State]]=Table1[[#This Row],[Refactored State]],TRUE,FALSE)</f>
        <v>1</v>
      </c>
    </row>
    <row r="333" spans="1:6" x14ac:dyDescent="0.2">
      <c r="A333" t="s">
        <v>339</v>
      </c>
      <c r="B333" t="s">
        <v>4</v>
      </c>
      <c r="C333" t="s">
        <v>339</v>
      </c>
      <c r="D333" t="s">
        <v>4</v>
      </c>
      <c r="E333" t="b">
        <f>IF(Table1[[#This Row],[Control Bundle]]=Table1[[#This Row],[Refactored Bundle]],TRUE,FALSE)</f>
        <v>1</v>
      </c>
      <c r="F333" t="b">
        <f>IF(Table1[[#This Row],[Control State]]=Table1[[#This Row],[Refactored State]],TRUE,FALSE)</f>
        <v>1</v>
      </c>
    </row>
    <row r="334" spans="1:6" x14ac:dyDescent="0.2">
      <c r="A334" t="s">
        <v>49</v>
      </c>
      <c r="B334" t="s">
        <v>4</v>
      </c>
      <c r="C334" t="s">
        <v>49</v>
      </c>
      <c r="D334" t="s">
        <v>4</v>
      </c>
      <c r="E334" t="b">
        <f>IF(Table1[[#This Row],[Control Bundle]]=Table1[[#This Row],[Refactored Bundle]],TRUE,FALSE)</f>
        <v>1</v>
      </c>
      <c r="F334" t="b">
        <f>IF(Table1[[#This Row],[Control State]]=Table1[[#This Row],[Refactored State]],TRUE,FALSE)</f>
        <v>1</v>
      </c>
    </row>
    <row r="335" spans="1:6" x14ac:dyDescent="0.2">
      <c r="A335" t="s">
        <v>360</v>
      </c>
      <c r="B335" t="s">
        <v>4</v>
      </c>
      <c r="C335" t="s">
        <v>360</v>
      </c>
      <c r="D335" t="s">
        <v>4</v>
      </c>
      <c r="E335" t="b">
        <f>IF(Table1[[#This Row],[Control Bundle]]=Table1[[#This Row],[Refactored Bundle]],TRUE,FALSE)</f>
        <v>1</v>
      </c>
      <c r="F335" t="b">
        <f>IF(Table1[[#This Row],[Control State]]=Table1[[#This Row],[Refactored State]],TRUE,FALSE)</f>
        <v>1</v>
      </c>
    </row>
    <row r="336" spans="1:6" x14ac:dyDescent="0.2">
      <c r="A336" t="s">
        <v>166</v>
      </c>
      <c r="B336" t="s">
        <v>4</v>
      </c>
      <c r="C336" t="s">
        <v>166</v>
      </c>
      <c r="D336" t="s">
        <v>4</v>
      </c>
      <c r="E336" t="b">
        <f>IF(Table1[[#This Row],[Control Bundle]]=Table1[[#This Row],[Refactored Bundle]],TRUE,FALSE)</f>
        <v>1</v>
      </c>
      <c r="F336" t="b">
        <f>IF(Table1[[#This Row],[Control State]]=Table1[[#This Row],[Refactored State]],TRUE,FALSE)</f>
        <v>1</v>
      </c>
    </row>
    <row r="337" spans="1:6" x14ac:dyDescent="0.2">
      <c r="A337" t="s">
        <v>181</v>
      </c>
      <c r="B337" t="s">
        <v>4</v>
      </c>
      <c r="C337" t="s">
        <v>181</v>
      </c>
      <c r="D337" t="s">
        <v>4</v>
      </c>
      <c r="E337" t="b">
        <f>IF(Table1[[#This Row],[Control Bundle]]=Table1[[#This Row],[Refactored Bundle]],TRUE,FALSE)</f>
        <v>1</v>
      </c>
      <c r="F337" t="b">
        <f>IF(Table1[[#This Row],[Control State]]=Table1[[#This Row],[Refactored State]],TRUE,FALSE)</f>
        <v>1</v>
      </c>
    </row>
    <row r="338" spans="1:6" x14ac:dyDescent="0.2">
      <c r="A338" t="s">
        <v>140</v>
      </c>
      <c r="B338" t="s">
        <v>4</v>
      </c>
      <c r="C338" t="s">
        <v>140</v>
      </c>
      <c r="D338" t="s">
        <v>4</v>
      </c>
      <c r="E338" t="b">
        <f>IF(Table1[[#This Row],[Control Bundle]]=Table1[[#This Row],[Refactored Bundle]],TRUE,FALSE)</f>
        <v>1</v>
      </c>
      <c r="F338" t="b">
        <f>IF(Table1[[#This Row],[Control State]]=Table1[[#This Row],[Refactored State]],TRUE,FALSE)</f>
        <v>1</v>
      </c>
    </row>
    <row r="339" spans="1:6" x14ac:dyDescent="0.2">
      <c r="A339" t="s">
        <v>246</v>
      </c>
      <c r="B339" t="s">
        <v>4</v>
      </c>
      <c r="C339" t="s">
        <v>246</v>
      </c>
      <c r="D339" t="s">
        <v>4</v>
      </c>
      <c r="E339" t="b">
        <f>IF(Table1[[#This Row],[Control Bundle]]=Table1[[#This Row],[Refactored Bundle]],TRUE,FALSE)</f>
        <v>1</v>
      </c>
      <c r="F339" t="b">
        <f>IF(Table1[[#This Row],[Control State]]=Table1[[#This Row],[Refactored State]],TRUE,FALSE)</f>
        <v>1</v>
      </c>
    </row>
    <row r="340" spans="1:6" x14ac:dyDescent="0.2">
      <c r="A340" t="s">
        <v>117</v>
      </c>
      <c r="B340" t="s">
        <v>2</v>
      </c>
      <c r="C340" t="s">
        <v>117</v>
      </c>
      <c r="D340" t="s">
        <v>2</v>
      </c>
      <c r="E340" t="b">
        <f>IF(Table1[[#This Row],[Control Bundle]]=Table1[[#This Row],[Refactored Bundle]],TRUE,FALSE)</f>
        <v>1</v>
      </c>
      <c r="F340" t="b">
        <f>IF(Table1[[#This Row],[Control State]]=Table1[[#This Row],[Refactored State]],TRUE,FALSE)</f>
        <v>1</v>
      </c>
    </row>
    <row r="341" spans="1:6" x14ac:dyDescent="0.2">
      <c r="A341" t="s">
        <v>7</v>
      </c>
      <c r="B341" t="s">
        <v>4</v>
      </c>
      <c r="C341" t="s">
        <v>7</v>
      </c>
      <c r="D341" t="s">
        <v>4</v>
      </c>
      <c r="E341" t="b">
        <f>IF(Table1[[#This Row],[Control Bundle]]=Table1[[#This Row],[Refactored Bundle]],TRUE,FALSE)</f>
        <v>1</v>
      </c>
      <c r="F341" t="b">
        <f>IF(Table1[[#This Row],[Control State]]=Table1[[#This Row],[Refactored State]],TRUE,FALSE)</f>
        <v>1</v>
      </c>
    </row>
    <row r="342" spans="1:6" x14ac:dyDescent="0.2">
      <c r="A342" t="s">
        <v>127</v>
      </c>
      <c r="B342" t="s">
        <v>2</v>
      </c>
      <c r="C342" t="s">
        <v>127</v>
      </c>
      <c r="D342" t="s">
        <v>2</v>
      </c>
      <c r="E342" t="b">
        <f>IF(Table1[[#This Row],[Control Bundle]]=Table1[[#This Row],[Refactored Bundle]],TRUE,FALSE)</f>
        <v>1</v>
      </c>
      <c r="F342" t="b">
        <f>IF(Table1[[#This Row],[Control State]]=Table1[[#This Row],[Refactored State]],TRUE,FALSE)</f>
        <v>1</v>
      </c>
    </row>
    <row r="343" spans="1:6" x14ac:dyDescent="0.2">
      <c r="A343" t="s">
        <v>89</v>
      </c>
      <c r="B343" t="s">
        <v>4</v>
      </c>
      <c r="C343" t="s">
        <v>89</v>
      </c>
      <c r="D343" t="s">
        <v>4</v>
      </c>
      <c r="E343" t="b">
        <f>IF(Table1[[#This Row],[Control Bundle]]=Table1[[#This Row],[Refactored Bundle]],TRUE,FALSE)</f>
        <v>1</v>
      </c>
      <c r="F343" t="b">
        <f>IF(Table1[[#This Row],[Control State]]=Table1[[#This Row],[Refactored State]],TRUE,FALSE)</f>
        <v>1</v>
      </c>
    </row>
    <row r="344" spans="1:6" x14ac:dyDescent="0.2">
      <c r="A344" t="s">
        <v>214</v>
      </c>
      <c r="B344" t="s">
        <v>4</v>
      </c>
      <c r="C344" t="s">
        <v>214</v>
      </c>
      <c r="D344" t="s">
        <v>4</v>
      </c>
      <c r="E344" t="b">
        <f>IF(Table1[[#This Row],[Control Bundle]]=Table1[[#This Row],[Refactored Bundle]],TRUE,FALSE)</f>
        <v>1</v>
      </c>
      <c r="F344" t="b">
        <f>IF(Table1[[#This Row],[Control State]]=Table1[[#This Row],[Refactored State]],TRUE,FALSE)</f>
        <v>1</v>
      </c>
    </row>
    <row r="345" spans="1:6" x14ac:dyDescent="0.2">
      <c r="A345" t="s">
        <v>195</v>
      </c>
      <c r="B345" t="s">
        <v>6</v>
      </c>
      <c r="C345" t="s">
        <v>195</v>
      </c>
      <c r="D345" t="s">
        <v>6</v>
      </c>
      <c r="E345" t="b">
        <f>IF(Table1[[#This Row],[Control Bundle]]=Table1[[#This Row],[Refactored Bundle]],TRUE,FALSE)</f>
        <v>1</v>
      </c>
      <c r="F345" t="b">
        <f>IF(Table1[[#This Row],[Control State]]=Table1[[#This Row],[Refactored State]],TRUE,FALSE)</f>
        <v>1</v>
      </c>
    </row>
    <row r="346" spans="1:6" x14ac:dyDescent="0.2">
      <c r="A346" t="s">
        <v>46</v>
      </c>
      <c r="B346" t="s">
        <v>4</v>
      </c>
      <c r="C346" t="s">
        <v>46</v>
      </c>
      <c r="D346" t="s">
        <v>4</v>
      </c>
      <c r="E346" t="b">
        <f>IF(Table1[[#This Row],[Control Bundle]]=Table1[[#This Row],[Refactored Bundle]],TRUE,FALSE)</f>
        <v>1</v>
      </c>
      <c r="F346" t="b">
        <f>IF(Table1[[#This Row],[Control State]]=Table1[[#This Row],[Refactored State]],TRUE,FALSE)</f>
        <v>1</v>
      </c>
    </row>
    <row r="347" spans="1:6" x14ac:dyDescent="0.2">
      <c r="A347" t="s">
        <v>177</v>
      </c>
      <c r="B347" t="s">
        <v>4</v>
      </c>
      <c r="C347" t="s">
        <v>177</v>
      </c>
      <c r="D347" t="s">
        <v>4</v>
      </c>
      <c r="E347" t="b">
        <f>IF(Table1[[#This Row],[Control Bundle]]=Table1[[#This Row],[Refactored Bundle]],TRUE,FALSE)</f>
        <v>1</v>
      </c>
      <c r="F347" t="b">
        <f>IF(Table1[[#This Row],[Control State]]=Table1[[#This Row],[Refactored State]],TRUE,FALSE)</f>
        <v>1</v>
      </c>
    </row>
    <row r="348" spans="1:6" x14ac:dyDescent="0.2">
      <c r="A348" t="s">
        <v>328</v>
      </c>
      <c r="B348" t="s">
        <v>4</v>
      </c>
      <c r="C348" t="s">
        <v>328</v>
      </c>
      <c r="D348" t="s">
        <v>4</v>
      </c>
      <c r="E348" t="b">
        <f>IF(Table1[[#This Row],[Control Bundle]]=Table1[[#This Row],[Refactored Bundle]],TRUE,FALSE)</f>
        <v>1</v>
      </c>
      <c r="F348" t="b">
        <f>IF(Table1[[#This Row],[Control State]]=Table1[[#This Row],[Refactored State]],TRUE,FALSE)</f>
        <v>1</v>
      </c>
    </row>
    <row r="349" spans="1:6" x14ac:dyDescent="0.2">
      <c r="A349" t="s">
        <v>191</v>
      </c>
      <c r="B349" t="s">
        <v>4</v>
      </c>
      <c r="C349" t="s">
        <v>191</v>
      </c>
      <c r="D349" t="s">
        <v>4</v>
      </c>
      <c r="E349" t="b">
        <f>IF(Table1[[#This Row],[Control Bundle]]=Table1[[#This Row],[Refactored Bundle]],TRUE,FALSE)</f>
        <v>1</v>
      </c>
      <c r="F349" t="b">
        <f>IF(Table1[[#This Row],[Control State]]=Table1[[#This Row],[Refactored State]],TRUE,FALSE)</f>
        <v>1</v>
      </c>
    </row>
    <row r="350" spans="1:6" x14ac:dyDescent="0.2">
      <c r="A350" t="s">
        <v>325</v>
      </c>
      <c r="B350" t="s">
        <v>4</v>
      </c>
      <c r="C350" t="s">
        <v>325</v>
      </c>
      <c r="D350" t="s">
        <v>4</v>
      </c>
      <c r="E350" t="b">
        <f>IF(Table1[[#This Row],[Control Bundle]]=Table1[[#This Row],[Refactored Bundle]],TRUE,FALSE)</f>
        <v>1</v>
      </c>
      <c r="F350" t="b">
        <f>IF(Table1[[#This Row],[Control State]]=Table1[[#This Row],[Refactored State]],TRUE,FALSE)</f>
        <v>1</v>
      </c>
    </row>
    <row r="351" spans="1:6" x14ac:dyDescent="0.2">
      <c r="A351" t="s">
        <v>323</v>
      </c>
      <c r="B351" t="s">
        <v>4</v>
      </c>
      <c r="C351" t="s">
        <v>323</v>
      </c>
      <c r="D351" t="s">
        <v>4</v>
      </c>
      <c r="E351" t="b">
        <f>IF(Table1[[#This Row],[Control Bundle]]=Table1[[#This Row],[Refactored Bundle]],TRUE,FALSE)</f>
        <v>1</v>
      </c>
      <c r="F351" t="b">
        <f>IF(Table1[[#This Row],[Control State]]=Table1[[#This Row],[Refactored State]],TRUE,FALSE)</f>
        <v>1</v>
      </c>
    </row>
    <row r="352" spans="1:6" x14ac:dyDescent="0.2">
      <c r="A352" t="s">
        <v>365</v>
      </c>
      <c r="B352" t="s">
        <v>4</v>
      </c>
      <c r="C352" t="s">
        <v>365</v>
      </c>
      <c r="D352" t="s">
        <v>4</v>
      </c>
      <c r="E352" t="b">
        <f>IF(Table1[[#This Row],[Control Bundle]]=Table1[[#This Row],[Refactored Bundle]],TRUE,FALSE)</f>
        <v>1</v>
      </c>
      <c r="F352" t="b">
        <f>IF(Table1[[#This Row],[Control State]]=Table1[[#This Row],[Refactored State]],TRUE,FALSE)</f>
        <v>1</v>
      </c>
    </row>
    <row r="353" spans="1:6" x14ac:dyDescent="0.2">
      <c r="A353" t="s">
        <v>118</v>
      </c>
      <c r="B353" t="s">
        <v>4</v>
      </c>
      <c r="C353" t="s">
        <v>118</v>
      </c>
      <c r="D353" t="s">
        <v>4</v>
      </c>
      <c r="E353" t="b">
        <f>IF(Table1[[#This Row],[Control Bundle]]=Table1[[#This Row],[Refactored Bundle]],TRUE,FALSE)</f>
        <v>1</v>
      </c>
      <c r="F353" t="b">
        <f>IF(Table1[[#This Row],[Control State]]=Table1[[#This Row],[Refactored State]],TRUE,FALSE)</f>
        <v>1</v>
      </c>
    </row>
    <row r="354" spans="1:6" x14ac:dyDescent="0.2">
      <c r="A354" t="s">
        <v>261</v>
      </c>
      <c r="B354" t="s">
        <v>2</v>
      </c>
      <c r="C354" t="s">
        <v>261</v>
      </c>
      <c r="D354" t="s">
        <v>2</v>
      </c>
      <c r="E354" t="b">
        <f>IF(Table1[[#This Row],[Control Bundle]]=Table1[[#This Row],[Refactored Bundle]],TRUE,FALSE)</f>
        <v>1</v>
      </c>
      <c r="F354" t="b">
        <f>IF(Table1[[#This Row],[Control State]]=Table1[[#This Row],[Refactored State]],TRUE,FALSE)</f>
        <v>1</v>
      </c>
    </row>
    <row r="355" spans="1:6" x14ac:dyDescent="0.2">
      <c r="A355" t="s">
        <v>251</v>
      </c>
      <c r="B355" t="s">
        <v>4</v>
      </c>
      <c r="C355" t="s">
        <v>251</v>
      </c>
      <c r="D355" t="s">
        <v>4</v>
      </c>
      <c r="E355" t="b">
        <f>IF(Table1[[#This Row],[Control Bundle]]=Table1[[#This Row],[Refactored Bundle]],TRUE,FALSE)</f>
        <v>1</v>
      </c>
      <c r="F355" t="b">
        <f>IF(Table1[[#This Row],[Control State]]=Table1[[#This Row],[Refactored State]],TRUE,FALSE)</f>
        <v>1</v>
      </c>
    </row>
    <row r="356" spans="1:6" x14ac:dyDescent="0.2">
      <c r="A356" t="s">
        <v>51</v>
      </c>
      <c r="B356" t="s">
        <v>2</v>
      </c>
      <c r="C356" t="s">
        <v>51</v>
      </c>
      <c r="D356" t="s">
        <v>2</v>
      </c>
      <c r="E356" t="b">
        <f>IF(Table1[[#This Row],[Control Bundle]]=Table1[[#This Row],[Refactored Bundle]],TRUE,FALSE)</f>
        <v>1</v>
      </c>
      <c r="F356" t="b">
        <f>IF(Table1[[#This Row],[Control State]]=Table1[[#This Row],[Refactored State]],TRUE,FALSE)</f>
        <v>1</v>
      </c>
    </row>
    <row r="357" spans="1:6" x14ac:dyDescent="0.2">
      <c r="A357" t="s">
        <v>12</v>
      </c>
      <c r="B357" t="s">
        <v>2</v>
      </c>
      <c r="C357" t="s">
        <v>12</v>
      </c>
      <c r="D357" t="s">
        <v>2</v>
      </c>
      <c r="E357" t="b">
        <f>IF(Table1[[#This Row],[Control Bundle]]=Table1[[#This Row],[Refactored Bundle]],TRUE,FALSE)</f>
        <v>1</v>
      </c>
      <c r="F357" t="b">
        <f>IF(Table1[[#This Row],[Control State]]=Table1[[#This Row],[Refactored State]],TRUE,FALSE)</f>
        <v>1</v>
      </c>
    </row>
    <row r="358" spans="1:6" x14ac:dyDescent="0.2">
      <c r="A358" t="s">
        <v>235</v>
      </c>
      <c r="B358" t="s">
        <v>4</v>
      </c>
      <c r="C358" t="s">
        <v>235</v>
      </c>
      <c r="D358" t="s">
        <v>4</v>
      </c>
      <c r="E358" t="b">
        <f>IF(Table1[[#This Row],[Control Bundle]]=Table1[[#This Row],[Refactored Bundle]],TRUE,FALSE)</f>
        <v>1</v>
      </c>
      <c r="F358" t="b">
        <f>IF(Table1[[#This Row],[Control State]]=Table1[[#This Row],[Refactored State]],TRUE,FALSE)</f>
        <v>1</v>
      </c>
    </row>
    <row r="359" spans="1:6" x14ac:dyDescent="0.2">
      <c r="A359" t="s">
        <v>79</v>
      </c>
      <c r="B359" t="s">
        <v>2</v>
      </c>
      <c r="C359" t="s">
        <v>79</v>
      </c>
      <c r="D359" t="s">
        <v>2</v>
      </c>
      <c r="E359" t="b">
        <f>IF(Table1[[#This Row],[Control Bundle]]=Table1[[#This Row],[Refactored Bundle]],TRUE,FALSE)</f>
        <v>1</v>
      </c>
      <c r="F359" t="b">
        <f>IF(Table1[[#This Row],[Control State]]=Table1[[#This Row],[Refactored State]],TRUE,FALSE)</f>
        <v>1</v>
      </c>
    </row>
    <row r="360" spans="1:6" x14ac:dyDescent="0.2">
      <c r="A360" t="s">
        <v>187</v>
      </c>
      <c r="B360" t="s">
        <v>2</v>
      </c>
      <c r="C360" t="s">
        <v>187</v>
      </c>
      <c r="D360" t="s">
        <v>2</v>
      </c>
      <c r="E360" t="b">
        <f>IF(Table1[[#This Row],[Control Bundle]]=Table1[[#This Row],[Refactored Bundle]],TRUE,FALSE)</f>
        <v>1</v>
      </c>
      <c r="F360" t="b">
        <f>IF(Table1[[#This Row],[Control State]]=Table1[[#This Row],[Refactored State]],TRUE,FALSE)</f>
        <v>1</v>
      </c>
    </row>
    <row r="361" spans="1:6" x14ac:dyDescent="0.2">
      <c r="A361" t="s">
        <v>52</v>
      </c>
      <c r="B361" t="s">
        <v>2</v>
      </c>
      <c r="C361" t="s">
        <v>52</v>
      </c>
      <c r="D361" t="s">
        <v>2</v>
      </c>
      <c r="E361" t="b">
        <f>IF(Table1[[#This Row],[Control Bundle]]=Table1[[#This Row],[Refactored Bundle]],TRUE,FALSE)</f>
        <v>1</v>
      </c>
      <c r="F361" t="b">
        <f>IF(Table1[[#This Row],[Control State]]=Table1[[#This Row],[Refactored State]],TRUE,FALSE)</f>
        <v>1</v>
      </c>
    </row>
    <row r="362" spans="1:6" x14ac:dyDescent="0.2">
      <c r="A362" t="s">
        <v>29</v>
      </c>
      <c r="B362" t="s">
        <v>2</v>
      </c>
      <c r="C362" t="s">
        <v>29</v>
      </c>
      <c r="D362" t="s">
        <v>2</v>
      </c>
      <c r="E362" t="b">
        <f>IF(Table1[[#This Row],[Control Bundle]]=Table1[[#This Row],[Refactored Bundle]],TRUE,FALSE)</f>
        <v>1</v>
      </c>
      <c r="F362" t="b">
        <f>IF(Table1[[#This Row],[Control State]]=Table1[[#This Row],[Refactored State]],TRUE,FALSE)</f>
        <v>1</v>
      </c>
    </row>
    <row r="363" spans="1:6" x14ac:dyDescent="0.2">
      <c r="A363" t="s">
        <v>217</v>
      </c>
      <c r="B363" t="s">
        <v>2</v>
      </c>
      <c r="C363" t="s">
        <v>217</v>
      </c>
      <c r="D363" t="s">
        <v>2</v>
      </c>
      <c r="E363" t="b">
        <f>IF(Table1[[#This Row],[Control Bundle]]=Table1[[#This Row],[Refactored Bundle]],TRUE,FALSE)</f>
        <v>1</v>
      </c>
      <c r="F363" t="b">
        <f>IF(Table1[[#This Row],[Control State]]=Table1[[#This Row],[Refactored State]],TRUE,FALSE)</f>
        <v>1</v>
      </c>
    </row>
    <row r="364" spans="1:6" x14ac:dyDescent="0.2">
      <c r="A364" t="s">
        <v>283</v>
      </c>
      <c r="B364" t="s">
        <v>2</v>
      </c>
      <c r="C364" t="s">
        <v>283</v>
      </c>
      <c r="D364" t="s">
        <v>2</v>
      </c>
      <c r="E364" t="b">
        <f>IF(Table1[[#This Row],[Control Bundle]]=Table1[[#This Row],[Refactored Bundle]],TRUE,FALSE)</f>
        <v>1</v>
      </c>
      <c r="F364" t="b">
        <f>IF(Table1[[#This Row],[Control State]]=Table1[[#This Row],[Refactored State]],TRUE,FALSE)</f>
        <v>1</v>
      </c>
    </row>
    <row r="365" spans="1:6" x14ac:dyDescent="0.2">
      <c r="A365" t="s">
        <v>155</v>
      </c>
      <c r="B365" t="s">
        <v>2</v>
      </c>
      <c r="C365" t="s">
        <v>155</v>
      </c>
      <c r="D365" t="s">
        <v>2</v>
      </c>
      <c r="E365" t="b">
        <f>IF(Table1[[#This Row],[Control Bundle]]=Table1[[#This Row],[Refactored Bundle]],TRUE,FALSE)</f>
        <v>1</v>
      </c>
      <c r="F365" t="b">
        <f>IF(Table1[[#This Row],[Control State]]=Table1[[#This Row],[Refactored State]],TRUE,FALSE)</f>
        <v>1</v>
      </c>
    </row>
    <row r="366" spans="1:6" x14ac:dyDescent="0.2">
      <c r="A366" t="s">
        <v>104</v>
      </c>
      <c r="B366" t="s">
        <v>2</v>
      </c>
      <c r="C366" t="s">
        <v>104</v>
      </c>
      <c r="D366" t="s">
        <v>2</v>
      </c>
      <c r="E366" t="b">
        <f>IF(Table1[[#This Row],[Control Bundle]]=Table1[[#This Row],[Refactored Bundle]],TRUE,FALSE)</f>
        <v>1</v>
      </c>
      <c r="F366" t="b">
        <f>IF(Table1[[#This Row],[Control State]]=Table1[[#This Row],[Refactored State]],TRUE,FALSE)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5"/>
  <sheetViews>
    <sheetView workbookViewId="0"/>
  </sheetViews>
  <sheetFormatPr baseColWidth="10" defaultRowHeight="16" x14ac:dyDescent="0.2"/>
  <cols>
    <col min="1" max="1" width="66.83203125" bestFit="1" customWidth="1"/>
    <col min="2" max="2" width="24.83203125" bestFit="1" customWidth="1"/>
    <col min="3" max="3" width="66.83203125" bestFit="1" customWidth="1"/>
    <col min="4" max="4" width="28" bestFit="1" customWidth="1"/>
    <col min="5" max="5" width="15.5" bestFit="1" customWidth="1"/>
    <col min="6" max="6" width="14.5" bestFit="1" customWidth="1"/>
  </cols>
  <sheetData>
    <row r="1" spans="1:6" x14ac:dyDescent="0.2">
      <c r="A1" t="s">
        <v>709</v>
      </c>
      <c r="B1" t="s">
        <v>721</v>
      </c>
      <c r="C1" t="s">
        <v>723</v>
      </c>
      <c r="D1" t="s">
        <v>725</v>
      </c>
      <c r="E1" t="s">
        <v>375</v>
      </c>
      <c r="F1" t="s">
        <v>376</v>
      </c>
    </row>
    <row r="2" spans="1:6" x14ac:dyDescent="0.2">
      <c r="A2" t="s">
        <v>16</v>
      </c>
      <c r="B2">
        <v>0</v>
      </c>
      <c r="C2" t="s">
        <v>16</v>
      </c>
      <c r="D2">
        <v>0</v>
      </c>
      <c r="E2" t="b">
        <f>IF(Table2[[#This Row],[Control Bundle]]=Table2[[#This Row],[Refactored Bundle]],TRUE,FALSE)</f>
        <v>1</v>
      </c>
      <c r="F2" t="b">
        <f>IF(Table2[[#This Row],[Control Resolved Bundles]]=Table2[[#This Row],[Refactored Resolved Bundles]],TRUE,FALSE)</f>
        <v>1</v>
      </c>
    </row>
    <row r="3" spans="1:6" x14ac:dyDescent="0.2">
      <c r="A3" t="s">
        <v>202</v>
      </c>
      <c r="B3">
        <v>1</v>
      </c>
      <c r="C3" t="s">
        <v>202</v>
      </c>
      <c r="D3">
        <v>1</v>
      </c>
      <c r="E3" t="b">
        <f>IF(Table2[[#This Row],[Control Bundle]]=Table2[[#This Row],[Refactored Bundle]],TRUE,FALSE)</f>
        <v>1</v>
      </c>
      <c r="F3" t="b">
        <f>IF(Table2[[#This Row],[Control Resolved Bundles]]=Table2[[#This Row],[Refactored Resolved Bundles]],TRUE,FALSE)</f>
        <v>1</v>
      </c>
    </row>
    <row r="4" spans="1:6" x14ac:dyDescent="0.2">
      <c r="A4" t="s">
        <v>109</v>
      </c>
      <c r="B4">
        <v>2</v>
      </c>
      <c r="C4" t="s">
        <v>109</v>
      </c>
      <c r="D4">
        <v>2</v>
      </c>
      <c r="E4" t="b">
        <f>IF(Table2[[#This Row],[Control Bundle]]=Table2[[#This Row],[Refactored Bundle]],TRUE,FALSE)</f>
        <v>1</v>
      </c>
      <c r="F4" t="b">
        <f>IF(Table2[[#This Row],[Control Resolved Bundles]]=Table2[[#This Row],[Refactored Resolved Bundles]],TRUE,FALSE)</f>
        <v>1</v>
      </c>
    </row>
    <row r="5" spans="1:6" x14ac:dyDescent="0.2">
      <c r="A5" t="s">
        <v>133</v>
      </c>
      <c r="B5">
        <v>3</v>
      </c>
      <c r="C5" t="s">
        <v>133</v>
      </c>
      <c r="D5">
        <v>3</v>
      </c>
      <c r="E5" t="b">
        <f>IF(Table2[[#This Row],[Control Bundle]]=Table2[[#This Row],[Refactored Bundle]],TRUE,FALSE)</f>
        <v>1</v>
      </c>
      <c r="F5" t="b">
        <f>IF(Table2[[#This Row],[Control Resolved Bundles]]=Table2[[#This Row],[Refactored Resolved Bundles]],TRUE,FALSE)</f>
        <v>1</v>
      </c>
    </row>
    <row r="6" spans="1:6" x14ac:dyDescent="0.2">
      <c r="A6" t="s">
        <v>322</v>
      </c>
      <c r="B6">
        <v>4</v>
      </c>
      <c r="C6" t="s">
        <v>322</v>
      </c>
      <c r="D6">
        <v>4</v>
      </c>
      <c r="E6" t="b">
        <f>IF(Table2[[#This Row],[Control Bundle]]=Table2[[#This Row],[Refactored Bundle]],TRUE,FALSE)</f>
        <v>1</v>
      </c>
      <c r="F6" t="b">
        <f>IF(Table2[[#This Row],[Control Resolved Bundles]]=Table2[[#This Row],[Refactored Resolved Bundles]],TRUE,FALSE)</f>
        <v>1</v>
      </c>
    </row>
    <row r="7" spans="1:6" x14ac:dyDescent="0.2">
      <c r="A7" t="s">
        <v>349</v>
      </c>
      <c r="B7">
        <v>5</v>
      </c>
      <c r="C7" t="s">
        <v>349</v>
      </c>
      <c r="D7">
        <v>5</v>
      </c>
      <c r="E7" t="b">
        <f>IF(Table2[[#This Row],[Control Bundle]]=Table2[[#This Row],[Refactored Bundle]],TRUE,FALSE)</f>
        <v>1</v>
      </c>
      <c r="F7" t="b">
        <f>IF(Table2[[#This Row],[Control Resolved Bundles]]=Table2[[#This Row],[Refactored Resolved Bundles]],TRUE,FALSE)</f>
        <v>1</v>
      </c>
    </row>
    <row r="8" spans="1:6" x14ac:dyDescent="0.2">
      <c r="A8" t="s">
        <v>81</v>
      </c>
      <c r="B8">
        <v>6</v>
      </c>
      <c r="C8" t="s">
        <v>81</v>
      </c>
      <c r="D8">
        <v>6</v>
      </c>
      <c r="E8" t="b">
        <f>IF(Table2[[#This Row],[Control Bundle]]=Table2[[#This Row],[Refactored Bundle]],TRUE,FALSE)</f>
        <v>1</v>
      </c>
      <c r="F8" t="b">
        <f>IF(Table2[[#This Row],[Control Resolved Bundles]]=Table2[[#This Row],[Refactored Resolved Bundles]],TRUE,FALSE)</f>
        <v>1</v>
      </c>
    </row>
    <row r="9" spans="1:6" x14ac:dyDescent="0.2">
      <c r="A9" t="s">
        <v>226</v>
      </c>
      <c r="B9">
        <v>8</v>
      </c>
      <c r="C9" t="s">
        <v>226</v>
      </c>
      <c r="D9">
        <v>8</v>
      </c>
      <c r="E9" t="b">
        <f>IF(Table2[[#This Row],[Control Bundle]]=Table2[[#This Row],[Refactored Bundle]],TRUE,FALSE)</f>
        <v>1</v>
      </c>
      <c r="F9" t="b">
        <f>IF(Table2[[#This Row],[Control Resolved Bundles]]=Table2[[#This Row],[Refactored Resolved Bundles]],TRUE,FALSE)</f>
        <v>1</v>
      </c>
    </row>
    <row r="10" spans="1:6" x14ac:dyDescent="0.2">
      <c r="A10" t="s">
        <v>182</v>
      </c>
      <c r="B10">
        <v>7</v>
      </c>
      <c r="C10" t="s">
        <v>182</v>
      </c>
      <c r="D10">
        <v>7</v>
      </c>
      <c r="E10" t="b">
        <f>IF(Table2[[#This Row],[Control Bundle]]=Table2[[#This Row],[Refactored Bundle]],TRUE,FALSE)</f>
        <v>1</v>
      </c>
      <c r="F10" t="b">
        <f>IF(Table2[[#This Row],[Control Resolved Bundles]]=Table2[[#This Row],[Refactored Resolved Bundles]],TRUE,FALSE)</f>
        <v>1</v>
      </c>
    </row>
    <row r="11" spans="1:6" x14ac:dyDescent="0.2">
      <c r="A11" t="s">
        <v>1</v>
      </c>
      <c r="B11">
        <v>9</v>
      </c>
      <c r="C11" t="s">
        <v>1</v>
      </c>
      <c r="D11">
        <v>9</v>
      </c>
      <c r="E11" t="b">
        <f>IF(Table2[[#This Row],[Control Bundle]]=Table2[[#This Row],[Refactored Bundle]],TRUE,FALSE)</f>
        <v>1</v>
      </c>
      <c r="F11" t="b">
        <f>IF(Table2[[#This Row],[Control Resolved Bundles]]=Table2[[#This Row],[Refactored Resolved Bundles]],TRUE,FALSE)</f>
        <v>1</v>
      </c>
    </row>
    <row r="12" spans="1:6" x14ac:dyDescent="0.2">
      <c r="A12" t="s">
        <v>94</v>
      </c>
      <c r="B12">
        <v>10</v>
      </c>
      <c r="C12" t="s">
        <v>94</v>
      </c>
      <c r="D12">
        <v>10</v>
      </c>
      <c r="E12" t="b">
        <f>IF(Table2[[#This Row],[Control Bundle]]=Table2[[#This Row],[Refactored Bundle]],TRUE,FALSE)</f>
        <v>1</v>
      </c>
      <c r="F12" t="b">
        <f>IF(Table2[[#This Row],[Control Resolved Bundles]]=Table2[[#This Row],[Refactored Resolved Bundles]],TRUE,FALSE)</f>
        <v>1</v>
      </c>
    </row>
    <row r="13" spans="1:6" x14ac:dyDescent="0.2">
      <c r="A13" t="s">
        <v>154</v>
      </c>
      <c r="B13">
        <v>11</v>
      </c>
      <c r="C13" t="s">
        <v>154</v>
      </c>
      <c r="D13">
        <v>11</v>
      </c>
      <c r="E13" t="b">
        <f>IF(Table2[[#This Row],[Control Bundle]]=Table2[[#This Row],[Refactored Bundle]],TRUE,FALSE)</f>
        <v>1</v>
      </c>
      <c r="F13" t="b">
        <f>IF(Table2[[#This Row],[Control Resolved Bundles]]=Table2[[#This Row],[Refactored Resolved Bundles]],TRUE,FALSE)</f>
        <v>1</v>
      </c>
    </row>
    <row r="14" spans="1:6" x14ac:dyDescent="0.2">
      <c r="A14" t="s">
        <v>138</v>
      </c>
      <c r="B14">
        <v>13</v>
      </c>
      <c r="C14" t="s">
        <v>138</v>
      </c>
      <c r="D14">
        <v>13</v>
      </c>
      <c r="E14" t="b">
        <f>IF(Table2[[#This Row],[Control Bundle]]=Table2[[#This Row],[Refactored Bundle]],TRUE,FALSE)</f>
        <v>1</v>
      </c>
      <c r="F14" t="b">
        <f>IF(Table2[[#This Row],[Control Resolved Bundles]]=Table2[[#This Row],[Refactored Resolved Bundles]],TRUE,FALSE)</f>
        <v>1</v>
      </c>
    </row>
    <row r="15" spans="1:6" x14ac:dyDescent="0.2">
      <c r="A15" t="s">
        <v>22</v>
      </c>
      <c r="B15">
        <v>12</v>
      </c>
      <c r="C15" t="s">
        <v>22</v>
      </c>
      <c r="D15">
        <v>12</v>
      </c>
      <c r="E15" t="b">
        <f>IF(Table2[[#This Row],[Control Bundle]]=Table2[[#This Row],[Refactored Bundle]],TRUE,FALSE)</f>
        <v>1</v>
      </c>
      <c r="F15" t="b">
        <f>IF(Table2[[#This Row],[Control Resolved Bundles]]=Table2[[#This Row],[Refactored Resolved Bundles]],TRUE,FALSE)</f>
        <v>1</v>
      </c>
    </row>
    <row r="16" spans="1:6" x14ac:dyDescent="0.2">
      <c r="A16" t="s">
        <v>153</v>
      </c>
      <c r="B16">
        <v>14</v>
      </c>
      <c r="C16" t="s">
        <v>153</v>
      </c>
      <c r="D16">
        <v>14</v>
      </c>
      <c r="E16" t="b">
        <f>IF(Table2[[#This Row],[Control Bundle]]=Table2[[#This Row],[Refactored Bundle]],TRUE,FALSE)</f>
        <v>1</v>
      </c>
      <c r="F16" t="b">
        <f>IF(Table2[[#This Row],[Control Resolved Bundles]]=Table2[[#This Row],[Refactored Resolved Bundles]],TRUE,FALSE)</f>
        <v>1</v>
      </c>
    </row>
    <row r="17" spans="1:6" x14ac:dyDescent="0.2">
      <c r="A17" t="s">
        <v>161</v>
      </c>
      <c r="B17">
        <v>15</v>
      </c>
      <c r="C17" t="s">
        <v>161</v>
      </c>
      <c r="D17">
        <v>15</v>
      </c>
      <c r="E17" t="b">
        <f>IF(Table2[[#This Row],[Control Bundle]]=Table2[[#This Row],[Refactored Bundle]],TRUE,FALSE)</f>
        <v>1</v>
      </c>
      <c r="F17" t="b">
        <f>IF(Table2[[#This Row],[Control Resolved Bundles]]=Table2[[#This Row],[Refactored Resolved Bundles]],TRUE,FALSE)</f>
        <v>1</v>
      </c>
    </row>
    <row r="18" spans="1:6" x14ac:dyDescent="0.2">
      <c r="A18" t="s">
        <v>353</v>
      </c>
      <c r="B18">
        <v>16</v>
      </c>
      <c r="C18" t="s">
        <v>353</v>
      </c>
      <c r="D18">
        <v>16</v>
      </c>
      <c r="E18" t="b">
        <f>IF(Table2[[#This Row],[Control Bundle]]=Table2[[#This Row],[Refactored Bundle]],TRUE,FALSE)</f>
        <v>1</v>
      </c>
      <c r="F18" t="b">
        <f>IF(Table2[[#This Row],[Control Resolved Bundles]]=Table2[[#This Row],[Refactored Resolved Bundles]],TRUE,FALSE)</f>
        <v>1</v>
      </c>
    </row>
    <row r="19" spans="1:6" x14ac:dyDescent="0.2">
      <c r="A19" t="s">
        <v>345</v>
      </c>
      <c r="B19">
        <v>17</v>
      </c>
      <c r="C19" t="s">
        <v>345</v>
      </c>
      <c r="D19">
        <v>17</v>
      </c>
      <c r="E19" t="b">
        <f>IF(Table2[[#This Row],[Control Bundle]]=Table2[[#This Row],[Refactored Bundle]],TRUE,FALSE)</f>
        <v>1</v>
      </c>
      <c r="F19" t="b">
        <f>IF(Table2[[#This Row],[Control Resolved Bundles]]=Table2[[#This Row],[Refactored Resolved Bundles]],TRUE,FALSE)</f>
        <v>1</v>
      </c>
    </row>
    <row r="20" spans="1:6" x14ac:dyDescent="0.2">
      <c r="A20" t="s">
        <v>209</v>
      </c>
      <c r="B20">
        <v>18</v>
      </c>
      <c r="C20" t="s">
        <v>209</v>
      </c>
      <c r="D20">
        <v>18</v>
      </c>
      <c r="E20" t="b">
        <f>IF(Table2[[#This Row],[Control Bundle]]=Table2[[#This Row],[Refactored Bundle]],TRUE,FALSE)</f>
        <v>1</v>
      </c>
      <c r="F20" t="b">
        <f>IF(Table2[[#This Row],[Control Resolved Bundles]]=Table2[[#This Row],[Refactored Resolved Bundles]],TRUE,FALSE)</f>
        <v>1</v>
      </c>
    </row>
    <row r="21" spans="1:6" x14ac:dyDescent="0.2">
      <c r="A21" t="s">
        <v>19</v>
      </c>
      <c r="B21">
        <v>19</v>
      </c>
      <c r="C21" t="s">
        <v>19</v>
      </c>
      <c r="D21">
        <v>19</v>
      </c>
      <c r="E21" t="b">
        <f>IF(Table2[[#This Row],[Control Bundle]]=Table2[[#This Row],[Refactored Bundle]],TRUE,FALSE)</f>
        <v>1</v>
      </c>
      <c r="F21" t="b">
        <f>IF(Table2[[#This Row],[Control Resolved Bundles]]=Table2[[#This Row],[Refactored Resolved Bundles]],TRUE,FALSE)</f>
        <v>1</v>
      </c>
    </row>
    <row r="22" spans="1:6" x14ac:dyDescent="0.2">
      <c r="A22" t="s">
        <v>13</v>
      </c>
      <c r="B22">
        <v>20</v>
      </c>
      <c r="C22" t="s">
        <v>13</v>
      </c>
      <c r="D22">
        <v>20</v>
      </c>
      <c r="E22" t="b">
        <f>IF(Table2[[#This Row],[Control Bundle]]=Table2[[#This Row],[Refactored Bundle]],TRUE,FALSE)</f>
        <v>1</v>
      </c>
      <c r="F22" t="b">
        <f>IF(Table2[[#This Row],[Control Resolved Bundles]]=Table2[[#This Row],[Refactored Resolved Bundles]],TRUE,FALSE)</f>
        <v>1</v>
      </c>
    </row>
    <row r="23" spans="1:6" x14ac:dyDescent="0.2">
      <c r="A23" t="s">
        <v>278</v>
      </c>
      <c r="B23">
        <v>21</v>
      </c>
      <c r="C23" t="s">
        <v>278</v>
      </c>
      <c r="D23">
        <v>21</v>
      </c>
      <c r="E23" t="b">
        <f>IF(Table2[[#This Row],[Control Bundle]]=Table2[[#This Row],[Refactored Bundle]],TRUE,FALSE)</f>
        <v>1</v>
      </c>
      <c r="F23" t="b">
        <f>IF(Table2[[#This Row],[Control Resolved Bundles]]=Table2[[#This Row],[Refactored Resolved Bundles]],TRUE,FALSE)</f>
        <v>1</v>
      </c>
    </row>
    <row r="24" spans="1:6" x14ac:dyDescent="0.2">
      <c r="A24" t="s">
        <v>17</v>
      </c>
      <c r="B24">
        <v>22</v>
      </c>
      <c r="C24" t="s">
        <v>17</v>
      </c>
      <c r="D24">
        <v>22</v>
      </c>
      <c r="E24" t="b">
        <f>IF(Table2[[#This Row],[Control Bundle]]=Table2[[#This Row],[Refactored Bundle]],TRUE,FALSE)</f>
        <v>1</v>
      </c>
      <c r="F24" t="b">
        <f>IF(Table2[[#This Row],[Control Resolved Bundles]]=Table2[[#This Row],[Refactored Resolved Bundles]],TRUE,FALSE)</f>
        <v>1</v>
      </c>
    </row>
    <row r="25" spans="1:6" x14ac:dyDescent="0.2">
      <c r="A25" t="s">
        <v>108</v>
      </c>
      <c r="B25">
        <v>23</v>
      </c>
      <c r="C25" t="s">
        <v>108</v>
      </c>
      <c r="D25">
        <v>23</v>
      </c>
      <c r="E25" t="b">
        <f>IF(Table2[[#This Row],[Control Bundle]]=Table2[[#This Row],[Refactored Bundle]],TRUE,FALSE)</f>
        <v>1</v>
      </c>
      <c r="F25" t="b">
        <f>IF(Table2[[#This Row],[Control Resolved Bundles]]=Table2[[#This Row],[Refactored Resolved Bundles]],TRUE,FALSE)</f>
        <v>1</v>
      </c>
    </row>
    <row r="26" spans="1:6" x14ac:dyDescent="0.2">
      <c r="A26" t="s">
        <v>54</v>
      </c>
      <c r="B26">
        <v>24</v>
      </c>
      <c r="C26" t="s">
        <v>54</v>
      </c>
      <c r="D26">
        <v>24</v>
      </c>
      <c r="E26" t="b">
        <f>IF(Table2[[#This Row],[Control Bundle]]=Table2[[#This Row],[Refactored Bundle]],TRUE,FALSE)</f>
        <v>1</v>
      </c>
      <c r="F26" t="b">
        <f>IF(Table2[[#This Row],[Control Resolved Bundles]]=Table2[[#This Row],[Refactored Resolved Bundles]],TRUE,FALSE)</f>
        <v>1</v>
      </c>
    </row>
    <row r="27" spans="1:6" x14ac:dyDescent="0.2">
      <c r="A27" t="s">
        <v>264</v>
      </c>
      <c r="B27">
        <v>25</v>
      </c>
      <c r="C27" t="s">
        <v>264</v>
      </c>
      <c r="D27">
        <v>25</v>
      </c>
      <c r="E27" t="b">
        <f>IF(Table2[[#This Row],[Control Bundle]]=Table2[[#This Row],[Refactored Bundle]],TRUE,FALSE)</f>
        <v>1</v>
      </c>
      <c r="F27" t="b">
        <f>IF(Table2[[#This Row],[Control Resolved Bundles]]=Table2[[#This Row],[Refactored Resolved Bundles]],TRUE,FALSE)</f>
        <v>1</v>
      </c>
    </row>
    <row r="28" spans="1:6" x14ac:dyDescent="0.2">
      <c r="A28" t="s">
        <v>31</v>
      </c>
      <c r="B28">
        <v>26</v>
      </c>
      <c r="C28" t="s">
        <v>31</v>
      </c>
      <c r="D28">
        <v>26</v>
      </c>
      <c r="E28" t="b">
        <f>IF(Table2[[#This Row],[Control Bundle]]=Table2[[#This Row],[Refactored Bundle]],TRUE,FALSE)</f>
        <v>1</v>
      </c>
      <c r="F28" t="b">
        <f>IF(Table2[[#This Row],[Control Resolved Bundles]]=Table2[[#This Row],[Refactored Resolved Bundles]],TRUE,FALSE)</f>
        <v>1</v>
      </c>
    </row>
    <row r="29" spans="1:6" x14ac:dyDescent="0.2">
      <c r="A29" t="s">
        <v>76</v>
      </c>
      <c r="B29">
        <v>27</v>
      </c>
      <c r="C29" t="s">
        <v>76</v>
      </c>
      <c r="D29">
        <v>27</v>
      </c>
      <c r="E29" t="b">
        <f>IF(Table2[[#This Row],[Control Bundle]]=Table2[[#This Row],[Refactored Bundle]],TRUE,FALSE)</f>
        <v>1</v>
      </c>
      <c r="F29" t="b">
        <f>IF(Table2[[#This Row],[Control Resolved Bundles]]=Table2[[#This Row],[Refactored Resolved Bundles]],TRUE,FALSE)</f>
        <v>1</v>
      </c>
    </row>
    <row r="30" spans="1:6" x14ac:dyDescent="0.2">
      <c r="A30" t="s">
        <v>228</v>
      </c>
      <c r="B30">
        <v>28</v>
      </c>
      <c r="C30" t="s">
        <v>228</v>
      </c>
      <c r="D30">
        <v>28</v>
      </c>
      <c r="E30" t="b">
        <f>IF(Table2[[#This Row],[Control Bundle]]=Table2[[#This Row],[Refactored Bundle]],TRUE,FALSE)</f>
        <v>1</v>
      </c>
      <c r="F30" t="b">
        <f>IF(Table2[[#This Row],[Control Resolved Bundles]]=Table2[[#This Row],[Refactored Resolved Bundles]],TRUE,FALSE)</f>
        <v>1</v>
      </c>
    </row>
    <row r="31" spans="1:6" x14ac:dyDescent="0.2">
      <c r="A31" t="s">
        <v>324</v>
      </c>
      <c r="B31">
        <v>29</v>
      </c>
      <c r="C31" t="s">
        <v>324</v>
      </c>
      <c r="D31">
        <v>29</v>
      </c>
      <c r="E31" t="b">
        <f>IF(Table2[[#This Row],[Control Bundle]]=Table2[[#This Row],[Refactored Bundle]],TRUE,FALSE)</f>
        <v>1</v>
      </c>
      <c r="F31" t="b">
        <f>IF(Table2[[#This Row],[Control Resolved Bundles]]=Table2[[#This Row],[Refactored Resolved Bundles]],TRUE,FALSE)</f>
        <v>1</v>
      </c>
    </row>
    <row r="32" spans="1:6" x14ac:dyDescent="0.2">
      <c r="A32" t="s">
        <v>307</v>
      </c>
      <c r="B32">
        <v>30</v>
      </c>
      <c r="C32" t="s">
        <v>307</v>
      </c>
      <c r="D32">
        <v>30</v>
      </c>
      <c r="E32" t="b">
        <f>IF(Table2[[#This Row],[Control Bundle]]=Table2[[#This Row],[Refactored Bundle]],TRUE,FALSE)</f>
        <v>1</v>
      </c>
      <c r="F32" t="b">
        <f>IF(Table2[[#This Row],[Control Resolved Bundles]]=Table2[[#This Row],[Refactored Resolved Bundles]],TRUE,FALSE)</f>
        <v>1</v>
      </c>
    </row>
    <row r="33" spans="1:6" x14ac:dyDescent="0.2">
      <c r="A33" t="s">
        <v>265</v>
      </c>
      <c r="B33">
        <v>34</v>
      </c>
      <c r="C33" t="s">
        <v>265</v>
      </c>
      <c r="D33">
        <v>34</v>
      </c>
      <c r="E33" t="b">
        <f>IF(Table2[[#This Row],[Control Bundle]]=Table2[[#This Row],[Refactored Bundle]],TRUE,FALSE)</f>
        <v>1</v>
      </c>
      <c r="F33" t="b">
        <f>IF(Table2[[#This Row],[Control Resolved Bundles]]=Table2[[#This Row],[Refactored Resolved Bundles]],TRUE,FALSE)</f>
        <v>1</v>
      </c>
    </row>
    <row r="34" spans="1:6" x14ac:dyDescent="0.2">
      <c r="A34" t="s">
        <v>290</v>
      </c>
      <c r="B34">
        <v>31</v>
      </c>
      <c r="C34" t="s">
        <v>290</v>
      </c>
      <c r="D34">
        <v>31</v>
      </c>
      <c r="E34" t="b">
        <f>IF(Table2[[#This Row],[Control Bundle]]=Table2[[#This Row],[Refactored Bundle]],TRUE,FALSE)</f>
        <v>1</v>
      </c>
      <c r="F34" t="b">
        <f>IF(Table2[[#This Row],[Control Resolved Bundles]]=Table2[[#This Row],[Refactored Resolved Bundles]],TRUE,FALSE)</f>
        <v>1</v>
      </c>
    </row>
    <row r="35" spans="1:6" x14ac:dyDescent="0.2">
      <c r="A35" t="s">
        <v>114</v>
      </c>
      <c r="B35">
        <v>33</v>
      </c>
      <c r="C35" t="s">
        <v>114</v>
      </c>
      <c r="D35">
        <v>33</v>
      </c>
      <c r="E35" t="b">
        <f>IF(Table2[[#This Row],[Control Bundle]]=Table2[[#This Row],[Refactored Bundle]],TRUE,FALSE)</f>
        <v>1</v>
      </c>
      <c r="F35" t="b">
        <f>IF(Table2[[#This Row],[Control Resolved Bundles]]=Table2[[#This Row],[Refactored Resolved Bundles]],TRUE,FALSE)</f>
        <v>1</v>
      </c>
    </row>
    <row r="36" spans="1:6" x14ac:dyDescent="0.2">
      <c r="A36" t="s">
        <v>147</v>
      </c>
      <c r="B36">
        <v>32</v>
      </c>
      <c r="C36" t="s">
        <v>147</v>
      </c>
      <c r="D36">
        <v>32</v>
      </c>
      <c r="E36" t="b">
        <f>IF(Table2[[#This Row],[Control Bundle]]=Table2[[#This Row],[Refactored Bundle]],TRUE,FALSE)</f>
        <v>1</v>
      </c>
      <c r="F36" t="b">
        <f>IF(Table2[[#This Row],[Control Resolved Bundles]]=Table2[[#This Row],[Refactored Resolved Bundles]],TRUE,FALSE)</f>
        <v>1</v>
      </c>
    </row>
    <row r="37" spans="1:6" x14ac:dyDescent="0.2">
      <c r="A37" t="s">
        <v>120</v>
      </c>
      <c r="B37">
        <v>35</v>
      </c>
      <c r="C37" t="s">
        <v>120</v>
      </c>
      <c r="D37">
        <v>35</v>
      </c>
      <c r="E37" t="b">
        <f>IF(Table2[[#This Row],[Control Bundle]]=Table2[[#This Row],[Refactored Bundle]],TRUE,FALSE)</f>
        <v>1</v>
      </c>
      <c r="F37" t="b">
        <f>IF(Table2[[#This Row],[Control Resolved Bundles]]=Table2[[#This Row],[Refactored Resolved Bundles]],TRUE,FALSE)</f>
        <v>1</v>
      </c>
    </row>
    <row r="38" spans="1:6" x14ac:dyDescent="0.2">
      <c r="A38" t="s">
        <v>27</v>
      </c>
      <c r="B38">
        <v>36</v>
      </c>
      <c r="C38" t="s">
        <v>27</v>
      </c>
      <c r="D38">
        <v>36</v>
      </c>
      <c r="E38" t="b">
        <f>IF(Table2[[#This Row],[Control Bundle]]=Table2[[#This Row],[Refactored Bundle]],TRUE,FALSE)</f>
        <v>1</v>
      </c>
      <c r="F38" t="b">
        <f>IF(Table2[[#This Row],[Control Resolved Bundles]]=Table2[[#This Row],[Refactored Resolved Bundles]],TRUE,FALSE)</f>
        <v>1</v>
      </c>
    </row>
    <row r="39" spans="1:6" x14ac:dyDescent="0.2">
      <c r="A39" t="s">
        <v>309</v>
      </c>
      <c r="B39">
        <v>40</v>
      </c>
      <c r="C39" t="s">
        <v>309</v>
      </c>
      <c r="D39">
        <v>40</v>
      </c>
      <c r="E39" t="b">
        <f>IF(Table2[[#This Row],[Control Bundle]]=Table2[[#This Row],[Refactored Bundle]],TRUE,FALSE)</f>
        <v>1</v>
      </c>
      <c r="F39" t="b">
        <f>IF(Table2[[#This Row],[Control Resolved Bundles]]=Table2[[#This Row],[Refactored Resolved Bundles]],TRUE,FALSE)</f>
        <v>1</v>
      </c>
    </row>
    <row r="40" spans="1:6" x14ac:dyDescent="0.2">
      <c r="A40" t="s">
        <v>358</v>
      </c>
      <c r="B40">
        <v>37</v>
      </c>
      <c r="C40" t="s">
        <v>358</v>
      </c>
      <c r="D40">
        <v>37</v>
      </c>
      <c r="E40" t="b">
        <f>IF(Table2[[#This Row],[Control Bundle]]=Table2[[#This Row],[Refactored Bundle]],TRUE,FALSE)</f>
        <v>1</v>
      </c>
      <c r="F40" t="b">
        <f>IF(Table2[[#This Row],[Control Resolved Bundles]]=Table2[[#This Row],[Refactored Resolved Bundles]],TRUE,FALSE)</f>
        <v>1</v>
      </c>
    </row>
    <row r="41" spans="1:6" x14ac:dyDescent="0.2">
      <c r="A41" t="s">
        <v>298</v>
      </c>
      <c r="B41">
        <v>38</v>
      </c>
      <c r="C41" t="s">
        <v>298</v>
      </c>
      <c r="D41">
        <v>38</v>
      </c>
      <c r="E41" t="b">
        <f>IF(Table2[[#This Row],[Control Bundle]]=Table2[[#This Row],[Refactored Bundle]],TRUE,FALSE)</f>
        <v>1</v>
      </c>
      <c r="F41" t="b">
        <f>IF(Table2[[#This Row],[Control Resolved Bundles]]=Table2[[#This Row],[Refactored Resolved Bundles]],TRUE,FALSE)</f>
        <v>1</v>
      </c>
    </row>
    <row r="42" spans="1:6" x14ac:dyDescent="0.2">
      <c r="A42" t="s">
        <v>188</v>
      </c>
      <c r="B42">
        <v>39</v>
      </c>
      <c r="C42" t="s">
        <v>188</v>
      </c>
      <c r="D42">
        <v>39</v>
      </c>
      <c r="E42" t="b">
        <f>IF(Table2[[#This Row],[Control Bundle]]=Table2[[#This Row],[Refactored Bundle]],TRUE,FALSE)</f>
        <v>1</v>
      </c>
      <c r="F42" t="b">
        <f>IF(Table2[[#This Row],[Control Resolved Bundles]]=Table2[[#This Row],[Refactored Resolved Bundles]],TRUE,FALSE)</f>
        <v>1</v>
      </c>
    </row>
    <row r="43" spans="1:6" x14ac:dyDescent="0.2">
      <c r="A43" t="s">
        <v>364</v>
      </c>
      <c r="B43">
        <v>41</v>
      </c>
      <c r="C43" t="s">
        <v>364</v>
      </c>
      <c r="D43">
        <v>41</v>
      </c>
      <c r="E43" t="b">
        <f>IF(Table2[[#This Row],[Control Bundle]]=Table2[[#This Row],[Refactored Bundle]],TRUE,FALSE)</f>
        <v>1</v>
      </c>
      <c r="F43" t="b">
        <f>IF(Table2[[#This Row],[Control Resolved Bundles]]=Table2[[#This Row],[Refactored Resolved Bundles]],TRUE,FALSE)</f>
        <v>1</v>
      </c>
    </row>
    <row r="44" spans="1:6" x14ac:dyDescent="0.2">
      <c r="A44" t="s">
        <v>335</v>
      </c>
      <c r="B44">
        <v>42</v>
      </c>
      <c r="C44" t="s">
        <v>335</v>
      </c>
      <c r="D44">
        <v>42</v>
      </c>
      <c r="E44" t="b">
        <f>IF(Table2[[#This Row],[Control Bundle]]=Table2[[#This Row],[Refactored Bundle]],TRUE,FALSE)</f>
        <v>1</v>
      </c>
      <c r="F44" t="b">
        <f>IF(Table2[[#This Row],[Control Resolved Bundles]]=Table2[[#This Row],[Refactored Resolved Bundles]],TRUE,FALSE)</f>
        <v>1</v>
      </c>
    </row>
    <row r="45" spans="1:6" x14ac:dyDescent="0.2">
      <c r="A45" t="s">
        <v>21</v>
      </c>
      <c r="B45">
        <v>43</v>
      </c>
      <c r="C45" t="s">
        <v>21</v>
      </c>
      <c r="D45">
        <v>43</v>
      </c>
      <c r="E45" t="b">
        <f>IF(Table2[[#This Row],[Control Bundle]]=Table2[[#This Row],[Refactored Bundle]],TRUE,FALSE)</f>
        <v>1</v>
      </c>
      <c r="F45" t="b">
        <f>IF(Table2[[#This Row],[Control Resolved Bundles]]=Table2[[#This Row],[Refactored Resolved Bundles]],TRUE,FALSE)</f>
        <v>1</v>
      </c>
    </row>
    <row r="46" spans="1:6" x14ac:dyDescent="0.2">
      <c r="A46" t="s">
        <v>33</v>
      </c>
      <c r="B46">
        <v>45</v>
      </c>
      <c r="C46" t="s">
        <v>33</v>
      </c>
      <c r="D46">
        <v>45</v>
      </c>
      <c r="E46" t="b">
        <f>IF(Table2[[#This Row],[Control Bundle]]=Table2[[#This Row],[Refactored Bundle]],TRUE,FALSE)</f>
        <v>1</v>
      </c>
      <c r="F46" t="b">
        <f>IF(Table2[[#This Row],[Control Resolved Bundles]]=Table2[[#This Row],[Refactored Resolved Bundles]],TRUE,FALSE)</f>
        <v>1</v>
      </c>
    </row>
    <row r="47" spans="1:6" x14ac:dyDescent="0.2">
      <c r="A47" t="s">
        <v>174</v>
      </c>
      <c r="B47">
        <v>44</v>
      </c>
      <c r="C47" t="s">
        <v>174</v>
      </c>
      <c r="D47">
        <v>44</v>
      </c>
      <c r="E47" t="b">
        <f>IF(Table2[[#This Row],[Control Bundle]]=Table2[[#This Row],[Refactored Bundle]],TRUE,FALSE)</f>
        <v>1</v>
      </c>
      <c r="F47" t="b">
        <f>IF(Table2[[#This Row],[Control Resolved Bundles]]=Table2[[#This Row],[Refactored Resolved Bundles]],TRUE,FALSE)</f>
        <v>1</v>
      </c>
    </row>
    <row r="48" spans="1:6" x14ac:dyDescent="0.2">
      <c r="A48" t="s">
        <v>215</v>
      </c>
      <c r="B48">
        <v>46</v>
      </c>
      <c r="C48" t="s">
        <v>215</v>
      </c>
      <c r="D48">
        <v>46</v>
      </c>
      <c r="E48" t="b">
        <f>IF(Table2[[#This Row],[Control Bundle]]=Table2[[#This Row],[Refactored Bundle]],TRUE,FALSE)</f>
        <v>1</v>
      </c>
      <c r="F48" t="b">
        <f>IF(Table2[[#This Row],[Control Resolved Bundles]]=Table2[[#This Row],[Refactored Resolved Bundles]],TRUE,FALSE)</f>
        <v>1</v>
      </c>
    </row>
    <row r="49" spans="1:6" x14ac:dyDescent="0.2">
      <c r="A49" t="s">
        <v>271</v>
      </c>
      <c r="B49">
        <v>47</v>
      </c>
      <c r="C49" t="s">
        <v>271</v>
      </c>
      <c r="D49">
        <v>47</v>
      </c>
      <c r="E49" t="b">
        <f>IF(Table2[[#This Row],[Control Bundle]]=Table2[[#This Row],[Refactored Bundle]],TRUE,FALSE)</f>
        <v>1</v>
      </c>
      <c r="F49" t="b">
        <f>IF(Table2[[#This Row],[Control Resolved Bundles]]=Table2[[#This Row],[Refactored Resolved Bundles]],TRUE,FALSE)</f>
        <v>1</v>
      </c>
    </row>
    <row r="50" spans="1:6" x14ac:dyDescent="0.2">
      <c r="A50" t="s">
        <v>172</v>
      </c>
      <c r="B50">
        <v>48</v>
      </c>
      <c r="C50" t="s">
        <v>172</v>
      </c>
      <c r="D50">
        <v>48</v>
      </c>
      <c r="E50" t="b">
        <f>IF(Table2[[#This Row],[Control Bundle]]=Table2[[#This Row],[Refactored Bundle]],TRUE,FALSE)</f>
        <v>1</v>
      </c>
      <c r="F50" t="b">
        <f>IF(Table2[[#This Row],[Control Resolved Bundles]]=Table2[[#This Row],[Refactored Resolved Bundles]],TRUE,FALSE)</f>
        <v>1</v>
      </c>
    </row>
    <row r="51" spans="1:6" x14ac:dyDescent="0.2">
      <c r="A51" t="s">
        <v>305</v>
      </c>
      <c r="B51">
        <v>49</v>
      </c>
      <c r="C51" t="s">
        <v>305</v>
      </c>
      <c r="D51">
        <v>49</v>
      </c>
      <c r="E51" t="b">
        <f>IF(Table2[[#This Row],[Control Bundle]]=Table2[[#This Row],[Refactored Bundle]],TRUE,FALSE)</f>
        <v>1</v>
      </c>
      <c r="F51" t="b">
        <f>IF(Table2[[#This Row],[Control Resolved Bundles]]=Table2[[#This Row],[Refactored Resolved Bundles]],TRUE,FALSE)</f>
        <v>1</v>
      </c>
    </row>
    <row r="52" spans="1:6" x14ac:dyDescent="0.2">
      <c r="A52" t="s">
        <v>241</v>
      </c>
      <c r="B52">
        <v>50</v>
      </c>
      <c r="C52" t="s">
        <v>241</v>
      </c>
      <c r="D52">
        <v>50</v>
      </c>
      <c r="E52" t="b">
        <f>IF(Table2[[#This Row],[Control Bundle]]=Table2[[#This Row],[Refactored Bundle]],TRUE,FALSE)</f>
        <v>1</v>
      </c>
      <c r="F52" t="b">
        <f>IF(Table2[[#This Row],[Control Resolved Bundles]]=Table2[[#This Row],[Refactored Resolved Bundles]],TRUE,FALSE)</f>
        <v>1</v>
      </c>
    </row>
    <row r="53" spans="1:6" x14ac:dyDescent="0.2">
      <c r="A53" t="s">
        <v>119</v>
      </c>
      <c r="B53">
        <v>51</v>
      </c>
      <c r="C53" t="s">
        <v>119</v>
      </c>
      <c r="D53">
        <v>51</v>
      </c>
      <c r="E53" t="b">
        <f>IF(Table2[[#This Row],[Control Bundle]]=Table2[[#This Row],[Refactored Bundle]],TRUE,FALSE)</f>
        <v>1</v>
      </c>
      <c r="F53" t="b">
        <f>IF(Table2[[#This Row],[Control Resolved Bundles]]=Table2[[#This Row],[Refactored Resolved Bundles]],TRUE,FALSE)</f>
        <v>1</v>
      </c>
    </row>
    <row r="54" spans="1:6" x14ac:dyDescent="0.2">
      <c r="A54" t="s">
        <v>303</v>
      </c>
      <c r="B54">
        <v>52</v>
      </c>
      <c r="C54" t="s">
        <v>303</v>
      </c>
      <c r="D54">
        <v>52</v>
      </c>
      <c r="E54" t="b">
        <f>IF(Table2[[#This Row],[Control Bundle]]=Table2[[#This Row],[Refactored Bundle]],TRUE,FALSE)</f>
        <v>1</v>
      </c>
      <c r="F54" t="b">
        <f>IF(Table2[[#This Row],[Control Resolved Bundles]]=Table2[[#This Row],[Refactored Resolved Bundles]],TRUE,FALSE)</f>
        <v>1</v>
      </c>
    </row>
    <row r="55" spans="1:6" x14ac:dyDescent="0.2">
      <c r="A55" t="s">
        <v>288</v>
      </c>
      <c r="B55">
        <v>53</v>
      </c>
      <c r="C55" t="s">
        <v>288</v>
      </c>
      <c r="D55">
        <v>53</v>
      </c>
      <c r="E55" t="b">
        <f>IF(Table2[[#This Row],[Control Bundle]]=Table2[[#This Row],[Refactored Bundle]],TRUE,FALSE)</f>
        <v>1</v>
      </c>
      <c r="F55" t="b">
        <f>IF(Table2[[#This Row],[Control Resolved Bundles]]=Table2[[#This Row],[Refactored Resolved Bundles]],TRUE,FALSE)</f>
        <v>1</v>
      </c>
    </row>
    <row r="56" spans="1:6" x14ac:dyDescent="0.2">
      <c r="A56" t="s">
        <v>64</v>
      </c>
      <c r="B56">
        <v>54</v>
      </c>
      <c r="C56" t="s">
        <v>64</v>
      </c>
      <c r="D56">
        <v>54</v>
      </c>
      <c r="E56" t="b">
        <f>IF(Table2[[#This Row],[Control Bundle]]=Table2[[#This Row],[Refactored Bundle]],TRUE,FALSE)</f>
        <v>1</v>
      </c>
      <c r="F56" t="b">
        <f>IF(Table2[[#This Row],[Control Resolved Bundles]]=Table2[[#This Row],[Refactored Resolved Bundles]],TRUE,FALSE)</f>
        <v>1</v>
      </c>
    </row>
    <row r="57" spans="1:6" x14ac:dyDescent="0.2">
      <c r="A57" t="s">
        <v>256</v>
      </c>
      <c r="B57">
        <v>55</v>
      </c>
      <c r="C57" t="s">
        <v>256</v>
      </c>
      <c r="D57">
        <v>55</v>
      </c>
      <c r="E57" t="b">
        <f>IF(Table2[[#This Row],[Control Bundle]]=Table2[[#This Row],[Refactored Bundle]],TRUE,FALSE)</f>
        <v>1</v>
      </c>
      <c r="F57" t="b">
        <f>IF(Table2[[#This Row],[Control Resolved Bundles]]=Table2[[#This Row],[Refactored Resolved Bundles]],TRUE,FALSE)</f>
        <v>1</v>
      </c>
    </row>
    <row r="58" spans="1:6" x14ac:dyDescent="0.2">
      <c r="A58" t="s">
        <v>363</v>
      </c>
      <c r="B58">
        <v>56</v>
      </c>
      <c r="C58" t="s">
        <v>363</v>
      </c>
      <c r="D58">
        <v>56</v>
      </c>
      <c r="E58" t="b">
        <f>IF(Table2[[#This Row],[Control Bundle]]=Table2[[#This Row],[Refactored Bundle]],TRUE,FALSE)</f>
        <v>1</v>
      </c>
      <c r="F58" t="b">
        <f>IF(Table2[[#This Row],[Control Resolved Bundles]]=Table2[[#This Row],[Refactored Resolved Bundles]],TRUE,FALSE)</f>
        <v>1</v>
      </c>
    </row>
    <row r="59" spans="1:6" x14ac:dyDescent="0.2">
      <c r="A59" t="s">
        <v>201</v>
      </c>
      <c r="B59">
        <v>57</v>
      </c>
      <c r="C59" t="s">
        <v>201</v>
      </c>
      <c r="D59">
        <v>57</v>
      </c>
      <c r="E59" t="b">
        <f>IF(Table2[[#This Row],[Control Bundle]]=Table2[[#This Row],[Refactored Bundle]],TRUE,FALSE)</f>
        <v>1</v>
      </c>
      <c r="F59" t="b">
        <f>IF(Table2[[#This Row],[Control Resolved Bundles]]=Table2[[#This Row],[Refactored Resolved Bundles]],TRUE,FALSE)</f>
        <v>1</v>
      </c>
    </row>
    <row r="60" spans="1:6" x14ac:dyDescent="0.2">
      <c r="A60" t="s">
        <v>26</v>
      </c>
      <c r="B60">
        <v>60</v>
      </c>
      <c r="C60" t="s">
        <v>26</v>
      </c>
      <c r="D60">
        <v>60</v>
      </c>
      <c r="E60" t="b">
        <f>IF(Table2[[#This Row],[Control Bundle]]=Table2[[#This Row],[Refactored Bundle]],TRUE,FALSE)</f>
        <v>1</v>
      </c>
      <c r="F60" t="b">
        <f>IF(Table2[[#This Row],[Control Resolved Bundles]]=Table2[[#This Row],[Refactored Resolved Bundles]],TRUE,FALSE)</f>
        <v>1</v>
      </c>
    </row>
    <row r="61" spans="1:6" x14ac:dyDescent="0.2">
      <c r="A61" t="s">
        <v>258</v>
      </c>
      <c r="B61">
        <v>58</v>
      </c>
      <c r="C61" t="s">
        <v>258</v>
      </c>
      <c r="D61">
        <v>58</v>
      </c>
      <c r="E61" t="b">
        <f>IF(Table2[[#This Row],[Control Bundle]]=Table2[[#This Row],[Refactored Bundle]],TRUE,FALSE)</f>
        <v>1</v>
      </c>
      <c r="F61" t="b">
        <f>IF(Table2[[#This Row],[Control Resolved Bundles]]=Table2[[#This Row],[Refactored Resolved Bundles]],TRUE,FALSE)</f>
        <v>1</v>
      </c>
    </row>
    <row r="62" spans="1:6" x14ac:dyDescent="0.2">
      <c r="A62" t="s">
        <v>115</v>
      </c>
      <c r="B62">
        <v>59</v>
      </c>
      <c r="C62" t="s">
        <v>115</v>
      </c>
      <c r="D62">
        <v>59</v>
      </c>
      <c r="E62" t="b">
        <f>IF(Table2[[#This Row],[Control Bundle]]=Table2[[#This Row],[Refactored Bundle]],TRUE,FALSE)</f>
        <v>1</v>
      </c>
      <c r="F62" t="b">
        <f>IF(Table2[[#This Row],[Control Resolved Bundles]]=Table2[[#This Row],[Refactored Resolved Bundles]],TRUE,FALSE)</f>
        <v>1</v>
      </c>
    </row>
    <row r="63" spans="1:6" x14ac:dyDescent="0.2">
      <c r="A63" t="s">
        <v>272</v>
      </c>
      <c r="B63">
        <v>61</v>
      </c>
      <c r="C63" t="s">
        <v>272</v>
      </c>
      <c r="D63">
        <v>61</v>
      </c>
      <c r="E63" t="b">
        <f>IF(Table2[[#This Row],[Control Bundle]]=Table2[[#This Row],[Refactored Bundle]],TRUE,FALSE)</f>
        <v>1</v>
      </c>
      <c r="F63" t="b">
        <f>IF(Table2[[#This Row],[Control Resolved Bundles]]=Table2[[#This Row],[Refactored Resolved Bundles]],TRUE,FALSE)</f>
        <v>1</v>
      </c>
    </row>
    <row r="64" spans="1:6" x14ac:dyDescent="0.2">
      <c r="A64" t="s">
        <v>186</v>
      </c>
      <c r="B64">
        <v>62</v>
      </c>
      <c r="C64" t="s">
        <v>186</v>
      </c>
      <c r="D64">
        <v>62</v>
      </c>
      <c r="E64" t="b">
        <f>IF(Table2[[#This Row],[Control Bundle]]=Table2[[#This Row],[Refactored Bundle]],TRUE,FALSE)</f>
        <v>1</v>
      </c>
      <c r="F64" t="b">
        <f>IF(Table2[[#This Row],[Control Resolved Bundles]]=Table2[[#This Row],[Refactored Resolved Bundles]],TRUE,FALSE)</f>
        <v>1</v>
      </c>
    </row>
    <row r="65" spans="1:6" x14ac:dyDescent="0.2">
      <c r="A65" t="s">
        <v>111</v>
      </c>
      <c r="B65">
        <v>66</v>
      </c>
      <c r="C65" t="s">
        <v>111</v>
      </c>
      <c r="D65">
        <v>66</v>
      </c>
      <c r="E65" t="b">
        <f>IF(Table2[[#This Row],[Control Bundle]]=Table2[[#This Row],[Refactored Bundle]],TRUE,FALSE)</f>
        <v>1</v>
      </c>
      <c r="F65" t="b">
        <f>IF(Table2[[#This Row],[Control Resolved Bundles]]=Table2[[#This Row],[Refactored Resolved Bundles]],TRUE,FALSE)</f>
        <v>1</v>
      </c>
    </row>
    <row r="66" spans="1:6" x14ac:dyDescent="0.2">
      <c r="A66" t="s">
        <v>302</v>
      </c>
      <c r="B66">
        <v>63</v>
      </c>
      <c r="C66" t="s">
        <v>302</v>
      </c>
      <c r="D66">
        <v>63</v>
      </c>
      <c r="E66" t="b">
        <f>IF(Table2[[#This Row],[Control Bundle]]=Table2[[#This Row],[Refactored Bundle]],TRUE,FALSE)</f>
        <v>1</v>
      </c>
      <c r="F66" t="b">
        <f>IF(Table2[[#This Row],[Control Resolved Bundles]]=Table2[[#This Row],[Refactored Resolved Bundles]],TRUE,FALSE)</f>
        <v>1</v>
      </c>
    </row>
    <row r="67" spans="1:6" x14ac:dyDescent="0.2">
      <c r="A67" t="s">
        <v>91</v>
      </c>
      <c r="B67">
        <v>64</v>
      </c>
      <c r="C67" t="s">
        <v>91</v>
      </c>
      <c r="D67">
        <v>64</v>
      </c>
      <c r="E67" t="b">
        <f>IF(Table2[[#This Row],[Control Bundle]]=Table2[[#This Row],[Refactored Bundle]],TRUE,FALSE)</f>
        <v>1</v>
      </c>
      <c r="F67" t="b">
        <f>IF(Table2[[#This Row],[Control Resolved Bundles]]=Table2[[#This Row],[Refactored Resolved Bundles]],TRUE,FALSE)</f>
        <v>1</v>
      </c>
    </row>
    <row r="68" spans="1:6" x14ac:dyDescent="0.2">
      <c r="A68" t="s">
        <v>62</v>
      </c>
      <c r="B68">
        <v>65</v>
      </c>
      <c r="C68" t="s">
        <v>62</v>
      </c>
      <c r="D68">
        <v>65</v>
      </c>
      <c r="E68" t="b">
        <f>IF(Table2[[#This Row],[Control Bundle]]=Table2[[#This Row],[Refactored Bundle]],TRUE,FALSE)</f>
        <v>1</v>
      </c>
      <c r="F68" t="b">
        <f>IF(Table2[[#This Row],[Control Resolved Bundles]]=Table2[[#This Row],[Refactored Resolved Bundles]],TRUE,FALSE)</f>
        <v>1</v>
      </c>
    </row>
    <row r="69" spans="1:6" x14ac:dyDescent="0.2">
      <c r="A69" t="s">
        <v>180</v>
      </c>
      <c r="B69">
        <v>67</v>
      </c>
      <c r="C69" t="s">
        <v>180</v>
      </c>
      <c r="D69">
        <v>67</v>
      </c>
      <c r="E69" t="b">
        <f>IF(Table2[[#This Row],[Control Bundle]]=Table2[[#This Row],[Refactored Bundle]],TRUE,FALSE)</f>
        <v>1</v>
      </c>
      <c r="F69" t="b">
        <f>IF(Table2[[#This Row],[Control Resolved Bundles]]=Table2[[#This Row],[Refactored Resolved Bundles]],TRUE,FALSE)</f>
        <v>1</v>
      </c>
    </row>
    <row r="70" spans="1:6" x14ac:dyDescent="0.2">
      <c r="A70" t="s">
        <v>100</v>
      </c>
      <c r="B70">
        <v>68</v>
      </c>
      <c r="C70" t="s">
        <v>100</v>
      </c>
      <c r="D70">
        <v>68</v>
      </c>
      <c r="E70" t="b">
        <f>IF(Table2[[#This Row],[Control Bundle]]=Table2[[#This Row],[Refactored Bundle]],TRUE,FALSE)</f>
        <v>1</v>
      </c>
      <c r="F70" t="b">
        <f>IF(Table2[[#This Row],[Control Resolved Bundles]]=Table2[[#This Row],[Refactored Resolved Bundles]],TRUE,FALSE)</f>
        <v>1</v>
      </c>
    </row>
    <row r="71" spans="1:6" x14ac:dyDescent="0.2">
      <c r="A71" t="s">
        <v>20</v>
      </c>
      <c r="B71">
        <v>70</v>
      </c>
      <c r="C71" t="s">
        <v>20</v>
      </c>
      <c r="D71">
        <v>70</v>
      </c>
      <c r="E71" t="b">
        <f>IF(Table2[[#This Row],[Control Bundle]]=Table2[[#This Row],[Refactored Bundle]],TRUE,FALSE)</f>
        <v>1</v>
      </c>
      <c r="F71" t="b">
        <f>IF(Table2[[#This Row],[Control Resolved Bundles]]=Table2[[#This Row],[Refactored Resolved Bundles]],TRUE,FALSE)</f>
        <v>1</v>
      </c>
    </row>
    <row r="72" spans="1:6" x14ac:dyDescent="0.2">
      <c r="A72" t="s">
        <v>165</v>
      </c>
      <c r="B72">
        <v>69</v>
      </c>
      <c r="C72" t="s">
        <v>165</v>
      </c>
      <c r="D72">
        <v>69</v>
      </c>
      <c r="E72" t="b">
        <f>IF(Table2[[#This Row],[Control Bundle]]=Table2[[#This Row],[Refactored Bundle]],TRUE,FALSE)</f>
        <v>1</v>
      </c>
      <c r="F72" t="b">
        <f>IF(Table2[[#This Row],[Control Resolved Bundles]]=Table2[[#This Row],[Refactored Resolved Bundles]],TRUE,FALSE)</f>
        <v>1</v>
      </c>
    </row>
    <row r="73" spans="1:6" x14ac:dyDescent="0.2">
      <c r="A73" t="s">
        <v>276</v>
      </c>
      <c r="B73">
        <v>71</v>
      </c>
      <c r="C73" t="s">
        <v>276</v>
      </c>
      <c r="D73">
        <v>71</v>
      </c>
      <c r="E73" t="b">
        <f>IF(Table2[[#This Row],[Control Bundle]]=Table2[[#This Row],[Refactored Bundle]],TRUE,FALSE)</f>
        <v>1</v>
      </c>
      <c r="F73" t="b">
        <f>IF(Table2[[#This Row],[Control Resolved Bundles]]=Table2[[#This Row],[Refactored Resolved Bundles]],TRUE,FALSE)</f>
        <v>1</v>
      </c>
    </row>
    <row r="74" spans="1:6" x14ac:dyDescent="0.2">
      <c r="A74" t="s">
        <v>269</v>
      </c>
      <c r="B74">
        <v>72</v>
      </c>
      <c r="C74" t="s">
        <v>269</v>
      </c>
      <c r="D74">
        <v>72</v>
      </c>
      <c r="E74" t="b">
        <f>IF(Table2[[#This Row],[Control Bundle]]=Table2[[#This Row],[Refactored Bundle]],TRUE,FALSE)</f>
        <v>1</v>
      </c>
      <c r="F74" t="b">
        <f>IF(Table2[[#This Row],[Control Resolved Bundles]]=Table2[[#This Row],[Refactored Resolved Bundles]],TRUE,FALSE)</f>
        <v>1</v>
      </c>
    </row>
    <row r="75" spans="1:6" x14ac:dyDescent="0.2">
      <c r="A75" t="s">
        <v>259</v>
      </c>
      <c r="B75">
        <v>73</v>
      </c>
      <c r="C75" t="s">
        <v>259</v>
      </c>
      <c r="D75">
        <v>73</v>
      </c>
      <c r="E75" t="b">
        <f>IF(Table2[[#This Row],[Control Bundle]]=Table2[[#This Row],[Refactored Bundle]],TRUE,FALSE)</f>
        <v>1</v>
      </c>
      <c r="F75" t="b">
        <f>IF(Table2[[#This Row],[Control Resolved Bundles]]=Table2[[#This Row],[Refactored Resolved Bundles]],TRUE,FALSE)</f>
        <v>1</v>
      </c>
    </row>
    <row r="76" spans="1:6" x14ac:dyDescent="0.2">
      <c r="A76" t="s">
        <v>113</v>
      </c>
      <c r="B76">
        <v>74</v>
      </c>
      <c r="C76" t="s">
        <v>113</v>
      </c>
      <c r="D76">
        <v>74</v>
      </c>
      <c r="E76" t="b">
        <f>IF(Table2[[#This Row],[Control Bundle]]=Table2[[#This Row],[Refactored Bundle]],TRUE,FALSE)</f>
        <v>1</v>
      </c>
      <c r="F76" t="b">
        <f>IF(Table2[[#This Row],[Control Resolved Bundles]]=Table2[[#This Row],[Refactored Resolved Bundles]],TRUE,FALSE)</f>
        <v>1</v>
      </c>
    </row>
    <row r="77" spans="1:6" x14ac:dyDescent="0.2">
      <c r="A77" t="s">
        <v>9</v>
      </c>
      <c r="B77">
        <v>75</v>
      </c>
      <c r="C77" t="s">
        <v>9</v>
      </c>
      <c r="D77">
        <v>75</v>
      </c>
      <c r="E77" t="b">
        <f>IF(Table2[[#This Row],[Control Bundle]]=Table2[[#This Row],[Refactored Bundle]],TRUE,FALSE)</f>
        <v>1</v>
      </c>
      <c r="F77" t="b">
        <f>IF(Table2[[#This Row],[Control Resolved Bundles]]=Table2[[#This Row],[Refactored Resolved Bundles]],TRUE,FALSE)</f>
        <v>1</v>
      </c>
    </row>
    <row r="78" spans="1:6" x14ac:dyDescent="0.2">
      <c r="A78" t="s">
        <v>234</v>
      </c>
      <c r="B78">
        <v>81</v>
      </c>
      <c r="C78" t="s">
        <v>234</v>
      </c>
      <c r="D78">
        <v>81</v>
      </c>
      <c r="E78" t="b">
        <f>IF(Table2[[#This Row],[Control Bundle]]=Table2[[#This Row],[Refactored Bundle]],TRUE,FALSE)</f>
        <v>1</v>
      </c>
      <c r="F78" t="b">
        <f>IF(Table2[[#This Row],[Control Resolved Bundles]]=Table2[[#This Row],[Refactored Resolved Bundles]],TRUE,FALSE)</f>
        <v>1</v>
      </c>
    </row>
    <row r="79" spans="1:6" x14ac:dyDescent="0.2">
      <c r="A79" t="s">
        <v>275</v>
      </c>
      <c r="B79">
        <v>76</v>
      </c>
      <c r="C79" t="s">
        <v>275</v>
      </c>
      <c r="D79">
        <v>76</v>
      </c>
      <c r="E79" t="b">
        <f>IF(Table2[[#This Row],[Control Bundle]]=Table2[[#This Row],[Refactored Bundle]],TRUE,FALSE)</f>
        <v>1</v>
      </c>
      <c r="F79" t="b">
        <f>IF(Table2[[#This Row],[Control Resolved Bundles]]=Table2[[#This Row],[Refactored Resolved Bundles]],TRUE,FALSE)</f>
        <v>1</v>
      </c>
    </row>
    <row r="80" spans="1:6" x14ac:dyDescent="0.2">
      <c r="A80" t="s">
        <v>88</v>
      </c>
      <c r="B80">
        <v>78</v>
      </c>
      <c r="C80" t="s">
        <v>88</v>
      </c>
      <c r="D80">
        <v>78</v>
      </c>
      <c r="E80" t="b">
        <f>IF(Table2[[#This Row],[Control Bundle]]=Table2[[#This Row],[Refactored Bundle]],TRUE,FALSE)</f>
        <v>1</v>
      </c>
      <c r="F80" t="b">
        <f>IF(Table2[[#This Row],[Control Resolved Bundles]]=Table2[[#This Row],[Refactored Resolved Bundles]],TRUE,FALSE)</f>
        <v>1</v>
      </c>
    </row>
    <row r="81" spans="1:6" x14ac:dyDescent="0.2">
      <c r="A81" t="s">
        <v>300</v>
      </c>
      <c r="B81">
        <v>77</v>
      </c>
      <c r="C81" t="s">
        <v>300</v>
      </c>
      <c r="D81">
        <v>77</v>
      </c>
      <c r="E81" t="b">
        <f>IF(Table2[[#This Row],[Control Bundle]]=Table2[[#This Row],[Refactored Bundle]],TRUE,FALSE)</f>
        <v>1</v>
      </c>
      <c r="F81" t="b">
        <f>IF(Table2[[#This Row],[Control Resolved Bundles]]=Table2[[#This Row],[Refactored Resolved Bundles]],TRUE,FALSE)</f>
        <v>1</v>
      </c>
    </row>
    <row r="82" spans="1:6" x14ac:dyDescent="0.2">
      <c r="A82" t="s">
        <v>110</v>
      </c>
      <c r="B82">
        <v>79</v>
      </c>
      <c r="C82" t="s">
        <v>110</v>
      </c>
      <c r="D82">
        <v>79</v>
      </c>
      <c r="E82" t="b">
        <f>IF(Table2[[#This Row],[Control Bundle]]=Table2[[#This Row],[Refactored Bundle]],TRUE,FALSE)</f>
        <v>1</v>
      </c>
      <c r="F82" t="b">
        <f>IF(Table2[[#This Row],[Control Resolved Bundles]]=Table2[[#This Row],[Refactored Resolved Bundles]],TRUE,FALSE)</f>
        <v>1</v>
      </c>
    </row>
    <row r="83" spans="1:6" x14ac:dyDescent="0.2">
      <c r="A83" t="s">
        <v>313</v>
      </c>
      <c r="B83">
        <v>80</v>
      </c>
      <c r="C83" t="s">
        <v>313</v>
      </c>
      <c r="D83">
        <v>80</v>
      </c>
      <c r="E83" t="b">
        <f>IF(Table2[[#This Row],[Control Bundle]]=Table2[[#This Row],[Refactored Bundle]],TRUE,FALSE)</f>
        <v>1</v>
      </c>
      <c r="F83" t="b">
        <f>IF(Table2[[#This Row],[Control Resolved Bundles]]=Table2[[#This Row],[Refactored Resolved Bundles]],TRUE,FALSE)</f>
        <v>1</v>
      </c>
    </row>
    <row r="84" spans="1:6" x14ac:dyDescent="0.2">
      <c r="A84" t="s">
        <v>124</v>
      </c>
      <c r="B84">
        <v>89</v>
      </c>
      <c r="C84" t="s">
        <v>124</v>
      </c>
      <c r="D84">
        <v>89</v>
      </c>
      <c r="E84" t="b">
        <f>IF(Table2[[#This Row],[Control Bundle]]=Table2[[#This Row],[Refactored Bundle]],TRUE,FALSE)</f>
        <v>1</v>
      </c>
      <c r="F84" t="b">
        <f>IF(Table2[[#This Row],[Control Resolved Bundles]]=Table2[[#This Row],[Refactored Resolved Bundles]],TRUE,FALSE)</f>
        <v>1</v>
      </c>
    </row>
    <row r="85" spans="1:6" x14ac:dyDescent="0.2">
      <c r="A85" t="s">
        <v>60</v>
      </c>
      <c r="B85">
        <v>82</v>
      </c>
      <c r="C85" t="s">
        <v>60</v>
      </c>
      <c r="D85">
        <v>82</v>
      </c>
      <c r="E85" t="b">
        <f>IF(Table2[[#This Row],[Control Bundle]]=Table2[[#This Row],[Refactored Bundle]],TRUE,FALSE)</f>
        <v>1</v>
      </c>
      <c r="F85" t="b">
        <f>IF(Table2[[#This Row],[Control Resolved Bundles]]=Table2[[#This Row],[Refactored Resolved Bundles]],TRUE,FALSE)</f>
        <v>1</v>
      </c>
    </row>
    <row r="86" spans="1:6" x14ac:dyDescent="0.2">
      <c r="A86" t="s">
        <v>73</v>
      </c>
      <c r="B86">
        <v>83</v>
      </c>
      <c r="C86" t="s">
        <v>73</v>
      </c>
      <c r="D86">
        <v>83</v>
      </c>
      <c r="E86" t="b">
        <f>IF(Table2[[#This Row],[Control Bundle]]=Table2[[#This Row],[Refactored Bundle]],TRUE,FALSE)</f>
        <v>1</v>
      </c>
      <c r="F86" t="b">
        <f>IF(Table2[[#This Row],[Control Resolved Bundles]]=Table2[[#This Row],[Refactored Resolved Bundles]],TRUE,FALSE)</f>
        <v>1</v>
      </c>
    </row>
    <row r="87" spans="1:6" x14ac:dyDescent="0.2">
      <c r="A87" t="s">
        <v>61</v>
      </c>
      <c r="B87">
        <v>87</v>
      </c>
      <c r="C87" t="s">
        <v>61</v>
      </c>
      <c r="D87">
        <v>87</v>
      </c>
      <c r="E87" t="b">
        <f>IF(Table2[[#This Row],[Control Bundle]]=Table2[[#This Row],[Refactored Bundle]],TRUE,FALSE)</f>
        <v>1</v>
      </c>
      <c r="F87" t="b">
        <f>IF(Table2[[#This Row],[Control Resolved Bundles]]=Table2[[#This Row],[Refactored Resolved Bundles]],TRUE,FALSE)</f>
        <v>1</v>
      </c>
    </row>
    <row r="88" spans="1:6" x14ac:dyDescent="0.2">
      <c r="A88" t="s">
        <v>289</v>
      </c>
      <c r="B88">
        <v>85</v>
      </c>
      <c r="C88" t="s">
        <v>289</v>
      </c>
      <c r="D88">
        <v>85</v>
      </c>
      <c r="E88" t="b">
        <f>IF(Table2[[#This Row],[Control Bundle]]=Table2[[#This Row],[Refactored Bundle]],TRUE,FALSE)</f>
        <v>1</v>
      </c>
      <c r="F88" t="b">
        <f>IF(Table2[[#This Row],[Control Resolved Bundles]]=Table2[[#This Row],[Refactored Resolved Bundles]],TRUE,FALSE)</f>
        <v>1</v>
      </c>
    </row>
    <row r="89" spans="1:6" x14ac:dyDescent="0.2">
      <c r="A89" t="s">
        <v>284</v>
      </c>
      <c r="B89">
        <v>84</v>
      </c>
      <c r="C89" t="s">
        <v>284</v>
      </c>
      <c r="D89">
        <v>84</v>
      </c>
      <c r="E89" t="b">
        <f>IF(Table2[[#This Row],[Control Bundle]]=Table2[[#This Row],[Refactored Bundle]],TRUE,FALSE)</f>
        <v>1</v>
      </c>
      <c r="F89" t="b">
        <f>IF(Table2[[#This Row],[Control Resolved Bundles]]=Table2[[#This Row],[Refactored Resolved Bundles]],TRUE,FALSE)</f>
        <v>1</v>
      </c>
    </row>
    <row r="90" spans="1:6" x14ac:dyDescent="0.2">
      <c r="A90" t="s">
        <v>116</v>
      </c>
      <c r="B90">
        <v>86</v>
      </c>
      <c r="C90" t="s">
        <v>116</v>
      </c>
      <c r="D90">
        <v>86</v>
      </c>
      <c r="E90" t="b">
        <f>IF(Table2[[#This Row],[Control Bundle]]=Table2[[#This Row],[Refactored Bundle]],TRUE,FALSE)</f>
        <v>1</v>
      </c>
      <c r="F90" t="b">
        <f>IF(Table2[[#This Row],[Control Resolved Bundles]]=Table2[[#This Row],[Refactored Resolved Bundles]],TRUE,FALSE)</f>
        <v>1</v>
      </c>
    </row>
    <row r="91" spans="1:6" x14ac:dyDescent="0.2">
      <c r="A91" t="s">
        <v>359</v>
      </c>
      <c r="B91">
        <v>88</v>
      </c>
      <c r="C91" t="s">
        <v>359</v>
      </c>
      <c r="D91">
        <v>88</v>
      </c>
      <c r="E91" t="b">
        <f>IF(Table2[[#This Row],[Control Bundle]]=Table2[[#This Row],[Refactored Bundle]],TRUE,FALSE)</f>
        <v>1</v>
      </c>
      <c r="F91" t="b">
        <f>IF(Table2[[#This Row],[Control Resolved Bundles]]=Table2[[#This Row],[Refactored Resolved Bundles]],TRUE,FALSE)</f>
        <v>1</v>
      </c>
    </row>
    <row r="92" spans="1:6" x14ac:dyDescent="0.2">
      <c r="A92" t="s">
        <v>203</v>
      </c>
      <c r="B92">
        <v>90</v>
      </c>
      <c r="C92" t="s">
        <v>203</v>
      </c>
      <c r="D92">
        <v>90</v>
      </c>
      <c r="E92" t="b">
        <f>IF(Table2[[#This Row],[Control Bundle]]=Table2[[#This Row],[Refactored Bundle]],TRUE,FALSE)</f>
        <v>1</v>
      </c>
      <c r="F92" t="b">
        <f>IF(Table2[[#This Row],[Control Resolved Bundles]]=Table2[[#This Row],[Refactored Resolved Bundles]],TRUE,FALSE)</f>
        <v>1</v>
      </c>
    </row>
    <row r="93" spans="1:6" x14ac:dyDescent="0.2">
      <c r="A93" t="s">
        <v>128</v>
      </c>
      <c r="B93">
        <v>93</v>
      </c>
      <c r="C93" t="s">
        <v>128</v>
      </c>
      <c r="D93">
        <v>93</v>
      </c>
      <c r="E93" t="b">
        <f>IF(Table2[[#This Row],[Control Bundle]]=Table2[[#This Row],[Refactored Bundle]],TRUE,FALSE)</f>
        <v>1</v>
      </c>
      <c r="F93" t="b">
        <f>IF(Table2[[#This Row],[Control Resolved Bundles]]=Table2[[#This Row],[Refactored Resolved Bundles]],TRUE,FALSE)</f>
        <v>1</v>
      </c>
    </row>
    <row r="94" spans="1:6" x14ac:dyDescent="0.2">
      <c r="A94" t="s">
        <v>156</v>
      </c>
      <c r="B94">
        <v>91</v>
      </c>
      <c r="C94" t="s">
        <v>156</v>
      </c>
      <c r="D94">
        <v>91</v>
      </c>
      <c r="E94" t="b">
        <f>IF(Table2[[#This Row],[Control Bundle]]=Table2[[#This Row],[Refactored Bundle]],TRUE,FALSE)</f>
        <v>1</v>
      </c>
      <c r="F94" t="b">
        <f>IF(Table2[[#This Row],[Control Resolved Bundles]]=Table2[[#This Row],[Refactored Resolved Bundles]],TRUE,FALSE)</f>
        <v>1</v>
      </c>
    </row>
    <row r="95" spans="1:6" x14ac:dyDescent="0.2">
      <c r="A95" t="s">
        <v>306</v>
      </c>
      <c r="B95">
        <v>92</v>
      </c>
      <c r="C95" t="s">
        <v>306</v>
      </c>
      <c r="D95">
        <v>92</v>
      </c>
      <c r="E95" t="b">
        <f>IF(Table2[[#This Row],[Control Bundle]]=Table2[[#This Row],[Refactored Bundle]],TRUE,FALSE)</f>
        <v>1</v>
      </c>
      <c r="F95" t="b">
        <f>IF(Table2[[#This Row],[Control Resolved Bundles]]=Table2[[#This Row],[Refactored Resolved Bundles]],TRUE,FALSE)</f>
        <v>1</v>
      </c>
    </row>
    <row r="96" spans="1:6" x14ac:dyDescent="0.2">
      <c r="A96" t="s">
        <v>57</v>
      </c>
      <c r="B96">
        <v>94</v>
      </c>
      <c r="C96" t="s">
        <v>57</v>
      </c>
      <c r="D96">
        <v>94</v>
      </c>
      <c r="E96" t="b">
        <f>IF(Table2[[#This Row],[Control Bundle]]=Table2[[#This Row],[Refactored Bundle]],TRUE,FALSE)</f>
        <v>1</v>
      </c>
      <c r="F96" t="b">
        <f>IF(Table2[[#This Row],[Control Resolved Bundles]]=Table2[[#This Row],[Refactored Resolved Bundles]],TRUE,FALSE)</f>
        <v>1</v>
      </c>
    </row>
    <row r="97" spans="1:6" x14ac:dyDescent="0.2">
      <c r="A97" t="s">
        <v>319</v>
      </c>
      <c r="B97">
        <v>95</v>
      </c>
      <c r="C97" t="s">
        <v>319</v>
      </c>
      <c r="D97">
        <v>95</v>
      </c>
      <c r="E97" t="b">
        <f>IF(Table2[[#This Row],[Control Bundle]]=Table2[[#This Row],[Refactored Bundle]],TRUE,FALSE)</f>
        <v>1</v>
      </c>
      <c r="F97" t="b">
        <f>IF(Table2[[#This Row],[Control Resolved Bundles]]=Table2[[#This Row],[Refactored Resolved Bundles]],TRUE,FALSE)</f>
        <v>1</v>
      </c>
    </row>
    <row r="98" spans="1:6" x14ac:dyDescent="0.2">
      <c r="A98" t="s">
        <v>317</v>
      </c>
      <c r="B98">
        <v>96</v>
      </c>
      <c r="C98" t="s">
        <v>317</v>
      </c>
      <c r="D98">
        <v>96</v>
      </c>
      <c r="E98" t="b">
        <f>IF(Table2[[#This Row],[Control Bundle]]=Table2[[#This Row],[Refactored Bundle]],TRUE,FALSE)</f>
        <v>1</v>
      </c>
      <c r="F98" t="b">
        <f>IF(Table2[[#This Row],[Control Resolved Bundles]]=Table2[[#This Row],[Refactored Resolved Bundles]],TRUE,FALSE)</f>
        <v>1</v>
      </c>
    </row>
    <row r="99" spans="1:6" x14ac:dyDescent="0.2">
      <c r="A99" t="s">
        <v>362</v>
      </c>
      <c r="B99">
        <v>97</v>
      </c>
      <c r="C99" t="s">
        <v>362</v>
      </c>
      <c r="D99">
        <v>97</v>
      </c>
      <c r="E99" t="b">
        <f>IF(Table2[[#This Row],[Control Bundle]]=Table2[[#This Row],[Refactored Bundle]],TRUE,FALSE)</f>
        <v>1</v>
      </c>
      <c r="F99" t="b">
        <f>IF(Table2[[#This Row],[Control Resolved Bundles]]=Table2[[#This Row],[Refactored Resolved Bundles]],TRUE,FALSE)</f>
        <v>1</v>
      </c>
    </row>
    <row r="100" spans="1:6" x14ac:dyDescent="0.2">
      <c r="A100" t="s">
        <v>190</v>
      </c>
      <c r="B100">
        <v>98</v>
      </c>
      <c r="C100" t="s">
        <v>190</v>
      </c>
      <c r="D100">
        <v>98</v>
      </c>
      <c r="E100" t="b">
        <f>IF(Table2[[#This Row],[Control Bundle]]=Table2[[#This Row],[Refactored Bundle]],TRUE,FALSE)</f>
        <v>1</v>
      </c>
      <c r="F100" t="b">
        <f>IF(Table2[[#This Row],[Control Resolved Bundles]]=Table2[[#This Row],[Refactored Resolved Bundles]],TRUE,FALSE)</f>
        <v>1</v>
      </c>
    </row>
    <row r="101" spans="1:6" x14ac:dyDescent="0.2">
      <c r="A101" t="s">
        <v>291</v>
      </c>
      <c r="B101">
        <v>99</v>
      </c>
      <c r="C101" t="s">
        <v>291</v>
      </c>
      <c r="D101">
        <v>99</v>
      </c>
      <c r="E101" t="b">
        <f>IF(Table2[[#This Row],[Control Bundle]]=Table2[[#This Row],[Refactored Bundle]],TRUE,FALSE)</f>
        <v>1</v>
      </c>
      <c r="F101" t="b">
        <f>IF(Table2[[#This Row],[Control Resolved Bundles]]=Table2[[#This Row],[Refactored Resolved Bundles]],TRUE,FALSE)</f>
        <v>1</v>
      </c>
    </row>
    <row r="102" spans="1:6" x14ac:dyDescent="0.2">
      <c r="A102" t="s">
        <v>103</v>
      </c>
      <c r="B102">
        <v>100</v>
      </c>
      <c r="C102" t="s">
        <v>103</v>
      </c>
      <c r="D102">
        <v>100</v>
      </c>
      <c r="E102" t="b">
        <f>IF(Table2[[#This Row],[Control Bundle]]=Table2[[#This Row],[Refactored Bundle]],TRUE,FALSE)</f>
        <v>1</v>
      </c>
      <c r="F102" t="b">
        <f>IF(Table2[[#This Row],[Control Resolved Bundles]]=Table2[[#This Row],[Refactored Resolved Bundles]],TRUE,FALSE)</f>
        <v>1</v>
      </c>
    </row>
    <row r="103" spans="1:6" x14ac:dyDescent="0.2">
      <c r="A103" t="s">
        <v>168</v>
      </c>
      <c r="B103">
        <v>101</v>
      </c>
      <c r="C103" t="s">
        <v>168</v>
      </c>
      <c r="D103">
        <v>101</v>
      </c>
      <c r="E103" t="b">
        <f>IF(Table2[[#This Row],[Control Bundle]]=Table2[[#This Row],[Refactored Bundle]],TRUE,FALSE)</f>
        <v>1</v>
      </c>
      <c r="F103" t="b">
        <f>IF(Table2[[#This Row],[Control Resolved Bundles]]=Table2[[#This Row],[Refactored Resolved Bundles]],TRUE,FALSE)</f>
        <v>1</v>
      </c>
    </row>
    <row r="104" spans="1:6" x14ac:dyDescent="0.2">
      <c r="A104" t="s">
        <v>142</v>
      </c>
      <c r="B104">
        <v>102</v>
      </c>
      <c r="C104" t="s">
        <v>142</v>
      </c>
      <c r="D104">
        <v>102</v>
      </c>
      <c r="E104" t="b">
        <f>IF(Table2[[#This Row],[Control Bundle]]=Table2[[#This Row],[Refactored Bundle]],TRUE,FALSE)</f>
        <v>1</v>
      </c>
      <c r="F104" t="b">
        <f>IF(Table2[[#This Row],[Control Resolved Bundles]]=Table2[[#This Row],[Refactored Resolved Bundles]],TRUE,FALSE)</f>
        <v>1</v>
      </c>
    </row>
    <row r="105" spans="1:6" x14ac:dyDescent="0.2">
      <c r="A105" t="s">
        <v>77</v>
      </c>
      <c r="B105">
        <v>103</v>
      </c>
      <c r="C105" t="s">
        <v>77</v>
      </c>
      <c r="D105">
        <v>103</v>
      </c>
      <c r="E105" t="b">
        <f>IF(Table2[[#This Row],[Control Bundle]]=Table2[[#This Row],[Refactored Bundle]],TRUE,FALSE)</f>
        <v>1</v>
      </c>
      <c r="F105" t="b">
        <f>IF(Table2[[#This Row],[Control Resolved Bundles]]=Table2[[#This Row],[Refactored Resolved Bundles]],TRUE,FALSE)</f>
        <v>1</v>
      </c>
    </row>
    <row r="106" spans="1:6" x14ac:dyDescent="0.2">
      <c r="A106" t="s">
        <v>270</v>
      </c>
      <c r="B106">
        <v>106</v>
      </c>
      <c r="C106" t="s">
        <v>270</v>
      </c>
      <c r="D106">
        <v>106</v>
      </c>
      <c r="E106" t="b">
        <f>IF(Table2[[#This Row],[Control Bundle]]=Table2[[#This Row],[Refactored Bundle]],TRUE,FALSE)</f>
        <v>1</v>
      </c>
      <c r="F106" t="b">
        <f>IF(Table2[[#This Row],[Control Resolved Bundles]]=Table2[[#This Row],[Refactored Resolved Bundles]],TRUE,FALSE)</f>
        <v>1</v>
      </c>
    </row>
    <row r="107" spans="1:6" x14ac:dyDescent="0.2">
      <c r="A107" t="s">
        <v>98</v>
      </c>
      <c r="B107">
        <v>104</v>
      </c>
      <c r="C107" t="s">
        <v>98</v>
      </c>
      <c r="D107">
        <v>104</v>
      </c>
      <c r="E107" t="b">
        <f>IF(Table2[[#This Row],[Control Bundle]]=Table2[[#This Row],[Refactored Bundle]],TRUE,FALSE)</f>
        <v>1</v>
      </c>
      <c r="F107" t="b">
        <f>IF(Table2[[#This Row],[Control Resolved Bundles]]=Table2[[#This Row],[Refactored Resolved Bundles]],TRUE,FALSE)</f>
        <v>1</v>
      </c>
    </row>
    <row r="108" spans="1:6" x14ac:dyDescent="0.2">
      <c r="A108" t="s">
        <v>5</v>
      </c>
      <c r="B108">
        <v>105</v>
      </c>
      <c r="C108" t="s">
        <v>5</v>
      </c>
      <c r="D108">
        <v>105</v>
      </c>
      <c r="E108" t="b">
        <f>IF(Table2[[#This Row],[Control Bundle]]=Table2[[#This Row],[Refactored Bundle]],TRUE,FALSE)</f>
        <v>1</v>
      </c>
      <c r="F108" t="b">
        <f>IF(Table2[[#This Row],[Control Resolved Bundles]]=Table2[[#This Row],[Refactored Resolved Bundles]],TRUE,FALSE)</f>
        <v>1</v>
      </c>
    </row>
    <row r="109" spans="1:6" x14ac:dyDescent="0.2">
      <c r="A109" t="s">
        <v>102</v>
      </c>
      <c r="B109">
        <v>107</v>
      </c>
      <c r="C109" t="s">
        <v>102</v>
      </c>
      <c r="D109">
        <v>107</v>
      </c>
      <c r="E109" t="b">
        <f>IF(Table2[[#This Row],[Control Bundle]]=Table2[[#This Row],[Refactored Bundle]],TRUE,FALSE)</f>
        <v>1</v>
      </c>
      <c r="F109" t="b">
        <f>IF(Table2[[#This Row],[Control Resolved Bundles]]=Table2[[#This Row],[Refactored Resolved Bundles]],TRUE,FALSE)</f>
        <v>1</v>
      </c>
    </row>
    <row r="110" spans="1:6" x14ac:dyDescent="0.2">
      <c r="A110" t="s">
        <v>93</v>
      </c>
      <c r="B110">
        <v>108</v>
      </c>
      <c r="C110" t="s">
        <v>93</v>
      </c>
      <c r="D110">
        <v>108</v>
      </c>
      <c r="E110" t="b">
        <f>IF(Table2[[#This Row],[Control Bundle]]=Table2[[#This Row],[Refactored Bundle]],TRUE,FALSE)</f>
        <v>1</v>
      </c>
      <c r="F110" t="b">
        <f>IF(Table2[[#This Row],[Control Resolved Bundles]]=Table2[[#This Row],[Refactored Resolved Bundles]],TRUE,FALSE)</f>
        <v>1</v>
      </c>
    </row>
    <row r="111" spans="1:6" x14ac:dyDescent="0.2">
      <c r="A111" t="s">
        <v>194</v>
      </c>
      <c r="B111">
        <v>109</v>
      </c>
      <c r="C111" t="s">
        <v>194</v>
      </c>
      <c r="D111">
        <v>109</v>
      </c>
      <c r="E111" t="b">
        <f>IF(Table2[[#This Row],[Control Bundle]]=Table2[[#This Row],[Refactored Bundle]],TRUE,FALSE)</f>
        <v>1</v>
      </c>
      <c r="F111" t="b">
        <f>IF(Table2[[#This Row],[Control Resolved Bundles]]=Table2[[#This Row],[Refactored Resolved Bundles]],TRUE,FALSE)</f>
        <v>1</v>
      </c>
    </row>
    <row r="112" spans="1:6" x14ac:dyDescent="0.2">
      <c r="A112" t="s">
        <v>152</v>
      </c>
      <c r="B112">
        <v>110</v>
      </c>
      <c r="C112" t="s">
        <v>152</v>
      </c>
      <c r="D112">
        <v>110</v>
      </c>
      <c r="E112" t="b">
        <f>IF(Table2[[#This Row],[Control Bundle]]=Table2[[#This Row],[Refactored Bundle]],TRUE,FALSE)</f>
        <v>1</v>
      </c>
      <c r="F112" t="b">
        <f>IF(Table2[[#This Row],[Control Resolved Bundles]]=Table2[[#This Row],[Refactored Resolved Bundles]],TRUE,FALSE)</f>
        <v>1</v>
      </c>
    </row>
    <row r="113" spans="1:6" x14ac:dyDescent="0.2">
      <c r="A113" t="s">
        <v>10</v>
      </c>
      <c r="B113">
        <v>111</v>
      </c>
      <c r="C113" t="s">
        <v>10</v>
      </c>
      <c r="D113">
        <v>111</v>
      </c>
      <c r="E113" t="b">
        <f>IF(Table2[[#This Row],[Control Bundle]]=Table2[[#This Row],[Refactored Bundle]],TRUE,FALSE)</f>
        <v>1</v>
      </c>
      <c r="F113" t="b">
        <f>IF(Table2[[#This Row],[Control Resolved Bundles]]=Table2[[#This Row],[Refactored Resolved Bundles]],TRUE,FALSE)</f>
        <v>1</v>
      </c>
    </row>
    <row r="114" spans="1:6" x14ac:dyDescent="0.2">
      <c r="A114" t="s">
        <v>36</v>
      </c>
      <c r="B114">
        <v>112</v>
      </c>
      <c r="C114" t="s">
        <v>36</v>
      </c>
      <c r="D114">
        <v>112</v>
      </c>
      <c r="E114" t="b">
        <f>IF(Table2[[#This Row],[Control Bundle]]=Table2[[#This Row],[Refactored Bundle]],TRUE,FALSE)</f>
        <v>1</v>
      </c>
      <c r="F114" t="b">
        <f>IF(Table2[[#This Row],[Control Resolved Bundles]]=Table2[[#This Row],[Refactored Resolved Bundles]],TRUE,FALSE)</f>
        <v>1</v>
      </c>
    </row>
    <row r="115" spans="1:6" x14ac:dyDescent="0.2">
      <c r="A115" t="s">
        <v>244</v>
      </c>
      <c r="B115">
        <v>114</v>
      </c>
      <c r="C115" t="s">
        <v>244</v>
      </c>
      <c r="D115">
        <v>114</v>
      </c>
      <c r="E115" t="b">
        <f>IF(Table2[[#This Row],[Control Bundle]]=Table2[[#This Row],[Refactored Bundle]],TRUE,FALSE)</f>
        <v>1</v>
      </c>
      <c r="F115" t="b">
        <f>IF(Table2[[#This Row],[Control Resolved Bundles]]=Table2[[#This Row],[Refactored Resolved Bundles]],TRUE,FALSE)</f>
        <v>1</v>
      </c>
    </row>
    <row r="116" spans="1:6" x14ac:dyDescent="0.2">
      <c r="A116" t="s">
        <v>368</v>
      </c>
      <c r="B116">
        <v>113</v>
      </c>
      <c r="C116" t="s">
        <v>368</v>
      </c>
      <c r="D116">
        <v>113</v>
      </c>
      <c r="E116" t="b">
        <f>IF(Table2[[#This Row],[Control Bundle]]=Table2[[#This Row],[Refactored Bundle]],TRUE,FALSE)</f>
        <v>1</v>
      </c>
      <c r="F116" t="b">
        <f>IF(Table2[[#This Row],[Control Resolved Bundles]]=Table2[[#This Row],[Refactored Resolved Bundles]],TRUE,FALSE)</f>
        <v>1</v>
      </c>
    </row>
    <row r="117" spans="1:6" x14ac:dyDescent="0.2">
      <c r="A117" t="s">
        <v>266</v>
      </c>
      <c r="B117">
        <v>116</v>
      </c>
      <c r="C117" t="s">
        <v>266</v>
      </c>
      <c r="D117">
        <v>116</v>
      </c>
      <c r="E117" t="b">
        <f>IF(Table2[[#This Row],[Control Bundle]]=Table2[[#This Row],[Refactored Bundle]],TRUE,FALSE)</f>
        <v>1</v>
      </c>
      <c r="F117" t="b">
        <f>IF(Table2[[#This Row],[Control Resolved Bundles]]=Table2[[#This Row],[Refactored Resolved Bundles]],TRUE,FALSE)</f>
        <v>1</v>
      </c>
    </row>
    <row r="118" spans="1:6" x14ac:dyDescent="0.2">
      <c r="A118" t="s">
        <v>143</v>
      </c>
      <c r="B118">
        <v>115</v>
      </c>
      <c r="C118" t="s">
        <v>143</v>
      </c>
      <c r="D118">
        <v>115</v>
      </c>
      <c r="E118" t="b">
        <f>IF(Table2[[#This Row],[Control Bundle]]=Table2[[#This Row],[Refactored Bundle]],TRUE,FALSE)</f>
        <v>1</v>
      </c>
      <c r="F118" t="b">
        <f>IF(Table2[[#This Row],[Control Resolved Bundles]]=Table2[[#This Row],[Refactored Resolved Bundles]],TRUE,FALSE)</f>
        <v>1</v>
      </c>
    </row>
    <row r="119" spans="1:6" x14ac:dyDescent="0.2">
      <c r="A119" t="s">
        <v>268</v>
      </c>
      <c r="B119">
        <v>117</v>
      </c>
      <c r="C119" t="s">
        <v>268</v>
      </c>
      <c r="D119">
        <v>117</v>
      </c>
      <c r="E119" t="b">
        <f>IF(Table2[[#This Row],[Control Bundle]]=Table2[[#This Row],[Refactored Bundle]],TRUE,FALSE)</f>
        <v>1</v>
      </c>
      <c r="F119" t="b">
        <f>IF(Table2[[#This Row],[Control Resolved Bundles]]=Table2[[#This Row],[Refactored Resolved Bundles]],TRUE,FALSE)</f>
        <v>1</v>
      </c>
    </row>
    <row r="120" spans="1:6" x14ac:dyDescent="0.2">
      <c r="A120" t="s">
        <v>37</v>
      </c>
      <c r="B120">
        <v>118</v>
      </c>
      <c r="C120" t="s">
        <v>37</v>
      </c>
      <c r="D120">
        <v>118</v>
      </c>
      <c r="E120" t="b">
        <f>IF(Table2[[#This Row],[Control Bundle]]=Table2[[#This Row],[Refactored Bundle]],TRUE,FALSE)</f>
        <v>1</v>
      </c>
      <c r="F120" t="b">
        <f>IF(Table2[[#This Row],[Control Resolved Bundles]]=Table2[[#This Row],[Refactored Resolved Bundles]],TRUE,FALSE)</f>
        <v>1</v>
      </c>
    </row>
    <row r="121" spans="1:6" x14ac:dyDescent="0.2">
      <c r="A121" t="s">
        <v>122</v>
      </c>
      <c r="B121">
        <v>119</v>
      </c>
      <c r="C121" t="s">
        <v>122</v>
      </c>
      <c r="D121">
        <v>119</v>
      </c>
      <c r="E121" t="b">
        <f>IF(Table2[[#This Row],[Control Bundle]]=Table2[[#This Row],[Refactored Bundle]],TRUE,FALSE)</f>
        <v>1</v>
      </c>
      <c r="F121" t="b">
        <f>IF(Table2[[#This Row],[Control Resolved Bundles]]=Table2[[#This Row],[Refactored Resolved Bundles]],TRUE,FALSE)</f>
        <v>1</v>
      </c>
    </row>
    <row r="122" spans="1:6" x14ac:dyDescent="0.2">
      <c r="A122" t="s">
        <v>342</v>
      </c>
      <c r="B122">
        <v>120</v>
      </c>
      <c r="C122" t="s">
        <v>342</v>
      </c>
      <c r="D122">
        <v>120</v>
      </c>
      <c r="E122" t="b">
        <f>IF(Table2[[#This Row],[Control Bundle]]=Table2[[#This Row],[Refactored Bundle]],TRUE,FALSE)</f>
        <v>1</v>
      </c>
      <c r="F122" t="b">
        <f>IF(Table2[[#This Row],[Control Resolved Bundles]]=Table2[[#This Row],[Refactored Resolved Bundles]],TRUE,FALSE)</f>
        <v>1</v>
      </c>
    </row>
    <row r="123" spans="1:6" x14ac:dyDescent="0.2">
      <c r="A123" t="s">
        <v>366</v>
      </c>
      <c r="B123">
        <v>122</v>
      </c>
      <c r="C123" t="s">
        <v>366</v>
      </c>
      <c r="D123">
        <v>122</v>
      </c>
      <c r="E123" t="b">
        <f>IF(Table2[[#This Row],[Control Bundle]]=Table2[[#This Row],[Refactored Bundle]],TRUE,FALSE)</f>
        <v>1</v>
      </c>
      <c r="F123" t="b">
        <f>IF(Table2[[#This Row],[Control Resolved Bundles]]=Table2[[#This Row],[Refactored Resolved Bundles]],TRUE,FALSE)</f>
        <v>1</v>
      </c>
    </row>
    <row r="124" spans="1:6" x14ac:dyDescent="0.2">
      <c r="A124" t="s">
        <v>86</v>
      </c>
      <c r="B124">
        <v>121</v>
      </c>
      <c r="C124" t="s">
        <v>86</v>
      </c>
      <c r="D124">
        <v>121</v>
      </c>
      <c r="E124" t="b">
        <f>IF(Table2[[#This Row],[Control Bundle]]=Table2[[#This Row],[Refactored Bundle]],TRUE,FALSE)</f>
        <v>1</v>
      </c>
      <c r="F124" t="b">
        <f>IF(Table2[[#This Row],[Control Resolved Bundles]]=Table2[[#This Row],[Refactored Resolved Bundles]],TRUE,FALSE)</f>
        <v>1</v>
      </c>
    </row>
    <row r="125" spans="1:6" x14ac:dyDescent="0.2">
      <c r="A125" t="s">
        <v>343</v>
      </c>
      <c r="B125">
        <v>123</v>
      </c>
      <c r="C125" t="s">
        <v>343</v>
      </c>
      <c r="D125">
        <v>123</v>
      </c>
      <c r="E125" t="b">
        <f>IF(Table2[[#This Row],[Control Bundle]]=Table2[[#This Row],[Refactored Bundle]],TRUE,FALSE)</f>
        <v>1</v>
      </c>
      <c r="F125" t="b">
        <f>IF(Table2[[#This Row],[Control Resolved Bundles]]=Table2[[#This Row],[Refactored Resolved Bundles]],TRUE,FALSE)</f>
        <v>1</v>
      </c>
    </row>
    <row r="126" spans="1:6" x14ac:dyDescent="0.2">
      <c r="A126" t="s">
        <v>346</v>
      </c>
      <c r="B126">
        <v>125</v>
      </c>
      <c r="C126" t="s">
        <v>346</v>
      </c>
      <c r="D126">
        <v>125</v>
      </c>
      <c r="E126" t="b">
        <f>IF(Table2[[#This Row],[Control Bundle]]=Table2[[#This Row],[Refactored Bundle]],TRUE,FALSE)</f>
        <v>1</v>
      </c>
      <c r="F126" t="b">
        <f>IF(Table2[[#This Row],[Control Resolved Bundles]]=Table2[[#This Row],[Refactored Resolved Bundles]],TRUE,FALSE)</f>
        <v>1</v>
      </c>
    </row>
    <row r="127" spans="1:6" x14ac:dyDescent="0.2">
      <c r="A127" t="s">
        <v>92</v>
      </c>
      <c r="B127">
        <v>124</v>
      </c>
      <c r="C127" t="s">
        <v>92</v>
      </c>
      <c r="D127">
        <v>124</v>
      </c>
      <c r="E127" t="b">
        <f>IF(Table2[[#This Row],[Control Bundle]]=Table2[[#This Row],[Refactored Bundle]],TRUE,FALSE)</f>
        <v>1</v>
      </c>
      <c r="F127" t="b">
        <f>IF(Table2[[#This Row],[Control Resolved Bundles]]=Table2[[#This Row],[Refactored Resolved Bundles]],TRUE,FALSE)</f>
        <v>1</v>
      </c>
    </row>
    <row r="128" spans="1:6" x14ac:dyDescent="0.2">
      <c r="A128" t="s">
        <v>337</v>
      </c>
      <c r="B128">
        <v>126</v>
      </c>
      <c r="C128" t="s">
        <v>337</v>
      </c>
      <c r="D128">
        <v>126</v>
      </c>
      <c r="E128" t="b">
        <f>IF(Table2[[#This Row],[Control Bundle]]=Table2[[#This Row],[Refactored Bundle]],TRUE,FALSE)</f>
        <v>1</v>
      </c>
      <c r="F128" t="b">
        <f>IF(Table2[[#This Row],[Control Resolved Bundles]]=Table2[[#This Row],[Refactored Resolved Bundles]],TRUE,FALSE)</f>
        <v>1</v>
      </c>
    </row>
    <row r="129" spans="1:6" x14ac:dyDescent="0.2">
      <c r="A129" t="s">
        <v>34</v>
      </c>
      <c r="B129">
        <v>127</v>
      </c>
      <c r="C129" t="s">
        <v>34</v>
      </c>
      <c r="D129">
        <v>127</v>
      </c>
      <c r="E129" t="b">
        <f>IF(Table2[[#This Row],[Control Bundle]]=Table2[[#This Row],[Refactored Bundle]],TRUE,FALSE)</f>
        <v>1</v>
      </c>
      <c r="F129" t="b">
        <f>IF(Table2[[#This Row],[Control Resolved Bundles]]=Table2[[#This Row],[Refactored Resolved Bundles]],TRUE,FALSE)</f>
        <v>1</v>
      </c>
    </row>
    <row r="130" spans="1:6" x14ac:dyDescent="0.2">
      <c r="A130" t="s">
        <v>63</v>
      </c>
      <c r="B130">
        <v>128</v>
      </c>
      <c r="C130" t="s">
        <v>63</v>
      </c>
      <c r="D130">
        <v>128</v>
      </c>
      <c r="E130" t="b">
        <f>IF(Table2[[#This Row],[Control Bundle]]=Table2[[#This Row],[Refactored Bundle]],TRUE,FALSE)</f>
        <v>1</v>
      </c>
      <c r="F130" t="b">
        <f>IF(Table2[[#This Row],[Control Resolved Bundles]]=Table2[[#This Row],[Refactored Resolved Bundles]],TRUE,FALSE)</f>
        <v>1</v>
      </c>
    </row>
    <row r="131" spans="1:6" x14ac:dyDescent="0.2">
      <c r="A131" t="s">
        <v>145</v>
      </c>
      <c r="B131">
        <v>129</v>
      </c>
      <c r="C131" t="s">
        <v>145</v>
      </c>
      <c r="D131">
        <v>129</v>
      </c>
      <c r="E131" t="b">
        <f>IF(Table2[[#This Row],[Control Bundle]]=Table2[[#This Row],[Refactored Bundle]],TRUE,FALSE)</f>
        <v>1</v>
      </c>
      <c r="F131" t="b">
        <f>IF(Table2[[#This Row],[Control Resolved Bundles]]=Table2[[#This Row],[Refactored Resolved Bundles]],TRUE,FALSE)</f>
        <v>1</v>
      </c>
    </row>
    <row r="132" spans="1:6" x14ac:dyDescent="0.2">
      <c r="A132" t="s">
        <v>352</v>
      </c>
      <c r="B132">
        <v>130</v>
      </c>
      <c r="C132" t="s">
        <v>352</v>
      </c>
      <c r="D132">
        <v>130</v>
      </c>
      <c r="E132" t="b">
        <f>IF(Table2[[#This Row],[Control Bundle]]=Table2[[#This Row],[Refactored Bundle]],TRUE,FALSE)</f>
        <v>1</v>
      </c>
      <c r="F132" t="b">
        <f>IF(Table2[[#This Row],[Control Resolved Bundles]]=Table2[[#This Row],[Refactored Resolved Bundles]],TRUE,FALSE)</f>
        <v>1</v>
      </c>
    </row>
    <row r="133" spans="1:6" x14ac:dyDescent="0.2">
      <c r="A133" t="s">
        <v>47</v>
      </c>
      <c r="B133">
        <v>132</v>
      </c>
      <c r="C133" t="s">
        <v>47</v>
      </c>
      <c r="D133">
        <v>132</v>
      </c>
      <c r="E133" t="b">
        <f>IF(Table2[[#This Row],[Control Bundle]]=Table2[[#This Row],[Refactored Bundle]],TRUE,FALSE)</f>
        <v>1</v>
      </c>
      <c r="F133" t="b">
        <f>IF(Table2[[#This Row],[Control Resolved Bundles]]=Table2[[#This Row],[Refactored Resolved Bundles]],TRUE,FALSE)</f>
        <v>1</v>
      </c>
    </row>
    <row r="134" spans="1:6" x14ac:dyDescent="0.2">
      <c r="A134" t="s">
        <v>24</v>
      </c>
      <c r="B134">
        <v>131</v>
      </c>
      <c r="C134" t="s">
        <v>24</v>
      </c>
      <c r="D134">
        <v>131</v>
      </c>
      <c r="E134" t="b">
        <f>IF(Table2[[#This Row],[Control Bundle]]=Table2[[#This Row],[Refactored Bundle]],TRUE,FALSE)</f>
        <v>1</v>
      </c>
      <c r="F134" t="b">
        <f>IF(Table2[[#This Row],[Control Resolved Bundles]]=Table2[[#This Row],[Refactored Resolved Bundles]],TRUE,FALSE)</f>
        <v>1</v>
      </c>
    </row>
    <row r="135" spans="1:6" x14ac:dyDescent="0.2">
      <c r="A135" t="s">
        <v>262</v>
      </c>
      <c r="B135">
        <v>133</v>
      </c>
      <c r="C135" t="s">
        <v>262</v>
      </c>
      <c r="D135">
        <v>133</v>
      </c>
      <c r="E135" t="b">
        <f>IF(Table2[[#This Row],[Control Bundle]]=Table2[[#This Row],[Refactored Bundle]],TRUE,FALSE)</f>
        <v>1</v>
      </c>
      <c r="F135" t="b">
        <f>IF(Table2[[#This Row],[Control Resolved Bundles]]=Table2[[#This Row],[Refactored Resolved Bundles]],TRUE,FALSE)</f>
        <v>1</v>
      </c>
    </row>
    <row r="136" spans="1:6" x14ac:dyDescent="0.2">
      <c r="A136" t="s">
        <v>347</v>
      </c>
      <c r="B136">
        <v>135</v>
      </c>
      <c r="C136" t="s">
        <v>347</v>
      </c>
      <c r="D136">
        <v>135</v>
      </c>
      <c r="E136" t="b">
        <f>IF(Table2[[#This Row],[Control Bundle]]=Table2[[#This Row],[Refactored Bundle]],TRUE,FALSE)</f>
        <v>1</v>
      </c>
      <c r="F136" t="b">
        <f>IF(Table2[[#This Row],[Control Resolved Bundles]]=Table2[[#This Row],[Refactored Resolved Bundles]],TRUE,FALSE)</f>
        <v>1</v>
      </c>
    </row>
    <row r="137" spans="1:6" x14ac:dyDescent="0.2">
      <c r="A137" t="s">
        <v>137</v>
      </c>
      <c r="B137">
        <v>134</v>
      </c>
      <c r="C137" t="s">
        <v>137</v>
      </c>
      <c r="D137">
        <v>134</v>
      </c>
      <c r="E137" t="b">
        <f>IF(Table2[[#This Row],[Control Bundle]]=Table2[[#This Row],[Refactored Bundle]],TRUE,FALSE)</f>
        <v>1</v>
      </c>
      <c r="F137" t="b">
        <f>IF(Table2[[#This Row],[Control Resolved Bundles]]=Table2[[#This Row],[Refactored Resolved Bundles]],TRUE,FALSE)</f>
        <v>1</v>
      </c>
    </row>
    <row r="138" spans="1:6" x14ac:dyDescent="0.2">
      <c r="A138" t="s">
        <v>18</v>
      </c>
      <c r="B138">
        <v>136</v>
      </c>
      <c r="C138" t="s">
        <v>18</v>
      </c>
      <c r="D138">
        <v>136</v>
      </c>
      <c r="E138" t="b">
        <f>IF(Table2[[#This Row],[Control Bundle]]=Table2[[#This Row],[Refactored Bundle]],TRUE,FALSE)</f>
        <v>1</v>
      </c>
      <c r="F138" t="b">
        <f>IF(Table2[[#This Row],[Control Resolved Bundles]]=Table2[[#This Row],[Refactored Resolved Bundles]],TRUE,FALSE)</f>
        <v>1</v>
      </c>
    </row>
    <row r="139" spans="1:6" x14ac:dyDescent="0.2">
      <c r="A139" t="s">
        <v>85</v>
      </c>
      <c r="B139">
        <v>138</v>
      </c>
      <c r="C139" t="s">
        <v>85</v>
      </c>
      <c r="D139">
        <v>138</v>
      </c>
      <c r="E139" t="b">
        <f>IF(Table2[[#This Row],[Control Bundle]]=Table2[[#This Row],[Refactored Bundle]],TRUE,FALSE)</f>
        <v>1</v>
      </c>
      <c r="F139" t="b">
        <f>IF(Table2[[#This Row],[Control Resolved Bundles]]=Table2[[#This Row],[Refactored Resolved Bundles]],TRUE,FALSE)</f>
        <v>1</v>
      </c>
    </row>
    <row r="140" spans="1:6" x14ac:dyDescent="0.2">
      <c r="A140" t="s">
        <v>312</v>
      </c>
      <c r="B140">
        <v>137</v>
      </c>
      <c r="C140" t="s">
        <v>312</v>
      </c>
      <c r="D140">
        <v>137</v>
      </c>
      <c r="E140" t="b">
        <f>IF(Table2[[#This Row],[Control Bundle]]=Table2[[#This Row],[Refactored Bundle]],TRUE,FALSE)</f>
        <v>1</v>
      </c>
      <c r="F140" t="b">
        <f>IF(Table2[[#This Row],[Control Resolved Bundles]]=Table2[[#This Row],[Refactored Resolved Bundles]],TRUE,FALSE)</f>
        <v>1</v>
      </c>
    </row>
    <row r="141" spans="1:6" x14ac:dyDescent="0.2">
      <c r="A141" t="s">
        <v>74</v>
      </c>
      <c r="B141">
        <v>139</v>
      </c>
      <c r="C141" t="s">
        <v>74</v>
      </c>
      <c r="D141">
        <v>139</v>
      </c>
      <c r="E141" t="b">
        <f>IF(Table2[[#This Row],[Control Bundle]]=Table2[[#This Row],[Refactored Bundle]],TRUE,FALSE)</f>
        <v>1</v>
      </c>
      <c r="F141" t="b">
        <f>IF(Table2[[#This Row],[Control Resolved Bundles]]=Table2[[#This Row],[Refactored Resolved Bundles]],TRUE,FALSE)</f>
        <v>1</v>
      </c>
    </row>
    <row r="142" spans="1:6" x14ac:dyDescent="0.2">
      <c r="A142" t="s">
        <v>176</v>
      </c>
      <c r="B142">
        <v>140</v>
      </c>
      <c r="C142" t="s">
        <v>176</v>
      </c>
      <c r="D142">
        <v>140</v>
      </c>
      <c r="E142" t="b">
        <f>IF(Table2[[#This Row],[Control Bundle]]=Table2[[#This Row],[Refactored Bundle]],TRUE,FALSE)</f>
        <v>1</v>
      </c>
      <c r="F142" t="b">
        <f>IF(Table2[[#This Row],[Control Resolved Bundles]]=Table2[[#This Row],[Refactored Resolved Bundles]],TRUE,FALSE)</f>
        <v>1</v>
      </c>
    </row>
    <row r="143" spans="1:6" x14ac:dyDescent="0.2">
      <c r="A143" t="s">
        <v>11</v>
      </c>
      <c r="B143">
        <v>141</v>
      </c>
      <c r="C143" t="s">
        <v>11</v>
      </c>
      <c r="D143">
        <v>141</v>
      </c>
      <c r="E143" t="b">
        <f>IF(Table2[[#This Row],[Control Bundle]]=Table2[[#This Row],[Refactored Bundle]],TRUE,FALSE)</f>
        <v>1</v>
      </c>
      <c r="F143" t="b">
        <f>IF(Table2[[#This Row],[Control Resolved Bundles]]=Table2[[#This Row],[Refactored Resolved Bundles]],TRUE,FALSE)</f>
        <v>1</v>
      </c>
    </row>
    <row r="144" spans="1:6" x14ac:dyDescent="0.2">
      <c r="A144" t="s">
        <v>286</v>
      </c>
      <c r="B144">
        <v>148</v>
      </c>
      <c r="C144" t="s">
        <v>286</v>
      </c>
      <c r="D144">
        <v>148</v>
      </c>
      <c r="E144" t="b">
        <f>IF(Table2[[#This Row],[Control Bundle]]=Table2[[#This Row],[Refactored Bundle]],TRUE,FALSE)</f>
        <v>1</v>
      </c>
      <c r="F144" t="b">
        <f>IF(Table2[[#This Row],[Control Resolved Bundles]]=Table2[[#This Row],[Refactored Resolved Bundles]],TRUE,FALSE)</f>
        <v>1</v>
      </c>
    </row>
    <row r="145" spans="1:6" x14ac:dyDescent="0.2">
      <c r="A145" t="s">
        <v>336</v>
      </c>
      <c r="B145">
        <v>143</v>
      </c>
      <c r="C145" t="s">
        <v>336</v>
      </c>
      <c r="D145">
        <v>143</v>
      </c>
      <c r="E145" t="b">
        <f>IF(Table2[[#This Row],[Control Bundle]]=Table2[[#This Row],[Refactored Bundle]],TRUE,FALSE)</f>
        <v>1</v>
      </c>
      <c r="F145" t="b">
        <f>IF(Table2[[#This Row],[Control Resolved Bundles]]=Table2[[#This Row],[Refactored Resolved Bundles]],TRUE,FALSE)</f>
        <v>1</v>
      </c>
    </row>
    <row r="146" spans="1:6" x14ac:dyDescent="0.2">
      <c r="A146" t="s">
        <v>311</v>
      </c>
      <c r="B146">
        <v>142</v>
      </c>
      <c r="C146" t="s">
        <v>311</v>
      </c>
      <c r="D146">
        <v>142</v>
      </c>
      <c r="E146" t="b">
        <f>IF(Table2[[#This Row],[Control Bundle]]=Table2[[#This Row],[Refactored Bundle]],TRUE,FALSE)</f>
        <v>1</v>
      </c>
      <c r="F146" t="b">
        <f>IF(Table2[[#This Row],[Control Resolved Bundles]]=Table2[[#This Row],[Refactored Resolved Bundles]],TRUE,FALSE)</f>
        <v>1</v>
      </c>
    </row>
    <row r="147" spans="1:6" x14ac:dyDescent="0.2">
      <c r="A147" t="s">
        <v>125</v>
      </c>
      <c r="B147">
        <v>144</v>
      </c>
      <c r="C147" t="s">
        <v>125</v>
      </c>
      <c r="D147">
        <v>144</v>
      </c>
      <c r="E147" t="b">
        <f>IF(Table2[[#This Row],[Control Bundle]]=Table2[[#This Row],[Refactored Bundle]],TRUE,FALSE)</f>
        <v>1</v>
      </c>
      <c r="F147" t="b">
        <f>IF(Table2[[#This Row],[Control Resolved Bundles]]=Table2[[#This Row],[Refactored Resolved Bundles]],TRUE,FALSE)</f>
        <v>1</v>
      </c>
    </row>
    <row r="148" spans="1:6" x14ac:dyDescent="0.2">
      <c r="A148" t="s">
        <v>218</v>
      </c>
      <c r="B148">
        <v>145</v>
      </c>
      <c r="C148" t="s">
        <v>218</v>
      </c>
      <c r="D148">
        <v>145</v>
      </c>
      <c r="E148" t="b">
        <f>IF(Table2[[#This Row],[Control Bundle]]=Table2[[#This Row],[Refactored Bundle]],TRUE,FALSE)</f>
        <v>1</v>
      </c>
      <c r="F148" t="b">
        <f>IF(Table2[[#This Row],[Control Resolved Bundles]]=Table2[[#This Row],[Refactored Resolved Bundles]],TRUE,FALSE)</f>
        <v>1</v>
      </c>
    </row>
    <row r="149" spans="1:6" x14ac:dyDescent="0.2">
      <c r="A149" t="s">
        <v>146</v>
      </c>
      <c r="B149">
        <v>147</v>
      </c>
      <c r="C149" t="s">
        <v>146</v>
      </c>
      <c r="D149">
        <v>147</v>
      </c>
      <c r="E149" t="b">
        <f>IF(Table2[[#This Row],[Control Bundle]]=Table2[[#This Row],[Refactored Bundle]],TRUE,FALSE)</f>
        <v>1</v>
      </c>
      <c r="F149" t="b">
        <f>IF(Table2[[#This Row],[Control Resolved Bundles]]=Table2[[#This Row],[Refactored Resolved Bundles]],TRUE,FALSE)</f>
        <v>1</v>
      </c>
    </row>
    <row r="150" spans="1:6" x14ac:dyDescent="0.2">
      <c r="A150" t="s">
        <v>243</v>
      </c>
      <c r="B150">
        <v>146</v>
      </c>
      <c r="C150" t="s">
        <v>243</v>
      </c>
      <c r="D150">
        <v>146</v>
      </c>
      <c r="E150" t="b">
        <f>IF(Table2[[#This Row],[Control Bundle]]=Table2[[#This Row],[Refactored Bundle]],TRUE,FALSE)</f>
        <v>1</v>
      </c>
      <c r="F150" t="b">
        <f>IF(Table2[[#This Row],[Control Resolved Bundles]]=Table2[[#This Row],[Refactored Resolved Bundles]],TRUE,FALSE)</f>
        <v>1</v>
      </c>
    </row>
    <row r="151" spans="1:6" x14ac:dyDescent="0.2">
      <c r="A151" t="s">
        <v>105</v>
      </c>
      <c r="B151">
        <v>149</v>
      </c>
      <c r="C151" t="s">
        <v>105</v>
      </c>
      <c r="D151">
        <v>149</v>
      </c>
      <c r="E151" t="b">
        <f>IF(Table2[[#This Row],[Control Bundle]]=Table2[[#This Row],[Refactored Bundle]],TRUE,FALSE)</f>
        <v>1</v>
      </c>
      <c r="F151" t="b">
        <f>IF(Table2[[#This Row],[Control Resolved Bundles]]=Table2[[#This Row],[Refactored Resolved Bundles]],TRUE,FALSE)</f>
        <v>1</v>
      </c>
    </row>
    <row r="152" spans="1:6" x14ac:dyDescent="0.2">
      <c r="A152" t="s">
        <v>237</v>
      </c>
      <c r="B152">
        <v>150</v>
      </c>
      <c r="C152" t="s">
        <v>237</v>
      </c>
      <c r="D152">
        <v>150</v>
      </c>
      <c r="E152" t="b">
        <f>IF(Table2[[#This Row],[Control Bundle]]=Table2[[#This Row],[Refactored Bundle]],TRUE,FALSE)</f>
        <v>1</v>
      </c>
      <c r="F152" t="b">
        <f>IF(Table2[[#This Row],[Control Resolved Bundles]]=Table2[[#This Row],[Refactored Resolved Bundles]],TRUE,FALSE)</f>
        <v>1</v>
      </c>
    </row>
    <row r="153" spans="1:6" x14ac:dyDescent="0.2">
      <c r="A153" t="s">
        <v>106</v>
      </c>
      <c r="B153">
        <v>151</v>
      </c>
      <c r="C153" t="s">
        <v>106</v>
      </c>
      <c r="D153">
        <v>151</v>
      </c>
      <c r="E153" t="b">
        <f>IF(Table2[[#This Row],[Control Bundle]]=Table2[[#This Row],[Refactored Bundle]],TRUE,FALSE)</f>
        <v>1</v>
      </c>
      <c r="F153" t="b">
        <f>IF(Table2[[#This Row],[Control Resolved Bundles]]=Table2[[#This Row],[Refactored Resolved Bundles]],TRUE,FALSE)</f>
        <v>1</v>
      </c>
    </row>
    <row r="154" spans="1:6" x14ac:dyDescent="0.2">
      <c r="A154" t="s">
        <v>101</v>
      </c>
      <c r="B154">
        <v>152</v>
      </c>
      <c r="C154" t="s">
        <v>101</v>
      </c>
      <c r="D154">
        <v>152</v>
      </c>
      <c r="E154" t="b">
        <f>IF(Table2[[#This Row],[Control Bundle]]=Table2[[#This Row],[Refactored Bundle]],TRUE,FALSE)</f>
        <v>1</v>
      </c>
      <c r="F154" t="b">
        <f>IF(Table2[[#This Row],[Control Resolved Bundles]]=Table2[[#This Row],[Refactored Resolved Bundles]],TRUE,FALSE)</f>
        <v>1</v>
      </c>
    </row>
    <row r="155" spans="1:6" x14ac:dyDescent="0.2">
      <c r="A155" t="s">
        <v>315</v>
      </c>
      <c r="B155">
        <v>153</v>
      </c>
      <c r="C155" t="s">
        <v>315</v>
      </c>
      <c r="D155">
        <v>153</v>
      </c>
      <c r="E155" t="b">
        <f>IF(Table2[[#This Row],[Control Bundle]]=Table2[[#This Row],[Refactored Bundle]],TRUE,FALSE)</f>
        <v>1</v>
      </c>
      <c r="F155" t="b">
        <f>IF(Table2[[#This Row],[Control Resolved Bundles]]=Table2[[#This Row],[Refactored Resolved Bundles]],TRUE,FALSE)</f>
        <v>1</v>
      </c>
    </row>
    <row r="156" spans="1:6" x14ac:dyDescent="0.2">
      <c r="A156" t="s">
        <v>80</v>
      </c>
      <c r="B156">
        <v>156</v>
      </c>
      <c r="C156" t="s">
        <v>80</v>
      </c>
      <c r="D156">
        <v>156</v>
      </c>
      <c r="E156" t="b">
        <f>IF(Table2[[#This Row],[Control Bundle]]=Table2[[#This Row],[Refactored Bundle]],TRUE,FALSE)</f>
        <v>1</v>
      </c>
      <c r="F156" t="b">
        <f>IF(Table2[[#This Row],[Control Resolved Bundles]]=Table2[[#This Row],[Refactored Resolved Bundles]],TRUE,FALSE)</f>
        <v>1</v>
      </c>
    </row>
    <row r="157" spans="1:6" x14ac:dyDescent="0.2">
      <c r="A157" t="s">
        <v>123</v>
      </c>
      <c r="B157">
        <v>154</v>
      </c>
      <c r="C157" t="s">
        <v>123</v>
      </c>
      <c r="D157">
        <v>154</v>
      </c>
      <c r="E157" t="b">
        <f>IF(Table2[[#This Row],[Control Bundle]]=Table2[[#This Row],[Refactored Bundle]],TRUE,FALSE)</f>
        <v>1</v>
      </c>
      <c r="F157" t="b">
        <f>IF(Table2[[#This Row],[Control Resolved Bundles]]=Table2[[#This Row],[Refactored Resolved Bundles]],TRUE,FALSE)</f>
        <v>1</v>
      </c>
    </row>
    <row r="158" spans="1:6" x14ac:dyDescent="0.2">
      <c r="A158" t="s">
        <v>299</v>
      </c>
      <c r="B158">
        <v>155</v>
      </c>
      <c r="C158" t="s">
        <v>299</v>
      </c>
      <c r="D158">
        <v>155</v>
      </c>
      <c r="E158" t="b">
        <f>IF(Table2[[#This Row],[Control Bundle]]=Table2[[#This Row],[Refactored Bundle]],TRUE,FALSE)</f>
        <v>1</v>
      </c>
      <c r="F158" t="b">
        <f>IF(Table2[[#This Row],[Control Resolved Bundles]]=Table2[[#This Row],[Refactored Resolved Bundles]],TRUE,FALSE)</f>
        <v>1</v>
      </c>
    </row>
    <row r="159" spans="1:6" x14ac:dyDescent="0.2">
      <c r="A159" t="s">
        <v>254</v>
      </c>
      <c r="B159">
        <v>157</v>
      </c>
      <c r="C159" t="s">
        <v>254</v>
      </c>
      <c r="D159">
        <v>157</v>
      </c>
      <c r="E159" t="b">
        <f>IF(Table2[[#This Row],[Control Bundle]]=Table2[[#This Row],[Refactored Bundle]],TRUE,FALSE)</f>
        <v>1</v>
      </c>
      <c r="F159" t="b">
        <f>IF(Table2[[#This Row],[Control Resolved Bundles]]=Table2[[#This Row],[Refactored Resolved Bundles]],TRUE,FALSE)</f>
        <v>1</v>
      </c>
    </row>
    <row r="160" spans="1:6" x14ac:dyDescent="0.2">
      <c r="A160" t="s">
        <v>341</v>
      </c>
      <c r="B160">
        <v>159</v>
      </c>
      <c r="C160" t="s">
        <v>341</v>
      </c>
      <c r="D160">
        <v>159</v>
      </c>
      <c r="E160" t="b">
        <f>IF(Table2[[#This Row],[Control Bundle]]=Table2[[#This Row],[Refactored Bundle]],TRUE,FALSE)</f>
        <v>1</v>
      </c>
      <c r="F160" t="b">
        <f>IF(Table2[[#This Row],[Control Resolved Bundles]]=Table2[[#This Row],[Refactored Resolved Bundles]],TRUE,FALSE)</f>
        <v>1</v>
      </c>
    </row>
    <row r="161" spans="1:6" x14ac:dyDescent="0.2">
      <c r="A161" t="s">
        <v>75</v>
      </c>
      <c r="B161">
        <v>158</v>
      </c>
      <c r="C161" t="s">
        <v>75</v>
      </c>
      <c r="D161">
        <v>158</v>
      </c>
      <c r="E161" t="b">
        <f>IF(Table2[[#This Row],[Control Bundle]]=Table2[[#This Row],[Refactored Bundle]],TRUE,FALSE)</f>
        <v>1</v>
      </c>
      <c r="F161" t="b">
        <f>IF(Table2[[#This Row],[Control Resolved Bundles]]=Table2[[#This Row],[Refactored Resolved Bundles]],TRUE,FALSE)</f>
        <v>1</v>
      </c>
    </row>
    <row r="162" spans="1:6" x14ac:dyDescent="0.2">
      <c r="A162" t="s">
        <v>263</v>
      </c>
      <c r="B162">
        <v>160</v>
      </c>
      <c r="C162" t="s">
        <v>263</v>
      </c>
      <c r="D162">
        <v>160</v>
      </c>
      <c r="E162" t="b">
        <f>IF(Table2[[#This Row],[Control Bundle]]=Table2[[#This Row],[Refactored Bundle]],TRUE,FALSE)</f>
        <v>1</v>
      </c>
      <c r="F162" t="b">
        <f>IF(Table2[[#This Row],[Control Resolved Bundles]]=Table2[[#This Row],[Refactored Resolved Bundles]],TRUE,FALSE)</f>
        <v>1</v>
      </c>
    </row>
    <row r="163" spans="1:6" x14ac:dyDescent="0.2">
      <c r="A163" t="s">
        <v>273</v>
      </c>
      <c r="B163">
        <v>161</v>
      </c>
      <c r="C163" t="s">
        <v>273</v>
      </c>
      <c r="D163">
        <v>161</v>
      </c>
      <c r="E163" t="b">
        <f>IF(Table2[[#This Row],[Control Bundle]]=Table2[[#This Row],[Refactored Bundle]],TRUE,FALSE)</f>
        <v>1</v>
      </c>
      <c r="F163" t="b">
        <f>IF(Table2[[#This Row],[Control Resolved Bundles]]=Table2[[#This Row],[Refactored Resolved Bundles]],TRUE,FALSE)</f>
        <v>1</v>
      </c>
    </row>
    <row r="164" spans="1:6" x14ac:dyDescent="0.2">
      <c r="A164" t="s">
        <v>41</v>
      </c>
      <c r="B164">
        <v>162</v>
      </c>
      <c r="C164" t="s">
        <v>41</v>
      </c>
      <c r="D164">
        <v>162</v>
      </c>
      <c r="E164" t="b">
        <f>IF(Table2[[#This Row],[Control Bundle]]=Table2[[#This Row],[Refactored Bundle]],TRUE,FALSE)</f>
        <v>1</v>
      </c>
      <c r="F164" t="b">
        <f>IF(Table2[[#This Row],[Control Resolved Bundles]]=Table2[[#This Row],[Refactored Resolved Bundles]],TRUE,FALSE)</f>
        <v>1</v>
      </c>
    </row>
    <row r="165" spans="1:6" x14ac:dyDescent="0.2">
      <c r="A165" t="s">
        <v>169</v>
      </c>
      <c r="B165">
        <v>163</v>
      </c>
      <c r="C165" t="s">
        <v>169</v>
      </c>
      <c r="D165">
        <v>163</v>
      </c>
      <c r="E165" t="b">
        <f>IF(Table2[[#This Row],[Control Bundle]]=Table2[[#This Row],[Refactored Bundle]],TRUE,FALSE)</f>
        <v>1</v>
      </c>
      <c r="F165" t="b">
        <f>IF(Table2[[#This Row],[Control Resolved Bundles]]=Table2[[#This Row],[Refactored Resolved Bundles]],TRUE,FALSE)</f>
        <v>1</v>
      </c>
    </row>
    <row r="166" spans="1:6" x14ac:dyDescent="0.2">
      <c r="A166" t="s">
        <v>198</v>
      </c>
      <c r="B166">
        <v>164</v>
      </c>
      <c r="C166" t="s">
        <v>198</v>
      </c>
      <c r="D166">
        <v>164</v>
      </c>
      <c r="E166" t="b">
        <f>IF(Table2[[#This Row],[Control Bundle]]=Table2[[#This Row],[Refactored Bundle]],TRUE,FALSE)</f>
        <v>1</v>
      </c>
      <c r="F166" t="b">
        <f>IF(Table2[[#This Row],[Control Resolved Bundles]]=Table2[[#This Row],[Refactored Resolved Bundles]],TRUE,FALSE)</f>
        <v>1</v>
      </c>
    </row>
    <row r="167" spans="1:6" x14ac:dyDescent="0.2">
      <c r="A167" t="s">
        <v>157</v>
      </c>
      <c r="B167">
        <v>166</v>
      </c>
      <c r="C167" t="s">
        <v>157</v>
      </c>
      <c r="D167">
        <v>166</v>
      </c>
      <c r="E167" t="b">
        <f>IF(Table2[[#This Row],[Control Bundle]]=Table2[[#This Row],[Refactored Bundle]],TRUE,FALSE)</f>
        <v>1</v>
      </c>
      <c r="F167" t="b">
        <f>IF(Table2[[#This Row],[Control Resolved Bundles]]=Table2[[#This Row],[Refactored Resolved Bundles]],TRUE,FALSE)</f>
        <v>1</v>
      </c>
    </row>
    <row r="168" spans="1:6" x14ac:dyDescent="0.2">
      <c r="A168" t="s">
        <v>58</v>
      </c>
      <c r="B168">
        <v>165</v>
      </c>
      <c r="C168" t="s">
        <v>58</v>
      </c>
      <c r="D168">
        <v>165</v>
      </c>
      <c r="E168" t="b">
        <f>IF(Table2[[#This Row],[Control Bundle]]=Table2[[#This Row],[Refactored Bundle]],TRUE,FALSE)</f>
        <v>1</v>
      </c>
      <c r="F168" t="b">
        <f>IF(Table2[[#This Row],[Control Resolved Bundles]]=Table2[[#This Row],[Refactored Resolved Bundles]],TRUE,FALSE)</f>
        <v>1</v>
      </c>
    </row>
    <row r="169" spans="1:6" x14ac:dyDescent="0.2">
      <c r="A169" t="s">
        <v>348</v>
      </c>
      <c r="B169">
        <v>167</v>
      </c>
      <c r="C169" t="s">
        <v>348</v>
      </c>
      <c r="D169">
        <v>167</v>
      </c>
      <c r="E169" t="b">
        <f>IF(Table2[[#This Row],[Control Bundle]]=Table2[[#This Row],[Refactored Bundle]],TRUE,FALSE)</f>
        <v>1</v>
      </c>
      <c r="F169" t="b">
        <f>IF(Table2[[#This Row],[Control Resolved Bundles]]=Table2[[#This Row],[Refactored Resolved Bundles]],TRUE,FALSE)</f>
        <v>1</v>
      </c>
    </row>
    <row r="170" spans="1:6" x14ac:dyDescent="0.2">
      <c r="A170" t="s">
        <v>357</v>
      </c>
      <c r="B170">
        <v>168</v>
      </c>
      <c r="C170" t="s">
        <v>357</v>
      </c>
      <c r="D170">
        <v>168</v>
      </c>
      <c r="E170" t="b">
        <f>IF(Table2[[#This Row],[Control Bundle]]=Table2[[#This Row],[Refactored Bundle]],TRUE,FALSE)</f>
        <v>1</v>
      </c>
      <c r="F170" t="b">
        <f>IF(Table2[[#This Row],[Control Resolved Bundles]]=Table2[[#This Row],[Refactored Resolved Bundles]],TRUE,FALSE)</f>
        <v>1</v>
      </c>
    </row>
    <row r="171" spans="1:6" x14ac:dyDescent="0.2">
      <c r="A171" t="s">
        <v>367</v>
      </c>
      <c r="B171">
        <v>172</v>
      </c>
      <c r="C171" t="s">
        <v>367</v>
      </c>
      <c r="D171">
        <v>172</v>
      </c>
      <c r="E171" t="b">
        <f>IF(Table2[[#This Row],[Control Bundle]]=Table2[[#This Row],[Refactored Bundle]],TRUE,FALSE)</f>
        <v>1</v>
      </c>
      <c r="F171" t="b">
        <f>IF(Table2[[#This Row],[Control Resolved Bundles]]=Table2[[#This Row],[Refactored Resolved Bundles]],TRUE,FALSE)</f>
        <v>1</v>
      </c>
    </row>
    <row r="172" spans="1:6" x14ac:dyDescent="0.2">
      <c r="A172" t="s">
        <v>326</v>
      </c>
      <c r="B172">
        <v>169</v>
      </c>
      <c r="C172" t="s">
        <v>326</v>
      </c>
      <c r="D172">
        <v>169</v>
      </c>
      <c r="E172" t="b">
        <f>IF(Table2[[#This Row],[Control Bundle]]=Table2[[#This Row],[Refactored Bundle]],TRUE,FALSE)</f>
        <v>1</v>
      </c>
      <c r="F172" t="b">
        <f>IF(Table2[[#This Row],[Control Resolved Bundles]]=Table2[[#This Row],[Refactored Resolved Bundles]],TRUE,FALSE)</f>
        <v>1</v>
      </c>
    </row>
    <row r="173" spans="1:6" x14ac:dyDescent="0.2">
      <c r="A173" t="s">
        <v>327</v>
      </c>
      <c r="B173">
        <v>170</v>
      </c>
      <c r="C173" t="s">
        <v>327</v>
      </c>
      <c r="D173">
        <v>170</v>
      </c>
      <c r="E173" t="b">
        <f>IF(Table2[[#This Row],[Control Bundle]]=Table2[[#This Row],[Refactored Bundle]],TRUE,FALSE)</f>
        <v>1</v>
      </c>
      <c r="F173" t="b">
        <f>IF(Table2[[#This Row],[Control Resolved Bundles]]=Table2[[#This Row],[Refactored Resolved Bundles]],TRUE,FALSE)</f>
        <v>1</v>
      </c>
    </row>
    <row r="174" spans="1:6" x14ac:dyDescent="0.2">
      <c r="A174" t="s">
        <v>301</v>
      </c>
      <c r="B174">
        <v>171</v>
      </c>
      <c r="C174" t="s">
        <v>301</v>
      </c>
      <c r="D174">
        <v>171</v>
      </c>
      <c r="E174" t="b">
        <f>IF(Table2[[#This Row],[Control Bundle]]=Table2[[#This Row],[Refactored Bundle]],TRUE,FALSE)</f>
        <v>1</v>
      </c>
      <c r="F174" t="b">
        <f>IF(Table2[[#This Row],[Control Resolved Bundles]]=Table2[[#This Row],[Refactored Resolved Bundles]],TRUE,FALSE)</f>
        <v>1</v>
      </c>
    </row>
    <row r="175" spans="1:6" x14ac:dyDescent="0.2">
      <c r="A175" t="s">
        <v>267</v>
      </c>
      <c r="B175">
        <v>192</v>
      </c>
      <c r="C175" t="s">
        <v>267</v>
      </c>
      <c r="D175">
        <v>192</v>
      </c>
      <c r="E175" t="b">
        <f>IF(Table2[[#This Row],[Control Bundle]]=Table2[[#This Row],[Refactored Bundle]],TRUE,FALSE)</f>
        <v>1</v>
      </c>
      <c r="F175" t="b">
        <f>IF(Table2[[#This Row],[Control Resolved Bundles]]=Table2[[#This Row],[Refactored Resolved Bundles]],TRUE,FALSE)</f>
        <v>1</v>
      </c>
    </row>
    <row r="176" spans="1:6" x14ac:dyDescent="0.2">
      <c r="A176" t="s">
        <v>78</v>
      </c>
      <c r="B176">
        <v>173</v>
      </c>
      <c r="C176" t="s">
        <v>78</v>
      </c>
      <c r="D176">
        <v>173</v>
      </c>
      <c r="E176" t="b">
        <f>IF(Table2[[#This Row],[Control Bundle]]=Table2[[#This Row],[Refactored Bundle]],TRUE,FALSE)</f>
        <v>1</v>
      </c>
      <c r="F176" t="b">
        <f>IF(Table2[[#This Row],[Control Resolved Bundles]]=Table2[[#This Row],[Refactored Resolved Bundles]],TRUE,FALSE)</f>
        <v>1</v>
      </c>
    </row>
    <row r="177" spans="1:6" x14ac:dyDescent="0.2">
      <c r="A177" t="s">
        <v>69</v>
      </c>
      <c r="B177">
        <v>174</v>
      </c>
      <c r="C177" t="s">
        <v>69</v>
      </c>
      <c r="D177">
        <v>174</v>
      </c>
      <c r="E177" t="b">
        <f>IF(Table2[[#This Row],[Control Bundle]]=Table2[[#This Row],[Refactored Bundle]],TRUE,FALSE)</f>
        <v>1</v>
      </c>
      <c r="F177" t="b">
        <f>IF(Table2[[#This Row],[Control Resolved Bundles]]=Table2[[#This Row],[Refactored Resolved Bundles]],TRUE,FALSE)</f>
        <v>1</v>
      </c>
    </row>
    <row r="178" spans="1:6" x14ac:dyDescent="0.2">
      <c r="A178" t="s">
        <v>163</v>
      </c>
      <c r="B178">
        <v>175</v>
      </c>
      <c r="C178" t="s">
        <v>163</v>
      </c>
      <c r="D178">
        <v>175</v>
      </c>
      <c r="E178" t="b">
        <f>IF(Table2[[#This Row],[Control Bundle]]=Table2[[#This Row],[Refactored Bundle]],TRUE,FALSE)</f>
        <v>1</v>
      </c>
      <c r="F178" t="b">
        <f>IF(Table2[[#This Row],[Control Resolved Bundles]]=Table2[[#This Row],[Refactored Resolved Bundles]],TRUE,FALSE)</f>
        <v>1</v>
      </c>
    </row>
    <row r="179" spans="1:6" x14ac:dyDescent="0.2">
      <c r="A179" t="s">
        <v>14</v>
      </c>
      <c r="B179">
        <v>176</v>
      </c>
      <c r="C179" t="s">
        <v>14</v>
      </c>
      <c r="D179">
        <v>176</v>
      </c>
      <c r="E179" t="b">
        <f>IF(Table2[[#This Row],[Control Bundle]]=Table2[[#This Row],[Refactored Bundle]],TRUE,FALSE)</f>
        <v>1</v>
      </c>
      <c r="F179" t="b">
        <f>IF(Table2[[#This Row],[Control Resolved Bundles]]=Table2[[#This Row],[Refactored Resolved Bundles]],TRUE,FALSE)</f>
        <v>1</v>
      </c>
    </row>
    <row r="180" spans="1:6" x14ac:dyDescent="0.2">
      <c r="A180" t="s">
        <v>334</v>
      </c>
      <c r="B180">
        <v>177</v>
      </c>
      <c r="C180" t="s">
        <v>334</v>
      </c>
      <c r="D180">
        <v>177</v>
      </c>
      <c r="E180" t="b">
        <f>IF(Table2[[#This Row],[Control Bundle]]=Table2[[#This Row],[Refactored Bundle]],TRUE,FALSE)</f>
        <v>1</v>
      </c>
      <c r="F180" t="b">
        <f>IF(Table2[[#This Row],[Control Resolved Bundles]]=Table2[[#This Row],[Refactored Resolved Bundles]],TRUE,FALSE)</f>
        <v>1</v>
      </c>
    </row>
    <row r="181" spans="1:6" x14ac:dyDescent="0.2">
      <c r="A181" t="s">
        <v>171</v>
      </c>
      <c r="B181">
        <v>178</v>
      </c>
      <c r="C181" t="s">
        <v>171</v>
      </c>
      <c r="D181">
        <v>178</v>
      </c>
      <c r="E181" t="b">
        <f>IF(Table2[[#This Row],[Control Bundle]]=Table2[[#This Row],[Refactored Bundle]],TRUE,FALSE)</f>
        <v>1</v>
      </c>
      <c r="F181" t="b">
        <f>IF(Table2[[#This Row],[Control Resolved Bundles]]=Table2[[#This Row],[Refactored Resolved Bundles]],TRUE,FALSE)</f>
        <v>1</v>
      </c>
    </row>
    <row r="182" spans="1:6" x14ac:dyDescent="0.2">
      <c r="A182" t="s">
        <v>72</v>
      </c>
      <c r="B182">
        <v>181</v>
      </c>
      <c r="C182" t="s">
        <v>72</v>
      </c>
      <c r="D182">
        <v>181</v>
      </c>
      <c r="E182" t="b">
        <f>IF(Table2[[#This Row],[Control Bundle]]=Table2[[#This Row],[Refactored Bundle]],TRUE,FALSE)</f>
        <v>1</v>
      </c>
      <c r="F182" t="b">
        <f>IF(Table2[[#This Row],[Control Resolved Bundles]]=Table2[[#This Row],[Refactored Resolved Bundles]],TRUE,FALSE)</f>
        <v>1</v>
      </c>
    </row>
    <row r="183" spans="1:6" x14ac:dyDescent="0.2">
      <c r="A183" t="s">
        <v>224</v>
      </c>
      <c r="B183">
        <v>179</v>
      </c>
      <c r="C183" t="s">
        <v>224</v>
      </c>
      <c r="D183">
        <v>179</v>
      </c>
      <c r="E183" t="b">
        <f>IF(Table2[[#This Row],[Control Bundle]]=Table2[[#This Row],[Refactored Bundle]],TRUE,FALSE)</f>
        <v>1</v>
      </c>
      <c r="F183" t="b">
        <f>IF(Table2[[#This Row],[Control Resolved Bundles]]=Table2[[#This Row],[Refactored Resolved Bundles]],TRUE,FALSE)</f>
        <v>1</v>
      </c>
    </row>
    <row r="184" spans="1:6" x14ac:dyDescent="0.2">
      <c r="A184" t="s">
        <v>90</v>
      </c>
      <c r="B184">
        <v>180</v>
      </c>
      <c r="C184" t="s">
        <v>90</v>
      </c>
      <c r="D184">
        <v>180</v>
      </c>
      <c r="E184" t="b">
        <f>IF(Table2[[#This Row],[Control Bundle]]=Table2[[#This Row],[Refactored Bundle]],TRUE,FALSE)</f>
        <v>1</v>
      </c>
      <c r="F184" t="b">
        <f>IF(Table2[[#This Row],[Control Resolved Bundles]]=Table2[[#This Row],[Refactored Resolved Bundles]],TRUE,FALSE)</f>
        <v>1</v>
      </c>
    </row>
    <row r="185" spans="1:6" x14ac:dyDescent="0.2">
      <c r="A185" t="s">
        <v>282</v>
      </c>
      <c r="B185">
        <v>183</v>
      </c>
      <c r="C185" t="s">
        <v>282</v>
      </c>
      <c r="D185">
        <v>183</v>
      </c>
      <c r="E185" t="b">
        <f>IF(Table2[[#This Row],[Control Bundle]]=Table2[[#This Row],[Refactored Bundle]],TRUE,FALSE)</f>
        <v>1</v>
      </c>
      <c r="F185" t="b">
        <f>IF(Table2[[#This Row],[Control Resolved Bundles]]=Table2[[#This Row],[Refactored Resolved Bundles]],TRUE,FALSE)</f>
        <v>1</v>
      </c>
    </row>
    <row r="186" spans="1:6" x14ac:dyDescent="0.2">
      <c r="A186" t="s">
        <v>44</v>
      </c>
      <c r="B186">
        <v>182</v>
      </c>
      <c r="C186" t="s">
        <v>44</v>
      </c>
      <c r="D186">
        <v>182</v>
      </c>
      <c r="E186" t="b">
        <f>IF(Table2[[#This Row],[Control Bundle]]=Table2[[#This Row],[Refactored Bundle]],TRUE,FALSE)</f>
        <v>1</v>
      </c>
      <c r="F186" t="b">
        <f>IF(Table2[[#This Row],[Control Resolved Bundles]]=Table2[[#This Row],[Refactored Resolved Bundles]],TRUE,FALSE)</f>
        <v>1</v>
      </c>
    </row>
    <row r="187" spans="1:6" x14ac:dyDescent="0.2">
      <c r="A187" t="s">
        <v>144</v>
      </c>
      <c r="B187">
        <v>187</v>
      </c>
      <c r="C187" t="s">
        <v>144</v>
      </c>
      <c r="D187">
        <v>187</v>
      </c>
      <c r="E187" t="b">
        <f>IF(Table2[[#This Row],[Control Bundle]]=Table2[[#This Row],[Refactored Bundle]],TRUE,FALSE)</f>
        <v>1</v>
      </c>
      <c r="F187" t="b">
        <f>IF(Table2[[#This Row],[Control Resolved Bundles]]=Table2[[#This Row],[Refactored Resolved Bundles]],TRUE,FALSE)</f>
        <v>1</v>
      </c>
    </row>
    <row r="188" spans="1:6" x14ac:dyDescent="0.2">
      <c r="A188" t="s">
        <v>255</v>
      </c>
      <c r="B188">
        <v>184</v>
      </c>
      <c r="C188" t="s">
        <v>255</v>
      </c>
      <c r="D188">
        <v>184</v>
      </c>
      <c r="E188" t="b">
        <f>IF(Table2[[#This Row],[Control Bundle]]=Table2[[#This Row],[Refactored Bundle]],TRUE,FALSE)</f>
        <v>1</v>
      </c>
      <c r="F188" t="b">
        <f>IF(Table2[[#This Row],[Control Resolved Bundles]]=Table2[[#This Row],[Refactored Resolved Bundles]],TRUE,FALSE)</f>
        <v>1</v>
      </c>
    </row>
    <row r="189" spans="1:6" x14ac:dyDescent="0.2">
      <c r="A189" t="s">
        <v>356</v>
      </c>
      <c r="B189">
        <v>185</v>
      </c>
      <c r="C189" t="s">
        <v>356</v>
      </c>
      <c r="D189">
        <v>185</v>
      </c>
      <c r="E189" t="b">
        <f>IF(Table2[[#This Row],[Control Bundle]]=Table2[[#This Row],[Refactored Bundle]],TRUE,FALSE)</f>
        <v>1</v>
      </c>
      <c r="F189" t="b">
        <f>IF(Table2[[#This Row],[Control Resolved Bundles]]=Table2[[#This Row],[Refactored Resolved Bundles]],TRUE,FALSE)</f>
        <v>1</v>
      </c>
    </row>
    <row r="190" spans="1:6" x14ac:dyDescent="0.2">
      <c r="A190" t="s">
        <v>304</v>
      </c>
      <c r="B190">
        <v>186</v>
      </c>
      <c r="C190" t="s">
        <v>304</v>
      </c>
      <c r="D190">
        <v>186</v>
      </c>
      <c r="E190" t="b">
        <f>IF(Table2[[#This Row],[Control Bundle]]=Table2[[#This Row],[Refactored Bundle]],TRUE,FALSE)</f>
        <v>1</v>
      </c>
      <c r="F190" t="b">
        <f>IF(Table2[[#This Row],[Control Resolved Bundles]]=Table2[[#This Row],[Refactored Resolved Bundles]],TRUE,FALSE)</f>
        <v>1</v>
      </c>
    </row>
    <row r="191" spans="1:6" x14ac:dyDescent="0.2">
      <c r="A191" t="s">
        <v>293</v>
      </c>
      <c r="B191">
        <v>190</v>
      </c>
      <c r="C191" t="s">
        <v>293</v>
      </c>
      <c r="D191">
        <v>190</v>
      </c>
      <c r="E191" t="b">
        <f>IF(Table2[[#This Row],[Control Bundle]]=Table2[[#This Row],[Refactored Bundle]],TRUE,FALSE)</f>
        <v>1</v>
      </c>
      <c r="F191" t="b">
        <f>IF(Table2[[#This Row],[Control Resolved Bundles]]=Table2[[#This Row],[Refactored Resolved Bundles]],TRUE,FALSE)</f>
        <v>1</v>
      </c>
    </row>
    <row r="192" spans="1:6" x14ac:dyDescent="0.2">
      <c r="A192" t="s">
        <v>318</v>
      </c>
      <c r="B192">
        <v>188</v>
      </c>
      <c r="C192" t="s">
        <v>318</v>
      </c>
      <c r="D192">
        <v>188</v>
      </c>
      <c r="E192" t="b">
        <f>IF(Table2[[#This Row],[Control Bundle]]=Table2[[#This Row],[Refactored Bundle]],TRUE,FALSE)</f>
        <v>1</v>
      </c>
      <c r="F192" t="b">
        <f>IF(Table2[[#This Row],[Control Resolved Bundles]]=Table2[[#This Row],[Refactored Resolved Bundles]],TRUE,FALSE)</f>
        <v>1</v>
      </c>
    </row>
    <row r="193" spans="1:6" x14ac:dyDescent="0.2">
      <c r="A193" t="s">
        <v>216</v>
      </c>
      <c r="B193">
        <v>189</v>
      </c>
      <c r="C193" t="s">
        <v>216</v>
      </c>
      <c r="D193">
        <v>189</v>
      </c>
      <c r="E193" t="b">
        <f>IF(Table2[[#This Row],[Control Bundle]]=Table2[[#This Row],[Refactored Bundle]],TRUE,FALSE)</f>
        <v>1</v>
      </c>
      <c r="F193" t="b">
        <f>IF(Table2[[#This Row],[Control Resolved Bundles]]=Table2[[#This Row],[Refactored Resolved Bundles]],TRUE,FALSE)</f>
        <v>1</v>
      </c>
    </row>
    <row r="194" spans="1:6" x14ac:dyDescent="0.2">
      <c r="A194" t="s">
        <v>83</v>
      </c>
      <c r="B194">
        <v>191</v>
      </c>
      <c r="C194" t="s">
        <v>83</v>
      </c>
      <c r="D194">
        <v>191</v>
      </c>
      <c r="E194" t="b">
        <f>IF(Table2[[#This Row],[Control Bundle]]=Table2[[#This Row],[Refactored Bundle]],TRUE,FALSE)</f>
        <v>1</v>
      </c>
      <c r="F194" t="b">
        <f>IF(Table2[[#This Row],[Control Resolved Bundles]]=Table2[[#This Row],[Refactored Resolved Bundles]],TRUE,FALSE)</f>
        <v>1</v>
      </c>
    </row>
    <row r="195" spans="1:6" x14ac:dyDescent="0.2">
      <c r="A195" t="s">
        <v>131</v>
      </c>
      <c r="B195">
        <v>193</v>
      </c>
      <c r="C195" t="s">
        <v>131</v>
      </c>
      <c r="D195">
        <v>193</v>
      </c>
      <c r="E195" t="b">
        <f>IF(Table2[[#This Row],[Control Bundle]]=Table2[[#This Row],[Refactored Bundle]],TRUE,FALSE)</f>
        <v>1</v>
      </c>
      <c r="F195" t="b">
        <f>IF(Table2[[#This Row],[Control Resolved Bundles]]=Table2[[#This Row],[Refactored Resolved Bundles]],TRUE,FALSE)</f>
        <v>1</v>
      </c>
    </row>
    <row r="196" spans="1:6" x14ac:dyDescent="0.2">
      <c r="A196" t="s">
        <v>23</v>
      </c>
      <c r="B196">
        <v>194</v>
      </c>
      <c r="C196" t="s">
        <v>23</v>
      </c>
      <c r="D196">
        <v>194</v>
      </c>
      <c r="E196" t="b">
        <f>IF(Table2[[#This Row],[Control Bundle]]=Table2[[#This Row],[Refactored Bundle]],TRUE,FALSE)</f>
        <v>1</v>
      </c>
      <c r="F196" t="b">
        <f>IF(Table2[[#This Row],[Control Resolved Bundles]]=Table2[[#This Row],[Refactored Resolved Bundles]],TRUE,FALSE)</f>
        <v>1</v>
      </c>
    </row>
    <row r="197" spans="1:6" x14ac:dyDescent="0.2">
      <c r="A197" t="s">
        <v>314</v>
      </c>
      <c r="B197">
        <v>195</v>
      </c>
      <c r="C197" t="s">
        <v>314</v>
      </c>
      <c r="D197">
        <v>195</v>
      </c>
      <c r="E197" t="b">
        <f>IF(Table2[[#This Row],[Control Bundle]]=Table2[[#This Row],[Refactored Bundle]],TRUE,FALSE)</f>
        <v>1</v>
      </c>
      <c r="F197" t="b">
        <f>IF(Table2[[#This Row],[Control Resolved Bundles]]=Table2[[#This Row],[Refactored Resolved Bundles]],TRUE,FALSE)</f>
        <v>1</v>
      </c>
    </row>
    <row r="198" spans="1:6" x14ac:dyDescent="0.2">
      <c r="A198" t="s">
        <v>53</v>
      </c>
      <c r="B198">
        <v>196</v>
      </c>
      <c r="C198" t="s">
        <v>53</v>
      </c>
      <c r="D198">
        <v>196</v>
      </c>
      <c r="E198" t="b">
        <f>IF(Table2[[#This Row],[Control Bundle]]=Table2[[#This Row],[Refactored Bundle]],TRUE,FALSE)</f>
        <v>1</v>
      </c>
      <c r="F198" t="b">
        <f>IF(Table2[[#This Row],[Control Resolved Bundles]]=Table2[[#This Row],[Refactored Resolved Bundles]],TRUE,FALSE)</f>
        <v>1</v>
      </c>
    </row>
    <row r="199" spans="1:6" x14ac:dyDescent="0.2">
      <c r="A199" t="s">
        <v>67</v>
      </c>
      <c r="B199">
        <v>197</v>
      </c>
      <c r="C199" t="s">
        <v>67</v>
      </c>
      <c r="D199">
        <v>197</v>
      </c>
      <c r="E199" t="b">
        <f>IF(Table2[[#This Row],[Control Bundle]]=Table2[[#This Row],[Refactored Bundle]],TRUE,FALSE)</f>
        <v>1</v>
      </c>
      <c r="F199" t="b">
        <f>IF(Table2[[#This Row],[Control Resolved Bundles]]=Table2[[#This Row],[Refactored Resolved Bundles]],TRUE,FALSE)</f>
        <v>1</v>
      </c>
    </row>
    <row r="200" spans="1:6" x14ac:dyDescent="0.2">
      <c r="A200" t="s">
        <v>222</v>
      </c>
      <c r="B200">
        <v>198</v>
      </c>
      <c r="C200" t="s">
        <v>222</v>
      </c>
      <c r="D200">
        <v>198</v>
      </c>
      <c r="E200" t="b">
        <f>IF(Table2[[#This Row],[Control Bundle]]=Table2[[#This Row],[Refactored Bundle]],TRUE,FALSE)</f>
        <v>1</v>
      </c>
      <c r="F200" t="b">
        <f>IF(Table2[[#This Row],[Control Resolved Bundles]]=Table2[[#This Row],[Refactored Resolved Bundles]],TRUE,FALSE)</f>
        <v>1</v>
      </c>
    </row>
    <row r="201" spans="1:6" x14ac:dyDescent="0.2">
      <c r="A201" t="s">
        <v>65</v>
      </c>
      <c r="B201">
        <v>199</v>
      </c>
      <c r="C201" t="s">
        <v>65</v>
      </c>
      <c r="D201">
        <v>199</v>
      </c>
      <c r="E201" t="b">
        <f>IF(Table2[[#This Row],[Control Bundle]]=Table2[[#This Row],[Refactored Bundle]],TRUE,FALSE)</f>
        <v>1</v>
      </c>
      <c r="F201" t="b">
        <f>IF(Table2[[#This Row],[Control Resolved Bundles]]=Table2[[#This Row],[Refactored Resolved Bundles]],TRUE,FALSE)</f>
        <v>1</v>
      </c>
    </row>
    <row r="202" spans="1:6" x14ac:dyDescent="0.2">
      <c r="A202" t="s">
        <v>8</v>
      </c>
      <c r="B202">
        <v>203</v>
      </c>
      <c r="C202" t="s">
        <v>8</v>
      </c>
      <c r="D202">
        <v>203</v>
      </c>
      <c r="E202" t="b">
        <f>IF(Table2[[#This Row],[Control Bundle]]=Table2[[#This Row],[Refactored Bundle]],TRUE,FALSE)</f>
        <v>1</v>
      </c>
      <c r="F202" t="b">
        <f>IF(Table2[[#This Row],[Control Resolved Bundles]]=Table2[[#This Row],[Refactored Resolved Bundles]],TRUE,FALSE)</f>
        <v>1</v>
      </c>
    </row>
    <row r="203" spans="1:6" x14ac:dyDescent="0.2">
      <c r="A203" t="s">
        <v>185</v>
      </c>
      <c r="B203">
        <v>200</v>
      </c>
      <c r="C203" t="s">
        <v>185</v>
      </c>
      <c r="D203">
        <v>200</v>
      </c>
      <c r="E203" t="b">
        <f>IF(Table2[[#This Row],[Control Bundle]]=Table2[[#This Row],[Refactored Bundle]],TRUE,FALSE)</f>
        <v>1</v>
      </c>
      <c r="F203" t="b">
        <f>IF(Table2[[#This Row],[Control Resolved Bundles]]=Table2[[#This Row],[Refactored Resolved Bundles]],TRUE,FALSE)</f>
        <v>1</v>
      </c>
    </row>
    <row r="204" spans="1:6" x14ac:dyDescent="0.2">
      <c r="A204" t="s">
        <v>223</v>
      </c>
      <c r="B204">
        <v>201</v>
      </c>
      <c r="C204" t="s">
        <v>223</v>
      </c>
      <c r="D204">
        <v>201</v>
      </c>
      <c r="E204" t="b">
        <f>IF(Table2[[#This Row],[Control Bundle]]=Table2[[#This Row],[Refactored Bundle]],TRUE,FALSE)</f>
        <v>1</v>
      </c>
      <c r="F204" t="b">
        <f>IF(Table2[[#This Row],[Control Resolved Bundles]]=Table2[[#This Row],[Refactored Resolved Bundles]],TRUE,FALSE)</f>
        <v>1</v>
      </c>
    </row>
    <row r="205" spans="1:6" x14ac:dyDescent="0.2">
      <c r="A205" t="s">
        <v>213</v>
      </c>
      <c r="B205">
        <v>202</v>
      </c>
      <c r="C205" t="s">
        <v>213</v>
      </c>
      <c r="D205">
        <v>202</v>
      </c>
      <c r="E205" t="b">
        <f>IF(Table2[[#This Row],[Control Bundle]]=Table2[[#This Row],[Refactored Bundle]],TRUE,FALSE)</f>
        <v>1</v>
      </c>
      <c r="F205" t="b">
        <f>IF(Table2[[#This Row],[Control Resolved Bundles]]=Table2[[#This Row],[Refactored Resolved Bundles]],TRUE,FALSE)</f>
        <v>1</v>
      </c>
    </row>
    <row r="206" spans="1:6" x14ac:dyDescent="0.2">
      <c r="A206" t="s">
        <v>40</v>
      </c>
      <c r="B206">
        <v>204</v>
      </c>
      <c r="C206" t="s">
        <v>40</v>
      </c>
      <c r="D206">
        <v>204</v>
      </c>
      <c r="E206" t="b">
        <f>IF(Table2[[#This Row],[Control Bundle]]=Table2[[#This Row],[Refactored Bundle]],TRUE,FALSE)</f>
        <v>1</v>
      </c>
      <c r="F206" t="b">
        <f>IF(Table2[[#This Row],[Control Resolved Bundles]]=Table2[[#This Row],[Refactored Resolved Bundles]],TRUE,FALSE)</f>
        <v>1</v>
      </c>
    </row>
    <row r="207" spans="1:6" x14ac:dyDescent="0.2">
      <c r="A207" t="s">
        <v>42</v>
      </c>
      <c r="B207">
        <v>205</v>
      </c>
      <c r="C207" t="s">
        <v>42</v>
      </c>
      <c r="D207">
        <v>205</v>
      </c>
      <c r="E207" t="b">
        <f>IF(Table2[[#This Row],[Control Bundle]]=Table2[[#This Row],[Refactored Bundle]],TRUE,FALSE)</f>
        <v>1</v>
      </c>
      <c r="F207" t="b">
        <f>IF(Table2[[#This Row],[Control Resolved Bundles]]=Table2[[#This Row],[Refactored Resolved Bundles]],TRUE,FALSE)</f>
        <v>1</v>
      </c>
    </row>
    <row r="208" spans="1:6" x14ac:dyDescent="0.2">
      <c r="A208" t="s">
        <v>151</v>
      </c>
      <c r="B208">
        <v>206</v>
      </c>
      <c r="C208" t="s">
        <v>151</v>
      </c>
      <c r="D208">
        <v>206</v>
      </c>
      <c r="E208" t="b">
        <f>IF(Table2[[#This Row],[Control Bundle]]=Table2[[#This Row],[Refactored Bundle]],TRUE,FALSE)</f>
        <v>1</v>
      </c>
      <c r="F208" t="b">
        <f>IF(Table2[[#This Row],[Control Resolved Bundles]]=Table2[[#This Row],[Refactored Resolved Bundles]],TRUE,FALSE)</f>
        <v>1</v>
      </c>
    </row>
    <row r="209" spans="1:6" x14ac:dyDescent="0.2">
      <c r="A209" t="s">
        <v>227</v>
      </c>
      <c r="B209">
        <v>207</v>
      </c>
      <c r="C209" t="s">
        <v>227</v>
      </c>
      <c r="D209">
        <v>207</v>
      </c>
      <c r="E209" t="b">
        <f>IF(Table2[[#This Row],[Control Bundle]]=Table2[[#This Row],[Refactored Bundle]],TRUE,FALSE)</f>
        <v>1</v>
      </c>
      <c r="F209" t="b">
        <f>IF(Table2[[#This Row],[Control Resolved Bundles]]=Table2[[#This Row],[Refactored Resolved Bundles]],TRUE,FALSE)</f>
        <v>1</v>
      </c>
    </row>
    <row r="210" spans="1:6" x14ac:dyDescent="0.2">
      <c r="A210" t="s">
        <v>229</v>
      </c>
      <c r="B210">
        <v>208</v>
      </c>
      <c r="C210" t="s">
        <v>229</v>
      </c>
      <c r="D210">
        <v>208</v>
      </c>
      <c r="E210" t="b">
        <f>IF(Table2[[#This Row],[Control Bundle]]=Table2[[#This Row],[Refactored Bundle]],TRUE,FALSE)</f>
        <v>1</v>
      </c>
      <c r="F210" t="b">
        <f>IF(Table2[[#This Row],[Control Resolved Bundles]]=Table2[[#This Row],[Refactored Resolved Bundles]],TRUE,FALSE)</f>
        <v>1</v>
      </c>
    </row>
    <row r="211" spans="1:6" x14ac:dyDescent="0.2">
      <c r="A211" t="s">
        <v>225</v>
      </c>
      <c r="B211">
        <v>209</v>
      </c>
      <c r="C211" t="s">
        <v>225</v>
      </c>
      <c r="D211">
        <v>209</v>
      </c>
      <c r="E211" t="b">
        <f>IF(Table2[[#This Row],[Control Bundle]]=Table2[[#This Row],[Refactored Bundle]],TRUE,FALSE)</f>
        <v>1</v>
      </c>
      <c r="F211" t="b">
        <f>IF(Table2[[#This Row],[Control Resolved Bundles]]=Table2[[#This Row],[Refactored Resolved Bundles]],TRUE,FALSE)</f>
        <v>1</v>
      </c>
    </row>
    <row r="212" spans="1:6" x14ac:dyDescent="0.2">
      <c r="A212" t="s">
        <v>232</v>
      </c>
      <c r="B212">
        <v>210</v>
      </c>
      <c r="C212" t="s">
        <v>232</v>
      </c>
      <c r="D212">
        <v>210</v>
      </c>
      <c r="E212" t="b">
        <f>IF(Table2[[#This Row],[Control Bundle]]=Table2[[#This Row],[Refactored Bundle]],TRUE,FALSE)</f>
        <v>1</v>
      </c>
      <c r="F212" t="b">
        <f>IF(Table2[[#This Row],[Control Resolved Bundles]]=Table2[[#This Row],[Refactored Resolved Bundles]],TRUE,FALSE)</f>
        <v>1</v>
      </c>
    </row>
    <row r="213" spans="1:6" x14ac:dyDescent="0.2">
      <c r="A213" t="s">
        <v>130</v>
      </c>
      <c r="B213">
        <v>211</v>
      </c>
      <c r="C213" t="s">
        <v>130</v>
      </c>
      <c r="D213">
        <v>211</v>
      </c>
      <c r="E213" t="b">
        <f>IF(Table2[[#This Row],[Control Bundle]]=Table2[[#This Row],[Refactored Bundle]],TRUE,FALSE)</f>
        <v>1</v>
      </c>
      <c r="F213" t="b">
        <f>IF(Table2[[#This Row],[Control Resolved Bundles]]=Table2[[#This Row],[Refactored Resolved Bundles]],TRUE,FALSE)</f>
        <v>1</v>
      </c>
    </row>
    <row r="214" spans="1:6" x14ac:dyDescent="0.2">
      <c r="A214" t="s">
        <v>132</v>
      </c>
      <c r="B214">
        <v>239</v>
      </c>
      <c r="C214" t="s">
        <v>132</v>
      </c>
      <c r="D214">
        <v>239</v>
      </c>
      <c r="E214" t="b">
        <f>IF(Table2[[#This Row],[Control Bundle]]=Table2[[#This Row],[Refactored Bundle]],TRUE,FALSE)</f>
        <v>1</v>
      </c>
      <c r="F214" t="b">
        <f>IF(Table2[[#This Row],[Control Resolved Bundles]]=Table2[[#This Row],[Refactored Resolved Bundles]],TRUE,FALSE)</f>
        <v>1</v>
      </c>
    </row>
    <row r="215" spans="1:6" x14ac:dyDescent="0.2">
      <c r="A215" t="s">
        <v>162</v>
      </c>
      <c r="B215">
        <v>225</v>
      </c>
      <c r="C215" t="s">
        <v>162</v>
      </c>
      <c r="D215">
        <v>225</v>
      </c>
      <c r="E215" t="b">
        <f>IF(Table2[[#This Row],[Control Bundle]]=Table2[[#This Row],[Refactored Bundle]],TRUE,FALSE)</f>
        <v>1</v>
      </c>
      <c r="F215" t="b">
        <f>IF(Table2[[#This Row],[Control Resolved Bundles]]=Table2[[#This Row],[Refactored Resolved Bundles]],TRUE,FALSE)</f>
        <v>1</v>
      </c>
    </row>
    <row r="216" spans="1:6" x14ac:dyDescent="0.2">
      <c r="A216" t="s">
        <v>28</v>
      </c>
      <c r="B216">
        <v>212</v>
      </c>
      <c r="C216" t="s">
        <v>28</v>
      </c>
      <c r="D216">
        <v>212</v>
      </c>
      <c r="E216" t="b">
        <f>IF(Table2[[#This Row],[Control Bundle]]=Table2[[#This Row],[Refactored Bundle]],TRUE,FALSE)</f>
        <v>1</v>
      </c>
      <c r="F216" t="b">
        <f>IF(Table2[[#This Row],[Control Resolved Bundles]]=Table2[[#This Row],[Refactored Resolved Bundles]],TRUE,FALSE)</f>
        <v>1</v>
      </c>
    </row>
    <row r="217" spans="1:6" x14ac:dyDescent="0.2">
      <c r="A217" t="s">
        <v>308</v>
      </c>
      <c r="B217">
        <v>213</v>
      </c>
      <c r="C217" t="s">
        <v>308</v>
      </c>
      <c r="D217">
        <v>213</v>
      </c>
      <c r="E217" t="b">
        <f>IF(Table2[[#This Row],[Control Bundle]]=Table2[[#This Row],[Refactored Bundle]],TRUE,FALSE)</f>
        <v>1</v>
      </c>
      <c r="F217" t="b">
        <f>IF(Table2[[#This Row],[Control Resolved Bundles]]=Table2[[#This Row],[Refactored Resolved Bundles]],TRUE,FALSE)</f>
        <v>1</v>
      </c>
    </row>
    <row r="218" spans="1:6" x14ac:dyDescent="0.2">
      <c r="A218" t="s">
        <v>38</v>
      </c>
      <c r="B218">
        <v>214</v>
      </c>
      <c r="C218" t="s">
        <v>38</v>
      </c>
      <c r="D218">
        <v>214</v>
      </c>
      <c r="E218" t="b">
        <f>IF(Table2[[#This Row],[Control Bundle]]=Table2[[#This Row],[Refactored Bundle]],TRUE,FALSE)</f>
        <v>1</v>
      </c>
      <c r="F218" t="b">
        <f>IF(Table2[[#This Row],[Control Resolved Bundles]]=Table2[[#This Row],[Refactored Resolved Bundles]],TRUE,FALSE)</f>
        <v>1</v>
      </c>
    </row>
    <row r="219" spans="1:6" x14ac:dyDescent="0.2">
      <c r="A219" t="s">
        <v>204</v>
      </c>
      <c r="B219">
        <v>215</v>
      </c>
      <c r="C219" t="s">
        <v>204</v>
      </c>
      <c r="D219">
        <v>215</v>
      </c>
      <c r="E219" t="b">
        <f>IF(Table2[[#This Row],[Control Bundle]]=Table2[[#This Row],[Refactored Bundle]],TRUE,FALSE)</f>
        <v>1</v>
      </c>
      <c r="F219" t="b">
        <f>IF(Table2[[#This Row],[Control Resolved Bundles]]=Table2[[#This Row],[Refactored Resolved Bundles]],TRUE,FALSE)</f>
        <v>1</v>
      </c>
    </row>
    <row r="220" spans="1:6" x14ac:dyDescent="0.2">
      <c r="A220" t="s">
        <v>200</v>
      </c>
      <c r="B220">
        <v>216</v>
      </c>
      <c r="C220" t="s">
        <v>200</v>
      </c>
      <c r="D220">
        <v>216</v>
      </c>
      <c r="E220" t="b">
        <f>IF(Table2[[#This Row],[Control Bundle]]=Table2[[#This Row],[Refactored Bundle]],TRUE,FALSE)</f>
        <v>1</v>
      </c>
      <c r="F220" t="b">
        <f>IF(Table2[[#This Row],[Control Resolved Bundles]]=Table2[[#This Row],[Refactored Resolved Bundles]],TRUE,FALSE)</f>
        <v>1</v>
      </c>
    </row>
    <row r="221" spans="1:6" x14ac:dyDescent="0.2">
      <c r="A221" t="s">
        <v>340</v>
      </c>
      <c r="B221">
        <v>217</v>
      </c>
      <c r="C221" t="s">
        <v>340</v>
      </c>
      <c r="D221">
        <v>217</v>
      </c>
      <c r="E221" t="b">
        <f>IF(Table2[[#This Row],[Control Bundle]]=Table2[[#This Row],[Refactored Bundle]],TRUE,FALSE)</f>
        <v>1</v>
      </c>
      <c r="F221" t="b">
        <f>IF(Table2[[#This Row],[Control Resolved Bundles]]=Table2[[#This Row],[Refactored Resolved Bundles]],TRUE,FALSE)</f>
        <v>1</v>
      </c>
    </row>
    <row r="222" spans="1:6" x14ac:dyDescent="0.2">
      <c r="A222" t="s">
        <v>197</v>
      </c>
      <c r="B222">
        <v>218</v>
      </c>
      <c r="C222" t="s">
        <v>197</v>
      </c>
      <c r="D222">
        <v>218</v>
      </c>
      <c r="E222" t="b">
        <f>IF(Table2[[#This Row],[Control Bundle]]=Table2[[#This Row],[Refactored Bundle]],TRUE,FALSE)</f>
        <v>1</v>
      </c>
      <c r="F222" t="b">
        <f>IF(Table2[[#This Row],[Control Resolved Bundles]]=Table2[[#This Row],[Refactored Resolved Bundles]],TRUE,FALSE)</f>
        <v>1</v>
      </c>
    </row>
    <row r="223" spans="1:6" x14ac:dyDescent="0.2">
      <c r="A223" t="s">
        <v>183</v>
      </c>
      <c r="B223">
        <v>219</v>
      </c>
      <c r="C223" t="s">
        <v>183</v>
      </c>
      <c r="D223">
        <v>219</v>
      </c>
      <c r="E223" t="b">
        <f>IF(Table2[[#This Row],[Control Bundle]]=Table2[[#This Row],[Refactored Bundle]],TRUE,FALSE)</f>
        <v>1</v>
      </c>
      <c r="F223" t="b">
        <f>IF(Table2[[#This Row],[Control Resolved Bundles]]=Table2[[#This Row],[Refactored Resolved Bundles]],TRUE,FALSE)</f>
        <v>1</v>
      </c>
    </row>
    <row r="224" spans="1:6" x14ac:dyDescent="0.2">
      <c r="A224" t="s">
        <v>247</v>
      </c>
      <c r="B224">
        <v>220</v>
      </c>
      <c r="C224" t="s">
        <v>247</v>
      </c>
      <c r="D224">
        <v>220</v>
      </c>
      <c r="E224" t="b">
        <f>IF(Table2[[#This Row],[Control Bundle]]=Table2[[#This Row],[Refactored Bundle]],TRUE,FALSE)</f>
        <v>1</v>
      </c>
      <c r="F224" t="b">
        <f>IF(Table2[[#This Row],[Control Resolved Bundles]]=Table2[[#This Row],[Refactored Resolved Bundles]],TRUE,FALSE)</f>
        <v>1</v>
      </c>
    </row>
    <row r="225" spans="1:6" x14ac:dyDescent="0.2">
      <c r="A225" t="s">
        <v>211</v>
      </c>
      <c r="B225">
        <v>221</v>
      </c>
      <c r="C225" t="s">
        <v>211</v>
      </c>
      <c r="D225">
        <v>221</v>
      </c>
      <c r="E225" t="b">
        <f>IF(Table2[[#This Row],[Control Bundle]]=Table2[[#This Row],[Refactored Bundle]],TRUE,FALSE)</f>
        <v>1</v>
      </c>
      <c r="F225" t="b">
        <f>IF(Table2[[#This Row],[Control Resolved Bundles]]=Table2[[#This Row],[Refactored Resolved Bundles]],TRUE,FALSE)</f>
        <v>1</v>
      </c>
    </row>
    <row r="226" spans="1:6" x14ac:dyDescent="0.2">
      <c r="A226" t="s">
        <v>107</v>
      </c>
      <c r="B226">
        <v>222</v>
      </c>
      <c r="C226" t="s">
        <v>107</v>
      </c>
      <c r="D226">
        <v>222</v>
      </c>
      <c r="E226" t="b">
        <f>IF(Table2[[#This Row],[Control Bundle]]=Table2[[#This Row],[Refactored Bundle]],TRUE,FALSE)</f>
        <v>1</v>
      </c>
      <c r="F226" t="b">
        <f>IF(Table2[[#This Row],[Control Resolved Bundles]]=Table2[[#This Row],[Refactored Resolved Bundles]],TRUE,FALSE)</f>
        <v>1</v>
      </c>
    </row>
    <row r="227" spans="1:6" x14ac:dyDescent="0.2">
      <c r="A227" t="s">
        <v>297</v>
      </c>
      <c r="B227">
        <v>223</v>
      </c>
      <c r="C227" t="s">
        <v>297</v>
      </c>
      <c r="D227">
        <v>223</v>
      </c>
      <c r="E227" t="b">
        <f>IF(Table2[[#This Row],[Control Bundle]]=Table2[[#This Row],[Refactored Bundle]],TRUE,FALSE)</f>
        <v>1</v>
      </c>
      <c r="F227" t="b">
        <f>IF(Table2[[#This Row],[Control Resolved Bundles]]=Table2[[#This Row],[Refactored Resolved Bundles]],TRUE,FALSE)</f>
        <v>1</v>
      </c>
    </row>
    <row r="228" spans="1:6" x14ac:dyDescent="0.2">
      <c r="A228" t="s">
        <v>295</v>
      </c>
      <c r="B228">
        <v>224</v>
      </c>
      <c r="C228" t="s">
        <v>295</v>
      </c>
      <c r="D228">
        <v>224</v>
      </c>
      <c r="E228" t="b">
        <f>IF(Table2[[#This Row],[Control Bundle]]=Table2[[#This Row],[Refactored Bundle]],TRUE,FALSE)</f>
        <v>1</v>
      </c>
      <c r="F228" t="b">
        <f>IF(Table2[[#This Row],[Control Resolved Bundles]]=Table2[[#This Row],[Refactored Resolved Bundles]],TRUE,FALSE)</f>
        <v>1</v>
      </c>
    </row>
    <row r="229" spans="1:6" x14ac:dyDescent="0.2">
      <c r="A229" t="s">
        <v>39</v>
      </c>
      <c r="B229">
        <v>226</v>
      </c>
      <c r="C229" t="s">
        <v>39</v>
      </c>
      <c r="D229">
        <v>226</v>
      </c>
      <c r="E229" t="b">
        <f>IF(Table2[[#This Row],[Control Bundle]]=Table2[[#This Row],[Refactored Bundle]],TRUE,FALSE)</f>
        <v>1</v>
      </c>
      <c r="F229" t="b">
        <f>IF(Table2[[#This Row],[Control Resolved Bundles]]=Table2[[#This Row],[Refactored Resolved Bundles]],TRUE,FALSE)</f>
        <v>1</v>
      </c>
    </row>
    <row r="230" spans="1:6" x14ac:dyDescent="0.2">
      <c r="A230" t="s">
        <v>43</v>
      </c>
      <c r="B230">
        <v>227</v>
      </c>
      <c r="C230" t="s">
        <v>43</v>
      </c>
      <c r="D230">
        <v>227</v>
      </c>
      <c r="E230" t="b">
        <f>IF(Table2[[#This Row],[Control Bundle]]=Table2[[#This Row],[Refactored Bundle]],TRUE,FALSE)</f>
        <v>1</v>
      </c>
      <c r="F230" t="b">
        <f>IF(Table2[[#This Row],[Control Resolved Bundles]]=Table2[[#This Row],[Refactored Resolved Bundles]],TRUE,FALSE)</f>
        <v>1</v>
      </c>
    </row>
    <row r="231" spans="1:6" x14ac:dyDescent="0.2">
      <c r="A231" t="s">
        <v>68</v>
      </c>
      <c r="B231">
        <v>228</v>
      </c>
      <c r="C231" t="s">
        <v>68</v>
      </c>
      <c r="D231">
        <v>228</v>
      </c>
      <c r="E231" t="b">
        <f>IF(Table2[[#This Row],[Control Bundle]]=Table2[[#This Row],[Refactored Bundle]],TRUE,FALSE)</f>
        <v>1</v>
      </c>
      <c r="F231" t="b">
        <f>IF(Table2[[#This Row],[Control Resolved Bundles]]=Table2[[#This Row],[Refactored Resolved Bundles]],TRUE,FALSE)</f>
        <v>1</v>
      </c>
    </row>
    <row r="232" spans="1:6" x14ac:dyDescent="0.2">
      <c r="A232" t="s">
        <v>285</v>
      </c>
      <c r="B232">
        <v>229</v>
      </c>
      <c r="C232" t="s">
        <v>285</v>
      </c>
      <c r="D232">
        <v>229</v>
      </c>
      <c r="E232" t="b">
        <f>IF(Table2[[#This Row],[Control Bundle]]=Table2[[#This Row],[Refactored Bundle]],TRUE,FALSE)</f>
        <v>1</v>
      </c>
      <c r="F232" t="b">
        <f>IF(Table2[[#This Row],[Control Resolved Bundles]]=Table2[[#This Row],[Refactored Resolved Bundles]],TRUE,FALSE)</f>
        <v>1</v>
      </c>
    </row>
    <row r="233" spans="1:6" x14ac:dyDescent="0.2">
      <c r="A233" t="s">
        <v>277</v>
      </c>
      <c r="B233">
        <v>230</v>
      </c>
      <c r="C233" t="s">
        <v>277</v>
      </c>
      <c r="D233">
        <v>230</v>
      </c>
      <c r="E233" t="b">
        <f>IF(Table2[[#This Row],[Control Bundle]]=Table2[[#This Row],[Refactored Bundle]],TRUE,FALSE)</f>
        <v>1</v>
      </c>
      <c r="F233" t="b">
        <f>IF(Table2[[#This Row],[Control Resolved Bundles]]=Table2[[#This Row],[Refactored Resolved Bundles]],TRUE,FALSE)</f>
        <v>1</v>
      </c>
    </row>
    <row r="234" spans="1:6" x14ac:dyDescent="0.2">
      <c r="A234" t="s">
        <v>126</v>
      </c>
      <c r="B234">
        <v>231</v>
      </c>
      <c r="C234" t="s">
        <v>126</v>
      </c>
      <c r="D234">
        <v>231</v>
      </c>
      <c r="E234" t="b">
        <f>IF(Table2[[#This Row],[Control Bundle]]=Table2[[#This Row],[Refactored Bundle]],TRUE,FALSE)</f>
        <v>1</v>
      </c>
      <c r="F234" t="b">
        <f>IF(Table2[[#This Row],[Control Resolved Bundles]]=Table2[[#This Row],[Refactored Resolved Bundles]],TRUE,FALSE)</f>
        <v>1</v>
      </c>
    </row>
    <row r="235" spans="1:6" x14ac:dyDescent="0.2">
      <c r="A235" t="s">
        <v>206</v>
      </c>
      <c r="B235">
        <v>232</v>
      </c>
      <c r="C235" t="s">
        <v>206</v>
      </c>
      <c r="D235">
        <v>232</v>
      </c>
      <c r="E235" t="b">
        <f>IF(Table2[[#This Row],[Control Bundle]]=Table2[[#This Row],[Refactored Bundle]],TRUE,FALSE)</f>
        <v>1</v>
      </c>
      <c r="F235" t="b">
        <f>IF(Table2[[#This Row],[Control Resolved Bundles]]=Table2[[#This Row],[Refactored Resolved Bundles]],TRUE,FALSE)</f>
        <v>1</v>
      </c>
    </row>
    <row r="236" spans="1:6" x14ac:dyDescent="0.2">
      <c r="A236" t="s">
        <v>48</v>
      </c>
      <c r="B236">
        <v>233</v>
      </c>
      <c r="C236" t="s">
        <v>48</v>
      </c>
      <c r="D236">
        <v>233</v>
      </c>
      <c r="E236" t="b">
        <f>IF(Table2[[#This Row],[Control Bundle]]=Table2[[#This Row],[Refactored Bundle]],TRUE,FALSE)</f>
        <v>1</v>
      </c>
      <c r="F236" t="b">
        <f>IF(Table2[[#This Row],[Control Resolved Bundles]]=Table2[[#This Row],[Refactored Resolved Bundles]],TRUE,FALSE)</f>
        <v>1</v>
      </c>
    </row>
    <row r="237" spans="1:6" x14ac:dyDescent="0.2">
      <c r="A237" t="s">
        <v>233</v>
      </c>
      <c r="B237">
        <v>234</v>
      </c>
      <c r="C237" t="s">
        <v>233</v>
      </c>
      <c r="D237">
        <v>234</v>
      </c>
      <c r="E237" t="b">
        <f>IF(Table2[[#This Row],[Control Bundle]]=Table2[[#This Row],[Refactored Bundle]],TRUE,FALSE)</f>
        <v>1</v>
      </c>
      <c r="F237" t="b">
        <f>IF(Table2[[#This Row],[Control Resolved Bundles]]=Table2[[#This Row],[Refactored Resolved Bundles]],TRUE,FALSE)</f>
        <v>1</v>
      </c>
    </row>
    <row r="238" spans="1:6" x14ac:dyDescent="0.2">
      <c r="A238" t="s">
        <v>329</v>
      </c>
      <c r="B238">
        <v>235</v>
      </c>
      <c r="C238" t="s">
        <v>329</v>
      </c>
      <c r="D238">
        <v>235</v>
      </c>
      <c r="E238" t="b">
        <f>IF(Table2[[#This Row],[Control Bundle]]=Table2[[#This Row],[Refactored Bundle]],TRUE,FALSE)</f>
        <v>1</v>
      </c>
      <c r="F238" t="b">
        <f>IF(Table2[[#This Row],[Control Resolved Bundles]]=Table2[[#This Row],[Refactored Resolved Bundles]],TRUE,FALSE)</f>
        <v>1</v>
      </c>
    </row>
    <row r="239" spans="1:6" x14ac:dyDescent="0.2">
      <c r="A239" t="s">
        <v>344</v>
      </c>
      <c r="B239">
        <v>236</v>
      </c>
      <c r="C239" t="s">
        <v>344</v>
      </c>
      <c r="D239">
        <v>236</v>
      </c>
      <c r="E239" t="b">
        <f>IF(Table2[[#This Row],[Control Bundle]]=Table2[[#This Row],[Refactored Bundle]],TRUE,FALSE)</f>
        <v>1</v>
      </c>
      <c r="F239" t="b">
        <f>IF(Table2[[#This Row],[Control Resolved Bundles]]=Table2[[#This Row],[Refactored Resolved Bundles]],TRUE,FALSE)</f>
        <v>1</v>
      </c>
    </row>
    <row r="240" spans="1:6" x14ac:dyDescent="0.2">
      <c r="A240" t="s">
        <v>220</v>
      </c>
      <c r="B240">
        <v>238</v>
      </c>
      <c r="C240" t="s">
        <v>220</v>
      </c>
      <c r="D240">
        <v>238</v>
      </c>
      <c r="E240" t="b">
        <f>IF(Table2[[#This Row],[Control Bundle]]=Table2[[#This Row],[Refactored Bundle]],TRUE,FALSE)</f>
        <v>1</v>
      </c>
      <c r="F240" t="b">
        <f>IF(Table2[[#This Row],[Control Resolved Bundles]]=Table2[[#This Row],[Refactored Resolved Bundles]],TRUE,FALSE)</f>
        <v>1</v>
      </c>
    </row>
    <row r="241" spans="1:6" x14ac:dyDescent="0.2">
      <c r="A241" t="s">
        <v>121</v>
      </c>
      <c r="B241">
        <v>237</v>
      </c>
      <c r="C241" t="s">
        <v>121</v>
      </c>
      <c r="D241">
        <v>237</v>
      </c>
      <c r="E241" t="b">
        <f>IF(Table2[[#This Row],[Control Bundle]]=Table2[[#This Row],[Refactored Bundle]],TRUE,FALSE)</f>
        <v>1</v>
      </c>
      <c r="F241" t="b">
        <f>IF(Table2[[#This Row],[Control Resolved Bundles]]=Table2[[#This Row],[Refactored Resolved Bundles]],TRUE,FALSE)</f>
        <v>1</v>
      </c>
    </row>
    <row r="242" spans="1:6" x14ac:dyDescent="0.2">
      <c r="A242" t="s">
        <v>50</v>
      </c>
      <c r="B242">
        <v>240</v>
      </c>
      <c r="C242" t="s">
        <v>50</v>
      </c>
      <c r="D242">
        <v>240</v>
      </c>
      <c r="E242" t="b">
        <f>IF(Table2[[#This Row],[Control Bundle]]=Table2[[#This Row],[Refactored Bundle]],TRUE,FALSE)</f>
        <v>1</v>
      </c>
      <c r="F242" t="b">
        <f>IF(Table2[[#This Row],[Control Resolved Bundles]]=Table2[[#This Row],[Refactored Resolved Bundles]],TRUE,FALSE)</f>
        <v>1</v>
      </c>
    </row>
    <row r="243" spans="1:6" x14ac:dyDescent="0.2">
      <c r="A243" t="s">
        <v>66</v>
      </c>
      <c r="B243">
        <v>241</v>
      </c>
      <c r="C243" t="s">
        <v>66</v>
      </c>
      <c r="D243">
        <v>241</v>
      </c>
      <c r="E243" t="b">
        <f>IF(Table2[[#This Row],[Control Bundle]]=Table2[[#This Row],[Refactored Bundle]],TRUE,FALSE)</f>
        <v>1</v>
      </c>
      <c r="F243" t="b">
        <f>IF(Table2[[#This Row],[Control Resolved Bundles]]=Table2[[#This Row],[Refactored Resolved Bundles]],TRUE,FALSE)</f>
        <v>1</v>
      </c>
    </row>
    <row r="244" spans="1:6" x14ac:dyDescent="0.2">
      <c r="A244" t="s">
        <v>242</v>
      </c>
      <c r="B244">
        <v>242</v>
      </c>
      <c r="C244" t="s">
        <v>242</v>
      </c>
      <c r="D244">
        <v>242</v>
      </c>
      <c r="E244" t="b">
        <f>IF(Table2[[#This Row],[Control Bundle]]=Table2[[#This Row],[Refactored Bundle]],TRUE,FALSE)</f>
        <v>1</v>
      </c>
      <c r="F244" t="b">
        <f>IF(Table2[[#This Row],[Control Resolved Bundles]]=Table2[[#This Row],[Refactored Resolved Bundles]],TRUE,FALSE)</f>
        <v>1</v>
      </c>
    </row>
    <row r="245" spans="1:6" x14ac:dyDescent="0.2">
      <c r="A245" t="s">
        <v>331</v>
      </c>
      <c r="B245">
        <v>244</v>
      </c>
      <c r="C245" t="s">
        <v>331</v>
      </c>
      <c r="D245">
        <v>244</v>
      </c>
      <c r="E245" t="b">
        <f>IF(Table2[[#This Row],[Control Bundle]]=Table2[[#This Row],[Refactored Bundle]],TRUE,FALSE)</f>
        <v>1</v>
      </c>
      <c r="F245" t="b">
        <f>IF(Table2[[#This Row],[Control Resolved Bundles]]=Table2[[#This Row],[Refactored Resolved Bundles]],TRUE,FALSE)</f>
        <v>1</v>
      </c>
    </row>
    <row r="246" spans="1:6" x14ac:dyDescent="0.2">
      <c r="A246" t="s">
        <v>193</v>
      </c>
      <c r="B246">
        <v>243</v>
      </c>
      <c r="C246" t="s">
        <v>193</v>
      </c>
      <c r="D246">
        <v>243</v>
      </c>
      <c r="E246" t="b">
        <f>IF(Table2[[#This Row],[Control Bundle]]=Table2[[#This Row],[Refactored Bundle]],TRUE,FALSE)</f>
        <v>1</v>
      </c>
      <c r="F246" t="b">
        <f>IF(Table2[[#This Row],[Control Resolved Bundles]]=Table2[[#This Row],[Refactored Resolved Bundles]],TRUE,FALSE)</f>
        <v>1</v>
      </c>
    </row>
    <row r="247" spans="1:6" x14ac:dyDescent="0.2">
      <c r="A247" t="s">
        <v>70</v>
      </c>
      <c r="B247">
        <v>245</v>
      </c>
      <c r="C247" t="s">
        <v>70</v>
      </c>
      <c r="D247">
        <v>245</v>
      </c>
      <c r="E247" t="b">
        <f>IF(Table2[[#This Row],[Control Bundle]]=Table2[[#This Row],[Refactored Bundle]],TRUE,FALSE)</f>
        <v>1</v>
      </c>
      <c r="F247" t="b">
        <f>IF(Table2[[#This Row],[Control Resolved Bundles]]=Table2[[#This Row],[Refactored Resolved Bundles]],TRUE,FALSE)</f>
        <v>1</v>
      </c>
    </row>
    <row r="248" spans="1:6" x14ac:dyDescent="0.2">
      <c r="A248" t="s">
        <v>59</v>
      </c>
      <c r="B248">
        <v>253</v>
      </c>
      <c r="C248" t="s">
        <v>59</v>
      </c>
      <c r="D248">
        <v>253</v>
      </c>
      <c r="E248" t="b">
        <f>IF(Table2[[#This Row],[Control Bundle]]=Table2[[#This Row],[Refactored Bundle]],TRUE,FALSE)</f>
        <v>1</v>
      </c>
      <c r="F248" t="b">
        <f>IF(Table2[[#This Row],[Control Resolved Bundles]]=Table2[[#This Row],[Refactored Resolved Bundles]],TRUE,FALSE)</f>
        <v>1</v>
      </c>
    </row>
    <row r="249" spans="1:6" x14ac:dyDescent="0.2">
      <c r="A249" t="s">
        <v>355</v>
      </c>
      <c r="B249">
        <v>246</v>
      </c>
      <c r="C249" t="s">
        <v>355</v>
      </c>
      <c r="D249">
        <v>246</v>
      </c>
      <c r="E249" t="b">
        <f>IF(Table2[[#This Row],[Control Bundle]]=Table2[[#This Row],[Refactored Bundle]],TRUE,FALSE)</f>
        <v>1</v>
      </c>
      <c r="F249" t="b">
        <f>IF(Table2[[#This Row],[Control Resolved Bundles]]=Table2[[#This Row],[Refactored Resolved Bundles]],TRUE,FALSE)</f>
        <v>1</v>
      </c>
    </row>
    <row r="250" spans="1:6" x14ac:dyDescent="0.2">
      <c r="A250" t="s">
        <v>257</v>
      </c>
      <c r="B250">
        <v>251</v>
      </c>
      <c r="C250" t="s">
        <v>257</v>
      </c>
      <c r="D250">
        <v>251</v>
      </c>
      <c r="E250" t="b">
        <f>IF(Table2[[#This Row],[Control Bundle]]=Table2[[#This Row],[Refactored Bundle]],TRUE,FALSE)</f>
        <v>1</v>
      </c>
      <c r="F250" t="b">
        <f>IF(Table2[[#This Row],[Control Resolved Bundles]]=Table2[[#This Row],[Refactored Resolved Bundles]],TRUE,FALSE)</f>
        <v>1</v>
      </c>
    </row>
    <row r="251" spans="1:6" x14ac:dyDescent="0.2">
      <c r="A251" t="s">
        <v>208</v>
      </c>
      <c r="B251">
        <v>247</v>
      </c>
      <c r="C251" t="s">
        <v>208</v>
      </c>
      <c r="D251">
        <v>247</v>
      </c>
      <c r="E251" t="b">
        <f>IF(Table2[[#This Row],[Control Bundle]]=Table2[[#This Row],[Refactored Bundle]],TRUE,FALSE)</f>
        <v>1</v>
      </c>
      <c r="F251" t="b">
        <f>IF(Table2[[#This Row],[Control Resolved Bundles]]=Table2[[#This Row],[Refactored Resolved Bundles]],TRUE,FALSE)</f>
        <v>1</v>
      </c>
    </row>
    <row r="252" spans="1:6" x14ac:dyDescent="0.2">
      <c r="A252" t="s">
        <v>173</v>
      </c>
      <c r="B252">
        <v>248</v>
      </c>
      <c r="C252" t="s">
        <v>173</v>
      </c>
      <c r="D252">
        <v>248</v>
      </c>
      <c r="E252" t="b">
        <f>IF(Table2[[#This Row],[Control Bundle]]=Table2[[#This Row],[Refactored Bundle]],TRUE,FALSE)</f>
        <v>1</v>
      </c>
      <c r="F252" t="b">
        <f>IF(Table2[[#This Row],[Control Resolved Bundles]]=Table2[[#This Row],[Refactored Resolved Bundles]],TRUE,FALSE)</f>
        <v>1</v>
      </c>
    </row>
    <row r="253" spans="1:6" x14ac:dyDescent="0.2">
      <c r="A253" t="s">
        <v>3</v>
      </c>
      <c r="B253">
        <v>249</v>
      </c>
      <c r="C253" t="s">
        <v>3</v>
      </c>
      <c r="D253">
        <v>249</v>
      </c>
      <c r="E253" t="b">
        <f>IF(Table2[[#This Row],[Control Bundle]]=Table2[[#This Row],[Refactored Bundle]],TRUE,FALSE)</f>
        <v>1</v>
      </c>
      <c r="F253" t="b">
        <f>IF(Table2[[#This Row],[Control Resolved Bundles]]=Table2[[#This Row],[Refactored Resolved Bundles]],TRUE,FALSE)</f>
        <v>1</v>
      </c>
    </row>
    <row r="254" spans="1:6" x14ac:dyDescent="0.2">
      <c r="A254" t="s">
        <v>170</v>
      </c>
      <c r="B254">
        <v>250</v>
      </c>
      <c r="C254" t="s">
        <v>170</v>
      </c>
      <c r="D254">
        <v>250</v>
      </c>
      <c r="E254" t="b">
        <f>IF(Table2[[#This Row],[Control Bundle]]=Table2[[#This Row],[Refactored Bundle]],TRUE,FALSE)</f>
        <v>1</v>
      </c>
      <c r="F254" t="b">
        <f>IF(Table2[[#This Row],[Control Resolved Bundles]]=Table2[[#This Row],[Refactored Resolved Bundles]],TRUE,FALSE)</f>
        <v>1</v>
      </c>
    </row>
    <row r="255" spans="1:6" x14ac:dyDescent="0.2">
      <c r="A255" t="s">
        <v>280</v>
      </c>
      <c r="B255">
        <v>252</v>
      </c>
      <c r="C255" t="s">
        <v>280</v>
      </c>
      <c r="D255">
        <v>252</v>
      </c>
      <c r="E255" t="b">
        <f>IF(Table2[[#This Row],[Control Bundle]]=Table2[[#This Row],[Refactored Bundle]],TRUE,FALSE)</f>
        <v>1</v>
      </c>
      <c r="F255" t="b">
        <f>IF(Table2[[#This Row],[Control Resolved Bundles]]=Table2[[#This Row],[Refactored Resolved Bundles]],TRUE,FALSE)</f>
        <v>1</v>
      </c>
    </row>
    <row r="256" spans="1:6" x14ac:dyDescent="0.2">
      <c r="A256" t="s">
        <v>320</v>
      </c>
      <c r="B256">
        <v>254</v>
      </c>
      <c r="C256" t="s">
        <v>320</v>
      </c>
      <c r="D256">
        <v>254</v>
      </c>
      <c r="E256" t="b">
        <f>IF(Table2[[#This Row],[Control Bundle]]=Table2[[#This Row],[Refactored Bundle]],TRUE,FALSE)</f>
        <v>1</v>
      </c>
      <c r="F256" t="b">
        <f>IF(Table2[[#This Row],[Control Resolved Bundles]]=Table2[[#This Row],[Refactored Resolved Bundles]],TRUE,FALSE)</f>
        <v>1</v>
      </c>
    </row>
    <row r="257" spans="1:6" x14ac:dyDescent="0.2">
      <c r="A257" t="s">
        <v>248</v>
      </c>
      <c r="B257">
        <v>255</v>
      </c>
      <c r="C257" t="s">
        <v>248</v>
      </c>
      <c r="D257">
        <v>255</v>
      </c>
      <c r="E257" t="b">
        <f>IF(Table2[[#This Row],[Control Bundle]]=Table2[[#This Row],[Refactored Bundle]],TRUE,FALSE)</f>
        <v>1</v>
      </c>
      <c r="F257" t="b">
        <f>IF(Table2[[#This Row],[Control Resolved Bundles]]=Table2[[#This Row],[Refactored Resolved Bundles]],TRUE,FALSE)</f>
        <v>1</v>
      </c>
    </row>
    <row r="258" spans="1:6" x14ac:dyDescent="0.2">
      <c r="A258" t="s">
        <v>245</v>
      </c>
      <c r="B258">
        <v>256</v>
      </c>
      <c r="C258" t="s">
        <v>245</v>
      </c>
      <c r="D258">
        <v>256</v>
      </c>
      <c r="E258" t="b">
        <f>IF(Table2[[#This Row],[Control Bundle]]=Table2[[#This Row],[Refactored Bundle]],TRUE,FALSE)</f>
        <v>1</v>
      </c>
      <c r="F258" t="b">
        <f>IF(Table2[[#This Row],[Control Resolved Bundles]]=Table2[[#This Row],[Refactored Resolved Bundles]],TRUE,FALSE)</f>
        <v>1</v>
      </c>
    </row>
    <row r="259" spans="1:6" x14ac:dyDescent="0.2">
      <c r="A259" t="s">
        <v>158</v>
      </c>
      <c r="B259">
        <v>257</v>
      </c>
      <c r="C259" t="s">
        <v>158</v>
      </c>
      <c r="D259">
        <v>257</v>
      </c>
      <c r="E259" t="b">
        <f>IF(Table2[[#This Row],[Control Bundle]]=Table2[[#This Row],[Refactored Bundle]],TRUE,FALSE)</f>
        <v>1</v>
      </c>
      <c r="F259" t="b">
        <f>IF(Table2[[#This Row],[Control Resolved Bundles]]=Table2[[#This Row],[Refactored Resolved Bundles]],TRUE,FALSE)</f>
        <v>1</v>
      </c>
    </row>
    <row r="260" spans="1:6" x14ac:dyDescent="0.2">
      <c r="A260" t="s">
        <v>112</v>
      </c>
      <c r="B260">
        <v>258</v>
      </c>
      <c r="C260" t="s">
        <v>112</v>
      </c>
      <c r="D260">
        <v>258</v>
      </c>
      <c r="E260" t="b">
        <f>IF(Table2[[#This Row],[Control Bundle]]=Table2[[#This Row],[Refactored Bundle]],TRUE,FALSE)</f>
        <v>1</v>
      </c>
      <c r="F260" t="b">
        <f>IF(Table2[[#This Row],[Control Resolved Bundles]]=Table2[[#This Row],[Refactored Resolved Bundles]],TRUE,FALSE)</f>
        <v>1</v>
      </c>
    </row>
    <row r="261" spans="1:6" x14ac:dyDescent="0.2">
      <c r="A261" t="s">
        <v>129</v>
      </c>
      <c r="B261">
        <v>259</v>
      </c>
      <c r="C261" t="s">
        <v>129</v>
      </c>
      <c r="D261">
        <v>259</v>
      </c>
      <c r="E261" t="b">
        <f>IF(Table2[[#This Row],[Control Bundle]]=Table2[[#This Row],[Refactored Bundle]],TRUE,FALSE)</f>
        <v>1</v>
      </c>
      <c r="F261" t="b">
        <f>IF(Table2[[#This Row],[Control Resolved Bundles]]=Table2[[#This Row],[Refactored Resolved Bundles]],TRUE,FALSE)</f>
        <v>1</v>
      </c>
    </row>
    <row r="262" spans="1:6" x14ac:dyDescent="0.2">
      <c r="A262" t="s">
        <v>274</v>
      </c>
      <c r="B262">
        <v>261</v>
      </c>
      <c r="C262" t="s">
        <v>274</v>
      </c>
      <c r="D262">
        <v>261</v>
      </c>
      <c r="E262" t="b">
        <f>IF(Table2[[#This Row],[Control Bundle]]=Table2[[#This Row],[Refactored Bundle]],TRUE,FALSE)</f>
        <v>1</v>
      </c>
      <c r="F262" t="b">
        <f>IF(Table2[[#This Row],[Control Resolved Bundles]]=Table2[[#This Row],[Refactored Resolved Bundles]],TRUE,FALSE)</f>
        <v>1</v>
      </c>
    </row>
    <row r="263" spans="1:6" x14ac:dyDescent="0.2">
      <c r="A263" t="s">
        <v>294</v>
      </c>
      <c r="B263">
        <v>260</v>
      </c>
      <c r="C263" t="s">
        <v>294</v>
      </c>
      <c r="D263">
        <v>260</v>
      </c>
      <c r="E263" t="b">
        <f>IF(Table2[[#This Row],[Control Bundle]]=Table2[[#This Row],[Refactored Bundle]],TRUE,FALSE)</f>
        <v>1</v>
      </c>
      <c r="F263" t="b">
        <f>IF(Table2[[#This Row],[Control Resolved Bundles]]=Table2[[#This Row],[Refactored Resolved Bundles]],TRUE,FALSE)</f>
        <v>1</v>
      </c>
    </row>
    <row r="264" spans="1:6" x14ac:dyDescent="0.2">
      <c r="A264" t="s">
        <v>210</v>
      </c>
      <c r="B264">
        <v>262</v>
      </c>
      <c r="C264" t="s">
        <v>210</v>
      </c>
      <c r="D264">
        <v>262</v>
      </c>
      <c r="E264" t="b">
        <f>IF(Table2[[#This Row],[Control Bundle]]=Table2[[#This Row],[Refactored Bundle]],TRUE,FALSE)</f>
        <v>1</v>
      </c>
      <c r="F264" t="b">
        <f>IF(Table2[[#This Row],[Control Resolved Bundles]]=Table2[[#This Row],[Refactored Resolved Bundles]],TRUE,FALSE)</f>
        <v>1</v>
      </c>
    </row>
    <row r="265" spans="1:6" x14ac:dyDescent="0.2">
      <c r="A265" t="s">
        <v>179</v>
      </c>
      <c r="B265">
        <v>294</v>
      </c>
      <c r="C265" t="s">
        <v>179</v>
      </c>
      <c r="D265">
        <v>294</v>
      </c>
      <c r="E265" t="b">
        <f>IF(Table2[[#This Row],[Control Bundle]]=Table2[[#This Row],[Refactored Bundle]],TRUE,FALSE)</f>
        <v>1</v>
      </c>
      <c r="F265" t="b">
        <f>IF(Table2[[#This Row],[Control Resolved Bundles]]=Table2[[#This Row],[Refactored Resolved Bundles]],TRUE,FALSE)</f>
        <v>1</v>
      </c>
    </row>
    <row r="266" spans="1:6" x14ac:dyDescent="0.2">
      <c r="A266" t="s">
        <v>199</v>
      </c>
      <c r="B266">
        <v>263</v>
      </c>
      <c r="C266" t="s">
        <v>199</v>
      </c>
      <c r="D266">
        <v>263</v>
      </c>
      <c r="E266" t="b">
        <f>IF(Table2[[#This Row],[Control Bundle]]=Table2[[#This Row],[Refactored Bundle]],TRUE,FALSE)</f>
        <v>1</v>
      </c>
      <c r="F266" t="b">
        <f>IF(Table2[[#This Row],[Control Resolved Bundles]]=Table2[[#This Row],[Refactored Resolved Bundles]],TRUE,FALSE)</f>
        <v>1</v>
      </c>
    </row>
    <row r="267" spans="1:6" x14ac:dyDescent="0.2">
      <c r="A267" t="s">
        <v>354</v>
      </c>
      <c r="B267">
        <v>264</v>
      </c>
      <c r="C267" t="s">
        <v>354</v>
      </c>
      <c r="D267">
        <v>264</v>
      </c>
      <c r="E267" t="b">
        <f>IF(Table2[[#This Row],[Control Bundle]]=Table2[[#This Row],[Refactored Bundle]],TRUE,FALSE)</f>
        <v>1</v>
      </c>
      <c r="F267" t="b">
        <f>IF(Table2[[#This Row],[Control Resolved Bundles]]=Table2[[#This Row],[Refactored Resolved Bundles]],TRUE,FALSE)</f>
        <v>1</v>
      </c>
    </row>
    <row r="268" spans="1:6" x14ac:dyDescent="0.2">
      <c r="A268" t="s">
        <v>332</v>
      </c>
      <c r="B268">
        <v>265</v>
      </c>
      <c r="C268" t="s">
        <v>332</v>
      </c>
      <c r="D268">
        <v>265</v>
      </c>
      <c r="E268" t="b">
        <f>IF(Table2[[#This Row],[Control Bundle]]=Table2[[#This Row],[Refactored Bundle]],TRUE,FALSE)</f>
        <v>1</v>
      </c>
      <c r="F268" t="b">
        <f>IF(Table2[[#This Row],[Control Resolved Bundles]]=Table2[[#This Row],[Refactored Resolved Bundles]],TRUE,FALSE)</f>
        <v>1</v>
      </c>
    </row>
    <row r="269" spans="1:6" x14ac:dyDescent="0.2">
      <c r="A269" t="s">
        <v>30</v>
      </c>
      <c r="B269">
        <v>266</v>
      </c>
      <c r="C269" t="s">
        <v>30</v>
      </c>
      <c r="D269">
        <v>266</v>
      </c>
      <c r="E269" t="b">
        <f>IF(Table2[[#This Row],[Control Bundle]]=Table2[[#This Row],[Refactored Bundle]],TRUE,FALSE)</f>
        <v>1</v>
      </c>
      <c r="F269" t="b">
        <f>IF(Table2[[#This Row],[Control Resolved Bundles]]=Table2[[#This Row],[Refactored Resolved Bundles]],TRUE,FALSE)</f>
        <v>1</v>
      </c>
    </row>
    <row r="270" spans="1:6" x14ac:dyDescent="0.2">
      <c r="A270" t="s">
        <v>136</v>
      </c>
      <c r="B270">
        <v>267</v>
      </c>
      <c r="C270" t="s">
        <v>136</v>
      </c>
      <c r="D270">
        <v>267</v>
      </c>
      <c r="E270" t="b">
        <f>IF(Table2[[#This Row],[Control Bundle]]=Table2[[#This Row],[Refactored Bundle]],TRUE,FALSE)</f>
        <v>1</v>
      </c>
      <c r="F270" t="b">
        <f>IF(Table2[[#This Row],[Control Resolved Bundles]]=Table2[[#This Row],[Refactored Resolved Bundles]],TRUE,FALSE)</f>
        <v>1</v>
      </c>
    </row>
    <row r="271" spans="1:6" x14ac:dyDescent="0.2">
      <c r="A271" t="s">
        <v>45</v>
      </c>
      <c r="B271">
        <v>268</v>
      </c>
      <c r="C271" t="s">
        <v>45</v>
      </c>
      <c r="D271">
        <v>268</v>
      </c>
      <c r="E271" t="b">
        <f>IF(Table2[[#This Row],[Control Bundle]]=Table2[[#This Row],[Refactored Bundle]],TRUE,FALSE)</f>
        <v>1</v>
      </c>
      <c r="F271" t="b">
        <f>IF(Table2[[#This Row],[Control Resolved Bundles]]=Table2[[#This Row],[Refactored Resolved Bundles]],TRUE,FALSE)</f>
        <v>1</v>
      </c>
    </row>
    <row r="272" spans="1:6" x14ac:dyDescent="0.2">
      <c r="A272" t="s">
        <v>99</v>
      </c>
      <c r="B272">
        <v>269</v>
      </c>
      <c r="C272" t="s">
        <v>99</v>
      </c>
      <c r="D272">
        <v>269</v>
      </c>
      <c r="E272" t="b">
        <f>IF(Table2[[#This Row],[Control Bundle]]=Table2[[#This Row],[Refactored Bundle]],TRUE,FALSE)</f>
        <v>1</v>
      </c>
      <c r="F272" t="b">
        <f>IF(Table2[[#This Row],[Control Resolved Bundles]]=Table2[[#This Row],[Refactored Resolved Bundles]],TRUE,FALSE)</f>
        <v>1</v>
      </c>
    </row>
    <row r="273" spans="1:6" x14ac:dyDescent="0.2">
      <c r="A273" t="s">
        <v>97</v>
      </c>
      <c r="B273">
        <v>270</v>
      </c>
      <c r="C273" t="s">
        <v>97</v>
      </c>
      <c r="D273">
        <v>270</v>
      </c>
      <c r="E273" t="b">
        <f>IF(Table2[[#This Row],[Control Bundle]]=Table2[[#This Row],[Refactored Bundle]],TRUE,FALSE)</f>
        <v>1</v>
      </c>
      <c r="F273" t="b">
        <f>IF(Table2[[#This Row],[Control Resolved Bundles]]=Table2[[#This Row],[Refactored Resolved Bundles]],TRUE,FALSE)</f>
        <v>1</v>
      </c>
    </row>
    <row r="274" spans="1:6" x14ac:dyDescent="0.2">
      <c r="A274" t="s">
        <v>134</v>
      </c>
      <c r="B274">
        <v>271</v>
      </c>
      <c r="C274" t="s">
        <v>134</v>
      </c>
      <c r="D274">
        <v>271</v>
      </c>
      <c r="E274" t="b">
        <f>IF(Table2[[#This Row],[Control Bundle]]=Table2[[#This Row],[Refactored Bundle]],TRUE,FALSE)</f>
        <v>1</v>
      </c>
      <c r="F274" t="b">
        <f>IF(Table2[[#This Row],[Control Resolved Bundles]]=Table2[[#This Row],[Refactored Resolved Bundles]],TRUE,FALSE)</f>
        <v>1</v>
      </c>
    </row>
    <row r="275" spans="1:6" x14ac:dyDescent="0.2">
      <c r="A275" t="s">
        <v>260</v>
      </c>
      <c r="B275">
        <v>272</v>
      </c>
      <c r="C275" t="s">
        <v>260</v>
      </c>
      <c r="D275">
        <v>272</v>
      </c>
      <c r="E275" t="b">
        <f>IF(Table2[[#This Row],[Control Bundle]]=Table2[[#This Row],[Refactored Bundle]],TRUE,FALSE)</f>
        <v>1</v>
      </c>
      <c r="F275" t="b">
        <f>IF(Table2[[#This Row],[Control Resolved Bundles]]=Table2[[#This Row],[Refactored Resolved Bundles]],TRUE,FALSE)</f>
        <v>1</v>
      </c>
    </row>
    <row r="276" spans="1:6" x14ac:dyDescent="0.2">
      <c r="A276" t="s">
        <v>250</v>
      </c>
      <c r="B276">
        <v>273</v>
      </c>
      <c r="C276" t="s">
        <v>250</v>
      </c>
      <c r="D276">
        <v>273</v>
      </c>
      <c r="E276" t="b">
        <f>IF(Table2[[#This Row],[Control Bundle]]=Table2[[#This Row],[Refactored Bundle]],TRUE,FALSE)</f>
        <v>1</v>
      </c>
      <c r="F276" t="b">
        <f>IF(Table2[[#This Row],[Control Resolved Bundles]]=Table2[[#This Row],[Refactored Resolved Bundles]],TRUE,FALSE)</f>
        <v>1</v>
      </c>
    </row>
    <row r="277" spans="1:6" x14ac:dyDescent="0.2">
      <c r="A277" t="s">
        <v>219</v>
      </c>
      <c r="B277">
        <v>274</v>
      </c>
      <c r="C277" t="s">
        <v>219</v>
      </c>
      <c r="D277">
        <v>274</v>
      </c>
      <c r="E277" t="b">
        <f>IF(Table2[[#This Row],[Control Bundle]]=Table2[[#This Row],[Refactored Bundle]],TRUE,FALSE)</f>
        <v>1</v>
      </c>
      <c r="F277" t="b">
        <f>IF(Table2[[#This Row],[Control Resolved Bundles]]=Table2[[#This Row],[Refactored Resolved Bundles]],TRUE,FALSE)</f>
        <v>1</v>
      </c>
    </row>
    <row r="278" spans="1:6" x14ac:dyDescent="0.2">
      <c r="A278" t="s">
        <v>178</v>
      </c>
      <c r="B278">
        <v>275</v>
      </c>
      <c r="C278" t="s">
        <v>178</v>
      </c>
      <c r="D278">
        <v>275</v>
      </c>
      <c r="E278" t="b">
        <f>IF(Table2[[#This Row],[Control Bundle]]=Table2[[#This Row],[Refactored Bundle]],TRUE,FALSE)</f>
        <v>1</v>
      </c>
      <c r="F278" t="b">
        <f>IF(Table2[[#This Row],[Control Resolved Bundles]]=Table2[[#This Row],[Refactored Resolved Bundles]],TRUE,FALSE)</f>
        <v>1</v>
      </c>
    </row>
    <row r="279" spans="1:6" x14ac:dyDescent="0.2">
      <c r="A279" t="s">
        <v>192</v>
      </c>
      <c r="B279">
        <v>276</v>
      </c>
      <c r="C279" t="s">
        <v>192</v>
      </c>
      <c r="D279">
        <v>276</v>
      </c>
      <c r="E279" t="b">
        <f>IF(Table2[[#This Row],[Control Bundle]]=Table2[[#This Row],[Refactored Bundle]],TRUE,FALSE)</f>
        <v>1</v>
      </c>
      <c r="F279" t="b">
        <f>IF(Table2[[#This Row],[Control Resolved Bundles]]=Table2[[#This Row],[Refactored Resolved Bundles]],TRUE,FALSE)</f>
        <v>1</v>
      </c>
    </row>
    <row r="280" spans="1:6" x14ac:dyDescent="0.2">
      <c r="A280" t="s">
        <v>148</v>
      </c>
      <c r="B280">
        <v>277</v>
      </c>
      <c r="C280" t="s">
        <v>148</v>
      </c>
      <c r="D280">
        <v>277</v>
      </c>
      <c r="E280" t="b">
        <f>IF(Table2[[#This Row],[Control Bundle]]=Table2[[#This Row],[Refactored Bundle]],TRUE,FALSE)</f>
        <v>1</v>
      </c>
      <c r="F280" t="b">
        <f>IF(Table2[[#This Row],[Control Resolved Bundles]]=Table2[[#This Row],[Refactored Resolved Bundles]],TRUE,FALSE)</f>
        <v>1</v>
      </c>
    </row>
    <row r="281" spans="1:6" x14ac:dyDescent="0.2">
      <c r="A281" t="s">
        <v>135</v>
      </c>
      <c r="B281">
        <v>279</v>
      </c>
      <c r="C281" t="s">
        <v>135</v>
      </c>
      <c r="D281">
        <v>279</v>
      </c>
      <c r="E281" t="b">
        <f>IF(Table2[[#This Row],[Control Bundle]]=Table2[[#This Row],[Refactored Bundle]],TRUE,FALSE)</f>
        <v>1</v>
      </c>
      <c r="F281" t="b">
        <f>IF(Table2[[#This Row],[Control Resolved Bundles]]=Table2[[#This Row],[Refactored Resolved Bundles]],TRUE,FALSE)</f>
        <v>1</v>
      </c>
    </row>
    <row r="282" spans="1:6" x14ac:dyDescent="0.2">
      <c r="A282" t="s">
        <v>164</v>
      </c>
      <c r="B282">
        <v>278</v>
      </c>
      <c r="C282" t="s">
        <v>164</v>
      </c>
      <c r="D282">
        <v>278</v>
      </c>
      <c r="E282" t="b">
        <f>IF(Table2[[#This Row],[Control Bundle]]=Table2[[#This Row],[Refactored Bundle]],TRUE,FALSE)</f>
        <v>1</v>
      </c>
      <c r="F282" t="b">
        <f>IF(Table2[[#This Row],[Control Resolved Bundles]]=Table2[[#This Row],[Refactored Resolved Bundles]],TRUE,FALSE)</f>
        <v>1</v>
      </c>
    </row>
    <row r="283" spans="1:6" x14ac:dyDescent="0.2">
      <c r="A283" t="s">
        <v>339</v>
      </c>
      <c r="B283">
        <v>282</v>
      </c>
      <c r="C283" t="s">
        <v>339</v>
      </c>
      <c r="D283">
        <v>282</v>
      </c>
      <c r="E283" t="b">
        <f>IF(Table2[[#This Row],[Control Bundle]]=Table2[[#This Row],[Refactored Bundle]],TRUE,FALSE)</f>
        <v>1</v>
      </c>
      <c r="F283" t="b">
        <f>IF(Table2[[#This Row],[Control Resolved Bundles]]=Table2[[#This Row],[Refactored Resolved Bundles]],TRUE,FALSE)</f>
        <v>1</v>
      </c>
    </row>
    <row r="284" spans="1:6" x14ac:dyDescent="0.2">
      <c r="A284" t="s">
        <v>49</v>
      </c>
      <c r="B284">
        <v>280</v>
      </c>
      <c r="C284" t="s">
        <v>49</v>
      </c>
      <c r="D284">
        <v>280</v>
      </c>
      <c r="E284" t="b">
        <f>IF(Table2[[#This Row],[Control Bundle]]=Table2[[#This Row],[Refactored Bundle]],TRUE,FALSE)</f>
        <v>1</v>
      </c>
      <c r="F284" t="b">
        <f>IF(Table2[[#This Row],[Control Resolved Bundles]]=Table2[[#This Row],[Refactored Resolved Bundles]],TRUE,FALSE)</f>
        <v>1</v>
      </c>
    </row>
    <row r="285" spans="1:6" x14ac:dyDescent="0.2">
      <c r="A285" t="s">
        <v>360</v>
      </c>
      <c r="B285">
        <v>281</v>
      </c>
      <c r="C285" t="s">
        <v>360</v>
      </c>
      <c r="D285">
        <v>281</v>
      </c>
      <c r="E285" t="b">
        <f>IF(Table2[[#This Row],[Control Bundle]]=Table2[[#This Row],[Refactored Bundle]],TRUE,FALSE)</f>
        <v>1</v>
      </c>
      <c r="F285" t="b">
        <f>IF(Table2[[#This Row],[Control Resolved Bundles]]=Table2[[#This Row],[Refactored Resolved Bundles]],TRUE,FALSE)</f>
        <v>1</v>
      </c>
    </row>
    <row r="286" spans="1:6" x14ac:dyDescent="0.2">
      <c r="A286" t="s">
        <v>166</v>
      </c>
      <c r="B286">
        <v>283</v>
      </c>
      <c r="C286" t="s">
        <v>166</v>
      </c>
      <c r="D286">
        <v>283</v>
      </c>
      <c r="E286" t="b">
        <f>IF(Table2[[#This Row],[Control Bundle]]=Table2[[#This Row],[Refactored Bundle]],TRUE,FALSE)</f>
        <v>1</v>
      </c>
      <c r="F286" t="b">
        <f>IF(Table2[[#This Row],[Control Resolved Bundles]]=Table2[[#This Row],[Refactored Resolved Bundles]],TRUE,FALSE)</f>
        <v>1</v>
      </c>
    </row>
    <row r="287" spans="1:6" x14ac:dyDescent="0.2">
      <c r="A287" t="s">
        <v>181</v>
      </c>
      <c r="B287">
        <v>285</v>
      </c>
      <c r="C287" t="s">
        <v>181</v>
      </c>
      <c r="D287">
        <v>285</v>
      </c>
      <c r="E287" t="b">
        <f>IF(Table2[[#This Row],[Control Bundle]]=Table2[[#This Row],[Refactored Bundle]],TRUE,FALSE)</f>
        <v>1</v>
      </c>
      <c r="F287" t="b">
        <f>IF(Table2[[#This Row],[Control Resolved Bundles]]=Table2[[#This Row],[Refactored Resolved Bundles]],TRUE,FALSE)</f>
        <v>1</v>
      </c>
    </row>
    <row r="288" spans="1:6" x14ac:dyDescent="0.2">
      <c r="A288" t="s">
        <v>140</v>
      </c>
      <c r="B288">
        <v>284</v>
      </c>
      <c r="C288" t="s">
        <v>140</v>
      </c>
      <c r="D288">
        <v>284</v>
      </c>
      <c r="E288" t="b">
        <f>IF(Table2[[#This Row],[Control Bundle]]=Table2[[#This Row],[Refactored Bundle]],TRUE,FALSE)</f>
        <v>1</v>
      </c>
      <c r="F288" t="b">
        <f>IF(Table2[[#This Row],[Control Resolved Bundles]]=Table2[[#This Row],[Refactored Resolved Bundles]],TRUE,FALSE)</f>
        <v>1</v>
      </c>
    </row>
    <row r="289" spans="1:6" x14ac:dyDescent="0.2">
      <c r="A289" t="s">
        <v>246</v>
      </c>
      <c r="B289">
        <v>286</v>
      </c>
      <c r="C289" t="s">
        <v>246</v>
      </c>
      <c r="D289">
        <v>286</v>
      </c>
      <c r="E289" t="b">
        <f>IF(Table2[[#This Row],[Control Bundle]]=Table2[[#This Row],[Refactored Bundle]],TRUE,FALSE)</f>
        <v>1</v>
      </c>
      <c r="F289" t="b">
        <f>IF(Table2[[#This Row],[Control Resolved Bundles]]=Table2[[#This Row],[Refactored Resolved Bundles]],TRUE,FALSE)</f>
        <v>1</v>
      </c>
    </row>
    <row r="290" spans="1:6" x14ac:dyDescent="0.2">
      <c r="A290" t="s">
        <v>117</v>
      </c>
      <c r="B290">
        <v>287</v>
      </c>
      <c r="C290" t="s">
        <v>117</v>
      </c>
      <c r="D290">
        <v>287</v>
      </c>
      <c r="E290" t="b">
        <f>IF(Table2[[#This Row],[Control Bundle]]=Table2[[#This Row],[Refactored Bundle]],TRUE,FALSE)</f>
        <v>1</v>
      </c>
      <c r="F290" t="b">
        <f>IF(Table2[[#This Row],[Control Resolved Bundles]]=Table2[[#This Row],[Refactored Resolved Bundles]],TRUE,FALSE)</f>
        <v>1</v>
      </c>
    </row>
    <row r="291" spans="1:6" x14ac:dyDescent="0.2">
      <c r="A291" t="s">
        <v>7</v>
      </c>
      <c r="B291">
        <v>288</v>
      </c>
      <c r="C291" t="s">
        <v>7</v>
      </c>
      <c r="D291">
        <v>288</v>
      </c>
      <c r="E291" t="b">
        <f>IF(Table2[[#This Row],[Control Bundle]]=Table2[[#This Row],[Refactored Bundle]],TRUE,FALSE)</f>
        <v>1</v>
      </c>
      <c r="F291" t="b">
        <f>IF(Table2[[#This Row],[Control Resolved Bundles]]=Table2[[#This Row],[Refactored Resolved Bundles]],TRUE,FALSE)</f>
        <v>1</v>
      </c>
    </row>
    <row r="292" spans="1:6" x14ac:dyDescent="0.2">
      <c r="A292" t="s">
        <v>127</v>
      </c>
      <c r="B292">
        <v>291</v>
      </c>
      <c r="C292" t="s">
        <v>127</v>
      </c>
      <c r="D292">
        <v>291</v>
      </c>
      <c r="E292" t="b">
        <f>IF(Table2[[#This Row],[Control Bundle]]=Table2[[#This Row],[Refactored Bundle]],TRUE,FALSE)</f>
        <v>1</v>
      </c>
      <c r="F292" t="b">
        <f>IF(Table2[[#This Row],[Control Resolved Bundles]]=Table2[[#This Row],[Refactored Resolved Bundles]],TRUE,FALSE)</f>
        <v>1</v>
      </c>
    </row>
    <row r="293" spans="1:6" x14ac:dyDescent="0.2">
      <c r="A293" t="s">
        <v>89</v>
      </c>
      <c r="B293">
        <v>289</v>
      </c>
      <c r="C293" t="s">
        <v>89</v>
      </c>
      <c r="D293">
        <v>289</v>
      </c>
      <c r="E293" t="b">
        <f>IF(Table2[[#This Row],[Control Bundle]]=Table2[[#This Row],[Refactored Bundle]],TRUE,FALSE)</f>
        <v>1</v>
      </c>
      <c r="F293" t="b">
        <f>IF(Table2[[#This Row],[Control Resolved Bundles]]=Table2[[#This Row],[Refactored Resolved Bundles]],TRUE,FALSE)</f>
        <v>1</v>
      </c>
    </row>
    <row r="294" spans="1:6" x14ac:dyDescent="0.2">
      <c r="A294" t="s">
        <v>214</v>
      </c>
      <c r="B294">
        <v>290</v>
      </c>
      <c r="C294" t="s">
        <v>214</v>
      </c>
      <c r="D294">
        <v>290</v>
      </c>
      <c r="E294" t="b">
        <f>IF(Table2[[#This Row],[Control Bundle]]=Table2[[#This Row],[Refactored Bundle]],TRUE,FALSE)</f>
        <v>1</v>
      </c>
      <c r="F294" t="b">
        <f>IF(Table2[[#This Row],[Control Resolved Bundles]]=Table2[[#This Row],[Refactored Resolved Bundles]],TRUE,FALSE)</f>
        <v>1</v>
      </c>
    </row>
    <row r="295" spans="1:6" x14ac:dyDescent="0.2">
      <c r="A295" t="s">
        <v>46</v>
      </c>
      <c r="B295">
        <v>293</v>
      </c>
      <c r="C295" t="s">
        <v>46</v>
      </c>
      <c r="D295">
        <v>293</v>
      </c>
      <c r="E295" t="b">
        <f>IF(Table2[[#This Row],[Control Bundle]]=Table2[[#This Row],[Refactored Bundle]],TRUE,FALSE)</f>
        <v>1</v>
      </c>
      <c r="F295" t="b">
        <f>IF(Table2[[#This Row],[Control Resolved Bundles]]=Table2[[#This Row],[Refactored Resolved Bundles]],TRUE,FALSE)</f>
        <v>1</v>
      </c>
    </row>
    <row r="296" spans="1:6" x14ac:dyDescent="0.2">
      <c r="A296" t="s">
        <v>177</v>
      </c>
      <c r="B296">
        <v>292</v>
      </c>
      <c r="C296" t="s">
        <v>177</v>
      </c>
      <c r="D296">
        <v>292</v>
      </c>
      <c r="E296" t="b">
        <f>IF(Table2[[#This Row],[Control Bundle]]=Table2[[#This Row],[Refactored Bundle]],TRUE,FALSE)</f>
        <v>1</v>
      </c>
      <c r="F296" t="b">
        <f>IF(Table2[[#This Row],[Control Resolved Bundles]]=Table2[[#This Row],[Refactored Resolved Bundles]],TRUE,FALSE)</f>
        <v>1</v>
      </c>
    </row>
    <row r="297" spans="1:6" x14ac:dyDescent="0.2">
      <c r="A297" t="s">
        <v>328</v>
      </c>
      <c r="B297">
        <v>295</v>
      </c>
      <c r="C297" t="s">
        <v>328</v>
      </c>
      <c r="D297">
        <v>295</v>
      </c>
      <c r="E297" t="b">
        <f>IF(Table2[[#This Row],[Control Bundle]]=Table2[[#This Row],[Refactored Bundle]],TRUE,FALSE)</f>
        <v>1</v>
      </c>
      <c r="F297" t="b">
        <f>IF(Table2[[#This Row],[Control Resolved Bundles]]=Table2[[#This Row],[Refactored Resolved Bundles]],TRUE,FALSE)</f>
        <v>1</v>
      </c>
    </row>
    <row r="298" spans="1:6" x14ac:dyDescent="0.2">
      <c r="A298" t="s">
        <v>191</v>
      </c>
      <c r="B298">
        <v>300</v>
      </c>
      <c r="C298" t="s">
        <v>191</v>
      </c>
      <c r="D298">
        <v>300</v>
      </c>
      <c r="E298" t="b">
        <f>IF(Table2[[#This Row],[Control Bundle]]=Table2[[#This Row],[Refactored Bundle]],TRUE,FALSE)</f>
        <v>1</v>
      </c>
      <c r="F298" t="b">
        <f>IF(Table2[[#This Row],[Control Resolved Bundles]]=Table2[[#This Row],[Refactored Resolved Bundles]],TRUE,FALSE)</f>
        <v>1</v>
      </c>
    </row>
    <row r="299" spans="1:6" x14ac:dyDescent="0.2">
      <c r="A299" t="s">
        <v>325</v>
      </c>
      <c r="B299">
        <v>296</v>
      </c>
      <c r="C299" t="s">
        <v>325</v>
      </c>
      <c r="D299">
        <v>296</v>
      </c>
      <c r="E299" t="b">
        <f>IF(Table2[[#This Row],[Control Bundle]]=Table2[[#This Row],[Refactored Bundle]],TRUE,FALSE)</f>
        <v>1</v>
      </c>
      <c r="F299" t="b">
        <f>IF(Table2[[#This Row],[Control Resolved Bundles]]=Table2[[#This Row],[Refactored Resolved Bundles]],TRUE,FALSE)</f>
        <v>1</v>
      </c>
    </row>
    <row r="300" spans="1:6" x14ac:dyDescent="0.2">
      <c r="A300" t="s">
        <v>323</v>
      </c>
      <c r="B300">
        <v>297</v>
      </c>
      <c r="C300" t="s">
        <v>323</v>
      </c>
      <c r="D300">
        <v>297</v>
      </c>
      <c r="E300" t="b">
        <f>IF(Table2[[#This Row],[Control Bundle]]=Table2[[#This Row],[Refactored Bundle]],TRUE,FALSE)</f>
        <v>1</v>
      </c>
      <c r="F300" t="b">
        <f>IF(Table2[[#This Row],[Control Resolved Bundles]]=Table2[[#This Row],[Refactored Resolved Bundles]],TRUE,FALSE)</f>
        <v>1</v>
      </c>
    </row>
    <row r="301" spans="1:6" x14ac:dyDescent="0.2">
      <c r="A301" t="s">
        <v>365</v>
      </c>
      <c r="B301">
        <v>298</v>
      </c>
      <c r="C301" t="s">
        <v>365</v>
      </c>
      <c r="D301">
        <v>298</v>
      </c>
      <c r="E301" t="b">
        <f>IF(Table2[[#This Row],[Control Bundle]]=Table2[[#This Row],[Refactored Bundle]],TRUE,FALSE)</f>
        <v>1</v>
      </c>
      <c r="F301" t="b">
        <f>IF(Table2[[#This Row],[Control Resolved Bundles]]=Table2[[#This Row],[Refactored Resolved Bundles]],TRUE,FALSE)</f>
        <v>1</v>
      </c>
    </row>
    <row r="302" spans="1:6" x14ac:dyDescent="0.2">
      <c r="A302" t="s">
        <v>118</v>
      </c>
      <c r="B302">
        <v>299</v>
      </c>
      <c r="C302" t="s">
        <v>118</v>
      </c>
      <c r="D302">
        <v>299</v>
      </c>
      <c r="E302" t="b">
        <f>IF(Table2[[#This Row],[Control Bundle]]=Table2[[#This Row],[Refactored Bundle]],TRUE,FALSE)</f>
        <v>1</v>
      </c>
      <c r="F302" t="b">
        <f>IF(Table2[[#This Row],[Control Resolved Bundles]]=Table2[[#This Row],[Refactored Resolved Bundles]],TRUE,FALSE)</f>
        <v>1</v>
      </c>
    </row>
    <row r="303" spans="1:6" x14ac:dyDescent="0.2">
      <c r="A303" t="s">
        <v>261</v>
      </c>
      <c r="B303">
        <v>301</v>
      </c>
      <c r="C303" t="s">
        <v>261</v>
      </c>
      <c r="D303">
        <v>301</v>
      </c>
      <c r="E303" t="b">
        <f>IF(Table2[[#This Row],[Control Bundle]]=Table2[[#This Row],[Refactored Bundle]],TRUE,FALSE)</f>
        <v>1</v>
      </c>
      <c r="F303" t="b">
        <f>IF(Table2[[#This Row],[Control Resolved Bundles]]=Table2[[#This Row],[Refactored Resolved Bundles]],TRUE,FALSE)</f>
        <v>1</v>
      </c>
    </row>
    <row r="304" spans="1:6" x14ac:dyDescent="0.2">
      <c r="A304" t="s">
        <v>251</v>
      </c>
      <c r="B304">
        <v>302</v>
      </c>
      <c r="C304" t="s">
        <v>251</v>
      </c>
      <c r="D304">
        <v>302</v>
      </c>
      <c r="E304" t="b">
        <f>IF(Table2[[#This Row],[Control Bundle]]=Table2[[#This Row],[Refactored Bundle]],TRUE,FALSE)</f>
        <v>1</v>
      </c>
      <c r="F304" t="b">
        <f>IF(Table2[[#This Row],[Control Resolved Bundles]]=Table2[[#This Row],[Refactored Resolved Bundles]],TRUE,FALSE)</f>
        <v>1</v>
      </c>
    </row>
    <row r="305" spans="1:6" x14ac:dyDescent="0.2">
      <c r="A305" t="s">
        <v>51</v>
      </c>
      <c r="B305">
        <v>304</v>
      </c>
      <c r="C305" t="s">
        <v>51</v>
      </c>
      <c r="D305">
        <v>304</v>
      </c>
      <c r="E305" t="b">
        <f>IF(Table2[[#This Row],[Control Bundle]]=Table2[[#This Row],[Refactored Bundle]],TRUE,FALSE)</f>
        <v>1</v>
      </c>
      <c r="F305" t="b">
        <f>IF(Table2[[#This Row],[Control Resolved Bundles]]=Table2[[#This Row],[Refactored Resolved Bundles]],TRUE,FALSE)</f>
        <v>1</v>
      </c>
    </row>
    <row r="306" spans="1:6" x14ac:dyDescent="0.2">
      <c r="A306" t="s">
        <v>12</v>
      </c>
      <c r="B306">
        <v>303</v>
      </c>
      <c r="C306" t="s">
        <v>12</v>
      </c>
      <c r="D306">
        <v>303</v>
      </c>
      <c r="E306" t="b">
        <f>IF(Table2[[#This Row],[Control Bundle]]=Table2[[#This Row],[Refactored Bundle]],TRUE,FALSE)</f>
        <v>1</v>
      </c>
      <c r="F306" t="b">
        <f>IF(Table2[[#This Row],[Control Resolved Bundles]]=Table2[[#This Row],[Refactored Resolved Bundles]],TRUE,FALSE)</f>
        <v>1</v>
      </c>
    </row>
    <row r="307" spans="1:6" x14ac:dyDescent="0.2">
      <c r="A307" t="s">
        <v>235</v>
      </c>
      <c r="B307">
        <v>305</v>
      </c>
      <c r="C307" t="s">
        <v>235</v>
      </c>
      <c r="D307">
        <v>305</v>
      </c>
      <c r="E307" t="b">
        <f>IF(Table2[[#This Row],[Control Bundle]]=Table2[[#This Row],[Refactored Bundle]],TRUE,FALSE)</f>
        <v>1</v>
      </c>
      <c r="F307" t="b">
        <f>IF(Table2[[#This Row],[Control Resolved Bundles]]=Table2[[#This Row],[Refactored Resolved Bundles]],TRUE,FALSE)</f>
        <v>1</v>
      </c>
    </row>
    <row r="308" spans="1:6" x14ac:dyDescent="0.2">
      <c r="A308" t="s">
        <v>79</v>
      </c>
      <c r="B308">
        <v>306</v>
      </c>
      <c r="C308" t="s">
        <v>79</v>
      </c>
      <c r="D308">
        <v>306</v>
      </c>
      <c r="E308" t="b">
        <f>IF(Table2[[#This Row],[Control Bundle]]=Table2[[#This Row],[Refactored Bundle]],TRUE,FALSE)</f>
        <v>1</v>
      </c>
      <c r="F308" t="b">
        <f>IF(Table2[[#This Row],[Control Resolved Bundles]]=Table2[[#This Row],[Refactored Resolved Bundles]],TRUE,FALSE)</f>
        <v>1</v>
      </c>
    </row>
    <row r="309" spans="1:6" x14ac:dyDescent="0.2">
      <c r="A309" t="s">
        <v>187</v>
      </c>
      <c r="B309">
        <v>307</v>
      </c>
      <c r="C309" t="s">
        <v>187</v>
      </c>
      <c r="D309">
        <v>307</v>
      </c>
      <c r="E309" t="b">
        <f>IF(Table2[[#This Row],[Control Bundle]]=Table2[[#This Row],[Refactored Bundle]],TRUE,FALSE)</f>
        <v>1</v>
      </c>
      <c r="F309" t="b">
        <f>IF(Table2[[#This Row],[Control Resolved Bundles]]=Table2[[#This Row],[Refactored Resolved Bundles]],TRUE,FALSE)</f>
        <v>1</v>
      </c>
    </row>
    <row r="310" spans="1:6" x14ac:dyDescent="0.2">
      <c r="A310" t="s">
        <v>52</v>
      </c>
      <c r="B310">
        <v>308</v>
      </c>
      <c r="C310" t="s">
        <v>52</v>
      </c>
      <c r="D310">
        <v>308</v>
      </c>
      <c r="E310" t="b">
        <f>IF(Table2[[#This Row],[Control Bundle]]=Table2[[#This Row],[Refactored Bundle]],TRUE,FALSE)</f>
        <v>1</v>
      </c>
      <c r="F310" t="b">
        <f>IF(Table2[[#This Row],[Control Resolved Bundles]]=Table2[[#This Row],[Refactored Resolved Bundles]],TRUE,FALSE)</f>
        <v>1</v>
      </c>
    </row>
    <row r="311" spans="1:6" x14ac:dyDescent="0.2">
      <c r="A311" t="s">
        <v>29</v>
      </c>
      <c r="B311">
        <v>309</v>
      </c>
      <c r="C311" t="s">
        <v>29</v>
      </c>
      <c r="D311">
        <v>309</v>
      </c>
      <c r="E311" t="b">
        <f>IF(Table2[[#This Row],[Control Bundle]]=Table2[[#This Row],[Refactored Bundle]],TRUE,FALSE)</f>
        <v>1</v>
      </c>
      <c r="F311" t="b">
        <f>IF(Table2[[#This Row],[Control Resolved Bundles]]=Table2[[#This Row],[Refactored Resolved Bundles]],TRUE,FALSE)</f>
        <v>1</v>
      </c>
    </row>
    <row r="312" spans="1:6" x14ac:dyDescent="0.2">
      <c r="A312" t="s">
        <v>217</v>
      </c>
      <c r="B312">
        <v>310</v>
      </c>
      <c r="C312" t="s">
        <v>217</v>
      </c>
      <c r="D312">
        <v>310</v>
      </c>
      <c r="E312" t="b">
        <f>IF(Table2[[#This Row],[Control Bundle]]=Table2[[#This Row],[Refactored Bundle]],TRUE,FALSE)</f>
        <v>1</v>
      </c>
      <c r="F312" t="b">
        <f>IF(Table2[[#This Row],[Control Resolved Bundles]]=Table2[[#This Row],[Refactored Resolved Bundles]],TRUE,FALSE)</f>
        <v>1</v>
      </c>
    </row>
    <row r="313" spans="1:6" x14ac:dyDescent="0.2">
      <c r="A313" t="s">
        <v>283</v>
      </c>
      <c r="B313">
        <v>311</v>
      </c>
      <c r="C313" t="s">
        <v>283</v>
      </c>
      <c r="D313">
        <v>311</v>
      </c>
      <c r="E313" t="b">
        <f>IF(Table2[[#This Row],[Control Bundle]]=Table2[[#This Row],[Refactored Bundle]],TRUE,FALSE)</f>
        <v>1</v>
      </c>
      <c r="F313" t="b">
        <f>IF(Table2[[#This Row],[Control Resolved Bundles]]=Table2[[#This Row],[Refactored Resolved Bundles]],TRUE,FALSE)</f>
        <v>1</v>
      </c>
    </row>
    <row r="314" spans="1:6" x14ac:dyDescent="0.2">
      <c r="A314" t="s">
        <v>155</v>
      </c>
      <c r="B314">
        <v>312</v>
      </c>
      <c r="C314" t="s">
        <v>155</v>
      </c>
      <c r="D314">
        <v>312</v>
      </c>
      <c r="E314" t="b">
        <f>IF(Table2[[#This Row],[Control Bundle]]=Table2[[#This Row],[Refactored Bundle]],TRUE,FALSE)</f>
        <v>1</v>
      </c>
      <c r="F314" t="b">
        <f>IF(Table2[[#This Row],[Control Resolved Bundles]]=Table2[[#This Row],[Refactored Resolved Bundles]],TRUE,FALSE)</f>
        <v>1</v>
      </c>
    </row>
    <row r="315" spans="1:6" x14ac:dyDescent="0.2">
      <c r="A315" t="s">
        <v>104</v>
      </c>
      <c r="B315">
        <v>313</v>
      </c>
      <c r="C315" t="s">
        <v>104</v>
      </c>
      <c r="D315">
        <v>313</v>
      </c>
      <c r="E315" t="b">
        <f>IF(Table2[[#This Row],[Control Bundle]]=Table2[[#This Row],[Refactored Bundle]],TRUE,FALSE)</f>
        <v>1</v>
      </c>
      <c r="F315" t="b">
        <f>IF(Table2[[#This Row],[Control Resolved Bundles]]=Table2[[#This Row],[Refactored Resolved Bundles]],TRUE,FALSE)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55"/>
  <sheetViews>
    <sheetView workbookViewId="0"/>
  </sheetViews>
  <sheetFormatPr baseColWidth="10" defaultRowHeight="16" x14ac:dyDescent="0.2"/>
  <cols>
    <col min="1" max="1" width="10.1640625" bestFit="1" customWidth="1"/>
    <col min="2" max="2" width="66.83203125" bestFit="1" customWidth="1"/>
    <col min="3" max="3" width="18.33203125" bestFit="1" customWidth="1"/>
    <col min="4" max="4" width="66" bestFit="1" customWidth="1"/>
    <col min="5" max="5" width="54.83203125" bestFit="1" customWidth="1"/>
  </cols>
  <sheetData>
    <row r="1" spans="1:5" x14ac:dyDescent="0.2">
      <c r="A1" t="s">
        <v>703</v>
      </c>
      <c r="B1" t="s">
        <v>0</v>
      </c>
      <c r="C1" t="s">
        <v>381</v>
      </c>
      <c r="D1" t="s">
        <v>382</v>
      </c>
      <c r="E1" t="s">
        <v>383</v>
      </c>
    </row>
    <row r="2" spans="1:5" x14ac:dyDescent="0.2">
      <c r="A2" t="s">
        <v>704</v>
      </c>
      <c r="B2" t="s">
        <v>16</v>
      </c>
      <c r="C2" t="s">
        <v>384</v>
      </c>
      <c r="D2" t="s">
        <v>81</v>
      </c>
      <c r="E2" t="s">
        <v>385</v>
      </c>
    </row>
    <row r="3" spans="1:5" x14ac:dyDescent="0.2">
      <c r="A3" t="s">
        <v>704</v>
      </c>
      <c r="B3" t="s">
        <v>16</v>
      </c>
      <c r="C3" t="s">
        <v>386</v>
      </c>
      <c r="D3" t="s">
        <v>261</v>
      </c>
    </row>
    <row r="4" spans="1:5" x14ac:dyDescent="0.2">
      <c r="A4" t="s">
        <v>704</v>
      </c>
      <c r="B4" t="s">
        <v>109</v>
      </c>
      <c r="C4" t="s">
        <v>384</v>
      </c>
      <c r="D4" t="s">
        <v>387</v>
      </c>
      <c r="E4" t="s">
        <v>388</v>
      </c>
    </row>
    <row r="5" spans="1:5" x14ac:dyDescent="0.2">
      <c r="A5" t="s">
        <v>704</v>
      </c>
      <c r="B5" t="s">
        <v>109</v>
      </c>
      <c r="C5" t="s">
        <v>384</v>
      </c>
      <c r="D5" t="s">
        <v>387</v>
      </c>
      <c r="E5" t="s">
        <v>389</v>
      </c>
    </row>
    <row r="6" spans="1:5" x14ac:dyDescent="0.2">
      <c r="A6" t="s">
        <v>704</v>
      </c>
      <c r="B6" t="s">
        <v>109</v>
      </c>
      <c r="C6" t="s">
        <v>384</v>
      </c>
      <c r="D6" t="s">
        <v>387</v>
      </c>
      <c r="E6" t="s">
        <v>390</v>
      </c>
    </row>
    <row r="7" spans="1:5" x14ac:dyDescent="0.2">
      <c r="A7" t="s">
        <v>704</v>
      </c>
      <c r="B7" t="s">
        <v>109</v>
      </c>
      <c r="C7" t="s">
        <v>384</v>
      </c>
      <c r="D7" t="s">
        <v>387</v>
      </c>
      <c r="E7" t="s">
        <v>391</v>
      </c>
    </row>
    <row r="8" spans="1:5" x14ac:dyDescent="0.2">
      <c r="A8" t="s">
        <v>704</v>
      </c>
      <c r="B8" t="s">
        <v>133</v>
      </c>
      <c r="C8" t="s">
        <v>384</v>
      </c>
      <c r="D8" t="s">
        <v>349</v>
      </c>
      <c r="E8" t="s">
        <v>392</v>
      </c>
    </row>
    <row r="9" spans="1:5" x14ac:dyDescent="0.2">
      <c r="A9" t="s">
        <v>704</v>
      </c>
      <c r="B9" t="s">
        <v>133</v>
      </c>
      <c r="C9" t="s">
        <v>384</v>
      </c>
      <c r="D9" t="s">
        <v>226</v>
      </c>
      <c r="E9" t="s">
        <v>393</v>
      </c>
    </row>
    <row r="10" spans="1:5" x14ac:dyDescent="0.2">
      <c r="A10" t="s">
        <v>704</v>
      </c>
      <c r="B10" t="s">
        <v>322</v>
      </c>
      <c r="C10" t="s">
        <v>386</v>
      </c>
      <c r="D10" t="s">
        <v>387</v>
      </c>
    </row>
    <row r="11" spans="1:5" x14ac:dyDescent="0.2">
      <c r="A11" t="s">
        <v>704</v>
      </c>
      <c r="B11" t="s">
        <v>349</v>
      </c>
      <c r="C11" t="s">
        <v>384</v>
      </c>
      <c r="D11" t="s">
        <v>226</v>
      </c>
      <c r="E11" t="s">
        <v>394</v>
      </c>
    </row>
    <row r="12" spans="1:5" x14ac:dyDescent="0.2">
      <c r="A12" t="s">
        <v>704</v>
      </c>
      <c r="B12" t="s">
        <v>349</v>
      </c>
      <c r="C12" t="s">
        <v>384</v>
      </c>
      <c r="D12" t="s">
        <v>226</v>
      </c>
      <c r="E12" t="s">
        <v>393</v>
      </c>
    </row>
    <row r="13" spans="1:5" x14ac:dyDescent="0.2">
      <c r="A13" t="s">
        <v>704</v>
      </c>
      <c r="B13" t="s">
        <v>182</v>
      </c>
      <c r="C13" t="s">
        <v>384</v>
      </c>
      <c r="D13" t="s">
        <v>349</v>
      </c>
      <c r="E13" t="s">
        <v>392</v>
      </c>
    </row>
    <row r="14" spans="1:5" x14ac:dyDescent="0.2">
      <c r="A14" t="s">
        <v>704</v>
      </c>
      <c r="B14" t="s">
        <v>182</v>
      </c>
      <c r="C14" t="s">
        <v>384</v>
      </c>
      <c r="D14" t="s">
        <v>226</v>
      </c>
      <c r="E14" t="s">
        <v>394</v>
      </c>
    </row>
    <row r="15" spans="1:5" x14ac:dyDescent="0.2">
      <c r="A15" t="s">
        <v>704</v>
      </c>
      <c r="B15" t="s">
        <v>182</v>
      </c>
      <c r="C15" t="s">
        <v>384</v>
      </c>
      <c r="D15" t="s">
        <v>226</v>
      </c>
      <c r="E15" t="s">
        <v>393</v>
      </c>
    </row>
    <row r="16" spans="1:5" x14ac:dyDescent="0.2">
      <c r="A16" t="s">
        <v>704</v>
      </c>
      <c r="B16" t="s">
        <v>1</v>
      </c>
      <c r="C16" t="s">
        <v>386</v>
      </c>
      <c r="D16" t="s">
        <v>387</v>
      </c>
    </row>
    <row r="17" spans="1:5" x14ac:dyDescent="0.2">
      <c r="A17" t="s">
        <v>704</v>
      </c>
      <c r="B17" t="s">
        <v>94</v>
      </c>
      <c r="C17" t="s">
        <v>386</v>
      </c>
      <c r="D17" t="s">
        <v>261</v>
      </c>
    </row>
    <row r="18" spans="1:5" x14ac:dyDescent="0.2">
      <c r="A18" t="s">
        <v>704</v>
      </c>
      <c r="B18" t="s">
        <v>154</v>
      </c>
      <c r="C18" t="s">
        <v>384</v>
      </c>
      <c r="D18" t="s">
        <v>283</v>
      </c>
      <c r="E18" t="s">
        <v>395</v>
      </c>
    </row>
    <row r="19" spans="1:5" x14ac:dyDescent="0.2">
      <c r="A19" t="s">
        <v>704</v>
      </c>
      <c r="B19" t="s">
        <v>154</v>
      </c>
      <c r="C19" t="s">
        <v>384</v>
      </c>
      <c r="D19" t="s">
        <v>217</v>
      </c>
      <c r="E19" t="s">
        <v>396</v>
      </c>
    </row>
    <row r="20" spans="1:5" x14ac:dyDescent="0.2">
      <c r="A20" t="s">
        <v>704</v>
      </c>
      <c r="B20" t="s">
        <v>154</v>
      </c>
      <c r="C20" t="s">
        <v>384</v>
      </c>
      <c r="D20" t="s">
        <v>104</v>
      </c>
      <c r="E20" t="s">
        <v>397</v>
      </c>
    </row>
    <row r="21" spans="1:5" x14ac:dyDescent="0.2">
      <c r="A21" t="s">
        <v>704</v>
      </c>
      <c r="B21" t="s">
        <v>154</v>
      </c>
      <c r="C21" t="s">
        <v>386</v>
      </c>
      <c r="D21" t="s">
        <v>138</v>
      </c>
    </row>
    <row r="22" spans="1:5" x14ac:dyDescent="0.2">
      <c r="A22" t="s">
        <v>704</v>
      </c>
      <c r="B22" t="s">
        <v>138</v>
      </c>
      <c r="C22" t="s">
        <v>386</v>
      </c>
      <c r="D22" t="s">
        <v>22</v>
      </c>
    </row>
    <row r="23" spans="1:5" x14ac:dyDescent="0.2">
      <c r="A23" t="s">
        <v>704</v>
      </c>
      <c r="B23" t="s">
        <v>161</v>
      </c>
      <c r="C23" t="s">
        <v>384</v>
      </c>
      <c r="D23" t="s">
        <v>226</v>
      </c>
      <c r="E23" t="s">
        <v>394</v>
      </c>
    </row>
    <row r="24" spans="1:5" x14ac:dyDescent="0.2">
      <c r="A24" t="s">
        <v>704</v>
      </c>
      <c r="B24" t="s">
        <v>161</v>
      </c>
      <c r="C24" t="s">
        <v>384</v>
      </c>
      <c r="D24" t="s">
        <v>226</v>
      </c>
      <c r="E24" t="s">
        <v>393</v>
      </c>
    </row>
    <row r="25" spans="1:5" x14ac:dyDescent="0.2">
      <c r="A25" t="s">
        <v>704</v>
      </c>
      <c r="B25" t="s">
        <v>161</v>
      </c>
      <c r="C25" t="s">
        <v>384</v>
      </c>
      <c r="D25" t="s">
        <v>353</v>
      </c>
      <c r="E25" t="s">
        <v>398</v>
      </c>
    </row>
    <row r="26" spans="1:5" x14ac:dyDescent="0.2">
      <c r="A26" t="s">
        <v>704</v>
      </c>
      <c r="B26" t="s">
        <v>161</v>
      </c>
      <c r="C26" t="s">
        <v>384</v>
      </c>
      <c r="D26" t="s">
        <v>353</v>
      </c>
      <c r="E26" t="s">
        <v>399</v>
      </c>
    </row>
    <row r="27" spans="1:5" x14ac:dyDescent="0.2">
      <c r="A27" t="s">
        <v>704</v>
      </c>
      <c r="B27" t="s">
        <v>19</v>
      </c>
      <c r="C27" t="s">
        <v>384</v>
      </c>
      <c r="D27" t="s">
        <v>387</v>
      </c>
      <c r="E27" t="s">
        <v>388</v>
      </c>
    </row>
    <row r="28" spans="1:5" x14ac:dyDescent="0.2">
      <c r="A28" t="s">
        <v>704</v>
      </c>
      <c r="B28" t="s">
        <v>19</v>
      </c>
      <c r="C28" t="s">
        <v>384</v>
      </c>
      <c r="D28" t="s">
        <v>387</v>
      </c>
      <c r="E28" t="s">
        <v>390</v>
      </c>
    </row>
    <row r="29" spans="1:5" x14ac:dyDescent="0.2">
      <c r="A29" t="s">
        <v>704</v>
      </c>
      <c r="B29" t="s">
        <v>19</v>
      </c>
      <c r="C29" t="s">
        <v>384</v>
      </c>
      <c r="D29" t="s">
        <v>387</v>
      </c>
      <c r="E29" t="s">
        <v>400</v>
      </c>
    </row>
    <row r="30" spans="1:5" x14ac:dyDescent="0.2">
      <c r="A30" t="s">
        <v>704</v>
      </c>
      <c r="B30" t="s">
        <v>19</v>
      </c>
      <c r="C30" t="s">
        <v>384</v>
      </c>
      <c r="D30" t="s">
        <v>387</v>
      </c>
      <c r="E30" t="s">
        <v>401</v>
      </c>
    </row>
    <row r="31" spans="1:5" x14ac:dyDescent="0.2">
      <c r="A31" t="s">
        <v>704</v>
      </c>
      <c r="B31" t="s">
        <v>19</v>
      </c>
      <c r="C31" t="s">
        <v>384</v>
      </c>
      <c r="D31" t="s">
        <v>387</v>
      </c>
      <c r="E31" t="s">
        <v>402</v>
      </c>
    </row>
    <row r="32" spans="1:5" x14ac:dyDescent="0.2">
      <c r="A32" t="s">
        <v>704</v>
      </c>
      <c r="B32" t="s">
        <v>19</v>
      </c>
      <c r="C32" t="s">
        <v>384</v>
      </c>
      <c r="D32" t="s">
        <v>153</v>
      </c>
      <c r="E32" t="s">
        <v>403</v>
      </c>
    </row>
    <row r="33" spans="1:5" x14ac:dyDescent="0.2">
      <c r="A33" t="s">
        <v>704</v>
      </c>
      <c r="B33" t="s">
        <v>19</v>
      </c>
      <c r="C33" t="s">
        <v>384</v>
      </c>
      <c r="D33" t="s">
        <v>209</v>
      </c>
      <c r="E33" t="s">
        <v>404</v>
      </c>
    </row>
    <row r="34" spans="1:5" x14ac:dyDescent="0.2">
      <c r="A34" t="s">
        <v>704</v>
      </c>
      <c r="B34" t="s">
        <v>19</v>
      </c>
      <c r="C34" t="s">
        <v>384</v>
      </c>
      <c r="D34" t="s">
        <v>13</v>
      </c>
      <c r="E34" t="s">
        <v>405</v>
      </c>
    </row>
    <row r="35" spans="1:5" x14ac:dyDescent="0.2">
      <c r="A35" t="s">
        <v>704</v>
      </c>
      <c r="B35" t="s">
        <v>19</v>
      </c>
      <c r="C35" t="s">
        <v>384</v>
      </c>
      <c r="D35" t="s">
        <v>13</v>
      </c>
      <c r="E35" t="s">
        <v>406</v>
      </c>
    </row>
    <row r="36" spans="1:5" x14ac:dyDescent="0.2">
      <c r="A36" t="s">
        <v>704</v>
      </c>
      <c r="B36" t="s">
        <v>19</v>
      </c>
      <c r="C36" t="s">
        <v>384</v>
      </c>
      <c r="D36" t="s">
        <v>13</v>
      </c>
      <c r="E36" t="s">
        <v>407</v>
      </c>
    </row>
    <row r="37" spans="1:5" x14ac:dyDescent="0.2">
      <c r="A37" t="s">
        <v>704</v>
      </c>
      <c r="B37" t="s">
        <v>19</v>
      </c>
      <c r="C37" t="s">
        <v>384</v>
      </c>
      <c r="D37" t="s">
        <v>13</v>
      </c>
      <c r="E37" t="s">
        <v>408</v>
      </c>
    </row>
    <row r="38" spans="1:5" x14ac:dyDescent="0.2">
      <c r="A38" t="s">
        <v>704</v>
      </c>
      <c r="B38" t="s">
        <v>19</v>
      </c>
      <c r="C38" t="s">
        <v>384</v>
      </c>
      <c r="D38" t="s">
        <v>13</v>
      </c>
      <c r="E38" t="s">
        <v>409</v>
      </c>
    </row>
    <row r="39" spans="1:5" x14ac:dyDescent="0.2">
      <c r="A39" t="s">
        <v>704</v>
      </c>
      <c r="B39" t="s">
        <v>19</v>
      </c>
      <c r="C39" t="s">
        <v>384</v>
      </c>
      <c r="D39" t="s">
        <v>13</v>
      </c>
      <c r="E39" t="s">
        <v>410</v>
      </c>
    </row>
    <row r="40" spans="1:5" x14ac:dyDescent="0.2">
      <c r="A40" t="s">
        <v>704</v>
      </c>
      <c r="B40" t="s">
        <v>19</v>
      </c>
      <c r="C40" t="s">
        <v>384</v>
      </c>
      <c r="D40" t="s">
        <v>13</v>
      </c>
      <c r="E40" t="s">
        <v>411</v>
      </c>
    </row>
    <row r="41" spans="1:5" x14ac:dyDescent="0.2">
      <c r="A41" t="s">
        <v>704</v>
      </c>
      <c r="B41" t="s">
        <v>19</v>
      </c>
      <c r="C41" t="s">
        <v>384</v>
      </c>
      <c r="D41" t="s">
        <v>13</v>
      </c>
      <c r="E41" t="s">
        <v>412</v>
      </c>
    </row>
    <row r="42" spans="1:5" x14ac:dyDescent="0.2">
      <c r="A42" t="s">
        <v>704</v>
      </c>
      <c r="B42" t="s">
        <v>19</v>
      </c>
      <c r="C42" t="s">
        <v>384</v>
      </c>
      <c r="D42" t="s">
        <v>13</v>
      </c>
      <c r="E42" t="s">
        <v>413</v>
      </c>
    </row>
    <row r="43" spans="1:5" x14ac:dyDescent="0.2">
      <c r="A43" t="s">
        <v>704</v>
      </c>
      <c r="B43" t="s">
        <v>19</v>
      </c>
      <c r="C43" t="s">
        <v>384</v>
      </c>
      <c r="D43" t="s">
        <v>13</v>
      </c>
      <c r="E43" t="s">
        <v>414</v>
      </c>
    </row>
    <row r="44" spans="1:5" x14ac:dyDescent="0.2">
      <c r="A44" t="s">
        <v>704</v>
      </c>
      <c r="B44" t="s">
        <v>19</v>
      </c>
      <c r="C44" t="s">
        <v>384</v>
      </c>
      <c r="D44" t="s">
        <v>13</v>
      </c>
      <c r="E44" t="s">
        <v>415</v>
      </c>
    </row>
    <row r="45" spans="1:5" x14ac:dyDescent="0.2">
      <c r="A45" t="s">
        <v>704</v>
      </c>
      <c r="B45" t="s">
        <v>19</v>
      </c>
      <c r="C45" t="s">
        <v>384</v>
      </c>
      <c r="D45" t="s">
        <v>13</v>
      </c>
      <c r="E45" t="s">
        <v>416</v>
      </c>
    </row>
    <row r="46" spans="1:5" x14ac:dyDescent="0.2">
      <c r="A46" t="s">
        <v>704</v>
      </c>
      <c r="B46" t="s">
        <v>19</v>
      </c>
      <c r="C46" t="s">
        <v>384</v>
      </c>
      <c r="D46" t="s">
        <v>387</v>
      </c>
      <c r="E46" t="s">
        <v>391</v>
      </c>
    </row>
    <row r="47" spans="1:5" x14ac:dyDescent="0.2">
      <c r="A47" t="s">
        <v>704</v>
      </c>
      <c r="B47" t="s">
        <v>13</v>
      </c>
      <c r="C47" t="s">
        <v>384</v>
      </c>
      <c r="D47" t="s">
        <v>387</v>
      </c>
      <c r="E47" t="s">
        <v>400</v>
      </c>
    </row>
    <row r="48" spans="1:5" x14ac:dyDescent="0.2">
      <c r="A48" t="s">
        <v>704</v>
      </c>
      <c r="B48" t="s">
        <v>13</v>
      </c>
      <c r="C48" t="s">
        <v>384</v>
      </c>
      <c r="D48" t="s">
        <v>387</v>
      </c>
      <c r="E48" t="s">
        <v>401</v>
      </c>
    </row>
    <row r="49" spans="1:5" x14ac:dyDescent="0.2">
      <c r="A49" t="s">
        <v>704</v>
      </c>
      <c r="B49" t="s">
        <v>278</v>
      </c>
      <c r="C49" t="s">
        <v>384</v>
      </c>
      <c r="D49" t="s">
        <v>349</v>
      </c>
      <c r="E49" t="s">
        <v>392</v>
      </c>
    </row>
    <row r="50" spans="1:5" x14ac:dyDescent="0.2">
      <c r="A50" t="s">
        <v>704</v>
      </c>
      <c r="B50" t="s">
        <v>278</v>
      </c>
      <c r="C50" t="s">
        <v>384</v>
      </c>
      <c r="D50" t="s">
        <v>226</v>
      </c>
      <c r="E50" t="s">
        <v>394</v>
      </c>
    </row>
    <row r="51" spans="1:5" x14ac:dyDescent="0.2">
      <c r="A51" t="s">
        <v>704</v>
      </c>
      <c r="B51" t="s">
        <v>278</v>
      </c>
      <c r="C51" t="s">
        <v>384</v>
      </c>
      <c r="D51" t="s">
        <v>226</v>
      </c>
      <c r="E51" t="s">
        <v>417</v>
      </c>
    </row>
    <row r="52" spans="1:5" x14ac:dyDescent="0.2">
      <c r="A52" t="s">
        <v>704</v>
      </c>
      <c r="B52" t="s">
        <v>278</v>
      </c>
      <c r="C52" t="s">
        <v>384</v>
      </c>
      <c r="D52" t="s">
        <v>226</v>
      </c>
      <c r="E52" t="s">
        <v>393</v>
      </c>
    </row>
    <row r="53" spans="1:5" x14ac:dyDescent="0.2">
      <c r="A53" t="s">
        <v>704</v>
      </c>
      <c r="B53" t="s">
        <v>278</v>
      </c>
      <c r="C53" t="s">
        <v>384</v>
      </c>
      <c r="D53" t="s">
        <v>182</v>
      </c>
      <c r="E53" t="s">
        <v>418</v>
      </c>
    </row>
    <row r="54" spans="1:5" x14ac:dyDescent="0.2">
      <c r="A54" t="s">
        <v>704</v>
      </c>
      <c r="B54" t="s">
        <v>278</v>
      </c>
      <c r="C54" t="s">
        <v>384</v>
      </c>
      <c r="D54" t="s">
        <v>182</v>
      </c>
      <c r="E54" t="s">
        <v>419</v>
      </c>
    </row>
    <row r="55" spans="1:5" x14ac:dyDescent="0.2">
      <c r="A55" t="s">
        <v>704</v>
      </c>
      <c r="B55" t="s">
        <v>278</v>
      </c>
      <c r="C55" t="s">
        <v>384</v>
      </c>
      <c r="D55" t="s">
        <v>182</v>
      </c>
      <c r="E55" t="s">
        <v>420</v>
      </c>
    </row>
    <row r="56" spans="1:5" x14ac:dyDescent="0.2">
      <c r="A56" t="s">
        <v>704</v>
      </c>
      <c r="B56" t="s">
        <v>278</v>
      </c>
      <c r="C56" t="s">
        <v>384</v>
      </c>
      <c r="D56" t="s">
        <v>387</v>
      </c>
      <c r="E56" t="s">
        <v>421</v>
      </c>
    </row>
    <row r="57" spans="1:5" x14ac:dyDescent="0.2">
      <c r="A57" t="s">
        <v>704</v>
      </c>
      <c r="B57" t="s">
        <v>278</v>
      </c>
      <c r="C57" t="s">
        <v>384</v>
      </c>
      <c r="D57" t="s">
        <v>224</v>
      </c>
      <c r="E57" t="s">
        <v>422</v>
      </c>
    </row>
    <row r="58" spans="1:5" x14ac:dyDescent="0.2">
      <c r="A58" t="s">
        <v>704</v>
      </c>
      <c r="B58" t="s">
        <v>278</v>
      </c>
      <c r="C58" t="s">
        <v>384</v>
      </c>
      <c r="D58" t="s">
        <v>224</v>
      </c>
      <c r="E58" t="s">
        <v>423</v>
      </c>
    </row>
    <row r="59" spans="1:5" x14ac:dyDescent="0.2">
      <c r="A59" t="s">
        <v>704</v>
      </c>
      <c r="B59" t="s">
        <v>278</v>
      </c>
      <c r="C59" t="s">
        <v>384</v>
      </c>
      <c r="D59" t="s">
        <v>224</v>
      </c>
      <c r="E59" t="s">
        <v>424</v>
      </c>
    </row>
    <row r="60" spans="1:5" x14ac:dyDescent="0.2">
      <c r="A60" t="s">
        <v>704</v>
      </c>
      <c r="B60" t="s">
        <v>278</v>
      </c>
      <c r="C60" t="s">
        <v>384</v>
      </c>
      <c r="D60" t="s">
        <v>224</v>
      </c>
      <c r="E60" t="s">
        <v>425</v>
      </c>
    </row>
    <row r="61" spans="1:5" x14ac:dyDescent="0.2">
      <c r="A61" t="s">
        <v>704</v>
      </c>
      <c r="B61" t="s">
        <v>278</v>
      </c>
      <c r="C61" t="s">
        <v>384</v>
      </c>
      <c r="D61" t="s">
        <v>224</v>
      </c>
      <c r="E61" t="s">
        <v>426</v>
      </c>
    </row>
    <row r="62" spans="1:5" x14ac:dyDescent="0.2">
      <c r="A62" t="s">
        <v>704</v>
      </c>
      <c r="B62" t="s">
        <v>278</v>
      </c>
      <c r="C62" t="s">
        <v>384</v>
      </c>
      <c r="D62" t="s">
        <v>224</v>
      </c>
      <c r="E62" t="s">
        <v>427</v>
      </c>
    </row>
    <row r="63" spans="1:5" x14ac:dyDescent="0.2">
      <c r="A63" t="s">
        <v>704</v>
      </c>
      <c r="B63" t="s">
        <v>17</v>
      </c>
      <c r="C63" t="s">
        <v>384</v>
      </c>
      <c r="D63" t="s">
        <v>387</v>
      </c>
      <c r="E63" t="s">
        <v>428</v>
      </c>
    </row>
    <row r="64" spans="1:5" x14ac:dyDescent="0.2">
      <c r="A64" t="s">
        <v>704</v>
      </c>
      <c r="B64" t="s">
        <v>17</v>
      </c>
      <c r="C64" t="s">
        <v>386</v>
      </c>
      <c r="D64" t="s">
        <v>108</v>
      </c>
    </row>
    <row r="65" spans="1:5" x14ac:dyDescent="0.2">
      <c r="A65" t="s">
        <v>704</v>
      </c>
      <c r="B65" t="s">
        <v>54</v>
      </c>
      <c r="C65" t="s">
        <v>384</v>
      </c>
      <c r="D65" t="s">
        <v>387</v>
      </c>
      <c r="E65" t="s">
        <v>388</v>
      </c>
    </row>
    <row r="66" spans="1:5" x14ac:dyDescent="0.2">
      <c r="A66" t="s">
        <v>704</v>
      </c>
      <c r="B66" t="s">
        <v>54</v>
      </c>
      <c r="C66" t="s">
        <v>384</v>
      </c>
      <c r="D66" t="s">
        <v>387</v>
      </c>
      <c r="E66" t="s">
        <v>390</v>
      </c>
    </row>
    <row r="67" spans="1:5" x14ac:dyDescent="0.2">
      <c r="A67" t="s">
        <v>704</v>
      </c>
      <c r="B67" t="s">
        <v>54</v>
      </c>
      <c r="C67" t="s">
        <v>384</v>
      </c>
      <c r="D67" t="s">
        <v>387</v>
      </c>
      <c r="E67" t="s">
        <v>401</v>
      </c>
    </row>
    <row r="68" spans="1:5" x14ac:dyDescent="0.2">
      <c r="A68" t="s">
        <v>704</v>
      </c>
      <c r="B68" t="s">
        <v>54</v>
      </c>
      <c r="C68" t="s">
        <v>384</v>
      </c>
      <c r="D68" t="s">
        <v>387</v>
      </c>
      <c r="E68" t="s">
        <v>429</v>
      </c>
    </row>
    <row r="69" spans="1:5" x14ac:dyDescent="0.2">
      <c r="A69" t="s">
        <v>704</v>
      </c>
      <c r="B69" t="s">
        <v>54</v>
      </c>
      <c r="C69" t="s">
        <v>384</v>
      </c>
      <c r="D69" t="s">
        <v>387</v>
      </c>
      <c r="E69" t="s">
        <v>391</v>
      </c>
    </row>
    <row r="70" spans="1:5" x14ac:dyDescent="0.2">
      <c r="A70" t="s">
        <v>704</v>
      </c>
      <c r="B70" t="s">
        <v>54</v>
      </c>
      <c r="C70" t="s">
        <v>384</v>
      </c>
      <c r="D70" t="s">
        <v>52</v>
      </c>
      <c r="E70" t="s">
        <v>430</v>
      </c>
    </row>
    <row r="71" spans="1:5" x14ac:dyDescent="0.2">
      <c r="A71" t="s">
        <v>704</v>
      </c>
      <c r="B71" t="s">
        <v>264</v>
      </c>
      <c r="C71" t="s">
        <v>384</v>
      </c>
      <c r="D71" t="s">
        <v>387</v>
      </c>
      <c r="E71" t="s">
        <v>388</v>
      </c>
    </row>
    <row r="72" spans="1:5" x14ac:dyDescent="0.2">
      <c r="A72" t="s">
        <v>704</v>
      </c>
      <c r="B72" t="s">
        <v>264</v>
      </c>
      <c r="C72" t="s">
        <v>384</v>
      </c>
      <c r="D72" t="s">
        <v>387</v>
      </c>
      <c r="E72" t="s">
        <v>389</v>
      </c>
    </row>
    <row r="73" spans="1:5" x14ac:dyDescent="0.2">
      <c r="A73" t="s">
        <v>704</v>
      </c>
      <c r="B73" t="s">
        <v>264</v>
      </c>
      <c r="C73" t="s">
        <v>384</v>
      </c>
      <c r="D73" t="s">
        <v>387</v>
      </c>
      <c r="E73" t="s">
        <v>390</v>
      </c>
    </row>
    <row r="74" spans="1:5" x14ac:dyDescent="0.2">
      <c r="A74" t="s">
        <v>704</v>
      </c>
      <c r="B74" t="s">
        <v>264</v>
      </c>
      <c r="C74" t="s">
        <v>384</v>
      </c>
      <c r="D74" t="s">
        <v>387</v>
      </c>
      <c r="E74" t="s">
        <v>431</v>
      </c>
    </row>
    <row r="75" spans="1:5" x14ac:dyDescent="0.2">
      <c r="A75" t="s">
        <v>704</v>
      </c>
      <c r="B75" t="s">
        <v>264</v>
      </c>
      <c r="C75" t="s">
        <v>384</v>
      </c>
      <c r="D75" t="s">
        <v>387</v>
      </c>
      <c r="E75" t="s">
        <v>432</v>
      </c>
    </row>
    <row r="76" spans="1:5" x14ac:dyDescent="0.2">
      <c r="A76" t="s">
        <v>704</v>
      </c>
      <c r="B76" t="s">
        <v>264</v>
      </c>
      <c r="C76" t="s">
        <v>384</v>
      </c>
      <c r="D76" t="s">
        <v>387</v>
      </c>
      <c r="E76" t="s">
        <v>433</v>
      </c>
    </row>
    <row r="77" spans="1:5" x14ac:dyDescent="0.2">
      <c r="A77" t="s">
        <v>704</v>
      </c>
      <c r="B77" t="s">
        <v>264</v>
      </c>
      <c r="C77" t="s">
        <v>384</v>
      </c>
      <c r="D77" t="s">
        <v>54</v>
      </c>
      <c r="E77" t="s">
        <v>434</v>
      </c>
    </row>
    <row r="78" spans="1:5" x14ac:dyDescent="0.2">
      <c r="A78" t="s">
        <v>704</v>
      </c>
      <c r="B78" t="s">
        <v>264</v>
      </c>
      <c r="C78" t="s">
        <v>384</v>
      </c>
      <c r="D78" t="s">
        <v>54</v>
      </c>
      <c r="E78" t="s">
        <v>435</v>
      </c>
    </row>
    <row r="79" spans="1:5" x14ac:dyDescent="0.2">
      <c r="A79" t="s">
        <v>704</v>
      </c>
      <c r="B79" t="s">
        <v>264</v>
      </c>
      <c r="C79" t="s">
        <v>384</v>
      </c>
      <c r="D79" t="s">
        <v>54</v>
      </c>
      <c r="E79" t="s">
        <v>436</v>
      </c>
    </row>
    <row r="80" spans="1:5" x14ac:dyDescent="0.2">
      <c r="A80" t="s">
        <v>704</v>
      </c>
      <c r="B80" t="s">
        <v>264</v>
      </c>
      <c r="C80" t="s">
        <v>384</v>
      </c>
      <c r="D80" t="s">
        <v>54</v>
      </c>
      <c r="E80" t="s">
        <v>437</v>
      </c>
    </row>
    <row r="81" spans="1:5" x14ac:dyDescent="0.2">
      <c r="A81" t="s">
        <v>704</v>
      </c>
      <c r="B81" t="s">
        <v>264</v>
      </c>
      <c r="C81" t="s">
        <v>384</v>
      </c>
      <c r="D81" t="s">
        <v>54</v>
      </c>
      <c r="E81" t="s">
        <v>438</v>
      </c>
    </row>
    <row r="82" spans="1:5" x14ac:dyDescent="0.2">
      <c r="A82" t="s">
        <v>704</v>
      </c>
      <c r="B82" t="s">
        <v>264</v>
      </c>
      <c r="C82" t="s">
        <v>384</v>
      </c>
      <c r="D82" t="s">
        <v>54</v>
      </c>
      <c r="E82" t="s">
        <v>439</v>
      </c>
    </row>
    <row r="83" spans="1:5" x14ac:dyDescent="0.2">
      <c r="A83" t="s">
        <v>704</v>
      </c>
      <c r="B83" t="s">
        <v>264</v>
      </c>
      <c r="C83" t="s">
        <v>384</v>
      </c>
      <c r="D83" t="s">
        <v>54</v>
      </c>
      <c r="E83" t="s">
        <v>440</v>
      </c>
    </row>
    <row r="84" spans="1:5" x14ac:dyDescent="0.2">
      <c r="A84" t="s">
        <v>704</v>
      </c>
      <c r="B84" t="s">
        <v>264</v>
      </c>
      <c r="C84" t="s">
        <v>384</v>
      </c>
      <c r="D84" t="s">
        <v>54</v>
      </c>
      <c r="E84" t="s">
        <v>441</v>
      </c>
    </row>
    <row r="85" spans="1:5" x14ac:dyDescent="0.2">
      <c r="A85" t="s">
        <v>704</v>
      </c>
      <c r="B85" t="s">
        <v>264</v>
      </c>
      <c r="C85" t="s">
        <v>384</v>
      </c>
      <c r="D85" t="s">
        <v>54</v>
      </c>
      <c r="E85" t="s">
        <v>442</v>
      </c>
    </row>
    <row r="86" spans="1:5" x14ac:dyDescent="0.2">
      <c r="A86" t="s">
        <v>704</v>
      </c>
      <c r="B86" t="s">
        <v>264</v>
      </c>
      <c r="C86" t="s">
        <v>384</v>
      </c>
      <c r="D86" t="s">
        <v>387</v>
      </c>
      <c r="E86" t="s">
        <v>391</v>
      </c>
    </row>
    <row r="87" spans="1:5" x14ac:dyDescent="0.2">
      <c r="A87" t="s">
        <v>704</v>
      </c>
      <c r="B87" t="s">
        <v>264</v>
      </c>
      <c r="C87" t="s">
        <v>384</v>
      </c>
      <c r="D87" t="s">
        <v>52</v>
      </c>
      <c r="E87" t="s">
        <v>430</v>
      </c>
    </row>
    <row r="88" spans="1:5" x14ac:dyDescent="0.2">
      <c r="A88" t="s">
        <v>704</v>
      </c>
      <c r="B88" t="s">
        <v>76</v>
      </c>
      <c r="C88" t="s">
        <v>386</v>
      </c>
      <c r="D88" t="s">
        <v>241</v>
      </c>
    </row>
    <row r="89" spans="1:5" x14ac:dyDescent="0.2">
      <c r="A89" t="s">
        <v>704</v>
      </c>
      <c r="B89" t="s">
        <v>76</v>
      </c>
      <c r="C89" t="s">
        <v>386</v>
      </c>
      <c r="D89" t="s">
        <v>305</v>
      </c>
    </row>
    <row r="90" spans="1:5" x14ac:dyDescent="0.2">
      <c r="A90" t="s">
        <v>704</v>
      </c>
      <c r="B90" t="s">
        <v>228</v>
      </c>
      <c r="C90" t="s">
        <v>384</v>
      </c>
      <c r="D90" t="s">
        <v>202</v>
      </c>
      <c r="E90" t="s">
        <v>443</v>
      </c>
    </row>
    <row r="91" spans="1:5" x14ac:dyDescent="0.2">
      <c r="A91" t="s">
        <v>704</v>
      </c>
      <c r="B91" t="s">
        <v>228</v>
      </c>
      <c r="C91" t="s">
        <v>386</v>
      </c>
      <c r="D91" t="s">
        <v>305</v>
      </c>
    </row>
    <row r="92" spans="1:5" x14ac:dyDescent="0.2">
      <c r="A92" t="s">
        <v>704</v>
      </c>
      <c r="B92" t="s">
        <v>228</v>
      </c>
      <c r="C92" t="s">
        <v>386</v>
      </c>
      <c r="D92" t="s">
        <v>303</v>
      </c>
    </row>
    <row r="93" spans="1:5" x14ac:dyDescent="0.2">
      <c r="A93" t="s">
        <v>704</v>
      </c>
      <c r="B93" t="s">
        <v>228</v>
      </c>
      <c r="C93" t="s">
        <v>386</v>
      </c>
      <c r="D93" t="s">
        <v>293</v>
      </c>
    </row>
    <row r="94" spans="1:5" x14ac:dyDescent="0.2">
      <c r="A94" t="s">
        <v>704</v>
      </c>
      <c r="B94" t="s">
        <v>228</v>
      </c>
      <c r="C94" t="s">
        <v>386</v>
      </c>
      <c r="D94" t="s">
        <v>241</v>
      </c>
    </row>
    <row r="95" spans="1:5" x14ac:dyDescent="0.2">
      <c r="A95" t="s">
        <v>704</v>
      </c>
      <c r="B95" t="s">
        <v>228</v>
      </c>
      <c r="C95" t="s">
        <v>386</v>
      </c>
      <c r="D95" t="s">
        <v>76</v>
      </c>
    </row>
    <row r="96" spans="1:5" x14ac:dyDescent="0.2">
      <c r="A96" t="s">
        <v>704</v>
      </c>
      <c r="B96" t="s">
        <v>228</v>
      </c>
      <c r="C96" t="s">
        <v>386</v>
      </c>
      <c r="D96" t="s">
        <v>94</v>
      </c>
    </row>
    <row r="97" spans="1:5" x14ac:dyDescent="0.2">
      <c r="A97" t="s">
        <v>704</v>
      </c>
      <c r="B97" t="s">
        <v>228</v>
      </c>
      <c r="C97" t="s">
        <v>386</v>
      </c>
      <c r="D97" t="s">
        <v>335</v>
      </c>
    </row>
    <row r="98" spans="1:5" x14ac:dyDescent="0.2">
      <c r="A98" t="s">
        <v>704</v>
      </c>
      <c r="B98" t="s">
        <v>228</v>
      </c>
      <c r="C98" t="s">
        <v>386</v>
      </c>
      <c r="D98" t="s">
        <v>210</v>
      </c>
    </row>
    <row r="99" spans="1:5" x14ac:dyDescent="0.2">
      <c r="A99" t="s">
        <v>704</v>
      </c>
      <c r="B99" t="s">
        <v>228</v>
      </c>
      <c r="C99" t="s">
        <v>386</v>
      </c>
      <c r="D99" t="s">
        <v>72</v>
      </c>
    </row>
    <row r="100" spans="1:5" x14ac:dyDescent="0.2">
      <c r="A100" t="s">
        <v>704</v>
      </c>
      <c r="B100" t="s">
        <v>228</v>
      </c>
      <c r="C100" t="s">
        <v>386</v>
      </c>
      <c r="D100" t="s">
        <v>172</v>
      </c>
    </row>
    <row r="101" spans="1:5" x14ac:dyDescent="0.2">
      <c r="A101" t="s">
        <v>704</v>
      </c>
      <c r="B101" t="s">
        <v>307</v>
      </c>
      <c r="C101" t="s">
        <v>384</v>
      </c>
      <c r="D101" t="s">
        <v>202</v>
      </c>
      <c r="E101" t="s">
        <v>443</v>
      </c>
    </row>
    <row r="102" spans="1:5" x14ac:dyDescent="0.2">
      <c r="A102" t="s">
        <v>704</v>
      </c>
      <c r="B102" t="s">
        <v>307</v>
      </c>
      <c r="C102" t="s">
        <v>386</v>
      </c>
      <c r="D102" t="s">
        <v>135</v>
      </c>
    </row>
    <row r="103" spans="1:5" x14ac:dyDescent="0.2">
      <c r="A103" t="s">
        <v>704</v>
      </c>
      <c r="B103" t="s">
        <v>307</v>
      </c>
      <c r="C103" t="s">
        <v>386</v>
      </c>
      <c r="D103" t="s">
        <v>127</v>
      </c>
    </row>
    <row r="104" spans="1:5" x14ac:dyDescent="0.2">
      <c r="A104" t="s">
        <v>704</v>
      </c>
      <c r="B104" t="s">
        <v>307</v>
      </c>
      <c r="C104" t="s">
        <v>386</v>
      </c>
      <c r="D104" t="s">
        <v>213</v>
      </c>
    </row>
    <row r="105" spans="1:5" x14ac:dyDescent="0.2">
      <c r="A105" t="s">
        <v>704</v>
      </c>
      <c r="B105" t="s">
        <v>307</v>
      </c>
      <c r="C105" t="s">
        <v>386</v>
      </c>
      <c r="D105" t="s">
        <v>177</v>
      </c>
    </row>
    <row r="106" spans="1:5" x14ac:dyDescent="0.2">
      <c r="A106" t="s">
        <v>704</v>
      </c>
      <c r="B106" t="s">
        <v>307</v>
      </c>
      <c r="C106" t="s">
        <v>386</v>
      </c>
      <c r="D106" t="s">
        <v>136</v>
      </c>
    </row>
    <row r="107" spans="1:5" x14ac:dyDescent="0.2">
      <c r="A107" t="s">
        <v>704</v>
      </c>
      <c r="B107" t="s">
        <v>307</v>
      </c>
      <c r="C107" t="s">
        <v>386</v>
      </c>
      <c r="D107" t="s">
        <v>94</v>
      </c>
    </row>
    <row r="108" spans="1:5" x14ac:dyDescent="0.2">
      <c r="A108" t="s">
        <v>704</v>
      </c>
      <c r="B108" t="s">
        <v>307</v>
      </c>
      <c r="C108" t="s">
        <v>386</v>
      </c>
      <c r="D108" t="s">
        <v>76</v>
      </c>
    </row>
    <row r="109" spans="1:5" x14ac:dyDescent="0.2">
      <c r="A109" t="s">
        <v>704</v>
      </c>
      <c r="B109" t="s">
        <v>307</v>
      </c>
      <c r="C109" t="s">
        <v>386</v>
      </c>
      <c r="D109" t="s">
        <v>33</v>
      </c>
    </row>
    <row r="110" spans="1:5" x14ac:dyDescent="0.2">
      <c r="A110" t="s">
        <v>704</v>
      </c>
      <c r="B110" t="s">
        <v>307</v>
      </c>
      <c r="C110" t="s">
        <v>386</v>
      </c>
      <c r="D110" t="s">
        <v>172</v>
      </c>
    </row>
    <row r="111" spans="1:5" x14ac:dyDescent="0.2">
      <c r="A111" t="s">
        <v>704</v>
      </c>
      <c r="B111" t="s">
        <v>307</v>
      </c>
      <c r="C111" t="s">
        <v>386</v>
      </c>
      <c r="D111" t="s">
        <v>241</v>
      </c>
    </row>
    <row r="112" spans="1:5" x14ac:dyDescent="0.2">
      <c r="A112" t="s">
        <v>704</v>
      </c>
      <c r="B112" t="s">
        <v>307</v>
      </c>
      <c r="C112" t="s">
        <v>386</v>
      </c>
      <c r="D112" t="s">
        <v>192</v>
      </c>
    </row>
    <row r="113" spans="1:5" x14ac:dyDescent="0.2">
      <c r="A113" t="s">
        <v>704</v>
      </c>
      <c r="B113" t="s">
        <v>307</v>
      </c>
      <c r="C113" t="s">
        <v>386</v>
      </c>
      <c r="D113" t="s">
        <v>179</v>
      </c>
    </row>
    <row r="114" spans="1:5" x14ac:dyDescent="0.2">
      <c r="A114" t="s">
        <v>704</v>
      </c>
      <c r="B114" t="s">
        <v>307</v>
      </c>
      <c r="C114" t="s">
        <v>386</v>
      </c>
      <c r="D114" t="s">
        <v>30</v>
      </c>
    </row>
    <row r="115" spans="1:5" x14ac:dyDescent="0.2">
      <c r="A115" t="s">
        <v>704</v>
      </c>
      <c r="B115" t="s">
        <v>307</v>
      </c>
      <c r="C115" t="s">
        <v>386</v>
      </c>
      <c r="D115" t="s">
        <v>303</v>
      </c>
    </row>
    <row r="116" spans="1:5" x14ac:dyDescent="0.2">
      <c r="A116" t="s">
        <v>704</v>
      </c>
      <c r="B116" t="s">
        <v>307</v>
      </c>
      <c r="C116" t="s">
        <v>386</v>
      </c>
      <c r="D116" t="s">
        <v>256</v>
      </c>
    </row>
    <row r="117" spans="1:5" x14ac:dyDescent="0.2">
      <c r="A117" t="s">
        <v>704</v>
      </c>
      <c r="B117" t="s">
        <v>307</v>
      </c>
      <c r="C117" t="s">
        <v>386</v>
      </c>
      <c r="D117" t="s">
        <v>83</v>
      </c>
    </row>
    <row r="118" spans="1:5" x14ac:dyDescent="0.2">
      <c r="A118" t="s">
        <v>704</v>
      </c>
      <c r="B118" t="s">
        <v>307</v>
      </c>
      <c r="C118" t="s">
        <v>386</v>
      </c>
      <c r="D118" t="s">
        <v>44</v>
      </c>
    </row>
    <row r="119" spans="1:5" x14ac:dyDescent="0.2">
      <c r="A119" t="s">
        <v>704</v>
      </c>
      <c r="B119" t="s">
        <v>307</v>
      </c>
      <c r="C119" t="s">
        <v>386</v>
      </c>
      <c r="D119" t="s">
        <v>293</v>
      </c>
    </row>
    <row r="120" spans="1:5" x14ac:dyDescent="0.2">
      <c r="A120" t="s">
        <v>704</v>
      </c>
      <c r="B120" t="s">
        <v>307</v>
      </c>
      <c r="C120" t="s">
        <v>386</v>
      </c>
      <c r="D120" t="s">
        <v>305</v>
      </c>
    </row>
    <row r="121" spans="1:5" x14ac:dyDescent="0.2">
      <c r="A121" t="s">
        <v>704</v>
      </c>
      <c r="B121" t="s">
        <v>307</v>
      </c>
      <c r="C121" t="s">
        <v>386</v>
      </c>
      <c r="D121" t="s">
        <v>72</v>
      </c>
    </row>
    <row r="122" spans="1:5" x14ac:dyDescent="0.2">
      <c r="A122" t="s">
        <v>704</v>
      </c>
      <c r="B122" t="s">
        <v>307</v>
      </c>
      <c r="C122" t="s">
        <v>386</v>
      </c>
      <c r="D122" t="s">
        <v>320</v>
      </c>
    </row>
    <row r="123" spans="1:5" x14ac:dyDescent="0.2">
      <c r="A123" t="s">
        <v>704</v>
      </c>
      <c r="B123" t="s">
        <v>307</v>
      </c>
      <c r="C123" t="s">
        <v>386</v>
      </c>
      <c r="D123" t="s">
        <v>151</v>
      </c>
    </row>
    <row r="124" spans="1:5" x14ac:dyDescent="0.2">
      <c r="A124" t="s">
        <v>704</v>
      </c>
      <c r="B124" t="s">
        <v>307</v>
      </c>
      <c r="C124" t="s">
        <v>386</v>
      </c>
      <c r="D124" t="s">
        <v>364</v>
      </c>
    </row>
    <row r="125" spans="1:5" x14ac:dyDescent="0.2">
      <c r="A125" t="s">
        <v>704</v>
      </c>
      <c r="B125" t="s">
        <v>307</v>
      </c>
      <c r="C125" t="s">
        <v>386</v>
      </c>
      <c r="D125" t="s">
        <v>144</v>
      </c>
    </row>
    <row r="126" spans="1:5" x14ac:dyDescent="0.2">
      <c r="A126" t="s">
        <v>704</v>
      </c>
      <c r="B126" t="s">
        <v>307</v>
      </c>
      <c r="C126" t="s">
        <v>386</v>
      </c>
      <c r="D126" t="s">
        <v>228</v>
      </c>
    </row>
    <row r="127" spans="1:5" x14ac:dyDescent="0.2">
      <c r="A127" t="s">
        <v>704</v>
      </c>
      <c r="B127" t="s">
        <v>307</v>
      </c>
      <c r="C127" t="s">
        <v>386</v>
      </c>
      <c r="D127" t="s">
        <v>335</v>
      </c>
    </row>
    <row r="128" spans="1:5" x14ac:dyDescent="0.2">
      <c r="A128" t="s">
        <v>704</v>
      </c>
      <c r="B128" t="s">
        <v>290</v>
      </c>
      <c r="C128" t="s">
        <v>384</v>
      </c>
      <c r="D128" t="s">
        <v>202</v>
      </c>
      <c r="E128" t="s">
        <v>443</v>
      </c>
    </row>
    <row r="129" spans="1:5" x14ac:dyDescent="0.2">
      <c r="A129" t="s">
        <v>704</v>
      </c>
      <c r="B129" t="s">
        <v>290</v>
      </c>
      <c r="C129" t="s">
        <v>384</v>
      </c>
      <c r="D129" t="s">
        <v>202</v>
      </c>
      <c r="E129" t="s">
        <v>444</v>
      </c>
    </row>
    <row r="130" spans="1:5" x14ac:dyDescent="0.2">
      <c r="A130" t="s">
        <v>704</v>
      </c>
      <c r="B130" t="s">
        <v>290</v>
      </c>
      <c r="C130" t="s">
        <v>386</v>
      </c>
      <c r="D130" t="s">
        <v>305</v>
      </c>
    </row>
    <row r="131" spans="1:5" x14ac:dyDescent="0.2">
      <c r="A131" t="s">
        <v>704</v>
      </c>
      <c r="B131" t="s">
        <v>147</v>
      </c>
      <c r="C131" t="s">
        <v>386</v>
      </c>
      <c r="D131" t="s">
        <v>305</v>
      </c>
    </row>
    <row r="132" spans="1:5" x14ac:dyDescent="0.2">
      <c r="A132" t="s">
        <v>704</v>
      </c>
      <c r="B132" t="s">
        <v>147</v>
      </c>
      <c r="C132" t="s">
        <v>386</v>
      </c>
      <c r="D132" t="s">
        <v>172</v>
      </c>
    </row>
    <row r="133" spans="1:5" x14ac:dyDescent="0.2">
      <c r="A133" t="s">
        <v>704</v>
      </c>
      <c r="B133" t="s">
        <v>147</v>
      </c>
      <c r="C133" t="s">
        <v>386</v>
      </c>
      <c r="D133" t="s">
        <v>265</v>
      </c>
    </row>
    <row r="134" spans="1:5" x14ac:dyDescent="0.2">
      <c r="A134" t="s">
        <v>704</v>
      </c>
      <c r="B134" t="s">
        <v>147</v>
      </c>
      <c r="C134" t="s">
        <v>386</v>
      </c>
      <c r="D134" t="s">
        <v>179</v>
      </c>
    </row>
    <row r="135" spans="1:5" x14ac:dyDescent="0.2">
      <c r="A135" t="s">
        <v>704</v>
      </c>
      <c r="B135" t="s">
        <v>147</v>
      </c>
      <c r="C135" t="s">
        <v>386</v>
      </c>
      <c r="D135" t="s">
        <v>213</v>
      </c>
    </row>
    <row r="136" spans="1:5" x14ac:dyDescent="0.2">
      <c r="A136" t="s">
        <v>704</v>
      </c>
      <c r="B136" t="s">
        <v>147</v>
      </c>
      <c r="C136" t="s">
        <v>386</v>
      </c>
      <c r="D136" t="s">
        <v>261</v>
      </c>
    </row>
    <row r="137" spans="1:5" x14ac:dyDescent="0.2">
      <c r="A137" t="s">
        <v>704</v>
      </c>
      <c r="B137" t="s">
        <v>114</v>
      </c>
      <c r="C137" t="s">
        <v>386</v>
      </c>
      <c r="D137" t="s">
        <v>179</v>
      </c>
    </row>
    <row r="138" spans="1:5" x14ac:dyDescent="0.2">
      <c r="A138" t="s">
        <v>704</v>
      </c>
      <c r="B138" t="s">
        <v>114</v>
      </c>
      <c r="C138" t="s">
        <v>386</v>
      </c>
      <c r="D138" t="s">
        <v>172</v>
      </c>
    </row>
    <row r="139" spans="1:5" x14ac:dyDescent="0.2">
      <c r="A139" t="s">
        <v>704</v>
      </c>
      <c r="B139" t="s">
        <v>114</v>
      </c>
      <c r="C139" t="s">
        <v>386</v>
      </c>
      <c r="D139" t="s">
        <v>265</v>
      </c>
    </row>
    <row r="140" spans="1:5" x14ac:dyDescent="0.2">
      <c r="A140" t="s">
        <v>704</v>
      </c>
      <c r="B140" t="s">
        <v>114</v>
      </c>
      <c r="C140" t="s">
        <v>386</v>
      </c>
      <c r="D140" t="s">
        <v>213</v>
      </c>
    </row>
    <row r="141" spans="1:5" x14ac:dyDescent="0.2">
      <c r="A141" t="s">
        <v>704</v>
      </c>
      <c r="B141" t="s">
        <v>114</v>
      </c>
      <c r="C141" t="s">
        <v>386</v>
      </c>
      <c r="D141" t="s">
        <v>305</v>
      </c>
    </row>
    <row r="142" spans="1:5" x14ac:dyDescent="0.2">
      <c r="A142" t="s">
        <v>704</v>
      </c>
      <c r="B142" t="s">
        <v>265</v>
      </c>
      <c r="C142" t="s">
        <v>384</v>
      </c>
      <c r="D142" t="s">
        <v>202</v>
      </c>
      <c r="E142" t="s">
        <v>444</v>
      </c>
    </row>
    <row r="143" spans="1:5" x14ac:dyDescent="0.2">
      <c r="A143" t="s">
        <v>704</v>
      </c>
      <c r="B143" t="s">
        <v>265</v>
      </c>
      <c r="C143" t="s">
        <v>384</v>
      </c>
      <c r="D143" t="s">
        <v>202</v>
      </c>
      <c r="E143" t="s">
        <v>443</v>
      </c>
    </row>
    <row r="144" spans="1:5" x14ac:dyDescent="0.2">
      <c r="A144" t="s">
        <v>704</v>
      </c>
      <c r="B144" t="s">
        <v>265</v>
      </c>
      <c r="C144" t="s">
        <v>386</v>
      </c>
      <c r="D144" t="s">
        <v>179</v>
      </c>
    </row>
    <row r="145" spans="1:5" x14ac:dyDescent="0.2">
      <c r="A145" t="s">
        <v>704</v>
      </c>
      <c r="B145" t="s">
        <v>265</v>
      </c>
      <c r="C145" t="s">
        <v>386</v>
      </c>
      <c r="D145" t="s">
        <v>172</v>
      </c>
    </row>
    <row r="146" spans="1:5" x14ac:dyDescent="0.2">
      <c r="A146" t="s">
        <v>704</v>
      </c>
      <c r="B146" t="s">
        <v>265</v>
      </c>
      <c r="C146" t="s">
        <v>386</v>
      </c>
      <c r="D146" t="s">
        <v>213</v>
      </c>
    </row>
    <row r="147" spans="1:5" x14ac:dyDescent="0.2">
      <c r="A147" t="s">
        <v>704</v>
      </c>
      <c r="B147" t="s">
        <v>265</v>
      </c>
      <c r="C147" t="s">
        <v>386</v>
      </c>
      <c r="D147" t="s">
        <v>135</v>
      </c>
    </row>
    <row r="148" spans="1:5" x14ac:dyDescent="0.2">
      <c r="A148" t="s">
        <v>704</v>
      </c>
      <c r="B148" t="s">
        <v>265</v>
      </c>
      <c r="C148" t="s">
        <v>386</v>
      </c>
      <c r="D148" t="s">
        <v>127</v>
      </c>
    </row>
    <row r="149" spans="1:5" x14ac:dyDescent="0.2">
      <c r="A149" t="s">
        <v>704</v>
      </c>
      <c r="B149" t="s">
        <v>265</v>
      </c>
      <c r="C149" t="s">
        <v>386</v>
      </c>
      <c r="D149" t="s">
        <v>177</v>
      </c>
    </row>
    <row r="150" spans="1:5" x14ac:dyDescent="0.2">
      <c r="A150" t="s">
        <v>704</v>
      </c>
      <c r="B150" t="s">
        <v>265</v>
      </c>
      <c r="C150" t="s">
        <v>386</v>
      </c>
      <c r="D150" t="s">
        <v>305</v>
      </c>
    </row>
    <row r="151" spans="1:5" x14ac:dyDescent="0.2">
      <c r="A151" t="s">
        <v>704</v>
      </c>
      <c r="B151" t="s">
        <v>265</v>
      </c>
      <c r="C151" t="s">
        <v>386</v>
      </c>
      <c r="D151" t="s">
        <v>364</v>
      </c>
    </row>
    <row r="152" spans="1:5" x14ac:dyDescent="0.2">
      <c r="A152" t="s">
        <v>704</v>
      </c>
      <c r="B152" t="s">
        <v>265</v>
      </c>
      <c r="C152" t="s">
        <v>386</v>
      </c>
      <c r="D152" t="s">
        <v>136</v>
      </c>
    </row>
    <row r="153" spans="1:5" x14ac:dyDescent="0.2">
      <c r="A153" t="s">
        <v>704</v>
      </c>
      <c r="B153" t="s">
        <v>265</v>
      </c>
      <c r="C153" t="s">
        <v>386</v>
      </c>
      <c r="D153" t="s">
        <v>148</v>
      </c>
    </row>
    <row r="154" spans="1:5" x14ac:dyDescent="0.2">
      <c r="A154" t="s">
        <v>704</v>
      </c>
      <c r="B154" t="s">
        <v>265</v>
      </c>
      <c r="C154" t="s">
        <v>386</v>
      </c>
      <c r="D154" t="s">
        <v>290</v>
      </c>
    </row>
    <row r="155" spans="1:5" x14ac:dyDescent="0.2">
      <c r="A155" t="s">
        <v>704</v>
      </c>
      <c r="B155" t="s">
        <v>120</v>
      </c>
      <c r="C155" t="s">
        <v>386</v>
      </c>
      <c r="D155" t="s">
        <v>372</v>
      </c>
    </row>
    <row r="156" spans="1:5" x14ac:dyDescent="0.2">
      <c r="A156" t="s">
        <v>704</v>
      </c>
      <c r="B156" t="s">
        <v>27</v>
      </c>
      <c r="C156" t="s">
        <v>384</v>
      </c>
      <c r="D156" t="s">
        <v>387</v>
      </c>
      <c r="E156" t="s">
        <v>445</v>
      </c>
    </row>
    <row r="157" spans="1:5" x14ac:dyDescent="0.2">
      <c r="A157" t="s">
        <v>704</v>
      </c>
      <c r="B157" t="s">
        <v>27</v>
      </c>
      <c r="C157" t="s">
        <v>384</v>
      </c>
      <c r="D157" t="s">
        <v>387</v>
      </c>
      <c r="E157" t="s">
        <v>446</v>
      </c>
    </row>
    <row r="158" spans="1:5" x14ac:dyDescent="0.2">
      <c r="A158" t="s">
        <v>704</v>
      </c>
      <c r="B158" t="s">
        <v>27</v>
      </c>
      <c r="C158" t="s">
        <v>384</v>
      </c>
      <c r="D158" t="s">
        <v>387</v>
      </c>
      <c r="E158" t="s">
        <v>447</v>
      </c>
    </row>
    <row r="159" spans="1:5" x14ac:dyDescent="0.2">
      <c r="A159" t="s">
        <v>704</v>
      </c>
      <c r="B159" t="s">
        <v>27</v>
      </c>
      <c r="C159" t="s">
        <v>384</v>
      </c>
      <c r="D159" t="s">
        <v>387</v>
      </c>
      <c r="E159" t="s">
        <v>448</v>
      </c>
    </row>
    <row r="160" spans="1:5" x14ac:dyDescent="0.2">
      <c r="A160" t="s">
        <v>704</v>
      </c>
      <c r="B160" t="s">
        <v>27</v>
      </c>
      <c r="C160" t="s">
        <v>384</v>
      </c>
      <c r="D160" t="s">
        <v>387</v>
      </c>
      <c r="E160" t="s">
        <v>449</v>
      </c>
    </row>
    <row r="161" spans="1:5" x14ac:dyDescent="0.2">
      <c r="A161" t="s">
        <v>704</v>
      </c>
      <c r="B161" t="s">
        <v>27</v>
      </c>
      <c r="C161" t="s">
        <v>384</v>
      </c>
      <c r="D161" t="s">
        <v>387</v>
      </c>
      <c r="E161" t="s">
        <v>428</v>
      </c>
    </row>
    <row r="162" spans="1:5" x14ac:dyDescent="0.2">
      <c r="A162" t="s">
        <v>704</v>
      </c>
      <c r="B162" t="s">
        <v>27</v>
      </c>
      <c r="C162" t="s">
        <v>384</v>
      </c>
      <c r="D162" t="s">
        <v>387</v>
      </c>
      <c r="E162" t="s">
        <v>450</v>
      </c>
    </row>
    <row r="163" spans="1:5" x14ac:dyDescent="0.2">
      <c r="A163" t="s">
        <v>704</v>
      </c>
      <c r="B163" t="s">
        <v>27</v>
      </c>
      <c r="C163" t="s">
        <v>384</v>
      </c>
      <c r="D163" t="s">
        <v>387</v>
      </c>
      <c r="E163" t="s">
        <v>451</v>
      </c>
    </row>
    <row r="164" spans="1:5" x14ac:dyDescent="0.2">
      <c r="A164" t="s">
        <v>704</v>
      </c>
      <c r="B164" t="s">
        <v>27</v>
      </c>
      <c r="C164" t="s">
        <v>386</v>
      </c>
      <c r="D164" t="s">
        <v>106</v>
      </c>
    </row>
    <row r="165" spans="1:5" x14ac:dyDescent="0.2">
      <c r="A165" t="s">
        <v>704</v>
      </c>
      <c r="B165" t="s">
        <v>27</v>
      </c>
      <c r="C165" t="s">
        <v>386</v>
      </c>
      <c r="D165" t="s">
        <v>315</v>
      </c>
    </row>
    <row r="166" spans="1:5" x14ac:dyDescent="0.2">
      <c r="A166" t="s">
        <v>704</v>
      </c>
      <c r="B166" t="s">
        <v>27</v>
      </c>
      <c r="C166" t="s">
        <v>386</v>
      </c>
      <c r="D166" t="s">
        <v>372</v>
      </c>
    </row>
    <row r="167" spans="1:5" x14ac:dyDescent="0.2">
      <c r="A167" t="s">
        <v>704</v>
      </c>
      <c r="B167" t="s">
        <v>358</v>
      </c>
      <c r="C167" t="s">
        <v>386</v>
      </c>
      <c r="D167" t="s">
        <v>372</v>
      </c>
    </row>
    <row r="168" spans="1:5" x14ac:dyDescent="0.2">
      <c r="A168" t="s">
        <v>704</v>
      </c>
      <c r="B168" t="s">
        <v>358</v>
      </c>
      <c r="C168" t="s">
        <v>386</v>
      </c>
      <c r="D168" t="s">
        <v>298</v>
      </c>
    </row>
    <row r="169" spans="1:5" x14ac:dyDescent="0.2">
      <c r="A169" t="s">
        <v>704</v>
      </c>
      <c r="B169" t="s">
        <v>358</v>
      </c>
      <c r="C169" t="s">
        <v>386</v>
      </c>
      <c r="D169" t="s">
        <v>188</v>
      </c>
    </row>
    <row r="170" spans="1:5" x14ac:dyDescent="0.2">
      <c r="A170" t="s">
        <v>704</v>
      </c>
      <c r="B170" t="s">
        <v>298</v>
      </c>
      <c r="C170" t="s">
        <v>384</v>
      </c>
      <c r="D170" t="s">
        <v>387</v>
      </c>
      <c r="E170" t="s">
        <v>448</v>
      </c>
    </row>
    <row r="171" spans="1:5" x14ac:dyDescent="0.2">
      <c r="A171" t="s">
        <v>704</v>
      </c>
      <c r="B171" t="s">
        <v>298</v>
      </c>
      <c r="C171" t="s">
        <v>384</v>
      </c>
      <c r="D171" t="s">
        <v>387</v>
      </c>
      <c r="E171" t="s">
        <v>449</v>
      </c>
    </row>
    <row r="172" spans="1:5" x14ac:dyDescent="0.2">
      <c r="A172" t="s">
        <v>704</v>
      </c>
      <c r="B172" t="s">
        <v>298</v>
      </c>
      <c r="C172" t="s">
        <v>384</v>
      </c>
      <c r="D172" t="s">
        <v>387</v>
      </c>
      <c r="E172" t="s">
        <v>452</v>
      </c>
    </row>
    <row r="173" spans="1:5" x14ac:dyDescent="0.2">
      <c r="A173" t="s">
        <v>704</v>
      </c>
      <c r="B173" t="s">
        <v>298</v>
      </c>
      <c r="C173" t="s">
        <v>386</v>
      </c>
      <c r="D173" t="s">
        <v>372</v>
      </c>
    </row>
    <row r="174" spans="1:5" x14ac:dyDescent="0.2">
      <c r="A174" t="s">
        <v>704</v>
      </c>
      <c r="B174" t="s">
        <v>188</v>
      </c>
      <c r="C174" t="s">
        <v>386</v>
      </c>
      <c r="D174" t="s">
        <v>372</v>
      </c>
    </row>
    <row r="175" spans="1:5" x14ac:dyDescent="0.2">
      <c r="A175" t="s">
        <v>704</v>
      </c>
      <c r="B175" t="s">
        <v>188</v>
      </c>
      <c r="C175" t="s">
        <v>386</v>
      </c>
      <c r="D175" t="s">
        <v>298</v>
      </c>
    </row>
    <row r="176" spans="1:5" x14ac:dyDescent="0.2">
      <c r="A176" t="s">
        <v>704</v>
      </c>
      <c r="B176" t="s">
        <v>309</v>
      </c>
      <c r="C176" t="s">
        <v>384</v>
      </c>
      <c r="D176" t="s">
        <v>202</v>
      </c>
      <c r="E176" t="s">
        <v>453</v>
      </c>
    </row>
    <row r="177" spans="1:5" x14ac:dyDescent="0.2">
      <c r="A177" t="s">
        <v>704</v>
      </c>
      <c r="B177" t="s">
        <v>309</v>
      </c>
      <c r="C177" t="s">
        <v>384</v>
      </c>
      <c r="D177" t="s">
        <v>202</v>
      </c>
      <c r="E177" t="s">
        <v>443</v>
      </c>
    </row>
    <row r="178" spans="1:5" x14ac:dyDescent="0.2">
      <c r="A178" t="s">
        <v>704</v>
      </c>
      <c r="B178" t="s">
        <v>309</v>
      </c>
      <c r="C178" t="s">
        <v>384</v>
      </c>
      <c r="D178" t="s">
        <v>387</v>
      </c>
      <c r="E178" t="s">
        <v>448</v>
      </c>
    </row>
    <row r="179" spans="1:5" x14ac:dyDescent="0.2">
      <c r="A179" t="s">
        <v>704</v>
      </c>
      <c r="B179" t="s">
        <v>309</v>
      </c>
      <c r="C179" t="s">
        <v>384</v>
      </c>
      <c r="D179" t="s">
        <v>387</v>
      </c>
      <c r="E179" t="s">
        <v>449</v>
      </c>
    </row>
    <row r="180" spans="1:5" x14ac:dyDescent="0.2">
      <c r="A180" t="s">
        <v>704</v>
      </c>
      <c r="B180" t="s">
        <v>309</v>
      </c>
      <c r="C180" t="s">
        <v>384</v>
      </c>
      <c r="D180" t="s">
        <v>387</v>
      </c>
      <c r="E180" t="s">
        <v>452</v>
      </c>
    </row>
    <row r="181" spans="1:5" x14ac:dyDescent="0.2">
      <c r="A181" t="s">
        <v>704</v>
      </c>
      <c r="B181" t="s">
        <v>309</v>
      </c>
      <c r="C181" t="s">
        <v>386</v>
      </c>
      <c r="D181" t="s">
        <v>372</v>
      </c>
    </row>
    <row r="182" spans="1:5" x14ac:dyDescent="0.2">
      <c r="A182" t="s">
        <v>704</v>
      </c>
      <c r="B182" t="s">
        <v>309</v>
      </c>
      <c r="C182" t="s">
        <v>386</v>
      </c>
      <c r="D182" t="s">
        <v>298</v>
      </c>
    </row>
    <row r="183" spans="1:5" x14ac:dyDescent="0.2">
      <c r="A183" t="s">
        <v>704</v>
      </c>
      <c r="B183" t="s">
        <v>309</v>
      </c>
      <c r="C183" t="s">
        <v>386</v>
      </c>
      <c r="D183" t="s">
        <v>188</v>
      </c>
    </row>
    <row r="184" spans="1:5" x14ac:dyDescent="0.2">
      <c r="A184" t="s">
        <v>704</v>
      </c>
      <c r="B184" t="s">
        <v>364</v>
      </c>
      <c r="C184" t="s">
        <v>384</v>
      </c>
      <c r="D184" t="s">
        <v>387</v>
      </c>
      <c r="E184" t="s">
        <v>454</v>
      </c>
    </row>
    <row r="185" spans="1:5" x14ac:dyDescent="0.2">
      <c r="A185" t="s">
        <v>704</v>
      </c>
      <c r="B185" t="s">
        <v>364</v>
      </c>
      <c r="C185" t="s">
        <v>386</v>
      </c>
      <c r="D185" t="s">
        <v>305</v>
      </c>
    </row>
    <row r="186" spans="1:5" x14ac:dyDescent="0.2">
      <c r="A186" t="s">
        <v>704</v>
      </c>
      <c r="B186" t="s">
        <v>335</v>
      </c>
      <c r="C186" t="s">
        <v>386</v>
      </c>
      <c r="D186" t="s">
        <v>305</v>
      </c>
    </row>
    <row r="187" spans="1:5" x14ac:dyDescent="0.2">
      <c r="A187" t="s">
        <v>704</v>
      </c>
      <c r="B187" t="s">
        <v>335</v>
      </c>
      <c r="C187" t="s">
        <v>386</v>
      </c>
      <c r="D187" t="s">
        <v>303</v>
      </c>
    </row>
    <row r="188" spans="1:5" x14ac:dyDescent="0.2">
      <c r="A188" t="s">
        <v>704</v>
      </c>
      <c r="B188" t="s">
        <v>335</v>
      </c>
      <c r="C188" t="s">
        <v>386</v>
      </c>
      <c r="D188" t="s">
        <v>241</v>
      </c>
    </row>
    <row r="189" spans="1:5" x14ac:dyDescent="0.2">
      <c r="A189" t="s">
        <v>704</v>
      </c>
      <c r="B189" t="s">
        <v>335</v>
      </c>
      <c r="C189" t="s">
        <v>386</v>
      </c>
      <c r="D189" t="s">
        <v>172</v>
      </c>
    </row>
    <row r="190" spans="1:5" x14ac:dyDescent="0.2">
      <c r="A190" t="s">
        <v>704</v>
      </c>
      <c r="B190" t="s">
        <v>21</v>
      </c>
      <c r="C190" t="s">
        <v>384</v>
      </c>
      <c r="D190" t="s">
        <v>202</v>
      </c>
      <c r="E190" t="s">
        <v>443</v>
      </c>
    </row>
    <row r="191" spans="1:5" x14ac:dyDescent="0.2">
      <c r="A191" t="s">
        <v>704</v>
      </c>
      <c r="B191" t="s">
        <v>21</v>
      </c>
      <c r="C191" t="s">
        <v>386</v>
      </c>
      <c r="D191" t="s">
        <v>305</v>
      </c>
    </row>
    <row r="192" spans="1:5" x14ac:dyDescent="0.2">
      <c r="A192" t="s">
        <v>704</v>
      </c>
      <c r="B192" t="s">
        <v>21</v>
      </c>
      <c r="C192" t="s">
        <v>386</v>
      </c>
      <c r="D192" t="s">
        <v>172</v>
      </c>
    </row>
    <row r="193" spans="1:5" x14ac:dyDescent="0.2">
      <c r="A193" t="s">
        <v>704</v>
      </c>
      <c r="B193" t="s">
        <v>21</v>
      </c>
      <c r="C193" t="s">
        <v>386</v>
      </c>
      <c r="D193" t="s">
        <v>210</v>
      </c>
    </row>
    <row r="194" spans="1:5" x14ac:dyDescent="0.2">
      <c r="A194" t="s">
        <v>704</v>
      </c>
      <c r="B194" t="s">
        <v>21</v>
      </c>
      <c r="C194" t="s">
        <v>386</v>
      </c>
      <c r="D194" t="s">
        <v>33</v>
      </c>
    </row>
    <row r="195" spans="1:5" x14ac:dyDescent="0.2">
      <c r="A195" t="s">
        <v>704</v>
      </c>
      <c r="B195" t="s">
        <v>33</v>
      </c>
      <c r="C195" t="s">
        <v>386</v>
      </c>
      <c r="D195" t="s">
        <v>372</v>
      </c>
    </row>
    <row r="196" spans="1:5" x14ac:dyDescent="0.2">
      <c r="A196" t="s">
        <v>704</v>
      </c>
      <c r="B196" t="s">
        <v>33</v>
      </c>
      <c r="C196" t="s">
        <v>386</v>
      </c>
      <c r="D196" t="s">
        <v>315</v>
      </c>
    </row>
    <row r="197" spans="1:5" x14ac:dyDescent="0.2">
      <c r="A197" t="s">
        <v>704</v>
      </c>
      <c r="B197" t="s">
        <v>33</v>
      </c>
      <c r="C197" t="s">
        <v>386</v>
      </c>
      <c r="D197" t="s">
        <v>387</v>
      </c>
    </row>
    <row r="198" spans="1:5" x14ac:dyDescent="0.2">
      <c r="A198" t="s">
        <v>704</v>
      </c>
      <c r="B198" t="s">
        <v>215</v>
      </c>
      <c r="C198" t="s">
        <v>384</v>
      </c>
      <c r="D198" t="s">
        <v>387</v>
      </c>
      <c r="E198" t="s">
        <v>446</v>
      </c>
    </row>
    <row r="199" spans="1:5" x14ac:dyDescent="0.2">
      <c r="A199" t="s">
        <v>704</v>
      </c>
      <c r="B199" t="s">
        <v>215</v>
      </c>
      <c r="C199" t="s">
        <v>384</v>
      </c>
      <c r="D199" t="s">
        <v>387</v>
      </c>
      <c r="E199" t="s">
        <v>447</v>
      </c>
    </row>
    <row r="200" spans="1:5" x14ac:dyDescent="0.2">
      <c r="A200" t="s">
        <v>704</v>
      </c>
      <c r="B200" t="s">
        <v>215</v>
      </c>
      <c r="C200" t="s">
        <v>384</v>
      </c>
      <c r="D200" t="s">
        <v>387</v>
      </c>
      <c r="E200" t="s">
        <v>448</v>
      </c>
    </row>
    <row r="201" spans="1:5" x14ac:dyDescent="0.2">
      <c r="A201" t="s">
        <v>704</v>
      </c>
      <c r="B201" t="s">
        <v>215</v>
      </c>
      <c r="C201" t="s">
        <v>384</v>
      </c>
      <c r="D201" t="s">
        <v>387</v>
      </c>
      <c r="E201" t="s">
        <v>455</v>
      </c>
    </row>
    <row r="202" spans="1:5" x14ac:dyDescent="0.2">
      <c r="A202" t="s">
        <v>704</v>
      </c>
      <c r="B202" t="s">
        <v>215</v>
      </c>
      <c r="C202" t="s">
        <v>384</v>
      </c>
      <c r="D202" t="s">
        <v>387</v>
      </c>
      <c r="E202" t="s">
        <v>449</v>
      </c>
    </row>
    <row r="203" spans="1:5" x14ac:dyDescent="0.2">
      <c r="A203" t="s">
        <v>704</v>
      </c>
      <c r="B203" t="s">
        <v>215</v>
      </c>
      <c r="C203" t="s">
        <v>386</v>
      </c>
      <c r="D203" t="s">
        <v>372</v>
      </c>
    </row>
    <row r="204" spans="1:5" x14ac:dyDescent="0.2">
      <c r="A204" t="s">
        <v>704</v>
      </c>
      <c r="B204" t="s">
        <v>271</v>
      </c>
      <c r="C204" t="s">
        <v>386</v>
      </c>
      <c r="D204" t="s">
        <v>80</v>
      </c>
    </row>
    <row r="205" spans="1:5" x14ac:dyDescent="0.2">
      <c r="A205" t="s">
        <v>704</v>
      </c>
      <c r="B205" t="s">
        <v>271</v>
      </c>
      <c r="C205" t="s">
        <v>386</v>
      </c>
      <c r="D205" t="s">
        <v>372</v>
      </c>
    </row>
    <row r="206" spans="1:5" x14ac:dyDescent="0.2">
      <c r="A206" t="s">
        <v>704</v>
      </c>
      <c r="B206" t="s">
        <v>271</v>
      </c>
      <c r="C206" t="s">
        <v>386</v>
      </c>
      <c r="D206" t="s">
        <v>106</v>
      </c>
    </row>
    <row r="207" spans="1:5" x14ac:dyDescent="0.2">
      <c r="A207" t="s">
        <v>704</v>
      </c>
      <c r="B207" t="s">
        <v>271</v>
      </c>
      <c r="C207" t="s">
        <v>386</v>
      </c>
      <c r="D207" t="s">
        <v>387</v>
      </c>
    </row>
    <row r="208" spans="1:5" x14ac:dyDescent="0.2">
      <c r="A208" t="s">
        <v>704</v>
      </c>
      <c r="B208" t="s">
        <v>271</v>
      </c>
      <c r="C208" t="s">
        <v>386</v>
      </c>
      <c r="D208" t="s">
        <v>315</v>
      </c>
    </row>
    <row r="209" spans="1:5" x14ac:dyDescent="0.2">
      <c r="A209" t="s">
        <v>704</v>
      </c>
      <c r="B209" t="s">
        <v>172</v>
      </c>
      <c r="C209" t="s">
        <v>386</v>
      </c>
      <c r="D209" t="s">
        <v>76</v>
      </c>
    </row>
    <row r="210" spans="1:5" x14ac:dyDescent="0.2">
      <c r="A210" t="s">
        <v>704</v>
      </c>
      <c r="B210" t="s">
        <v>172</v>
      </c>
      <c r="C210" t="s">
        <v>386</v>
      </c>
      <c r="D210" t="s">
        <v>364</v>
      </c>
    </row>
    <row r="211" spans="1:5" x14ac:dyDescent="0.2">
      <c r="A211" t="s">
        <v>704</v>
      </c>
      <c r="B211" t="s">
        <v>172</v>
      </c>
      <c r="C211" t="s">
        <v>386</v>
      </c>
      <c r="D211" t="s">
        <v>33</v>
      </c>
    </row>
    <row r="212" spans="1:5" x14ac:dyDescent="0.2">
      <c r="A212" t="s">
        <v>704</v>
      </c>
      <c r="B212" t="s">
        <v>172</v>
      </c>
      <c r="C212" t="s">
        <v>386</v>
      </c>
      <c r="D212" t="s">
        <v>305</v>
      </c>
    </row>
    <row r="213" spans="1:5" x14ac:dyDescent="0.2">
      <c r="A213" t="s">
        <v>704</v>
      </c>
      <c r="B213" t="s">
        <v>305</v>
      </c>
      <c r="C213" t="s">
        <v>386</v>
      </c>
      <c r="D213" t="s">
        <v>81</v>
      </c>
    </row>
    <row r="214" spans="1:5" x14ac:dyDescent="0.2">
      <c r="A214" t="s">
        <v>704</v>
      </c>
      <c r="B214" t="s">
        <v>305</v>
      </c>
      <c r="C214" t="s">
        <v>386</v>
      </c>
      <c r="D214" t="s">
        <v>387</v>
      </c>
    </row>
    <row r="215" spans="1:5" x14ac:dyDescent="0.2">
      <c r="A215" t="s">
        <v>704</v>
      </c>
      <c r="B215" t="s">
        <v>305</v>
      </c>
      <c r="C215" t="s">
        <v>386</v>
      </c>
      <c r="D215" t="s">
        <v>372</v>
      </c>
    </row>
    <row r="216" spans="1:5" x14ac:dyDescent="0.2">
      <c r="A216" t="s">
        <v>704</v>
      </c>
      <c r="B216" t="s">
        <v>305</v>
      </c>
      <c r="C216" t="s">
        <v>386</v>
      </c>
      <c r="D216" t="s">
        <v>215</v>
      </c>
    </row>
    <row r="217" spans="1:5" x14ac:dyDescent="0.2">
      <c r="A217" t="s">
        <v>704</v>
      </c>
      <c r="B217" t="s">
        <v>305</v>
      </c>
      <c r="C217" t="s">
        <v>386</v>
      </c>
      <c r="D217" t="s">
        <v>315</v>
      </c>
    </row>
    <row r="218" spans="1:5" x14ac:dyDescent="0.2">
      <c r="A218" t="s">
        <v>704</v>
      </c>
      <c r="B218" t="s">
        <v>305</v>
      </c>
      <c r="C218" t="s">
        <v>386</v>
      </c>
      <c r="D218" t="s">
        <v>106</v>
      </c>
    </row>
    <row r="219" spans="1:5" x14ac:dyDescent="0.2">
      <c r="A219" t="s">
        <v>704</v>
      </c>
      <c r="B219" t="s">
        <v>305</v>
      </c>
      <c r="C219" t="s">
        <v>386</v>
      </c>
      <c r="D219" t="s">
        <v>27</v>
      </c>
    </row>
    <row r="220" spans="1:5" x14ac:dyDescent="0.2">
      <c r="A220" t="s">
        <v>704</v>
      </c>
      <c r="B220" t="s">
        <v>305</v>
      </c>
      <c r="C220" t="s">
        <v>386</v>
      </c>
      <c r="D220" t="s">
        <v>57</v>
      </c>
    </row>
    <row r="221" spans="1:5" x14ac:dyDescent="0.2">
      <c r="A221" t="s">
        <v>704</v>
      </c>
      <c r="B221" t="s">
        <v>241</v>
      </c>
      <c r="C221" t="s">
        <v>386</v>
      </c>
      <c r="D221" t="s">
        <v>305</v>
      </c>
    </row>
    <row r="222" spans="1:5" x14ac:dyDescent="0.2">
      <c r="A222" t="s">
        <v>704</v>
      </c>
      <c r="B222" t="s">
        <v>303</v>
      </c>
      <c r="C222" t="s">
        <v>384</v>
      </c>
      <c r="D222" t="s">
        <v>202</v>
      </c>
      <c r="E222" t="s">
        <v>443</v>
      </c>
    </row>
    <row r="223" spans="1:5" x14ac:dyDescent="0.2">
      <c r="A223" t="s">
        <v>704</v>
      </c>
      <c r="B223" t="s">
        <v>303</v>
      </c>
      <c r="C223" t="s">
        <v>386</v>
      </c>
      <c r="D223" t="s">
        <v>172</v>
      </c>
    </row>
    <row r="224" spans="1:5" x14ac:dyDescent="0.2">
      <c r="A224" t="s">
        <v>704</v>
      </c>
      <c r="B224" t="s">
        <v>303</v>
      </c>
      <c r="C224" t="s">
        <v>386</v>
      </c>
      <c r="D224" t="s">
        <v>241</v>
      </c>
    </row>
    <row r="225" spans="1:4" x14ac:dyDescent="0.2">
      <c r="A225" t="s">
        <v>704</v>
      </c>
      <c r="B225" t="s">
        <v>303</v>
      </c>
      <c r="C225" t="s">
        <v>386</v>
      </c>
      <c r="D225" t="s">
        <v>305</v>
      </c>
    </row>
    <row r="226" spans="1:4" x14ac:dyDescent="0.2">
      <c r="A226" t="s">
        <v>704</v>
      </c>
      <c r="B226" t="s">
        <v>303</v>
      </c>
      <c r="C226" t="s">
        <v>386</v>
      </c>
      <c r="D226" t="s">
        <v>33</v>
      </c>
    </row>
    <row r="227" spans="1:4" x14ac:dyDescent="0.2">
      <c r="A227" t="s">
        <v>704</v>
      </c>
      <c r="B227" t="s">
        <v>303</v>
      </c>
      <c r="C227" t="s">
        <v>386</v>
      </c>
      <c r="D227" t="s">
        <v>364</v>
      </c>
    </row>
    <row r="228" spans="1:4" x14ac:dyDescent="0.2">
      <c r="A228" t="s">
        <v>704</v>
      </c>
      <c r="B228" t="s">
        <v>288</v>
      </c>
      <c r="C228" t="s">
        <v>386</v>
      </c>
      <c r="D228" t="s">
        <v>305</v>
      </c>
    </row>
    <row r="229" spans="1:4" x14ac:dyDescent="0.2">
      <c r="A229" t="s">
        <v>704</v>
      </c>
      <c r="B229" t="s">
        <v>288</v>
      </c>
      <c r="C229" t="s">
        <v>386</v>
      </c>
      <c r="D229" t="s">
        <v>172</v>
      </c>
    </row>
    <row r="230" spans="1:4" x14ac:dyDescent="0.2">
      <c r="A230" t="s">
        <v>704</v>
      </c>
      <c r="B230" t="s">
        <v>288</v>
      </c>
      <c r="C230" t="s">
        <v>386</v>
      </c>
      <c r="D230" t="s">
        <v>241</v>
      </c>
    </row>
    <row r="231" spans="1:4" x14ac:dyDescent="0.2">
      <c r="A231" t="s">
        <v>704</v>
      </c>
      <c r="B231" t="s">
        <v>288</v>
      </c>
      <c r="C231" t="s">
        <v>386</v>
      </c>
      <c r="D231" t="s">
        <v>303</v>
      </c>
    </row>
    <row r="232" spans="1:4" x14ac:dyDescent="0.2">
      <c r="A232" t="s">
        <v>704</v>
      </c>
      <c r="B232" t="s">
        <v>288</v>
      </c>
      <c r="C232" t="s">
        <v>386</v>
      </c>
      <c r="D232" t="s">
        <v>94</v>
      </c>
    </row>
    <row r="233" spans="1:4" x14ac:dyDescent="0.2">
      <c r="A233" t="s">
        <v>704</v>
      </c>
      <c r="B233" t="s">
        <v>64</v>
      </c>
      <c r="C233" t="s">
        <v>386</v>
      </c>
      <c r="D233" t="s">
        <v>305</v>
      </c>
    </row>
    <row r="234" spans="1:4" x14ac:dyDescent="0.2">
      <c r="A234" t="s">
        <v>704</v>
      </c>
      <c r="B234" t="s">
        <v>64</v>
      </c>
      <c r="C234" t="s">
        <v>386</v>
      </c>
      <c r="D234" t="s">
        <v>172</v>
      </c>
    </row>
    <row r="235" spans="1:4" x14ac:dyDescent="0.2">
      <c r="A235" t="s">
        <v>704</v>
      </c>
      <c r="B235" t="s">
        <v>64</v>
      </c>
      <c r="C235" t="s">
        <v>386</v>
      </c>
      <c r="D235" t="s">
        <v>303</v>
      </c>
    </row>
    <row r="236" spans="1:4" x14ac:dyDescent="0.2">
      <c r="A236" t="s">
        <v>704</v>
      </c>
      <c r="B236" t="s">
        <v>64</v>
      </c>
      <c r="C236" t="s">
        <v>386</v>
      </c>
      <c r="D236" t="s">
        <v>179</v>
      </c>
    </row>
    <row r="237" spans="1:4" x14ac:dyDescent="0.2">
      <c r="A237" t="s">
        <v>704</v>
      </c>
      <c r="B237" t="s">
        <v>64</v>
      </c>
      <c r="C237" t="s">
        <v>386</v>
      </c>
      <c r="D237" t="s">
        <v>256</v>
      </c>
    </row>
    <row r="238" spans="1:4" x14ac:dyDescent="0.2">
      <c r="A238" t="s">
        <v>704</v>
      </c>
      <c r="B238" t="s">
        <v>64</v>
      </c>
      <c r="C238" t="s">
        <v>386</v>
      </c>
      <c r="D238" t="s">
        <v>213</v>
      </c>
    </row>
    <row r="239" spans="1:4" x14ac:dyDescent="0.2">
      <c r="A239" t="s">
        <v>704</v>
      </c>
      <c r="B239" t="s">
        <v>64</v>
      </c>
      <c r="C239" t="s">
        <v>386</v>
      </c>
      <c r="D239" t="s">
        <v>136</v>
      </c>
    </row>
    <row r="240" spans="1:4" x14ac:dyDescent="0.2">
      <c r="A240" t="s">
        <v>704</v>
      </c>
      <c r="B240" t="s">
        <v>64</v>
      </c>
      <c r="C240" t="s">
        <v>386</v>
      </c>
      <c r="D240" t="s">
        <v>177</v>
      </c>
    </row>
    <row r="241" spans="1:5" x14ac:dyDescent="0.2">
      <c r="A241" t="s">
        <v>704</v>
      </c>
      <c r="B241" t="s">
        <v>64</v>
      </c>
      <c r="C241" t="s">
        <v>386</v>
      </c>
      <c r="D241" t="s">
        <v>135</v>
      </c>
    </row>
    <row r="242" spans="1:5" x14ac:dyDescent="0.2">
      <c r="A242" t="s">
        <v>704</v>
      </c>
      <c r="B242" t="s">
        <v>64</v>
      </c>
      <c r="C242" t="s">
        <v>386</v>
      </c>
      <c r="D242" t="s">
        <v>288</v>
      </c>
    </row>
    <row r="243" spans="1:5" x14ac:dyDescent="0.2">
      <c r="A243" t="s">
        <v>704</v>
      </c>
      <c r="B243" t="s">
        <v>64</v>
      </c>
      <c r="C243" t="s">
        <v>386</v>
      </c>
      <c r="D243" t="s">
        <v>364</v>
      </c>
    </row>
    <row r="244" spans="1:5" x14ac:dyDescent="0.2">
      <c r="A244" t="s">
        <v>704</v>
      </c>
      <c r="B244" t="s">
        <v>256</v>
      </c>
      <c r="C244" t="s">
        <v>384</v>
      </c>
      <c r="D244" t="s">
        <v>202</v>
      </c>
      <c r="E244" t="s">
        <v>443</v>
      </c>
    </row>
    <row r="245" spans="1:5" x14ac:dyDescent="0.2">
      <c r="A245" t="s">
        <v>704</v>
      </c>
      <c r="B245" t="s">
        <v>256</v>
      </c>
      <c r="C245" t="s">
        <v>384</v>
      </c>
      <c r="D245" t="s">
        <v>148</v>
      </c>
      <c r="E245" t="s">
        <v>456</v>
      </c>
    </row>
    <row r="246" spans="1:5" x14ac:dyDescent="0.2">
      <c r="A246" t="s">
        <v>704</v>
      </c>
      <c r="B246" t="s">
        <v>256</v>
      </c>
      <c r="C246" t="s">
        <v>386</v>
      </c>
      <c r="D246" t="s">
        <v>364</v>
      </c>
    </row>
    <row r="247" spans="1:5" x14ac:dyDescent="0.2">
      <c r="A247" t="s">
        <v>704</v>
      </c>
      <c r="B247" t="s">
        <v>256</v>
      </c>
      <c r="C247" t="s">
        <v>386</v>
      </c>
      <c r="D247" t="s">
        <v>241</v>
      </c>
    </row>
    <row r="248" spans="1:5" x14ac:dyDescent="0.2">
      <c r="A248" t="s">
        <v>704</v>
      </c>
      <c r="B248" t="s">
        <v>256</v>
      </c>
      <c r="C248" t="s">
        <v>386</v>
      </c>
      <c r="D248" t="s">
        <v>179</v>
      </c>
    </row>
    <row r="249" spans="1:5" x14ac:dyDescent="0.2">
      <c r="A249" t="s">
        <v>704</v>
      </c>
      <c r="B249" t="s">
        <v>256</v>
      </c>
      <c r="C249" t="s">
        <v>386</v>
      </c>
      <c r="D249" t="s">
        <v>30</v>
      </c>
    </row>
    <row r="250" spans="1:5" x14ac:dyDescent="0.2">
      <c r="A250" t="s">
        <v>704</v>
      </c>
      <c r="B250" t="s">
        <v>256</v>
      </c>
      <c r="C250" t="s">
        <v>386</v>
      </c>
      <c r="D250" t="s">
        <v>367</v>
      </c>
    </row>
    <row r="251" spans="1:5" x14ac:dyDescent="0.2">
      <c r="A251" t="s">
        <v>704</v>
      </c>
      <c r="B251" t="s">
        <v>256</v>
      </c>
      <c r="C251" t="s">
        <v>386</v>
      </c>
      <c r="D251" t="s">
        <v>303</v>
      </c>
    </row>
    <row r="252" spans="1:5" x14ac:dyDescent="0.2">
      <c r="A252" t="s">
        <v>704</v>
      </c>
      <c r="B252" t="s">
        <v>256</v>
      </c>
      <c r="C252" t="s">
        <v>386</v>
      </c>
      <c r="D252" t="s">
        <v>213</v>
      </c>
    </row>
    <row r="253" spans="1:5" x14ac:dyDescent="0.2">
      <c r="A253" t="s">
        <v>704</v>
      </c>
      <c r="B253" t="s">
        <v>256</v>
      </c>
      <c r="C253" t="s">
        <v>386</v>
      </c>
      <c r="D253" t="s">
        <v>177</v>
      </c>
    </row>
    <row r="254" spans="1:5" x14ac:dyDescent="0.2">
      <c r="A254" t="s">
        <v>704</v>
      </c>
      <c r="B254" t="s">
        <v>256</v>
      </c>
      <c r="C254" t="s">
        <v>386</v>
      </c>
      <c r="D254" t="s">
        <v>135</v>
      </c>
    </row>
    <row r="255" spans="1:5" x14ac:dyDescent="0.2">
      <c r="A255" t="s">
        <v>704</v>
      </c>
      <c r="B255" t="s">
        <v>256</v>
      </c>
      <c r="C255" t="s">
        <v>386</v>
      </c>
      <c r="D255" t="s">
        <v>136</v>
      </c>
    </row>
    <row r="256" spans="1:5" x14ac:dyDescent="0.2">
      <c r="A256" t="s">
        <v>704</v>
      </c>
      <c r="B256" t="s">
        <v>256</v>
      </c>
      <c r="C256" t="s">
        <v>386</v>
      </c>
      <c r="D256" t="s">
        <v>305</v>
      </c>
    </row>
    <row r="257" spans="1:5" x14ac:dyDescent="0.2">
      <c r="A257" t="s">
        <v>704</v>
      </c>
      <c r="B257" t="s">
        <v>256</v>
      </c>
      <c r="C257" t="s">
        <v>386</v>
      </c>
      <c r="D257" t="s">
        <v>33</v>
      </c>
    </row>
    <row r="258" spans="1:5" x14ac:dyDescent="0.2">
      <c r="A258" t="s">
        <v>704</v>
      </c>
      <c r="B258" t="s">
        <v>256</v>
      </c>
      <c r="C258" t="s">
        <v>386</v>
      </c>
      <c r="D258" t="s">
        <v>172</v>
      </c>
    </row>
    <row r="259" spans="1:5" x14ac:dyDescent="0.2">
      <c r="A259" t="s">
        <v>704</v>
      </c>
      <c r="B259" t="s">
        <v>363</v>
      </c>
      <c r="C259" t="s">
        <v>384</v>
      </c>
      <c r="D259" t="s">
        <v>387</v>
      </c>
      <c r="E259" t="s">
        <v>457</v>
      </c>
    </row>
    <row r="260" spans="1:5" x14ac:dyDescent="0.2">
      <c r="A260" t="s">
        <v>704</v>
      </c>
      <c r="B260" t="s">
        <v>363</v>
      </c>
      <c r="C260" t="s">
        <v>384</v>
      </c>
      <c r="D260" t="s">
        <v>81</v>
      </c>
      <c r="E260" t="s">
        <v>385</v>
      </c>
    </row>
    <row r="261" spans="1:5" x14ac:dyDescent="0.2">
      <c r="A261" t="s">
        <v>704</v>
      </c>
      <c r="B261" t="s">
        <v>363</v>
      </c>
      <c r="C261" t="s">
        <v>384</v>
      </c>
      <c r="D261" t="s">
        <v>120</v>
      </c>
      <c r="E261" t="s">
        <v>458</v>
      </c>
    </row>
    <row r="262" spans="1:5" x14ac:dyDescent="0.2">
      <c r="A262" t="s">
        <v>704</v>
      </c>
      <c r="B262" t="s">
        <v>363</v>
      </c>
      <c r="C262" t="s">
        <v>384</v>
      </c>
      <c r="D262" t="s">
        <v>120</v>
      </c>
      <c r="E262" t="s">
        <v>459</v>
      </c>
    </row>
    <row r="263" spans="1:5" x14ac:dyDescent="0.2">
      <c r="A263" t="s">
        <v>704</v>
      </c>
      <c r="B263" t="s">
        <v>363</v>
      </c>
      <c r="C263" t="s">
        <v>384</v>
      </c>
      <c r="D263" t="s">
        <v>364</v>
      </c>
      <c r="E263" t="s">
        <v>460</v>
      </c>
    </row>
    <row r="264" spans="1:5" x14ac:dyDescent="0.2">
      <c r="A264" t="s">
        <v>704</v>
      </c>
      <c r="B264" t="s">
        <v>363</v>
      </c>
      <c r="C264" t="s">
        <v>384</v>
      </c>
      <c r="D264" t="s">
        <v>201</v>
      </c>
      <c r="E264" t="s">
        <v>461</v>
      </c>
    </row>
    <row r="265" spans="1:5" x14ac:dyDescent="0.2">
      <c r="A265" t="s">
        <v>704</v>
      </c>
      <c r="B265" t="s">
        <v>363</v>
      </c>
      <c r="C265" t="s">
        <v>384</v>
      </c>
      <c r="D265" t="s">
        <v>272</v>
      </c>
      <c r="E265" t="s">
        <v>462</v>
      </c>
    </row>
    <row r="266" spans="1:5" x14ac:dyDescent="0.2">
      <c r="A266" t="s">
        <v>704</v>
      </c>
      <c r="B266" t="s">
        <v>363</v>
      </c>
      <c r="C266" t="s">
        <v>384</v>
      </c>
      <c r="D266" t="s">
        <v>387</v>
      </c>
      <c r="E266" t="s">
        <v>448</v>
      </c>
    </row>
    <row r="267" spans="1:5" x14ac:dyDescent="0.2">
      <c r="A267" t="s">
        <v>704</v>
      </c>
      <c r="B267" t="s">
        <v>363</v>
      </c>
      <c r="C267" t="s">
        <v>386</v>
      </c>
      <c r="D267" t="s">
        <v>372</v>
      </c>
    </row>
    <row r="268" spans="1:5" x14ac:dyDescent="0.2">
      <c r="A268" t="s">
        <v>704</v>
      </c>
      <c r="B268" t="s">
        <v>363</v>
      </c>
      <c r="C268" t="s">
        <v>386</v>
      </c>
      <c r="D268" t="s">
        <v>26</v>
      </c>
    </row>
    <row r="269" spans="1:5" x14ac:dyDescent="0.2">
      <c r="A269" t="s">
        <v>704</v>
      </c>
      <c r="B269" t="s">
        <v>201</v>
      </c>
      <c r="C269" t="s">
        <v>384</v>
      </c>
      <c r="D269" t="s">
        <v>81</v>
      </c>
      <c r="E269" t="s">
        <v>385</v>
      </c>
    </row>
    <row r="270" spans="1:5" x14ac:dyDescent="0.2">
      <c r="A270" t="s">
        <v>704</v>
      </c>
      <c r="B270" t="s">
        <v>201</v>
      </c>
      <c r="C270" t="s">
        <v>384</v>
      </c>
      <c r="D270" t="s">
        <v>387</v>
      </c>
      <c r="E270" t="s">
        <v>448</v>
      </c>
    </row>
    <row r="271" spans="1:5" x14ac:dyDescent="0.2">
      <c r="A271" t="s">
        <v>704</v>
      </c>
      <c r="B271" t="s">
        <v>201</v>
      </c>
      <c r="C271" t="s">
        <v>386</v>
      </c>
      <c r="D271" t="s">
        <v>26</v>
      </c>
    </row>
    <row r="272" spans="1:5" x14ac:dyDescent="0.2">
      <c r="A272" t="s">
        <v>704</v>
      </c>
      <c r="B272" t="s">
        <v>258</v>
      </c>
      <c r="C272" t="s">
        <v>384</v>
      </c>
      <c r="D272" t="s">
        <v>81</v>
      </c>
      <c r="E272" t="s">
        <v>385</v>
      </c>
    </row>
    <row r="273" spans="1:5" x14ac:dyDescent="0.2">
      <c r="A273" t="s">
        <v>704</v>
      </c>
      <c r="B273" t="s">
        <v>115</v>
      </c>
      <c r="C273" t="s">
        <v>384</v>
      </c>
      <c r="D273" t="s">
        <v>387</v>
      </c>
      <c r="E273" t="s">
        <v>457</v>
      </c>
    </row>
    <row r="274" spans="1:5" x14ac:dyDescent="0.2">
      <c r="A274" t="s">
        <v>704</v>
      </c>
      <c r="B274" t="s">
        <v>115</v>
      </c>
      <c r="C274" t="s">
        <v>384</v>
      </c>
      <c r="D274" t="s">
        <v>81</v>
      </c>
      <c r="E274" t="s">
        <v>385</v>
      </c>
    </row>
    <row r="275" spans="1:5" x14ac:dyDescent="0.2">
      <c r="A275" t="s">
        <v>704</v>
      </c>
      <c r="B275" t="s">
        <v>115</v>
      </c>
      <c r="C275" t="s">
        <v>384</v>
      </c>
      <c r="D275" t="s">
        <v>106</v>
      </c>
      <c r="E275" t="s">
        <v>463</v>
      </c>
    </row>
    <row r="276" spans="1:5" x14ac:dyDescent="0.2">
      <c r="A276" t="s">
        <v>704</v>
      </c>
      <c r="B276" t="s">
        <v>115</v>
      </c>
      <c r="C276" t="s">
        <v>384</v>
      </c>
      <c r="D276" t="s">
        <v>387</v>
      </c>
      <c r="E276" t="s">
        <v>448</v>
      </c>
    </row>
    <row r="277" spans="1:5" x14ac:dyDescent="0.2">
      <c r="A277" t="s">
        <v>704</v>
      </c>
      <c r="B277" t="s">
        <v>115</v>
      </c>
      <c r="C277" t="s">
        <v>384</v>
      </c>
      <c r="D277" t="s">
        <v>232</v>
      </c>
      <c r="E277" t="s">
        <v>464</v>
      </c>
    </row>
    <row r="278" spans="1:5" x14ac:dyDescent="0.2">
      <c r="A278" t="s">
        <v>704</v>
      </c>
      <c r="B278" t="s">
        <v>115</v>
      </c>
      <c r="C278" t="s">
        <v>386</v>
      </c>
      <c r="D278" t="s">
        <v>26</v>
      </c>
    </row>
    <row r="279" spans="1:5" x14ac:dyDescent="0.2">
      <c r="A279" t="s">
        <v>704</v>
      </c>
      <c r="B279" t="s">
        <v>26</v>
      </c>
      <c r="C279" t="s">
        <v>384</v>
      </c>
      <c r="D279" t="s">
        <v>387</v>
      </c>
      <c r="E279" t="s">
        <v>457</v>
      </c>
    </row>
    <row r="280" spans="1:5" x14ac:dyDescent="0.2">
      <c r="A280" t="s">
        <v>704</v>
      </c>
      <c r="B280" t="s">
        <v>26</v>
      </c>
      <c r="C280" t="s">
        <v>384</v>
      </c>
      <c r="D280" t="s">
        <v>81</v>
      </c>
      <c r="E280" t="s">
        <v>385</v>
      </c>
    </row>
    <row r="281" spans="1:5" x14ac:dyDescent="0.2">
      <c r="A281" t="s">
        <v>704</v>
      </c>
      <c r="B281" t="s">
        <v>26</v>
      </c>
      <c r="C281" t="s">
        <v>384</v>
      </c>
      <c r="D281" t="s">
        <v>387</v>
      </c>
      <c r="E281" t="s">
        <v>452</v>
      </c>
    </row>
    <row r="282" spans="1:5" x14ac:dyDescent="0.2">
      <c r="A282" t="s">
        <v>704</v>
      </c>
      <c r="B282" t="s">
        <v>26</v>
      </c>
      <c r="C282" t="s">
        <v>384</v>
      </c>
      <c r="D282" t="s">
        <v>387</v>
      </c>
      <c r="E282" t="s">
        <v>446</v>
      </c>
    </row>
    <row r="283" spans="1:5" x14ac:dyDescent="0.2">
      <c r="A283" t="s">
        <v>704</v>
      </c>
      <c r="B283" t="s">
        <v>26</v>
      </c>
      <c r="C283" t="s">
        <v>384</v>
      </c>
      <c r="D283" t="s">
        <v>387</v>
      </c>
      <c r="E283" t="s">
        <v>448</v>
      </c>
    </row>
    <row r="284" spans="1:5" x14ac:dyDescent="0.2">
      <c r="A284" t="s">
        <v>704</v>
      </c>
      <c r="B284" t="s">
        <v>26</v>
      </c>
      <c r="C284" t="s">
        <v>384</v>
      </c>
      <c r="D284" t="s">
        <v>387</v>
      </c>
      <c r="E284" t="s">
        <v>449</v>
      </c>
    </row>
    <row r="285" spans="1:5" x14ac:dyDescent="0.2">
      <c r="A285" t="s">
        <v>704</v>
      </c>
      <c r="B285" t="s">
        <v>26</v>
      </c>
      <c r="C285" t="s">
        <v>386</v>
      </c>
      <c r="D285" t="s">
        <v>258</v>
      </c>
    </row>
    <row r="286" spans="1:5" x14ac:dyDescent="0.2">
      <c r="A286" t="s">
        <v>704</v>
      </c>
      <c r="B286" t="s">
        <v>272</v>
      </c>
      <c r="C286" t="s">
        <v>384</v>
      </c>
      <c r="D286" t="s">
        <v>387</v>
      </c>
      <c r="E286" t="s">
        <v>457</v>
      </c>
    </row>
    <row r="287" spans="1:5" x14ac:dyDescent="0.2">
      <c r="A287" t="s">
        <v>704</v>
      </c>
      <c r="B287" t="s">
        <v>272</v>
      </c>
      <c r="C287" t="s">
        <v>384</v>
      </c>
      <c r="D287" t="s">
        <v>81</v>
      </c>
      <c r="E287" t="s">
        <v>385</v>
      </c>
    </row>
    <row r="288" spans="1:5" x14ac:dyDescent="0.2">
      <c r="A288" t="s">
        <v>704</v>
      </c>
      <c r="B288" t="s">
        <v>272</v>
      </c>
      <c r="C288" t="s">
        <v>384</v>
      </c>
      <c r="D288" t="s">
        <v>387</v>
      </c>
      <c r="E288" t="s">
        <v>446</v>
      </c>
    </row>
    <row r="289" spans="1:5" x14ac:dyDescent="0.2">
      <c r="A289" t="s">
        <v>704</v>
      </c>
      <c r="B289" t="s">
        <v>272</v>
      </c>
      <c r="C289" t="s">
        <v>384</v>
      </c>
      <c r="D289" t="s">
        <v>387</v>
      </c>
      <c r="E289" t="s">
        <v>465</v>
      </c>
    </row>
    <row r="290" spans="1:5" x14ac:dyDescent="0.2">
      <c r="A290" t="s">
        <v>704</v>
      </c>
      <c r="B290" t="s">
        <v>272</v>
      </c>
      <c r="C290" t="s">
        <v>384</v>
      </c>
      <c r="D290" t="s">
        <v>387</v>
      </c>
      <c r="E290" t="s">
        <v>448</v>
      </c>
    </row>
    <row r="291" spans="1:5" x14ac:dyDescent="0.2">
      <c r="A291" t="s">
        <v>704</v>
      </c>
      <c r="B291" t="s">
        <v>272</v>
      </c>
      <c r="C291" t="s">
        <v>384</v>
      </c>
      <c r="D291" t="s">
        <v>232</v>
      </c>
      <c r="E291" t="s">
        <v>464</v>
      </c>
    </row>
    <row r="292" spans="1:5" x14ac:dyDescent="0.2">
      <c r="A292" t="s">
        <v>704</v>
      </c>
      <c r="B292" t="s">
        <v>272</v>
      </c>
      <c r="C292" t="s">
        <v>384</v>
      </c>
      <c r="D292" t="s">
        <v>387</v>
      </c>
      <c r="E292" t="s">
        <v>466</v>
      </c>
    </row>
    <row r="293" spans="1:5" x14ac:dyDescent="0.2">
      <c r="A293" t="s">
        <v>704</v>
      </c>
      <c r="B293" t="s">
        <v>272</v>
      </c>
      <c r="C293" t="s">
        <v>384</v>
      </c>
      <c r="D293" t="s">
        <v>387</v>
      </c>
      <c r="E293" t="s">
        <v>449</v>
      </c>
    </row>
    <row r="294" spans="1:5" x14ac:dyDescent="0.2">
      <c r="A294" t="s">
        <v>704</v>
      </c>
      <c r="B294" t="s">
        <v>272</v>
      </c>
      <c r="C294" t="s">
        <v>386</v>
      </c>
      <c r="D294" t="s">
        <v>372</v>
      </c>
    </row>
    <row r="295" spans="1:5" x14ac:dyDescent="0.2">
      <c r="A295" t="s">
        <v>704</v>
      </c>
      <c r="B295" t="s">
        <v>272</v>
      </c>
      <c r="C295" t="s">
        <v>386</v>
      </c>
      <c r="D295" t="s">
        <v>106</v>
      </c>
    </row>
    <row r="296" spans="1:5" x14ac:dyDescent="0.2">
      <c r="A296" t="s">
        <v>704</v>
      </c>
      <c r="B296" t="s">
        <v>272</v>
      </c>
      <c r="C296" t="s">
        <v>386</v>
      </c>
      <c r="D296" t="s">
        <v>215</v>
      </c>
    </row>
    <row r="297" spans="1:5" x14ac:dyDescent="0.2">
      <c r="A297" t="s">
        <v>704</v>
      </c>
      <c r="B297" t="s">
        <v>272</v>
      </c>
      <c r="C297" t="s">
        <v>386</v>
      </c>
      <c r="D297" t="s">
        <v>26</v>
      </c>
    </row>
    <row r="298" spans="1:5" x14ac:dyDescent="0.2">
      <c r="A298" t="s">
        <v>704</v>
      </c>
      <c r="B298" t="s">
        <v>272</v>
      </c>
      <c r="C298" t="s">
        <v>386</v>
      </c>
      <c r="D298" t="s">
        <v>201</v>
      </c>
    </row>
    <row r="299" spans="1:5" x14ac:dyDescent="0.2">
      <c r="A299" t="s">
        <v>704</v>
      </c>
      <c r="B299" t="s">
        <v>186</v>
      </c>
      <c r="C299" t="s">
        <v>386</v>
      </c>
      <c r="D299" t="s">
        <v>345</v>
      </c>
    </row>
    <row r="300" spans="1:5" x14ac:dyDescent="0.2">
      <c r="A300" t="s">
        <v>704</v>
      </c>
      <c r="B300" t="s">
        <v>186</v>
      </c>
      <c r="C300" t="s">
        <v>386</v>
      </c>
      <c r="D300" t="s">
        <v>128</v>
      </c>
    </row>
    <row r="301" spans="1:5" x14ac:dyDescent="0.2">
      <c r="A301" t="s">
        <v>704</v>
      </c>
      <c r="B301" t="s">
        <v>302</v>
      </c>
      <c r="C301" t="s">
        <v>384</v>
      </c>
      <c r="D301" t="s">
        <v>81</v>
      </c>
      <c r="E301" t="s">
        <v>385</v>
      </c>
    </row>
    <row r="302" spans="1:5" x14ac:dyDescent="0.2">
      <c r="A302" t="s">
        <v>704</v>
      </c>
      <c r="B302" t="s">
        <v>302</v>
      </c>
      <c r="C302" t="s">
        <v>386</v>
      </c>
      <c r="D302" t="s">
        <v>179</v>
      </c>
    </row>
    <row r="303" spans="1:5" x14ac:dyDescent="0.2">
      <c r="A303" t="s">
        <v>704</v>
      </c>
      <c r="B303" t="s">
        <v>302</v>
      </c>
      <c r="C303" t="s">
        <v>386</v>
      </c>
      <c r="D303" t="s">
        <v>305</v>
      </c>
    </row>
    <row r="304" spans="1:5" x14ac:dyDescent="0.2">
      <c r="A304" t="s">
        <v>704</v>
      </c>
      <c r="B304" t="s">
        <v>302</v>
      </c>
      <c r="C304" t="s">
        <v>386</v>
      </c>
      <c r="D304" t="s">
        <v>201</v>
      </c>
    </row>
    <row r="305" spans="1:5" x14ac:dyDescent="0.2">
      <c r="A305" t="s">
        <v>704</v>
      </c>
      <c r="B305" t="s">
        <v>302</v>
      </c>
      <c r="C305" t="s">
        <v>386</v>
      </c>
      <c r="D305" t="s">
        <v>272</v>
      </c>
    </row>
    <row r="306" spans="1:5" x14ac:dyDescent="0.2">
      <c r="A306" t="s">
        <v>704</v>
      </c>
      <c r="B306" t="s">
        <v>302</v>
      </c>
      <c r="C306" t="s">
        <v>386</v>
      </c>
      <c r="D306" t="s">
        <v>113</v>
      </c>
    </row>
    <row r="307" spans="1:5" x14ac:dyDescent="0.2">
      <c r="A307" t="s">
        <v>704</v>
      </c>
      <c r="B307" t="s">
        <v>302</v>
      </c>
      <c r="C307" t="s">
        <v>386</v>
      </c>
      <c r="D307" t="s">
        <v>26</v>
      </c>
    </row>
    <row r="308" spans="1:5" x14ac:dyDescent="0.2">
      <c r="A308" t="s">
        <v>704</v>
      </c>
      <c r="B308" t="s">
        <v>302</v>
      </c>
      <c r="C308" t="s">
        <v>386</v>
      </c>
      <c r="D308" t="s">
        <v>62</v>
      </c>
    </row>
    <row r="309" spans="1:5" x14ac:dyDescent="0.2">
      <c r="A309" t="s">
        <v>704</v>
      </c>
      <c r="B309" t="s">
        <v>302</v>
      </c>
      <c r="C309" t="s">
        <v>386</v>
      </c>
      <c r="D309" t="s">
        <v>165</v>
      </c>
    </row>
    <row r="310" spans="1:5" x14ac:dyDescent="0.2">
      <c r="A310" t="s">
        <v>704</v>
      </c>
      <c r="B310" t="s">
        <v>302</v>
      </c>
      <c r="C310" t="s">
        <v>386</v>
      </c>
      <c r="D310" t="s">
        <v>276</v>
      </c>
    </row>
    <row r="311" spans="1:5" x14ac:dyDescent="0.2">
      <c r="A311" t="s">
        <v>704</v>
      </c>
      <c r="B311" t="s">
        <v>302</v>
      </c>
      <c r="C311" t="s">
        <v>386</v>
      </c>
      <c r="D311" t="s">
        <v>309</v>
      </c>
    </row>
    <row r="312" spans="1:5" x14ac:dyDescent="0.2">
      <c r="A312" t="s">
        <v>704</v>
      </c>
      <c r="B312" t="s">
        <v>91</v>
      </c>
      <c r="C312" t="s">
        <v>386</v>
      </c>
      <c r="D312" t="s">
        <v>83</v>
      </c>
    </row>
    <row r="313" spans="1:5" x14ac:dyDescent="0.2">
      <c r="A313" t="s">
        <v>704</v>
      </c>
      <c r="B313" t="s">
        <v>91</v>
      </c>
      <c r="C313" t="s">
        <v>386</v>
      </c>
      <c r="D313" t="s">
        <v>136</v>
      </c>
    </row>
    <row r="314" spans="1:5" x14ac:dyDescent="0.2">
      <c r="A314" t="s">
        <v>704</v>
      </c>
      <c r="B314" t="s">
        <v>91</v>
      </c>
      <c r="C314" t="s">
        <v>386</v>
      </c>
      <c r="D314" t="s">
        <v>213</v>
      </c>
    </row>
    <row r="315" spans="1:5" x14ac:dyDescent="0.2">
      <c r="A315" t="s">
        <v>704</v>
      </c>
      <c r="B315" t="s">
        <v>91</v>
      </c>
      <c r="C315" t="s">
        <v>386</v>
      </c>
      <c r="D315" t="s">
        <v>72</v>
      </c>
    </row>
    <row r="316" spans="1:5" x14ac:dyDescent="0.2">
      <c r="A316" t="s">
        <v>704</v>
      </c>
      <c r="B316" t="s">
        <v>91</v>
      </c>
      <c r="C316" t="s">
        <v>386</v>
      </c>
      <c r="D316" t="s">
        <v>305</v>
      </c>
    </row>
    <row r="317" spans="1:5" x14ac:dyDescent="0.2">
      <c r="A317" t="s">
        <v>704</v>
      </c>
      <c r="B317" t="s">
        <v>62</v>
      </c>
      <c r="C317" t="s">
        <v>384</v>
      </c>
      <c r="D317" t="s">
        <v>387</v>
      </c>
      <c r="E317" t="s">
        <v>457</v>
      </c>
    </row>
    <row r="318" spans="1:5" x14ac:dyDescent="0.2">
      <c r="A318" t="s">
        <v>704</v>
      </c>
      <c r="B318" t="s">
        <v>62</v>
      </c>
      <c r="C318" t="s">
        <v>384</v>
      </c>
      <c r="D318" t="s">
        <v>81</v>
      </c>
      <c r="E318" t="s">
        <v>385</v>
      </c>
    </row>
    <row r="319" spans="1:5" x14ac:dyDescent="0.2">
      <c r="A319" t="s">
        <v>704</v>
      </c>
      <c r="B319" t="s">
        <v>62</v>
      </c>
      <c r="C319" t="s">
        <v>386</v>
      </c>
      <c r="D319" t="s">
        <v>59</v>
      </c>
    </row>
    <row r="320" spans="1:5" x14ac:dyDescent="0.2">
      <c r="A320" t="s">
        <v>704</v>
      </c>
      <c r="B320" t="s">
        <v>62</v>
      </c>
      <c r="C320" t="s">
        <v>386</v>
      </c>
      <c r="D320" t="s">
        <v>372</v>
      </c>
    </row>
    <row r="321" spans="1:4" x14ac:dyDescent="0.2">
      <c r="A321" t="s">
        <v>704</v>
      </c>
      <c r="B321" t="s">
        <v>62</v>
      </c>
      <c r="C321" t="s">
        <v>386</v>
      </c>
      <c r="D321" t="s">
        <v>201</v>
      </c>
    </row>
    <row r="322" spans="1:4" x14ac:dyDescent="0.2">
      <c r="A322" t="s">
        <v>704</v>
      </c>
      <c r="B322" t="s">
        <v>62</v>
      </c>
      <c r="C322" t="s">
        <v>386</v>
      </c>
      <c r="D322" t="s">
        <v>387</v>
      </c>
    </row>
    <row r="323" spans="1:4" x14ac:dyDescent="0.2">
      <c r="A323" t="s">
        <v>704</v>
      </c>
      <c r="B323" t="s">
        <v>62</v>
      </c>
      <c r="C323" t="s">
        <v>386</v>
      </c>
      <c r="D323" t="s">
        <v>26</v>
      </c>
    </row>
    <row r="324" spans="1:4" x14ac:dyDescent="0.2">
      <c r="A324" t="s">
        <v>704</v>
      </c>
      <c r="B324" t="s">
        <v>111</v>
      </c>
      <c r="C324" t="s">
        <v>386</v>
      </c>
      <c r="D324" t="s">
        <v>179</v>
      </c>
    </row>
    <row r="325" spans="1:4" x14ac:dyDescent="0.2">
      <c r="A325" t="s">
        <v>704</v>
      </c>
      <c r="B325" t="s">
        <v>111</v>
      </c>
      <c r="C325" t="s">
        <v>386</v>
      </c>
      <c r="D325" t="s">
        <v>305</v>
      </c>
    </row>
    <row r="326" spans="1:4" x14ac:dyDescent="0.2">
      <c r="A326" t="s">
        <v>704</v>
      </c>
      <c r="B326" t="s">
        <v>111</v>
      </c>
      <c r="C326" t="s">
        <v>386</v>
      </c>
      <c r="D326" t="s">
        <v>259</v>
      </c>
    </row>
    <row r="327" spans="1:4" x14ac:dyDescent="0.2">
      <c r="A327" t="s">
        <v>704</v>
      </c>
      <c r="B327" t="s">
        <v>111</v>
      </c>
      <c r="C327" t="s">
        <v>386</v>
      </c>
      <c r="D327" t="s">
        <v>172</v>
      </c>
    </row>
    <row r="328" spans="1:4" x14ac:dyDescent="0.2">
      <c r="A328" t="s">
        <v>704</v>
      </c>
      <c r="B328" t="s">
        <v>111</v>
      </c>
      <c r="C328" t="s">
        <v>386</v>
      </c>
      <c r="D328" t="s">
        <v>72</v>
      </c>
    </row>
    <row r="329" spans="1:4" x14ac:dyDescent="0.2">
      <c r="A329" t="s">
        <v>704</v>
      </c>
      <c r="B329" t="s">
        <v>111</v>
      </c>
      <c r="C329" t="s">
        <v>386</v>
      </c>
      <c r="D329" t="s">
        <v>293</v>
      </c>
    </row>
    <row r="330" spans="1:4" x14ac:dyDescent="0.2">
      <c r="A330" t="s">
        <v>704</v>
      </c>
      <c r="B330" t="s">
        <v>111</v>
      </c>
      <c r="C330" t="s">
        <v>386</v>
      </c>
      <c r="D330" t="s">
        <v>135</v>
      </c>
    </row>
    <row r="331" spans="1:4" x14ac:dyDescent="0.2">
      <c r="A331" t="s">
        <v>704</v>
      </c>
      <c r="B331" t="s">
        <v>111</v>
      </c>
      <c r="C331" t="s">
        <v>386</v>
      </c>
      <c r="D331" t="s">
        <v>309</v>
      </c>
    </row>
    <row r="332" spans="1:4" x14ac:dyDescent="0.2">
      <c r="A332" t="s">
        <v>704</v>
      </c>
      <c r="B332" t="s">
        <v>111</v>
      </c>
      <c r="C332" t="s">
        <v>386</v>
      </c>
      <c r="D332" t="s">
        <v>358</v>
      </c>
    </row>
    <row r="333" spans="1:4" x14ac:dyDescent="0.2">
      <c r="A333" t="s">
        <v>704</v>
      </c>
      <c r="B333" t="s">
        <v>111</v>
      </c>
      <c r="C333" t="s">
        <v>386</v>
      </c>
      <c r="D333" t="s">
        <v>185</v>
      </c>
    </row>
    <row r="334" spans="1:4" x14ac:dyDescent="0.2">
      <c r="A334" t="s">
        <v>704</v>
      </c>
      <c r="B334" t="s">
        <v>111</v>
      </c>
      <c r="C334" t="s">
        <v>386</v>
      </c>
      <c r="D334" t="s">
        <v>188</v>
      </c>
    </row>
    <row r="335" spans="1:4" x14ac:dyDescent="0.2">
      <c r="A335" t="s">
        <v>704</v>
      </c>
      <c r="B335" t="s">
        <v>111</v>
      </c>
      <c r="C335" t="s">
        <v>386</v>
      </c>
      <c r="D335" t="s">
        <v>83</v>
      </c>
    </row>
    <row r="336" spans="1:4" x14ac:dyDescent="0.2">
      <c r="A336" t="s">
        <v>704</v>
      </c>
      <c r="B336" t="s">
        <v>111</v>
      </c>
      <c r="C336" t="s">
        <v>386</v>
      </c>
      <c r="D336" t="s">
        <v>128</v>
      </c>
    </row>
    <row r="337" spans="1:5" x14ac:dyDescent="0.2">
      <c r="A337" t="s">
        <v>704</v>
      </c>
      <c r="B337" t="s">
        <v>111</v>
      </c>
      <c r="C337" t="s">
        <v>386</v>
      </c>
      <c r="D337" t="s">
        <v>306</v>
      </c>
    </row>
    <row r="338" spans="1:5" x14ac:dyDescent="0.2">
      <c r="A338" t="s">
        <v>704</v>
      </c>
      <c r="B338" t="s">
        <v>111</v>
      </c>
      <c r="C338" t="s">
        <v>386</v>
      </c>
      <c r="D338" t="s">
        <v>43</v>
      </c>
    </row>
    <row r="339" spans="1:5" x14ac:dyDescent="0.2">
      <c r="A339" t="s">
        <v>704</v>
      </c>
      <c r="B339" t="s">
        <v>111</v>
      </c>
      <c r="C339" t="s">
        <v>386</v>
      </c>
      <c r="D339" t="s">
        <v>220</v>
      </c>
    </row>
    <row r="340" spans="1:5" x14ac:dyDescent="0.2">
      <c r="A340" t="s">
        <v>704</v>
      </c>
      <c r="B340" t="s">
        <v>180</v>
      </c>
      <c r="C340" t="s">
        <v>384</v>
      </c>
      <c r="D340" t="s">
        <v>387</v>
      </c>
      <c r="E340" t="s">
        <v>457</v>
      </c>
    </row>
    <row r="341" spans="1:5" x14ac:dyDescent="0.2">
      <c r="A341" t="s">
        <v>704</v>
      </c>
      <c r="B341" t="s">
        <v>180</v>
      </c>
      <c r="C341" t="s">
        <v>384</v>
      </c>
      <c r="D341" t="s">
        <v>81</v>
      </c>
      <c r="E341" t="s">
        <v>385</v>
      </c>
    </row>
    <row r="342" spans="1:5" x14ac:dyDescent="0.2">
      <c r="A342" t="s">
        <v>704</v>
      </c>
      <c r="B342" t="s">
        <v>180</v>
      </c>
      <c r="C342" t="s">
        <v>384</v>
      </c>
      <c r="D342" t="s">
        <v>363</v>
      </c>
      <c r="E342" t="s">
        <v>467</v>
      </c>
    </row>
    <row r="343" spans="1:5" x14ac:dyDescent="0.2">
      <c r="A343" t="s">
        <v>704</v>
      </c>
      <c r="B343" t="s">
        <v>180</v>
      </c>
      <c r="C343" t="s">
        <v>384</v>
      </c>
      <c r="D343" t="s">
        <v>363</v>
      </c>
      <c r="E343" t="s">
        <v>468</v>
      </c>
    </row>
    <row r="344" spans="1:5" x14ac:dyDescent="0.2">
      <c r="A344" t="s">
        <v>704</v>
      </c>
      <c r="B344" t="s">
        <v>180</v>
      </c>
      <c r="C344" t="s">
        <v>384</v>
      </c>
      <c r="D344" t="s">
        <v>272</v>
      </c>
      <c r="E344" t="s">
        <v>462</v>
      </c>
    </row>
    <row r="345" spans="1:5" x14ac:dyDescent="0.2">
      <c r="A345" t="s">
        <v>704</v>
      </c>
      <c r="B345" t="s">
        <v>180</v>
      </c>
      <c r="C345" t="s">
        <v>384</v>
      </c>
      <c r="D345" t="s">
        <v>8</v>
      </c>
      <c r="E345" t="s">
        <v>469</v>
      </c>
    </row>
    <row r="346" spans="1:5" x14ac:dyDescent="0.2">
      <c r="A346" t="s">
        <v>704</v>
      </c>
      <c r="B346" t="s">
        <v>180</v>
      </c>
      <c r="C346" t="s">
        <v>384</v>
      </c>
      <c r="D346" t="s">
        <v>8</v>
      </c>
      <c r="E346" t="s">
        <v>470</v>
      </c>
    </row>
    <row r="347" spans="1:5" x14ac:dyDescent="0.2">
      <c r="A347" t="s">
        <v>704</v>
      </c>
      <c r="B347" t="s">
        <v>180</v>
      </c>
      <c r="C347" t="s">
        <v>384</v>
      </c>
      <c r="D347" t="s">
        <v>8</v>
      </c>
      <c r="E347" t="s">
        <v>471</v>
      </c>
    </row>
    <row r="348" spans="1:5" x14ac:dyDescent="0.2">
      <c r="A348" t="s">
        <v>704</v>
      </c>
      <c r="B348" t="s">
        <v>180</v>
      </c>
      <c r="C348" t="s">
        <v>384</v>
      </c>
      <c r="D348" t="s">
        <v>8</v>
      </c>
      <c r="E348" t="s">
        <v>472</v>
      </c>
    </row>
    <row r="349" spans="1:5" x14ac:dyDescent="0.2">
      <c r="A349" t="s">
        <v>704</v>
      </c>
      <c r="B349" t="s">
        <v>180</v>
      </c>
      <c r="C349" t="s">
        <v>384</v>
      </c>
      <c r="D349" t="s">
        <v>8</v>
      </c>
      <c r="E349" t="s">
        <v>473</v>
      </c>
    </row>
    <row r="350" spans="1:5" x14ac:dyDescent="0.2">
      <c r="A350" t="s">
        <v>704</v>
      </c>
      <c r="B350" t="s">
        <v>180</v>
      </c>
      <c r="C350" t="s">
        <v>384</v>
      </c>
      <c r="D350" t="s">
        <v>387</v>
      </c>
      <c r="E350" t="s">
        <v>448</v>
      </c>
    </row>
    <row r="351" spans="1:5" x14ac:dyDescent="0.2">
      <c r="A351" t="s">
        <v>704</v>
      </c>
      <c r="B351" t="s">
        <v>180</v>
      </c>
      <c r="C351" t="s">
        <v>386</v>
      </c>
      <c r="D351" t="s">
        <v>59</v>
      </c>
    </row>
    <row r="352" spans="1:5" x14ac:dyDescent="0.2">
      <c r="A352" t="s">
        <v>704</v>
      </c>
      <c r="B352" t="s">
        <v>180</v>
      </c>
      <c r="C352" t="s">
        <v>386</v>
      </c>
      <c r="D352" t="s">
        <v>120</v>
      </c>
    </row>
    <row r="353" spans="1:5" x14ac:dyDescent="0.2">
      <c r="A353" t="s">
        <v>704</v>
      </c>
      <c r="B353" t="s">
        <v>180</v>
      </c>
      <c r="C353" t="s">
        <v>386</v>
      </c>
      <c r="D353" t="s">
        <v>201</v>
      </c>
    </row>
    <row r="354" spans="1:5" x14ac:dyDescent="0.2">
      <c r="A354" t="s">
        <v>704</v>
      </c>
      <c r="B354" t="s">
        <v>180</v>
      </c>
      <c r="C354" t="s">
        <v>386</v>
      </c>
      <c r="D354" t="s">
        <v>26</v>
      </c>
    </row>
    <row r="355" spans="1:5" x14ac:dyDescent="0.2">
      <c r="A355" t="s">
        <v>704</v>
      </c>
      <c r="B355" t="s">
        <v>100</v>
      </c>
      <c r="C355" t="s">
        <v>384</v>
      </c>
      <c r="D355" t="s">
        <v>1</v>
      </c>
      <c r="E355" t="s">
        <v>474</v>
      </c>
    </row>
    <row r="356" spans="1:5" x14ac:dyDescent="0.2">
      <c r="A356" t="s">
        <v>704</v>
      </c>
      <c r="B356" t="s">
        <v>100</v>
      </c>
      <c r="C356" t="s">
        <v>384</v>
      </c>
      <c r="D356" t="s">
        <v>1</v>
      </c>
      <c r="E356" t="s">
        <v>475</v>
      </c>
    </row>
    <row r="357" spans="1:5" x14ac:dyDescent="0.2">
      <c r="A357" t="s">
        <v>704</v>
      </c>
      <c r="B357" t="s">
        <v>100</v>
      </c>
      <c r="C357" t="s">
        <v>386</v>
      </c>
      <c r="D357" t="s">
        <v>217</v>
      </c>
    </row>
    <row r="358" spans="1:5" x14ac:dyDescent="0.2">
      <c r="A358" t="s">
        <v>704</v>
      </c>
      <c r="B358" t="s">
        <v>100</v>
      </c>
      <c r="C358" t="s">
        <v>386</v>
      </c>
      <c r="D358" t="s">
        <v>154</v>
      </c>
    </row>
    <row r="359" spans="1:5" x14ac:dyDescent="0.2">
      <c r="A359" t="s">
        <v>704</v>
      </c>
      <c r="B359" t="s">
        <v>100</v>
      </c>
      <c r="C359" t="s">
        <v>386</v>
      </c>
      <c r="D359" t="s">
        <v>372</v>
      </c>
    </row>
    <row r="360" spans="1:5" x14ac:dyDescent="0.2">
      <c r="A360" t="s">
        <v>704</v>
      </c>
      <c r="B360" t="s">
        <v>100</v>
      </c>
      <c r="C360" t="s">
        <v>386</v>
      </c>
      <c r="D360" t="s">
        <v>305</v>
      </c>
    </row>
    <row r="361" spans="1:5" x14ac:dyDescent="0.2">
      <c r="A361" t="s">
        <v>704</v>
      </c>
      <c r="B361" t="s">
        <v>165</v>
      </c>
      <c r="C361" t="s">
        <v>384</v>
      </c>
      <c r="D361" t="s">
        <v>387</v>
      </c>
      <c r="E361" t="s">
        <v>476</v>
      </c>
    </row>
    <row r="362" spans="1:5" x14ac:dyDescent="0.2">
      <c r="A362" t="s">
        <v>704</v>
      </c>
      <c r="B362" t="s">
        <v>165</v>
      </c>
      <c r="C362" t="s">
        <v>384</v>
      </c>
      <c r="D362" t="s">
        <v>387</v>
      </c>
      <c r="E362" t="s">
        <v>448</v>
      </c>
    </row>
    <row r="363" spans="1:5" x14ac:dyDescent="0.2">
      <c r="A363" t="s">
        <v>704</v>
      </c>
      <c r="B363" t="s">
        <v>165</v>
      </c>
      <c r="C363" t="s">
        <v>384</v>
      </c>
      <c r="D363" t="s">
        <v>232</v>
      </c>
      <c r="E363" t="s">
        <v>464</v>
      </c>
    </row>
    <row r="364" spans="1:5" x14ac:dyDescent="0.2">
      <c r="A364" t="s">
        <v>704</v>
      </c>
      <c r="B364" t="s">
        <v>165</v>
      </c>
      <c r="C364" t="s">
        <v>384</v>
      </c>
      <c r="D364" t="s">
        <v>387</v>
      </c>
      <c r="E364" t="s">
        <v>474</v>
      </c>
    </row>
    <row r="365" spans="1:5" x14ac:dyDescent="0.2">
      <c r="A365" t="s">
        <v>704</v>
      </c>
      <c r="B365" t="s">
        <v>165</v>
      </c>
      <c r="C365" t="s">
        <v>386</v>
      </c>
      <c r="D365" t="s">
        <v>59</v>
      </c>
    </row>
    <row r="366" spans="1:5" x14ac:dyDescent="0.2">
      <c r="A366" t="s">
        <v>704</v>
      </c>
      <c r="B366" t="s">
        <v>165</v>
      </c>
      <c r="C366" t="s">
        <v>386</v>
      </c>
      <c r="D366" t="s">
        <v>20</v>
      </c>
    </row>
    <row r="367" spans="1:5" x14ac:dyDescent="0.2">
      <c r="A367" t="s">
        <v>704</v>
      </c>
      <c r="B367" t="s">
        <v>165</v>
      </c>
      <c r="C367" t="s">
        <v>386</v>
      </c>
      <c r="D367" t="s">
        <v>100</v>
      </c>
    </row>
    <row r="368" spans="1:5" x14ac:dyDescent="0.2">
      <c r="A368" t="s">
        <v>704</v>
      </c>
      <c r="B368" t="s">
        <v>165</v>
      </c>
      <c r="C368" t="s">
        <v>386</v>
      </c>
      <c r="D368" t="s">
        <v>372</v>
      </c>
    </row>
    <row r="369" spans="1:5" x14ac:dyDescent="0.2">
      <c r="A369" t="s">
        <v>704</v>
      </c>
      <c r="B369" t="s">
        <v>165</v>
      </c>
      <c r="C369" t="s">
        <v>386</v>
      </c>
      <c r="D369" t="s">
        <v>217</v>
      </c>
    </row>
    <row r="370" spans="1:5" x14ac:dyDescent="0.2">
      <c r="A370" t="s">
        <v>704</v>
      </c>
      <c r="B370" t="s">
        <v>165</v>
      </c>
      <c r="C370" t="s">
        <v>386</v>
      </c>
      <c r="D370" t="s">
        <v>315</v>
      </c>
    </row>
    <row r="371" spans="1:5" x14ac:dyDescent="0.2">
      <c r="A371" t="s">
        <v>704</v>
      </c>
      <c r="B371" t="s">
        <v>165</v>
      </c>
      <c r="C371" t="s">
        <v>386</v>
      </c>
      <c r="D371" t="s">
        <v>106</v>
      </c>
    </row>
    <row r="372" spans="1:5" x14ac:dyDescent="0.2">
      <c r="A372" t="s">
        <v>704</v>
      </c>
      <c r="B372" t="s">
        <v>165</v>
      </c>
      <c r="C372" t="s">
        <v>386</v>
      </c>
      <c r="D372" t="s">
        <v>305</v>
      </c>
    </row>
    <row r="373" spans="1:5" x14ac:dyDescent="0.2">
      <c r="A373" t="s">
        <v>704</v>
      </c>
      <c r="B373" t="s">
        <v>20</v>
      </c>
      <c r="C373" t="s">
        <v>384</v>
      </c>
      <c r="D373" t="s">
        <v>387</v>
      </c>
      <c r="E373" t="s">
        <v>474</v>
      </c>
    </row>
    <row r="374" spans="1:5" x14ac:dyDescent="0.2">
      <c r="A374" t="s">
        <v>704</v>
      </c>
      <c r="B374" t="s">
        <v>20</v>
      </c>
      <c r="C374" t="s">
        <v>386</v>
      </c>
      <c r="D374" t="s">
        <v>100</v>
      </c>
    </row>
    <row r="375" spans="1:5" x14ac:dyDescent="0.2">
      <c r="A375" t="s">
        <v>704</v>
      </c>
      <c r="B375" t="s">
        <v>20</v>
      </c>
      <c r="C375" t="s">
        <v>386</v>
      </c>
      <c r="D375" t="s">
        <v>59</v>
      </c>
    </row>
    <row r="376" spans="1:5" x14ac:dyDescent="0.2">
      <c r="A376" t="s">
        <v>704</v>
      </c>
      <c r="B376" t="s">
        <v>20</v>
      </c>
      <c r="C376" t="s">
        <v>386</v>
      </c>
      <c r="D376" t="s">
        <v>217</v>
      </c>
    </row>
    <row r="377" spans="1:5" x14ac:dyDescent="0.2">
      <c r="A377" t="s">
        <v>704</v>
      </c>
      <c r="B377" t="s">
        <v>20</v>
      </c>
      <c r="C377" t="s">
        <v>386</v>
      </c>
      <c r="D377" t="s">
        <v>305</v>
      </c>
    </row>
    <row r="378" spans="1:5" x14ac:dyDescent="0.2">
      <c r="A378" t="s">
        <v>704</v>
      </c>
      <c r="B378" t="s">
        <v>276</v>
      </c>
      <c r="C378" t="s">
        <v>384</v>
      </c>
      <c r="D378" t="s">
        <v>81</v>
      </c>
      <c r="E378" t="s">
        <v>385</v>
      </c>
    </row>
    <row r="379" spans="1:5" x14ac:dyDescent="0.2">
      <c r="A379" t="s">
        <v>704</v>
      </c>
      <c r="B379" t="s">
        <v>276</v>
      </c>
      <c r="C379" t="s">
        <v>386</v>
      </c>
      <c r="D379" t="s">
        <v>26</v>
      </c>
    </row>
    <row r="380" spans="1:5" x14ac:dyDescent="0.2">
      <c r="A380" t="s">
        <v>704</v>
      </c>
      <c r="B380" t="s">
        <v>276</v>
      </c>
      <c r="C380" t="s">
        <v>386</v>
      </c>
      <c r="D380" t="s">
        <v>115</v>
      </c>
    </row>
    <row r="381" spans="1:5" x14ac:dyDescent="0.2">
      <c r="A381" t="s">
        <v>704</v>
      </c>
      <c r="B381" t="s">
        <v>276</v>
      </c>
      <c r="C381" t="s">
        <v>386</v>
      </c>
      <c r="D381" t="s">
        <v>232</v>
      </c>
    </row>
    <row r="382" spans="1:5" x14ac:dyDescent="0.2">
      <c r="A382" t="s">
        <v>704</v>
      </c>
      <c r="B382" t="s">
        <v>269</v>
      </c>
      <c r="C382" t="s">
        <v>386</v>
      </c>
      <c r="D382" t="s">
        <v>8</v>
      </c>
    </row>
    <row r="383" spans="1:5" x14ac:dyDescent="0.2">
      <c r="A383" t="s">
        <v>704</v>
      </c>
      <c r="B383" t="s">
        <v>269</v>
      </c>
      <c r="C383" t="s">
        <v>386</v>
      </c>
      <c r="D383" t="s">
        <v>202</v>
      </c>
    </row>
    <row r="384" spans="1:5" x14ac:dyDescent="0.2">
      <c r="A384" t="s">
        <v>704</v>
      </c>
      <c r="B384" t="s">
        <v>269</v>
      </c>
      <c r="C384" t="s">
        <v>386</v>
      </c>
      <c r="D384" t="s">
        <v>305</v>
      </c>
    </row>
    <row r="385" spans="1:5" x14ac:dyDescent="0.2">
      <c r="A385" t="s">
        <v>704</v>
      </c>
      <c r="B385" t="s">
        <v>259</v>
      </c>
      <c r="C385" t="s">
        <v>386</v>
      </c>
      <c r="D385" t="s">
        <v>305</v>
      </c>
    </row>
    <row r="386" spans="1:5" x14ac:dyDescent="0.2">
      <c r="A386" t="s">
        <v>704</v>
      </c>
      <c r="B386" t="s">
        <v>259</v>
      </c>
      <c r="C386" t="s">
        <v>386</v>
      </c>
      <c r="D386" t="s">
        <v>272</v>
      </c>
    </row>
    <row r="387" spans="1:5" x14ac:dyDescent="0.2">
      <c r="A387" t="s">
        <v>704</v>
      </c>
      <c r="B387" t="s">
        <v>259</v>
      </c>
      <c r="C387" t="s">
        <v>386</v>
      </c>
      <c r="D387" t="s">
        <v>201</v>
      </c>
    </row>
    <row r="388" spans="1:5" x14ac:dyDescent="0.2">
      <c r="A388" t="s">
        <v>704</v>
      </c>
      <c r="B388" t="s">
        <v>259</v>
      </c>
      <c r="C388" t="s">
        <v>386</v>
      </c>
      <c r="D388" t="s">
        <v>120</v>
      </c>
    </row>
    <row r="389" spans="1:5" x14ac:dyDescent="0.2">
      <c r="A389" t="s">
        <v>704</v>
      </c>
      <c r="B389" t="s">
        <v>259</v>
      </c>
      <c r="C389" t="s">
        <v>386</v>
      </c>
      <c r="D389" t="s">
        <v>26</v>
      </c>
    </row>
    <row r="390" spans="1:5" x14ac:dyDescent="0.2">
      <c r="A390" t="s">
        <v>704</v>
      </c>
      <c r="B390" t="s">
        <v>259</v>
      </c>
      <c r="C390" t="s">
        <v>386</v>
      </c>
      <c r="D390" t="s">
        <v>128</v>
      </c>
    </row>
    <row r="391" spans="1:5" x14ac:dyDescent="0.2">
      <c r="A391" t="s">
        <v>704</v>
      </c>
      <c r="B391" t="s">
        <v>259</v>
      </c>
      <c r="C391" t="s">
        <v>386</v>
      </c>
      <c r="D391" t="s">
        <v>186</v>
      </c>
    </row>
    <row r="392" spans="1:5" x14ac:dyDescent="0.2">
      <c r="A392" t="s">
        <v>704</v>
      </c>
      <c r="B392" t="s">
        <v>113</v>
      </c>
      <c r="C392" t="s">
        <v>384</v>
      </c>
      <c r="D392" t="s">
        <v>387</v>
      </c>
      <c r="E392" t="s">
        <v>457</v>
      </c>
    </row>
    <row r="393" spans="1:5" x14ac:dyDescent="0.2">
      <c r="A393" t="s">
        <v>704</v>
      </c>
      <c r="B393" t="s">
        <v>113</v>
      </c>
      <c r="C393" t="s">
        <v>384</v>
      </c>
      <c r="D393" t="s">
        <v>81</v>
      </c>
      <c r="E393" t="s">
        <v>385</v>
      </c>
    </row>
    <row r="394" spans="1:5" x14ac:dyDescent="0.2">
      <c r="A394" t="s">
        <v>704</v>
      </c>
      <c r="B394" t="s">
        <v>113</v>
      </c>
      <c r="C394" t="s">
        <v>384</v>
      </c>
      <c r="D394" t="s">
        <v>387</v>
      </c>
      <c r="E394" t="s">
        <v>448</v>
      </c>
    </row>
    <row r="395" spans="1:5" x14ac:dyDescent="0.2">
      <c r="A395" t="s">
        <v>704</v>
      </c>
      <c r="B395" t="s">
        <v>113</v>
      </c>
      <c r="C395" t="s">
        <v>384</v>
      </c>
      <c r="D395" t="s">
        <v>232</v>
      </c>
      <c r="E395" t="s">
        <v>464</v>
      </c>
    </row>
    <row r="396" spans="1:5" x14ac:dyDescent="0.2">
      <c r="A396" t="s">
        <v>704</v>
      </c>
      <c r="B396" t="s">
        <v>113</v>
      </c>
      <c r="C396" t="s">
        <v>384</v>
      </c>
      <c r="D396" t="s">
        <v>387</v>
      </c>
      <c r="E396" t="s">
        <v>474</v>
      </c>
    </row>
    <row r="397" spans="1:5" x14ac:dyDescent="0.2">
      <c r="A397" t="s">
        <v>704</v>
      </c>
      <c r="B397" t="s">
        <v>113</v>
      </c>
      <c r="C397" t="s">
        <v>386</v>
      </c>
      <c r="D397" t="s">
        <v>120</v>
      </c>
    </row>
    <row r="398" spans="1:5" x14ac:dyDescent="0.2">
      <c r="A398" t="s">
        <v>704</v>
      </c>
      <c r="B398" t="s">
        <v>113</v>
      </c>
      <c r="C398" t="s">
        <v>386</v>
      </c>
      <c r="D398" t="s">
        <v>272</v>
      </c>
    </row>
    <row r="399" spans="1:5" x14ac:dyDescent="0.2">
      <c r="A399" t="s">
        <v>704</v>
      </c>
      <c r="B399" t="s">
        <v>113</v>
      </c>
      <c r="C399" t="s">
        <v>386</v>
      </c>
      <c r="D399" t="s">
        <v>387</v>
      </c>
    </row>
    <row r="400" spans="1:5" x14ac:dyDescent="0.2">
      <c r="A400" t="s">
        <v>704</v>
      </c>
      <c r="B400" t="s">
        <v>113</v>
      </c>
      <c r="C400" t="s">
        <v>386</v>
      </c>
      <c r="D400" t="s">
        <v>201</v>
      </c>
    </row>
    <row r="401" spans="1:5" x14ac:dyDescent="0.2">
      <c r="A401" t="s">
        <v>704</v>
      </c>
      <c r="B401" t="s">
        <v>113</v>
      </c>
      <c r="C401" t="s">
        <v>386</v>
      </c>
      <c r="D401" t="s">
        <v>26</v>
      </c>
    </row>
    <row r="402" spans="1:5" x14ac:dyDescent="0.2">
      <c r="A402" t="s">
        <v>704</v>
      </c>
      <c r="B402" t="s">
        <v>113</v>
      </c>
      <c r="C402" t="s">
        <v>386</v>
      </c>
      <c r="D402" t="s">
        <v>276</v>
      </c>
    </row>
    <row r="403" spans="1:5" x14ac:dyDescent="0.2">
      <c r="A403" t="s">
        <v>704</v>
      </c>
      <c r="B403" t="s">
        <v>9</v>
      </c>
      <c r="C403" t="s">
        <v>386</v>
      </c>
      <c r="D403" t="s">
        <v>59</v>
      </c>
    </row>
    <row r="404" spans="1:5" x14ac:dyDescent="0.2">
      <c r="A404" t="s">
        <v>704</v>
      </c>
      <c r="B404" t="s">
        <v>275</v>
      </c>
      <c r="C404" t="s">
        <v>384</v>
      </c>
      <c r="D404" t="s">
        <v>387</v>
      </c>
      <c r="E404" t="s">
        <v>457</v>
      </c>
    </row>
    <row r="405" spans="1:5" x14ac:dyDescent="0.2">
      <c r="A405" t="s">
        <v>704</v>
      </c>
      <c r="B405" t="s">
        <v>275</v>
      </c>
      <c r="C405" t="s">
        <v>384</v>
      </c>
      <c r="D405" t="s">
        <v>81</v>
      </c>
      <c r="E405" t="s">
        <v>385</v>
      </c>
    </row>
    <row r="406" spans="1:5" x14ac:dyDescent="0.2">
      <c r="A406" t="s">
        <v>704</v>
      </c>
      <c r="B406" t="s">
        <v>275</v>
      </c>
      <c r="C406" t="s">
        <v>384</v>
      </c>
      <c r="D406" t="s">
        <v>110</v>
      </c>
      <c r="E406" t="s">
        <v>477</v>
      </c>
    </row>
    <row r="407" spans="1:5" x14ac:dyDescent="0.2">
      <c r="A407" t="s">
        <v>704</v>
      </c>
      <c r="B407" t="s">
        <v>275</v>
      </c>
      <c r="C407" t="s">
        <v>384</v>
      </c>
      <c r="D407" t="s">
        <v>387</v>
      </c>
      <c r="E407" t="s">
        <v>447</v>
      </c>
    </row>
    <row r="408" spans="1:5" x14ac:dyDescent="0.2">
      <c r="A408" t="s">
        <v>704</v>
      </c>
      <c r="B408" t="s">
        <v>275</v>
      </c>
      <c r="C408" t="s">
        <v>386</v>
      </c>
      <c r="D408" t="s">
        <v>259</v>
      </c>
    </row>
    <row r="409" spans="1:5" x14ac:dyDescent="0.2">
      <c r="A409" t="s">
        <v>704</v>
      </c>
      <c r="B409" t="s">
        <v>275</v>
      </c>
      <c r="C409" t="s">
        <v>386</v>
      </c>
      <c r="D409" t="s">
        <v>201</v>
      </c>
    </row>
    <row r="410" spans="1:5" x14ac:dyDescent="0.2">
      <c r="A410" t="s">
        <v>704</v>
      </c>
      <c r="B410" t="s">
        <v>275</v>
      </c>
      <c r="C410" t="s">
        <v>386</v>
      </c>
      <c r="D410" t="s">
        <v>26</v>
      </c>
    </row>
    <row r="411" spans="1:5" x14ac:dyDescent="0.2">
      <c r="A411" t="s">
        <v>704</v>
      </c>
      <c r="B411" t="s">
        <v>275</v>
      </c>
      <c r="C411" t="s">
        <v>386</v>
      </c>
      <c r="D411" t="s">
        <v>234</v>
      </c>
    </row>
    <row r="412" spans="1:5" x14ac:dyDescent="0.2">
      <c r="A412" t="s">
        <v>704</v>
      </c>
      <c r="B412" t="s">
        <v>275</v>
      </c>
      <c r="C412" t="s">
        <v>386</v>
      </c>
      <c r="D412" t="s">
        <v>272</v>
      </c>
    </row>
    <row r="413" spans="1:5" x14ac:dyDescent="0.2">
      <c r="A413" t="s">
        <v>704</v>
      </c>
      <c r="B413" t="s">
        <v>275</v>
      </c>
      <c r="C413" t="s">
        <v>386</v>
      </c>
      <c r="D413" t="s">
        <v>232</v>
      </c>
    </row>
    <row r="414" spans="1:5" x14ac:dyDescent="0.2">
      <c r="A414" t="s">
        <v>704</v>
      </c>
      <c r="B414" t="s">
        <v>275</v>
      </c>
      <c r="C414" t="s">
        <v>386</v>
      </c>
      <c r="D414" t="s">
        <v>88</v>
      </c>
    </row>
    <row r="415" spans="1:5" x14ac:dyDescent="0.2">
      <c r="A415" t="s">
        <v>704</v>
      </c>
      <c r="B415" t="s">
        <v>275</v>
      </c>
      <c r="C415" t="s">
        <v>386</v>
      </c>
      <c r="D415" t="s">
        <v>9</v>
      </c>
    </row>
    <row r="416" spans="1:5" x14ac:dyDescent="0.2">
      <c r="A416" t="s">
        <v>704</v>
      </c>
      <c r="B416" t="s">
        <v>275</v>
      </c>
      <c r="C416" t="s">
        <v>386</v>
      </c>
      <c r="D416" t="s">
        <v>20</v>
      </c>
    </row>
    <row r="417" spans="1:5" x14ac:dyDescent="0.2">
      <c r="A417" t="s">
        <v>704</v>
      </c>
      <c r="B417" t="s">
        <v>275</v>
      </c>
      <c r="C417" t="s">
        <v>386</v>
      </c>
      <c r="D417" t="s">
        <v>100</v>
      </c>
    </row>
    <row r="418" spans="1:5" x14ac:dyDescent="0.2">
      <c r="A418" t="s">
        <v>704</v>
      </c>
      <c r="B418" t="s">
        <v>275</v>
      </c>
      <c r="C418" t="s">
        <v>386</v>
      </c>
      <c r="D418" t="s">
        <v>59</v>
      </c>
    </row>
    <row r="419" spans="1:5" x14ac:dyDescent="0.2">
      <c r="A419" t="s">
        <v>704</v>
      </c>
      <c r="B419" t="s">
        <v>275</v>
      </c>
      <c r="C419" t="s">
        <v>386</v>
      </c>
      <c r="D419" t="s">
        <v>8</v>
      </c>
    </row>
    <row r="420" spans="1:5" x14ac:dyDescent="0.2">
      <c r="A420" t="s">
        <v>704</v>
      </c>
      <c r="B420" t="s">
        <v>275</v>
      </c>
      <c r="C420" t="s">
        <v>386</v>
      </c>
      <c r="D420" t="s">
        <v>305</v>
      </c>
    </row>
    <row r="421" spans="1:5" x14ac:dyDescent="0.2">
      <c r="A421" t="s">
        <v>704</v>
      </c>
      <c r="B421" t="s">
        <v>275</v>
      </c>
      <c r="C421" t="s">
        <v>386</v>
      </c>
      <c r="D421" t="s">
        <v>276</v>
      </c>
    </row>
    <row r="422" spans="1:5" x14ac:dyDescent="0.2">
      <c r="A422" t="s">
        <v>704</v>
      </c>
      <c r="B422" t="s">
        <v>275</v>
      </c>
      <c r="C422" t="s">
        <v>386</v>
      </c>
      <c r="D422" t="s">
        <v>113</v>
      </c>
    </row>
    <row r="423" spans="1:5" x14ac:dyDescent="0.2">
      <c r="A423" t="s">
        <v>704</v>
      </c>
      <c r="B423" t="s">
        <v>275</v>
      </c>
      <c r="C423" t="s">
        <v>386</v>
      </c>
      <c r="D423" t="s">
        <v>306</v>
      </c>
    </row>
    <row r="424" spans="1:5" x14ac:dyDescent="0.2">
      <c r="A424" t="s">
        <v>704</v>
      </c>
      <c r="B424" t="s">
        <v>88</v>
      </c>
      <c r="C424" t="s">
        <v>384</v>
      </c>
      <c r="D424" t="s">
        <v>387</v>
      </c>
      <c r="E424" t="s">
        <v>457</v>
      </c>
    </row>
    <row r="425" spans="1:5" x14ac:dyDescent="0.2">
      <c r="A425" t="s">
        <v>704</v>
      </c>
      <c r="B425" t="s">
        <v>88</v>
      </c>
      <c r="C425" t="s">
        <v>384</v>
      </c>
      <c r="D425" t="s">
        <v>81</v>
      </c>
      <c r="E425" t="s">
        <v>385</v>
      </c>
    </row>
    <row r="426" spans="1:5" x14ac:dyDescent="0.2">
      <c r="A426" t="s">
        <v>704</v>
      </c>
      <c r="B426" t="s">
        <v>88</v>
      </c>
      <c r="C426" t="s">
        <v>384</v>
      </c>
      <c r="D426" t="s">
        <v>387</v>
      </c>
      <c r="E426" t="s">
        <v>474</v>
      </c>
    </row>
    <row r="427" spans="1:5" x14ac:dyDescent="0.2">
      <c r="A427" t="s">
        <v>704</v>
      </c>
      <c r="B427" t="s">
        <v>88</v>
      </c>
      <c r="C427" t="s">
        <v>386</v>
      </c>
      <c r="D427" t="s">
        <v>234</v>
      </c>
    </row>
    <row r="428" spans="1:5" x14ac:dyDescent="0.2">
      <c r="A428" t="s">
        <v>704</v>
      </c>
      <c r="B428" t="s">
        <v>88</v>
      </c>
      <c r="C428" t="s">
        <v>386</v>
      </c>
      <c r="D428" t="s">
        <v>272</v>
      </c>
    </row>
    <row r="429" spans="1:5" x14ac:dyDescent="0.2">
      <c r="A429" t="s">
        <v>704</v>
      </c>
      <c r="B429" t="s">
        <v>88</v>
      </c>
      <c r="C429" t="s">
        <v>386</v>
      </c>
      <c r="D429" t="s">
        <v>201</v>
      </c>
    </row>
    <row r="430" spans="1:5" x14ac:dyDescent="0.2">
      <c r="A430" t="s">
        <v>704</v>
      </c>
      <c r="B430" t="s">
        <v>88</v>
      </c>
      <c r="C430" t="s">
        <v>386</v>
      </c>
      <c r="D430" t="s">
        <v>26</v>
      </c>
    </row>
    <row r="431" spans="1:5" x14ac:dyDescent="0.2">
      <c r="A431" t="s">
        <v>704</v>
      </c>
      <c r="B431" t="s">
        <v>88</v>
      </c>
      <c r="C431" t="s">
        <v>386</v>
      </c>
      <c r="D431" t="s">
        <v>113</v>
      </c>
    </row>
    <row r="432" spans="1:5" x14ac:dyDescent="0.2">
      <c r="A432" t="s">
        <v>704</v>
      </c>
      <c r="B432" t="s">
        <v>88</v>
      </c>
      <c r="C432" t="s">
        <v>386</v>
      </c>
      <c r="D432" t="s">
        <v>59</v>
      </c>
    </row>
    <row r="433" spans="1:4" x14ac:dyDescent="0.2">
      <c r="A433" t="s">
        <v>704</v>
      </c>
      <c r="B433" t="s">
        <v>88</v>
      </c>
      <c r="C433" t="s">
        <v>386</v>
      </c>
      <c r="D433" t="s">
        <v>8</v>
      </c>
    </row>
    <row r="434" spans="1:4" x14ac:dyDescent="0.2">
      <c r="A434" t="s">
        <v>704</v>
      </c>
      <c r="B434" t="s">
        <v>88</v>
      </c>
      <c r="C434" t="s">
        <v>386</v>
      </c>
      <c r="D434" t="s">
        <v>110</v>
      </c>
    </row>
    <row r="435" spans="1:4" x14ac:dyDescent="0.2">
      <c r="A435" t="s">
        <v>704</v>
      </c>
      <c r="B435" t="s">
        <v>88</v>
      </c>
      <c r="C435" t="s">
        <v>386</v>
      </c>
      <c r="D435" t="s">
        <v>259</v>
      </c>
    </row>
    <row r="436" spans="1:4" x14ac:dyDescent="0.2">
      <c r="A436" t="s">
        <v>704</v>
      </c>
      <c r="B436" t="s">
        <v>88</v>
      </c>
      <c r="C436" t="s">
        <v>386</v>
      </c>
      <c r="D436" t="s">
        <v>232</v>
      </c>
    </row>
    <row r="437" spans="1:4" x14ac:dyDescent="0.2">
      <c r="A437" t="s">
        <v>704</v>
      </c>
      <c r="B437" t="s">
        <v>88</v>
      </c>
      <c r="C437" t="s">
        <v>386</v>
      </c>
      <c r="D437" t="s">
        <v>363</v>
      </c>
    </row>
    <row r="438" spans="1:4" x14ac:dyDescent="0.2">
      <c r="A438" t="s">
        <v>704</v>
      </c>
      <c r="B438" t="s">
        <v>88</v>
      </c>
      <c r="C438" t="s">
        <v>386</v>
      </c>
      <c r="D438" t="s">
        <v>180</v>
      </c>
    </row>
    <row r="439" spans="1:4" x14ac:dyDescent="0.2">
      <c r="A439" t="s">
        <v>704</v>
      </c>
      <c r="B439" t="s">
        <v>88</v>
      </c>
      <c r="C439" t="s">
        <v>386</v>
      </c>
      <c r="D439" t="s">
        <v>372</v>
      </c>
    </row>
    <row r="440" spans="1:4" x14ac:dyDescent="0.2">
      <c r="A440" t="s">
        <v>704</v>
      </c>
      <c r="B440" t="s">
        <v>88</v>
      </c>
      <c r="C440" t="s">
        <v>386</v>
      </c>
      <c r="D440" t="s">
        <v>364</v>
      </c>
    </row>
    <row r="441" spans="1:4" x14ac:dyDescent="0.2">
      <c r="A441" t="s">
        <v>704</v>
      </c>
      <c r="B441" t="s">
        <v>88</v>
      </c>
      <c r="C441" t="s">
        <v>386</v>
      </c>
      <c r="D441" t="s">
        <v>165</v>
      </c>
    </row>
    <row r="442" spans="1:4" x14ac:dyDescent="0.2">
      <c r="A442" t="s">
        <v>704</v>
      </c>
      <c r="B442" t="s">
        <v>88</v>
      </c>
      <c r="C442" t="s">
        <v>386</v>
      </c>
      <c r="D442" t="s">
        <v>100</v>
      </c>
    </row>
    <row r="443" spans="1:4" x14ac:dyDescent="0.2">
      <c r="A443" t="s">
        <v>704</v>
      </c>
      <c r="B443" t="s">
        <v>88</v>
      </c>
      <c r="C443" t="s">
        <v>386</v>
      </c>
      <c r="D443" t="s">
        <v>387</v>
      </c>
    </row>
    <row r="444" spans="1:4" x14ac:dyDescent="0.2">
      <c r="A444" t="s">
        <v>704</v>
      </c>
      <c r="B444" t="s">
        <v>88</v>
      </c>
      <c r="C444" t="s">
        <v>386</v>
      </c>
      <c r="D444" t="s">
        <v>276</v>
      </c>
    </row>
    <row r="445" spans="1:4" x14ac:dyDescent="0.2">
      <c r="A445" t="s">
        <v>704</v>
      </c>
      <c r="B445" t="s">
        <v>88</v>
      </c>
      <c r="C445" t="s">
        <v>386</v>
      </c>
      <c r="D445" t="s">
        <v>128</v>
      </c>
    </row>
    <row r="446" spans="1:4" x14ac:dyDescent="0.2">
      <c r="A446" t="s">
        <v>704</v>
      </c>
      <c r="B446" t="s">
        <v>88</v>
      </c>
      <c r="C446" t="s">
        <v>386</v>
      </c>
      <c r="D446" t="s">
        <v>20</v>
      </c>
    </row>
    <row r="447" spans="1:4" x14ac:dyDescent="0.2">
      <c r="A447" t="s">
        <v>704</v>
      </c>
      <c r="B447" t="s">
        <v>88</v>
      </c>
      <c r="C447" t="s">
        <v>386</v>
      </c>
      <c r="D447" t="s">
        <v>115</v>
      </c>
    </row>
    <row r="448" spans="1:4" x14ac:dyDescent="0.2">
      <c r="A448" t="s">
        <v>704</v>
      </c>
      <c r="B448" t="s">
        <v>88</v>
      </c>
      <c r="C448" t="s">
        <v>386</v>
      </c>
      <c r="D448" t="s">
        <v>106</v>
      </c>
    </row>
    <row r="449" spans="1:5" x14ac:dyDescent="0.2">
      <c r="A449" t="s">
        <v>704</v>
      </c>
      <c r="B449" t="s">
        <v>110</v>
      </c>
      <c r="C449" t="s">
        <v>384</v>
      </c>
      <c r="D449" t="s">
        <v>202</v>
      </c>
      <c r="E449" t="s">
        <v>443</v>
      </c>
    </row>
    <row r="450" spans="1:5" x14ac:dyDescent="0.2">
      <c r="A450" t="s">
        <v>704</v>
      </c>
      <c r="B450" t="s">
        <v>110</v>
      </c>
      <c r="C450" t="s">
        <v>384</v>
      </c>
      <c r="D450" t="s">
        <v>387</v>
      </c>
      <c r="E450" t="s">
        <v>457</v>
      </c>
    </row>
    <row r="451" spans="1:5" x14ac:dyDescent="0.2">
      <c r="A451" t="s">
        <v>704</v>
      </c>
      <c r="B451" t="s">
        <v>110</v>
      </c>
      <c r="C451" t="s">
        <v>384</v>
      </c>
      <c r="D451" t="s">
        <v>81</v>
      </c>
      <c r="E451" t="s">
        <v>385</v>
      </c>
    </row>
    <row r="452" spans="1:5" x14ac:dyDescent="0.2">
      <c r="A452" t="s">
        <v>704</v>
      </c>
      <c r="B452" t="s">
        <v>110</v>
      </c>
      <c r="C452" t="s">
        <v>384</v>
      </c>
      <c r="D452" t="s">
        <v>387</v>
      </c>
      <c r="E452" t="s">
        <v>476</v>
      </c>
    </row>
    <row r="453" spans="1:5" x14ac:dyDescent="0.2">
      <c r="A453" t="s">
        <v>704</v>
      </c>
      <c r="B453" t="s">
        <v>110</v>
      </c>
      <c r="C453" t="s">
        <v>384</v>
      </c>
      <c r="D453" t="s">
        <v>387</v>
      </c>
      <c r="E453" t="s">
        <v>446</v>
      </c>
    </row>
    <row r="454" spans="1:5" x14ac:dyDescent="0.2">
      <c r="A454" t="s">
        <v>704</v>
      </c>
      <c r="B454" t="s">
        <v>110</v>
      </c>
      <c r="C454" t="s">
        <v>384</v>
      </c>
      <c r="D454" t="s">
        <v>387</v>
      </c>
      <c r="E454" t="s">
        <v>448</v>
      </c>
    </row>
    <row r="455" spans="1:5" x14ac:dyDescent="0.2">
      <c r="A455" t="s">
        <v>704</v>
      </c>
      <c r="B455" t="s">
        <v>110</v>
      </c>
      <c r="C455" t="s">
        <v>384</v>
      </c>
      <c r="D455" t="s">
        <v>387</v>
      </c>
      <c r="E455" t="s">
        <v>455</v>
      </c>
    </row>
    <row r="456" spans="1:5" x14ac:dyDescent="0.2">
      <c r="A456" t="s">
        <v>704</v>
      </c>
      <c r="B456" t="s">
        <v>110</v>
      </c>
      <c r="C456" t="s">
        <v>384</v>
      </c>
      <c r="D456" t="s">
        <v>387</v>
      </c>
      <c r="E456" t="s">
        <v>449</v>
      </c>
    </row>
    <row r="457" spans="1:5" x14ac:dyDescent="0.2">
      <c r="A457" t="s">
        <v>704</v>
      </c>
      <c r="B457" t="s">
        <v>110</v>
      </c>
      <c r="C457" t="s">
        <v>384</v>
      </c>
      <c r="D457" t="s">
        <v>387</v>
      </c>
      <c r="E457" t="s">
        <v>474</v>
      </c>
    </row>
    <row r="458" spans="1:5" x14ac:dyDescent="0.2">
      <c r="A458" t="s">
        <v>704</v>
      </c>
      <c r="B458" t="s">
        <v>110</v>
      </c>
      <c r="C458" t="s">
        <v>386</v>
      </c>
      <c r="D458" t="s">
        <v>315</v>
      </c>
    </row>
    <row r="459" spans="1:5" x14ac:dyDescent="0.2">
      <c r="A459" t="s">
        <v>704</v>
      </c>
      <c r="B459" t="s">
        <v>110</v>
      </c>
      <c r="C459" t="s">
        <v>386</v>
      </c>
      <c r="D459" t="s">
        <v>57</v>
      </c>
    </row>
    <row r="460" spans="1:5" x14ac:dyDescent="0.2">
      <c r="A460" t="s">
        <v>704</v>
      </c>
      <c r="B460" t="s">
        <v>110</v>
      </c>
      <c r="C460" t="s">
        <v>386</v>
      </c>
      <c r="D460" t="s">
        <v>234</v>
      </c>
    </row>
    <row r="461" spans="1:5" x14ac:dyDescent="0.2">
      <c r="A461" t="s">
        <v>704</v>
      </c>
      <c r="B461" t="s">
        <v>110</v>
      </c>
      <c r="C461" t="s">
        <v>386</v>
      </c>
      <c r="D461" t="s">
        <v>272</v>
      </c>
    </row>
    <row r="462" spans="1:5" x14ac:dyDescent="0.2">
      <c r="A462" t="s">
        <v>704</v>
      </c>
      <c r="B462" t="s">
        <v>110</v>
      </c>
      <c r="C462" t="s">
        <v>386</v>
      </c>
      <c r="D462" t="s">
        <v>113</v>
      </c>
    </row>
    <row r="463" spans="1:5" x14ac:dyDescent="0.2">
      <c r="A463" t="s">
        <v>704</v>
      </c>
      <c r="B463" t="s">
        <v>110</v>
      </c>
      <c r="C463" t="s">
        <v>386</v>
      </c>
      <c r="D463" t="s">
        <v>8</v>
      </c>
    </row>
    <row r="464" spans="1:5" x14ac:dyDescent="0.2">
      <c r="A464" t="s">
        <v>704</v>
      </c>
      <c r="B464" t="s">
        <v>110</v>
      </c>
      <c r="C464" t="s">
        <v>386</v>
      </c>
      <c r="D464" t="s">
        <v>309</v>
      </c>
    </row>
    <row r="465" spans="1:4" x14ac:dyDescent="0.2">
      <c r="A465" t="s">
        <v>704</v>
      </c>
      <c r="B465" t="s">
        <v>110</v>
      </c>
      <c r="C465" t="s">
        <v>386</v>
      </c>
      <c r="D465" t="s">
        <v>185</v>
      </c>
    </row>
    <row r="466" spans="1:4" x14ac:dyDescent="0.2">
      <c r="A466" t="s">
        <v>704</v>
      </c>
      <c r="B466" t="s">
        <v>110</v>
      </c>
      <c r="C466" t="s">
        <v>386</v>
      </c>
      <c r="D466" t="s">
        <v>100</v>
      </c>
    </row>
    <row r="467" spans="1:4" x14ac:dyDescent="0.2">
      <c r="A467" t="s">
        <v>704</v>
      </c>
      <c r="B467" t="s">
        <v>110</v>
      </c>
      <c r="C467" t="s">
        <v>386</v>
      </c>
      <c r="D467" t="s">
        <v>20</v>
      </c>
    </row>
    <row r="468" spans="1:4" x14ac:dyDescent="0.2">
      <c r="A468" t="s">
        <v>704</v>
      </c>
      <c r="B468" t="s">
        <v>110</v>
      </c>
      <c r="C468" t="s">
        <v>386</v>
      </c>
      <c r="D468" t="s">
        <v>217</v>
      </c>
    </row>
    <row r="469" spans="1:4" x14ac:dyDescent="0.2">
      <c r="A469" t="s">
        <v>704</v>
      </c>
      <c r="B469" t="s">
        <v>110</v>
      </c>
      <c r="C469" t="s">
        <v>386</v>
      </c>
      <c r="D469" t="s">
        <v>232</v>
      </c>
    </row>
    <row r="470" spans="1:4" x14ac:dyDescent="0.2">
      <c r="A470" t="s">
        <v>704</v>
      </c>
      <c r="B470" t="s">
        <v>110</v>
      </c>
      <c r="C470" t="s">
        <v>386</v>
      </c>
      <c r="D470" t="s">
        <v>180</v>
      </c>
    </row>
    <row r="471" spans="1:4" x14ac:dyDescent="0.2">
      <c r="A471" t="s">
        <v>704</v>
      </c>
      <c r="B471" t="s">
        <v>110</v>
      </c>
      <c r="C471" t="s">
        <v>386</v>
      </c>
      <c r="D471" t="s">
        <v>201</v>
      </c>
    </row>
    <row r="472" spans="1:4" x14ac:dyDescent="0.2">
      <c r="A472" t="s">
        <v>704</v>
      </c>
      <c r="B472" t="s">
        <v>110</v>
      </c>
      <c r="C472" t="s">
        <v>386</v>
      </c>
      <c r="D472" t="s">
        <v>313</v>
      </c>
    </row>
    <row r="473" spans="1:4" x14ac:dyDescent="0.2">
      <c r="A473" t="s">
        <v>704</v>
      </c>
      <c r="B473" t="s">
        <v>110</v>
      </c>
      <c r="C473" t="s">
        <v>386</v>
      </c>
      <c r="D473" t="s">
        <v>215</v>
      </c>
    </row>
    <row r="474" spans="1:4" x14ac:dyDescent="0.2">
      <c r="A474" t="s">
        <v>704</v>
      </c>
      <c r="B474" t="s">
        <v>110</v>
      </c>
      <c r="C474" t="s">
        <v>386</v>
      </c>
      <c r="D474" t="s">
        <v>26</v>
      </c>
    </row>
    <row r="475" spans="1:4" x14ac:dyDescent="0.2">
      <c r="A475" t="s">
        <v>704</v>
      </c>
      <c r="B475" t="s">
        <v>110</v>
      </c>
      <c r="C475" t="s">
        <v>386</v>
      </c>
      <c r="D475" t="s">
        <v>165</v>
      </c>
    </row>
    <row r="476" spans="1:4" x14ac:dyDescent="0.2">
      <c r="A476" t="s">
        <v>704</v>
      </c>
      <c r="B476" t="s">
        <v>110</v>
      </c>
      <c r="C476" t="s">
        <v>386</v>
      </c>
      <c r="D476" t="s">
        <v>364</v>
      </c>
    </row>
    <row r="477" spans="1:4" x14ac:dyDescent="0.2">
      <c r="A477" t="s">
        <v>704</v>
      </c>
      <c r="B477" t="s">
        <v>110</v>
      </c>
      <c r="C477" t="s">
        <v>386</v>
      </c>
      <c r="D477" t="s">
        <v>387</v>
      </c>
    </row>
    <row r="478" spans="1:4" x14ac:dyDescent="0.2">
      <c r="A478" t="s">
        <v>704</v>
      </c>
      <c r="B478" t="s">
        <v>110</v>
      </c>
      <c r="C478" t="s">
        <v>386</v>
      </c>
      <c r="D478" t="s">
        <v>305</v>
      </c>
    </row>
    <row r="479" spans="1:4" x14ac:dyDescent="0.2">
      <c r="A479" t="s">
        <v>704</v>
      </c>
      <c r="B479" t="s">
        <v>110</v>
      </c>
      <c r="C479" t="s">
        <v>386</v>
      </c>
      <c r="D479" t="s">
        <v>363</v>
      </c>
    </row>
    <row r="480" spans="1:4" x14ac:dyDescent="0.2">
      <c r="A480" t="s">
        <v>704</v>
      </c>
      <c r="B480" t="s">
        <v>110</v>
      </c>
      <c r="C480" t="s">
        <v>386</v>
      </c>
      <c r="D480" t="s">
        <v>9</v>
      </c>
    </row>
    <row r="481" spans="1:5" x14ac:dyDescent="0.2">
      <c r="A481" t="s">
        <v>704</v>
      </c>
      <c r="B481" t="s">
        <v>110</v>
      </c>
      <c r="C481" t="s">
        <v>386</v>
      </c>
      <c r="D481" t="s">
        <v>276</v>
      </c>
    </row>
    <row r="482" spans="1:5" x14ac:dyDescent="0.2">
      <c r="A482" t="s">
        <v>704</v>
      </c>
      <c r="B482" t="s">
        <v>110</v>
      </c>
      <c r="C482" t="s">
        <v>386</v>
      </c>
      <c r="D482" t="s">
        <v>77</v>
      </c>
    </row>
    <row r="483" spans="1:5" x14ac:dyDescent="0.2">
      <c r="A483" t="s">
        <v>704</v>
      </c>
      <c r="B483" t="s">
        <v>110</v>
      </c>
      <c r="C483" t="s">
        <v>386</v>
      </c>
      <c r="D483" t="s">
        <v>306</v>
      </c>
    </row>
    <row r="484" spans="1:5" x14ac:dyDescent="0.2">
      <c r="A484" t="s">
        <v>704</v>
      </c>
      <c r="B484" t="s">
        <v>110</v>
      </c>
      <c r="C484" t="s">
        <v>386</v>
      </c>
      <c r="D484" t="s">
        <v>259</v>
      </c>
    </row>
    <row r="485" spans="1:5" x14ac:dyDescent="0.2">
      <c r="A485" t="s">
        <v>704</v>
      </c>
      <c r="B485" t="s">
        <v>110</v>
      </c>
      <c r="C485" t="s">
        <v>386</v>
      </c>
      <c r="D485" t="s">
        <v>115</v>
      </c>
    </row>
    <row r="486" spans="1:5" x14ac:dyDescent="0.2">
      <c r="A486" t="s">
        <v>704</v>
      </c>
      <c r="B486" t="s">
        <v>313</v>
      </c>
      <c r="C486" t="s">
        <v>386</v>
      </c>
      <c r="D486" t="s">
        <v>372</v>
      </c>
    </row>
    <row r="487" spans="1:5" x14ac:dyDescent="0.2">
      <c r="A487" t="s">
        <v>704</v>
      </c>
      <c r="B487" t="s">
        <v>313</v>
      </c>
      <c r="C487" t="s">
        <v>386</v>
      </c>
      <c r="D487" t="s">
        <v>59</v>
      </c>
    </row>
    <row r="488" spans="1:5" x14ac:dyDescent="0.2">
      <c r="A488" t="s">
        <v>704</v>
      </c>
      <c r="B488" t="s">
        <v>313</v>
      </c>
      <c r="C488" t="s">
        <v>386</v>
      </c>
      <c r="D488" t="s">
        <v>315</v>
      </c>
    </row>
    <row r="489" spans="1:5" x14ac:dyDescent="0.2">
      <c r="A489" t="s">
        <v>704</v>
      </c>
      <c r="B489" t="s">
        <v>234</v>
      </c>
      <c r="C489" t="s">
        <v>384</v>
      </c>
      <c r="D489" t="s">
        <v>202</v>
      </c>
      <c r="E489" t="s">
        <v>443</v>
      </c>
    </row>
    <row r="490" spans="1:5" x14ac:dyDescent="0.2">
      <c r="A490" t="s">
        <v>704</v>
      </c>
      <c r="B490" t="s">
        <v>234</v>
      </c>
      <c r="C490" t="s">
        <v>384</v>
      </c>
      <c r="D490" t="s">
        <v>387</v>
      </c>
      <c r="E490" t="s">
        <v>457</v>
      </c>
    </row>
    <row r="491" spans="1:5" x14ac:dyDescent="0.2">
      <c r="A491" t="s">
        <v>704</v>
      </c>
      <c r="B491" t="s">
        <v>234</v>
      </c>
      <c r="C491" t="s">
        <v>384</v>
      </c>
      <c r="D491" t="s">
        <v>81</v>
      </c>
      <c r="E491" t="s">
        <v>385</v>
      </c>
    </row>
    <row r="492" spans="1:5" x14ac:dyDescent="0.2">
      <c r="A492" t="s">
        <v>704</v>
      </c>
      <c r="B492" t="s">
        <v>234</v>
      </c>
      <c r="C492" t="s">
        <v>386</v>
      </c>
      <c r="D492" t="s">
        <v>259</v>
      </c>
    </row>
    <row r="493" spans="1:5" x14ac:dyDescent="0.2">
      <c r="A493" t="s">
        <v>704</v>
      </c>
      <c r="B493" t="s">
        <v>234</v>
      </c>
      <c r="C493" t="s">
        <v>386</v>
      </c>
      <c r="D493" t="s">
        <v>372</v>
      </c>
    </row>
    <row r="494" spans="1:5" x14ac:dyDescent="0.2">
      <c r="A494" t="s">
        <v>704</v>
      </c>
      <c r="B494" t="s">
        <v>234</v>
      </c>
      <c r="C494" t="s">
        <v>386</v>
      </c>
      <c r="D494" t="s">
        <v>387</v>
      </c>
    </row>
    <row r="495" spans="1:5" x14ac:dyDescent="0.2">
      <c r="A495" t="s">
        <v>704</v>
      </c>
      <c r="B495" t="s">
        <v>234</v>
      </c>
      <c r="C495" t="s">
        <v>386</v>
      </c>
      <c r="D495" t="s">
        <v>113</v>
      </c>
    </row>
    <row r="496" spans="1:5" x14ac:dyDescent="0.2">
      <c r="A496" t="s">
        <v>704</v>
      </c>
      <c r="B496" t="s">
        <v>234</v>
      </c>
      <c r="C496" t="s">
        <v>386</v>
      </c>
      <c r="D496" t="s">
        <v>315</v>
      </c>
    </row>
    <row r="497" spans="1:5" x14ac:dyDescent="0.2">
      <c r="A497" t="s">
        <v>704</v>
      </c>
      <c r="B497" t="s">
        <v>234</v>
      </c>
      <c r="C497" t="s">
        <v>386</v>
      </c>
      <c r="D497" t="s">
        <v>272</v>
      </c>
    </row>
    <row r="498" spans="1:5" x14ac:dyDescent="0.2">
      <c r="A498" t="s">
        <v>704</v>
      </c>
      <c r="B498" t="s">
        <v>234</v>
      </c>
      <c r="C498" t="s">
        <v>386</v>
      </c>
      <c r="D498" t="s">
        <v>201</v>
      </c>
    </row>
    <row r="499" spans="1:5" x14ac:dyDescent="0.2">
      <c r="A499" t="s">
        <v>704</v>
      </c>
      <c r="B499" t="s">
        <v>234</v>
      </c>
      <c r="C499" t="s">
        <v>386</v>
      </c>
      <c r="D499" t="s">
        <v>26</v>
      </c>
    </row>
    <row r="500" spans="1:5" x14ac:dyDescent="0.2">
      <c r="A500" t="s">
        <v>704</v>
      </c>
      <c r="B500" t="s">
        <v>234</v>
      </c>
      <c r="C500" t="s">
        <v>386</v>
      </c>
      <c r="D500" t="s">
        <v>215</v>
      </c>
    </row>
    <row r="501" spans="1:5" x14ac:dyDescent="0.2">
      <c r="A501" t="s">
        <v>704</v>
      </c>
      <c r="B501" t="s">
        <v>234</v>
      </c>
      <c r="C501" t="s">
        <v>386</v>
      </c>
      <c r="D501" t="s">
        <v>120</v>
      </c>
    </row>
    <row r="502" spans="1:5" x14ac:dyDescent="0.2">
      <c r="A502" t="s">
        <v>704</v>
      </c>
      <c r="B502" t="s">
        <v>234</v>
      </c>
      <c r="C502" t="s">
        <v>386</v>
      </c>
      <c r="D502" t="s">
        <v>232</v>
      </c>
    </row>
    <row r="503" spans="1:5" x14ac:dyDescent="0.2">
      <c r="A503" t="s">
        <v>704</v>
      </c>
      <c r="B503" t="s">
        <v>234</v>
      </c>
      <c r="C503" t="s">
        <v>386</v>
      </c>
      <c r="D503" t="s">
        <v>363</v>
      </c>
    </row>
    <row r="504" spans="1:5" x14ac:dyDescent="0.2">
      <c r="A504" t="s">
        <v>704</v>
      </c>
      <c r="B504" t="s">
        <v>234</v>
      </c>
      <c r="C504" t="s">
        <v>386</v>
      </c>
      <c r="D504" t="s">
        <v>156</v>
      </c>
    </row>
    <row r="505" spans="1:5" x14ac:dyDescent="0.2">
      <c r="A505" t="s">
        <v>704</v>
      </c>
      <c r="B505" t="s">
        <v>234</v>
      </c>
      <c r="C505" t="s">
        <v>386</v>
      </c>
      <c r="D505" t="s">
        <v>364</v>
      </c>
    </row>
    <row r="506" spans="1:5" x14ac:dyDescent="0.2">
      <c r="A506" t="s">
        <v>704</v>
      </c>
      <c r="B506" t="s">
        <v>234</v>
      </c>
      <c r="C506" t="s">
        <v>386</v>
      </c>
      <c r="D506" t="s">
        <v>276</v>
      </c>
    </row>
    <row r="507" spans="1:5" x14ac:dyDescent="0.2">
      <c r="A507" t="s">
        <v>704</v>
      </c>
      <c r="B507" t="s">
        <v>234</v>
      </c>
      <c r="C507" t="s">
        <v>386</v>
      </c>
      <c r="D507" t="s">
        <v>306</v>
      </c>
    </row>
    <row r="508" spans="1:5" x14ac:dyDescent="0.2">
      <c r="A508" t="s">
        <v>704</v>
      </c>
      <c r="B508" t="s">
        <v>234</v>
      </c>
      <c r="C508" t="s">
        <v>386</v>
      </c>
      <c r="D508" t="s">
        <v>115</v>
      </c>
    </row>
    <row r="509" spans="1:5" x14ac:dyDescent="0.2">
      <c r="A509" t="s">
        <v>704</v>
      </c>
      <c r="B509" t="s">
        <v>234</v>
      </c>
      <c r="C509" t="s">
        <v>386</v>
      </c>
      <c r="D509" t="s">
        <v>305</v>
      </c>
    </row>
    <row r="510" spans="1:5" x14ac:dyDescent="0.2">
      <c r="A510" t="s">
        <v>704</v>
      </c>
      <c r="B510" t="s">
        <v>60</v>
      </c>
      <c r="C510" t="s">
        <v>384</v>
      </c>
      <c r="D510" t="s">
        <v>215</v>
      </c>
      <c r="E510" t="s">
        <v>478</v>
      </c>
    </row>
    <row r="511" spans="1:5" x14ac:dyDescent="0.2">
      <c r="A511" t="s">
        <v>704</v>
      </c>
      <c r="B511" t="s">
        <v>60</v>
      </c>
      <c r="C511" t="s">
        <v>384</v>
      </c>
      <c r="D511" t="s">
        <v>387</v>
      </c>
      <c r="E511" t="s">
        <v>448</v>
      </c>
    </row>
    <row r="512" spans="1:5" x14ac:dyDescent="0.2">
      <c r="A512" t="s">
        <v>704</v>
      </c>
      <c r="B512" t="s">
        <v>60</v>
      </c>
      <c r="C512" t="s">
        <v>384</v>
      </c>
      <c r="D512" t="s">
        <v>387</v>
      </c>
      <c r="E512" t="s">
        <v>466</v>
      </c>
    </row>
    <row r="513" spans="1:5" x14ac:dyDescent="0.2">
      <c r="A513" t="s">
        <v>704</v>
      </c>
      <c r="B513" t="s">
        <v>60</v>
      </c>
      <c r="C513" t="s">
        <v>384</v>
      </c>
      <c r="D513" t="s">
        <v>387</v>
      </c>
      <c r="E513" t="s">
        <v>479</v>
      </c>
    </row>
    <row r="514" spans="1:5" x14ac:dyDescent="0.2">
      <c r="A514" t="s">
        <v>704</v>
      </c>
      <c r="B514" t="s">
        <v>60</v>
      </c>
      <c r="C514" t="s">
        <v>384</v>
      </c>
      <c r="D514" t="s">
        <v>387</v>
      </c>
      <c r="E514" t="s">
        <v>449</v>
      </c>
    </row>
    <row r="515" spans="1:5" x14ac:dyDescent="0.2">
      <c r="A515" t="s">
        <v>704</v>
      </c>
      <c r="B515" t="s">
        <v>60</v>
      </c>
      <c r="C515" t="s">
        <v>386</v>
      </c>
      <c r="D515" t="s">
        <v>372</v>
      </c>
    </row>
    <row r="516" spans="1:5" x14ac:dyDescent="0.2">
      <c r="A516" t="s">
        <v>704</v>
      </c>
      <c r="B516" t="s">
        <v>60</v>
      </c>
      <c r="C516" t="s">
        <v>386</v>
      </c>
      <c r="D516" t="s">
        <v>315</v>
      </c>
    </row>
    <row r="517" spans="1:5" x14ac:dyDescent="0.2">
      <c r="A517" t="s">
        <v>704</v>
      </c>
      <c r="B517" t="s">
        <v>60</v>
      </c>
      <c r="C517" t="s">
        <v>386</v>
      </c>
      <c r="D517" t="s">
        <v>124</v>
      </c>
    </row>
    <row r="518" spans="1:5" x14ac:dyDescent="0.2">
      <c r="A518" t="s">
        <v>704</v>
      </c>
      <c r="B518" t="s">
        <v>73</v>
      </c>
      <c r="C518" t="s">
        <v>384</v>
      </c>
      <c r="D518" t="s">
        <v>387</v>
      </c>
      <c r="E518" t="s">
        <v>446</v>
      </c>
    </row>
    <row r="519" spans="1:5" x14ac:dyDescent="0.2">
      <c r="A519" t="s">
        <v>704</v>
      </c>
      <c r="B519" t="s">
        <v>73</v>
      </c>
      <c r="C519" t="s">
        <v>384</v>
      </c>
      <c r="D519" t="s">
        <v>387</v>
      </c>
      <c r="E519" t="s">
        <v>448</v>
      </c>
    </row>
    <row r="520" spans="1:5" x14ac:dyDescent="0.2">
      <c r="A520" t="s">
        <v>704</v>
      </c>
      <c r="B520" t="s">
        <v>73</v>
      </c>
      <c r="C520" t="s">
        <v>384</v>
      </c>
      <c r="D520" t="s">
        <v>387</v>
      </c>
      <c r="E520" t="s">
        <v>466</v>
      </c>
    </row>
    <row r="521" spans="1:5" x14ac:dyDescent="0.2">
      <c r="A521" t="s">
        <v>704</v>
      </c>
      <c r="B521" t="s">
        <v>73</v>
      </c>
      <c r="C521" t="s">
        <v>384</v>
      </c>
      <c r="D521" t="s">
        <v>387</v>
      </c>
      <c r="E521" t="s">
        <v>449</v>
      </c>
    </row>
    <row r="522" spans="1:5" x14ac:dyDescent="0.2">
      <c r="A522" t="s">
        <v>704</v>
      </c>
      <c r="B522" t="s">
        <v>73</v>
      </c>
      <c r="C522" t="s">
        <v>386</v>
      </c>
      <c r="D522" t="s">
        <v>372</v>
      </c>
    </row>
    <row r="523" spans="1:5" x14ac:dyDescent="0.2">
      <c r="A523" t="s">
        <v>704</v>
      </c>
      <c r="B523" t="s">
        <v>73</v>
      </c>
      <c r="C523" t="s">
        <v>386</v>
      </c>
      <c r="D523" t="s">
        <v>315</v>
      </c>
    </row>
    <row r="524" spans="1:5" x14ac:dyDescent="0.2">
      <c r="A524" t="s">
        <v>704</v>
      </c>
      <c r="B524" t="s">
        <v>289</v>
      </c>
      <c r="C524" t="s">
        <v>384</v>
      </c>
      <c r="D524" t="s">
        <v>13</v>
      </c>
      <c r="E524" t="s">
        <v>405</v>
      </c>
    </row>
    <row r="525" spans="1:5" x14ac:dyDescent="0.2">
      <c r="A525" t="s">
        <v>704</v>
      </c>
      <c r="B525" t="s">
        <v>289</v>
      </c>
      <c r="C525" t="s">
        <v>384</v>
      </c>
      <c r="D525" t="s">
        <v>19</v>
      </c>
      <c r="E525" t="s">
        <v>480</v>
      </c>
    </row>
    <row r="526" spans="1:5" x14ac:dyDescent="0.2">
      <c r="A526" t="s">
        <v>704</v>
      </c>
      <c r="B526" t="s">
        <v>289</v>
      </c>
      <c r="C526" t="s">
        <v>384</v>
      </c>
      <c r="D526" t="s">
        <v>19</v>
      </c>
      <c r="E526" t="s">
        <v>481</v>
      </c>
    </row>
    <row r="527" spans="1:5" x14ac:dyDescent="0.2">
      <c r="A527" t="s">
        <v>704</v>
      </c>
      <c r="B527" t="s">
        <v>289</v>
      </c>
      <c r="C527" t="s">
        <v>384</v>
      </c>
      <c r="D527" t="s">
        <v>19</v>
      </c>
      <c r="E527" t="s">
        <v>482</v>
      </c>
    </row>
    <row r="528" spans="1:5" x14ac:dyDescent="0.2">
      <c r="A528" t="s">
        <v>704</v>
      </c>
      <c r="B528" t="s">
        <v>289</v>
      </c>
      <c r="C528" t="s">
        <v>384</v>
      </c>
      <c r="D528" t="s">
        <v>19</v>
      </c>
      <c r="E528" t="s">
        <v>483</v>
      </c>
    </row>
    <row r="529" spans="1:5" x14ac:dyDescent="0.2">
      <c r="A529" t="s">
        <v>704</v>
      </c>
      <c r="B529" t="s">
        <v>289</v>
      </c>
      <c r="C529" t="s">
        <v>384</v>
      </c>
      <c r="D529" t="s">
        <v>19</v>
      </c>
      <c r="E529" t="s">
        <v>484</v>
      </c>
    </row>
    <row r="530" spans="1:5" x14ac:dyDescent="0.2">
      <c r="A530" t="s">
        <v>704</v>
      </c>
      <c r="B530" t="s">
        <v>289</v>
      </c>
      <c r="C530" t="s">
        <v>384</v>
      </c>
      <c r="D530" t="s">
        <v>19</v>
      </c>
      <c r="E530" t="s">
        <v>485</v>
      </c>
    </row>
    <row r="531" spans="1:5" x14ac:dyDescent="0.2">
      <c r="A531" t="s">
        <v>704</v>
      </c>
      <c r="B531" t="s">
        <v>289</v>
      </c>
      <c r="C531" t="s">
        <v>384</v>
      </c>
      <c r="D531" t="s">
        <v>19</v>
      </c>
      <c r="E531" t="s">
        <v>486</v>
      </c>
    </row>
    <row r="532" spans="1:5" x14ac:dyDescent="0.2">
      <c r="A532" t="s">
        <v>704</v>
      </c>
      <c r="B532" t="s">
        <v>289</v>
      </c>
      <c r="C532" t="s">
        <v>384</v>
      </c>
      <c r="D532" t="s">
        <v>19</v>
      </c>
      <c r="E532" t="s">
        <v>487</v>
      </c>
    </row>
    <row r="533" spans="1:5" x14ac:dyDescent="0.2">
      <c r="A533" t="s">
        <v>704</v>
      </c>
      <c r="B533" t="s">
        <v>289</v>
      </c>
      <c r="C533" t="s">
        <v>384</v>
      </c>
      <c r="D533" t="s">
        <v>19</v>
      </c>
      <c r="E533" t="s">
        <v>488</v>
      </c>
    </row>
    <row r="534" spans="1:5" x14ac:dyDescent="0.2">
      <c r="A534" t="s">
        <v>704</v>
      </c>
      <c r="B534" t="s">
        <v>289</v>
      </c>
      <c r="C534" t="s">
        <v>384</v>
      </c>
      <c r="D534" t="s">
        <v>13</v>
      </c>
      <c r="E534" t="s">
        <v>408</v>
      </c>
    </row>
    <row r="535" spans="1:5" x14ac:dyDescent="0.2">
      <c r="A535" t="s">
        <v>704</v>
      </c>
      <c r="B535" t="s">
        <v>289</v>
      </c>
      <c r="C535" t="s">
        <v>384</v>
      </c>
      <c r="D535" t="s">
        <v>13</v>
      </c>
      <c r="E535" t="s">
        <v>409</v>
      </c>
    </row>
    <row r="536" spans="1:5" x14ac:dyDescent="0.2">
      <c r="A536" t="s">
        <v>704</v>
      </c>
      <c r="B536" t="s">
        <v>289</v>
      </c>
      <c r="C536" t="s">
        <v>384</v>
      </c>
      <c r="D536" t="s">
        <v>19</v>
      </c>
      <c r="E536" t="s">
        <v>489</v>
      </c>
    </row>
    <row r="537" spans="1:5" x14ac:dyDescent="0.2">
      <c r="A537" t="s">
        <v>704</v>
      </c>
      <c r="B537" t="s">
        <v>289</v>
      </c>
      <c r="C537" t="s">
        <v>384</v>
      </c>
      <c r="D537" t="s">
        <v>19</v>
      </c>
      <c r="E537" t="s">
        <v>490</v>
      </c>
    </row>
    <row r="538" spans="1:5" x14ac:dyDescent="0.2">
      <c r="A538" t="s">
        <v>704</v>
      </c>
      <c r="B538" t="s">
        <v>289</v>
      </c>
      <c r="C538" t="s">
        <v>384</v>
      </c>
      <c r="D538" t="s">
        <v>19</v>
      </c>
      <c r="E538" t="s">
        <v>491</v>
      </c>
    </row>
    <row r="539" spans="1:5" x14ac:dyDescent="0.2">
      <c r="A539" t="s">
        <v>704</v>
      </c>
      <c r="B539" t="s">
        <v>289</v>
      </c>
      <c r="C539" t="s">
        <v>384</v>
      </c>
      <c r="D539" t="s">
        <v>13</v>
      </c>
      <c r="E539" t="s">
        <v>492</v>
      </c>
    </row>
    <row r="540" spans="1:5" x14ac:dyDescent="0.2">
      <c r="A540" t="s">
        <v>704</v>
      </c>
      <c r="B540" t="s">
        <v>289</v>
      </c>
      <c r="C540" t="s">
        <v>384</v>
      </c>
      <c r="D540" t="s">
        <v>13</v>
      </c>
      <c r="E540" t="s">
        <v>410</v>
      </c>
    </row>
    <row r="541" spans="1:5" x14ac:dyDescent="0.2">
      <c r="A541" t="s">
        <v>704</v>
      </c>
      <c r="B541" t="s">
        <v>289</v>
      </c>
      <c r="C541" t="s">
        <v>384</v>
      </c>
      <c r="D541" t="s">
        <v>13</v>
      </c>
      <c r="E541" t="s">
        <v>411</v>
      </c>
    </row>
    <row r="542" spans="1:5" x14ac:dyDescent="0.2">
      <c r="A542" t="s">
        <v>704</v>
      </c>
      <c r="B542" t="s">
        <v>289</v>
      </c>
      <c r="C542" t="s">
        <v>384</v>
      </c>
      <c r="D542" t="s">
        <v>13</v>
      </c>
      <c r="E542" t="s">
        <v>412</v>
      </c>
    </row>
    <row r="543" spans="1:5" x14ac:dyDescent="0.2">
      <c r="A543" t="s">
        <v>704</v>
      </c>
      <c r="B543" t="s">
        <v>289</v>
      </c>
      <c r="C543" t="s">
        <v>384</v>
      </c>
      <c r="D543" t="s">
        <v>13</v>
      </c>
      <c r="E543" t="s">
        <v>413</v>
      </c>
    </row>
    <row r="544" spans="1:5" x14ac:dyDescent="0.2">
      <c r="A544" t="s">
        <v>704</v>
      </c>
      <c r="B544" t="s">
        <v>289</v>
      </c>
      <c r="C544" t="s">
        <v>384</v>
      </c>
      <c r="D544" t="s">
        <v>13</v>
      </c>
      <c r="E544" t="s">
        <v>415</v>
      </c>
    </row>
    <row r="545" spans="1:5" x14ac:dyDescent="0.2">
      <c r="A545" t="s">
        <v>704</v>
      </c>
      <c r="B545" t="s">
        <v>289</v>
      </c>
      <c r="C545" t="s">
        <v>384</v>
      </c>
      <c r="D545" t="s">
        <v>13</v>
      </c>
      <c r="E545" t="s">
        <v>416</v>
      </c>
    </row>
    <row r="546" spans="1:5" x14ac:dyDescent="0.2">
      <c r="A546" t="s">
        <v>704</v>
      </c>
      <c r="B546" t="s">
        <v>289</v>
      </c>
      <c r="C546" t="s">
        <v>384</v>
      </c>
      <c r="D546" t="s">
        <v>215</v>
      </c>
      <c r="E546" t="s">
        <v>478</v>
      </c>
    </row>
    <row r="547" spans="1:5" x14ac:dyDescent="0.2">
      <c r="A547" t="s">
        <v>704</v>
      </c>
      <c r="B547" t="s">
        <v>289</v>
      </c>
      <c r="C547" t="s">
        <v>384</v>
      </c>
      <c r="D547" t="s">
        <v>387</v>
      </c>
      <c r="E547" t="s">
        <v>447</v>
      </c>
    </row>
    <row r="548" spans="1:5" x14ac:dyDescent="0.2">
      <c r="A548" t="s">
        <v>704</v>
      </c>
      <c r="B548" t="s">
        <v>289</v>
      </c>
      <c r="C548" t="s">
        <v>384</v>
      </c>
      <c r="D548" t="s">
        <v>387</v>
      </c>
      <c r="E548" t="s">
        <v>448</v>
      </c>
    </row>
    <row r="549" spans="1:5" x14ac:dyDescent="0.2">
      <c r="A549" t="s">
        <v>704</v>
      </c>
      <c r="B549" t="s">
        <v>289</v>
      </c>
      <c r="C549" t="s">
        <v>384</v>
      </c>
      <c r="D549" t="s">
        <v>387</v>
      </c>
      <c r="E549" t="s">
        <v>466</v>
      </c>
    </row>
    <row r="550" spans="1:5" x14ac:dyDescent="0.2">
      <c r="A550" t="s">
        <v>704</v>
      </c>
      <c r="B550" t="s">
        <v>289</v>
      </c>
      <c r="C550" t="s">
        <v>384</v>
      </c>
      <c r="D550" t="s">
        <v>387</v>
      </c>
      <c r="E550" t="s">
        <v>479</v>
      </c>
    </row>
    <row r="551" spans="1:5" x14ac:dyDescent="0.2">
      <c r="A551" t="s">
        <v>704</v>
      </c>
      <c r="B551" t="s">
        <v>289</v>
      </c>
      <c r="C551" t="s">
        <v>384</v>
      </c>
      <c r="D551" t="s">
        <v>387</v>
      </c>
      <c r="E551" t="s">
        <v>449</v>
      </c>
    </row>
    <row r="552" spans="1:5" x14ac:dyDescent="0.2">
      <c r="A552" t="s">
        <v>704</v>
      </c>
      <c r="B552" t="s">
        <v>289</v>
      </c>
      <c r="C552" t="s">
        <v>386</v>
      </c>
      <c r="D552" t="s">
        <v>372</v>
      </c>
    </row>
    <row r="553" spans="1:5" x14ac:dyDescent="0.2">
      <c r="A553" t="s">
        <v>704</v>
      </c>
      <c r="B553" t="s">
        <v>289</v>
      </c>
      <c r="C553" t="s">
        <v>386</v>
      </c>
      <c r="D553" t="s">
        <v>61</v>
      </c>
    </row>
    <row r="554" spans="1:5" x14ac:dyDescent="0.2">
      <c r="A554" t="s">
        <v>704</v>
      </c>
      <c r="B554" t="s">
        <v>289</v>
      </c>
      <c r="C554" t="s">
        <v>386</v>
      </c>
      <c r="D554" t="s">
        <v>124</v>
      </c>
    </row>
    <row r="555" spans="1:5" x14ac:dyDescent="0.2">
      <c r="A555" t="s">
        <v>704</v>
      </c>
      <c r="B555" t="s">
        <v>289</v>
      </c>
      <c r="C555" t="s">
        <v>386</v>
      </c>
      <c r="D555" t="s">
        <v>60</v>
      </c>
    </row>
    <row r="556" spans="1:5" x14ac:dyDescent="0.2">
      <c r="A556" t="s">
        <v>704</v>
      </c>
      <c r="B556" t="s">
        <v>61</v>
      </c>
      <c r="C556" t="s">
        <v>384</v>
      </c>
      <c r="D556" t="s">
        <v>271</v>
      </c>
      <c r="E556" t="s">
        <v>493</v>
      </c>
    </row>
    <row r="557" spans="1:5" x14ac:dyDescent="0.2">
      <c r="A557" t="s">
        <v>704</v>
      </c>
      <c r="B557" t="s">
        <v>61</v>
      </c>
      <c r="C557" t="s">
        <v>384</v>
      </c>
      <c r="D557" t="s">
        <v>215</v>
      </c>
      <c r="E557" t="s">
        <v>478</v>
      </c>
    </row>
    <row r="558" spans="1:5" x14ac:dyDescent="0.2">
      <c r="A558" t="s">
        <v>704</v>
      </c>
      <c r="B558" t="s">
        <v>61</v>
      </c>
      <c r="C558" t="s">
        <v>384</v>
      </c>
      <c r="D558" t="s">
        <v>387</v>
      </c>
      <c r="E558" t="s">
        <v>447</v>
      </c>
    </row>
    <row r="559" spans="1:5" x14ac:dyDescent="0.2">
      <c r="A559" t="s">
        <v>704</v>
      </c>
      <c r="B559" t="s">
        <v>61</v>
      </c>
      <c r="C559" t="s">
        <v>384</v>
      </c>
      <c r="D559" t="s">
        <v>387</v>
      </c>
      <c r="E559" t="s">
        <v>448</v>
      </c>
    </row>
    <row r="560" spans="1:5" x14ac:dyDescent="0.2">
      <c r="A560" t="s">
        <v>704</v>
      </c>
      <c r="B560" t="s">
        <v>61</v>
      </c>
      <c r="C560" t="s">
        <v>384</v>
      </c>
      <c r="D560" t="s">
        <v>387</v>
      </c>
      <c r="E560" t="s">
        <v>466</v>
      </c>
    </row>
    <row r="561" spans="1:5" x14ac:dyDescent="0.2">
      <c r="A561" t="s">
        <v>704</v>
      </c>
      <c r="B561" t="s">
        <v>61</v>
      </c>
      <c r="C561" t="s">
        <v>384</v>
      </c>
      <c r="D561" t="s">
        <v>387</v>
      </c>
      <c r="E561" t="s">
        <v>479</v>
      </c>
    </row>
    <row r="562" spans="1:5" x14ac:dyDescent="0.2">
      <c r="A562" t="s">
        <v>704</v>
      </c>
      <c r="B562" t="s">
        <v>61</v>
      </c>
      <c r="C562" t="s">
        <v>384</v>
      </c>
      <c r="D562" t="s">
        <v>387</v>
      </c>
      <c r="E562" t="s">
        <v>449</v>
      </c>
    </row>
    <row r="563" spans="1:5" x14ac:dyDescent="0.2">
      <c r="A563" t="s">
        <v>704</v>
      </c>
      <c r="B563" t="s">
        <v>61</v>
      </c>
      <c r="C563" t="s">
        <v>384</v>
      </c>
      <c r="D563" t="s">
        <v>387</v>
      </c>
      <c r="E563" t="s">
        <v>401</v>
      </c>
    </row>
    <row r="564" spans="1:5" x14ac:dyDescent="0.2">
      <c r="A564" t="s">
        <v>704</v>
      </c>
      <c r="B564" t="s">
        <v>61</v>
      </c>
      <c r="C564" t="s">
        <v>386</v>
      </c>
      <c r="D564" t="s">
        <v>372</v>
      </c>
    </row>
    <row r="565" spans="1:5" x14ac:dyDescent="0.2">
      <c r="A565" t="s">
        <v>704</v>
      </c>
      <c r="B565" t="s">
        <v>61</v>
      </c>
      <c r="C565" t="s">
        <v>386</v>
      </c>
      <c r="D565" t="s">
        <v>124</v>
      </c>
    </row>
    <row r="566" spans="1:5" x14ac:dyDescent="0.2">
      <c r="A566" t="s">
        <v>704</v>
      </c>
      <c r="B566" t="s">
        <v>61</v>
      </c>
      <c r="C566" t="s">
        <v>386</v>
      </c>
      <c r="D566" t="s">
        <v>60</v>
      </c>
    </row>
    <row r="567" spans="1:5" x14ac:dyDescent="0.2">
      <c r="A567" t="s">
        <v>704</v>
      </c>
      <c r="B567" t="s">
        <v>61</v>
      </c>
      <c r="C567" t="s">
        <v>386</v>
      </c>
      <c r="D567" t="s">
        <v>315</v>
      </c>
    </row>
    <row r="568" spans="1:5" x14ac:dyDescent="0.2">
      <c r="A568" t="s">
        <v>704</v>
      </c>
      <c r="B568" t="s">
        <v>124</v>
      </c>
      <c r="C568" t="s">
        <v>384</v>
      </c>
      <c r="D568" t="s">
        <v>215</v>
      </c>
      <c r="E568" t="s">
        <v>478</v>
      </c>
    </row>
    <row r="569" spans="1:5" x14ac:dyDescent="0.2">
      <c r="A569" t="s">
        <v>704</v>
      </c>
      <c r="B569" t="s">
        <v>124</v>
      </c>
      <c r="C569" t="s">
        <v>384</v>
      </c>
      <c r="D569" t="s">
        <v>362</v>
      </c>
      <c r="E569" t="s">
        <v>494</v>
      </c>
    </row>
    <row r="570" spans="1:5" x14ac:dyDescent="0.2">
      <c r="A570" t="s">
        <v>704</v>
      </c>
      <c r="B570" t="s">
        <v>124</v>
      </c>
      <c r="C570" t="s">
        <v>384</v>
      </c>
      <c r="D570" t="s">
        <v>387</v>
      </c>
      <c r="E570" t="s">
        <v>448</v>
      </c>
    </row>
    <row r="571" spans="1:5" x14ac:dyDescent="0.2">
      <c r="A571" t="s">
        <v>704</v>
      </c>
      <c r="B571" t="s">
        <v>124</v>
      </c>
      <c r="C571" t="s">
        <v>384</v>
      </c>
      <c r="D571" t="s">
        <v>387</v>
      </c>
      <c r="E571" t="s">
        <v>466</v>
      </c>
    </row>
    <row r="572" spans="1:5" x14ac:dyDescent="0.2">
      <c r="A572" t="s">
        <v>704</v>
      </c>
      <c r="B572" t="s">
        <v>124</v>
      </c>
      <c r="C572" t="s">
        <v>384</v>
      </c>
      <c r="D572" t="s">
        <v>387</v>
      </c>
      <c r="E572" t="s">
        <v>449</v>
      </c>
    </row>
    <row r="573" spans="1:5" x14ac:dyDescent="0.2">
      <c r="A573" t="s">
        <v>704</v>
      </c>
      <c r="B573" t="s">
        <v>124</v>
      </c>
      <c r="C573" t="s">
        <v>384</v>
      </c>
      <c r="D573" t="s">
        <v>387</v>
      </c>
      <c r="E573" t="s">
        <v>400</v>
      </c>
    </row>
    <row r="574" spans="1:5" x14ac:dyDescent="0.2">
      <c r="A574" t="s">
        <v>704</v>
      </c>
      <c r="B574" t="s">
        <v>124</v>
      </c>
      <c r="C574" t="s">
        <v>384</v>
      </c>
      <c r="D574" t="s">
        <v>387</v>
      </c>
      <c r="E574" t="s">
        <v>401</v>
      </c>
    </row>
    <row r="575" spans="1:5" x14ac:dyDescent="0.2">
      <c r="A575" t="s">
        <v>704</v>
      </c>
      <c r="B575" t="s">
        <v>124</v>
      </c>
      <c r="C575" t="s">
        <v>384</v>
      </c>
      <c r="D575" t="s">
        <v>387</v>
      </c>
      <c r="E575" t="s">
        <v>495</v>
      </c>
    </row>
    <row r="576" spans="1:5" x14ac:dyDescent="0.2">
      <c r="A576" t="s">
        <v>704</v>
      </c>
      <c r="B576" t="s">
        <v>124</v>
      </c>
      <c r="C576" t="s">
        <v>386</v>
      </c>
      <c r="D576" t="s">
        <v>372</v>
      </c>
    </row>
    <row r="577" spans="1:5" x14ac:dyDescent="0.2">
      <c r="A577" t="s">
        <v>704</v>
      </c>
      <c r="B577" t="s">
        <v>124</v>
      </c>
      <c r="C577" t="s">
        <v>386</v>
      </c>
      <c r="D577" t="s">
        <v>315</v>
      </c>
    </row>
    <row r="578" spans="1:5" x14ac:dyDescent="0.2">
      <c r="A578" t="s">
        <v>704</v>
      </c>
      <c r="B578" t="s">
        <v>124</v>
      </c>
      <c r="C578" t="s">
        <v>386</v>
      </c>
      <c r="D578" t="s">
        <v>73</v>
      </c>
    </row>
    <row r="579" spans="1:5" x14ac:dyDescent="0.2">
      <c r="A579" t="s">
        <v>704</v>
      </c>
      <c r="B579" t="s">
        <v>203</v>
      </c>
      <c r="C579" t="s">
        <v>384</v>
      </c>
      <c r="D579" t="s">
        <v>387</v>
      </c>
      <c r="E579" t="s">
        <v>448</v>
      </c>
    </row>
    <row r="580" spans="1:5" x14ac:dyDescent="0.2">
      <c r="A580" t="s">
        <v>704</v>
      </c>
      <c r="B580" t="s">
        <v>203</v>
      </c>
      <c r="C580" t="s">
        <v>386</v>
      </c>
      <c r="D580" t="s">
        <v>305</v>
      </c>
    </row>
    <row r="581" spans="1:5" x14ac:dyDescent="0.2">
      <c r="A581" t="s">
        <v>704</v>
      </c>
      <c r="B581" t="s">
        <v>156</v>
      </c>
      <c r="C581" t="s">
        <v>384</v>
      </c>
      <c r="D581" t="s">
        <v>387</v>
      </c>
      <c r="E581" t="s">
        <v>448</v>
      </c>
    </row>
    <row r="582" spans="1:5" x14ac:dyDescent="0.2">
      <c r="A582" t="s">
        <v>704</v>
      </c>
      <c r="B582" t="s">
        <v>156</v>
      </c>
      <c r="C582" t="s">
        <v>386</v>
      </c>
      <c r="D582" t="s">
        <v>305</v>
      </c>
    </row>
    <row r="583" spans="1:5" x14ac:dyDescent="0.2">
      <c r="A583" t="s">
        <v>704</v>
      </c>
      <c r="B583" t="s">
        <v>156</v>
      </c>
      <c r="C583" t="s">
        <v>386</v>
      </c>
      <c r="D583" t="s">
        <v>128</v>
      </c>
    </row>
    <row r="584" spans="1:5" x14ac:dyDescent="0.2">
      <c r="A584" t="s">
        <v>704</v>
      </c>
      <c r="B584" t="s">
        <v>306</v>
      </c>
      <c r="C584" t="s">
        <v>384</v>
      </c>
      <c r="D584" t="s">
        <v>387</v>
      </c>
      <c r="E584" t="s">
        <v>496</v>
      </c>
    </row>
    <row r="585" spans="1:5" x14ac:dyDescent="0.2">
      <c r="A585" t="s">
        <v>704</v>
      </c>
      <c r="B585" t="s">
        <v>306</v>
      </c>
      <c r="C585" t="s">
        <v>384</v>
      </c>
      <c r="D585" t="s">
        <v>387</v>
      </c>
      <c r="E585" t="s">
        <v>445</v>
      </c>
    </row>
    <row r="586" spans="1:5" x14ac:dyDescent="0.2">
      <c r="A586" t="s">
        <v>704</v>
      </c>
      <c r="B586" t="s">
        <v>306</v>
      </c>
      <c r="C586" t="s">
        <v>384</v>
      </c>
      <c r="D586" t="s">
        <v>387</v>
      </c>
      <c r="E586" t="s">
        <v>448</v>
      </c>
    </row>
    <row r="587" spans="1:5" x14ac:dyDescent="0.2">
      <c r="A587" t="s">
        <v>704</v>
      </c>
      <c r="B587" t="s">
        <v>306</v>
      </c>
      <c r="C587" t="s">
        <v>384</v>
      </c>
      <c r="D587" t="s">
        <v>387</v>
      </c>
      <c r="E587" t="s">
        <v>454</v>
      </c>
    </row>
    <row r="588" spans="1:5" x14ac:dyDescent="0.2">
      <c r="A588" t="s">
        <v>704</v>
      </c>
      <c r="B588" t="s">
        <v>306</v>
      </c>
      <c r="C588" t="s">
        <v>384</v>
      </c>
      <c r="D588" t="s">
        <v>387</v>
      </c>
      <c r="E588" t="s">
        <v>428</v>
      </c>
    </row>
    <row r="589" spans="1:5" x14ac:dyDescent="0.2">
      <c r="A589" t="s">
        <v>704</v>
      </c>
      <c r="B589" t="s">
        <v>306</v>
      </c>
      <c r="C589" t="s">
        <v>384</v>
      </c>
      <c r="D589" t="s">
        <v>387</v>
      </c>
      <c r="E589" t="s">
        <v>450</v>
      </c>
    </row>
    <row r="590" spans="1:5" x14ac:dyDescent="0.2">
      <c r="A590" t="s">
        <v>704</v>
      </c>
      <c r="B590" t="s">
        <v>306</v>
      </c>
      <c r="C590" t="s">
        <v>384</v>
      </c>
      <c r="D590" t="s">
        <v>387</v>
      </c>
      <c r="E590" t="s">
        <v>451</v>
      </c>
    </row>
    <row r="591" spans="1:5" x14ac:dyDescent="0.2">
      <c r="A591" t="s">
        <v>704</v>
      </c>
      <c r="B591" t="s">
        <v>306</v>
      </c>
      <c r="C591" t="s">
        <v>386</v>
      </c>
      <c r="D591" t="s">
        <v>305</v>
      </c>
    </row>
    <row r="592" spans="1:5" x14ac:dyDescent="0.2">
      <c r="A592" t="s">
        <v>704</v>
      </c>
      <c r="B592" t="s">
        <v>306</v>
      </c>
      <c r="C592" t="s">
        <v>386</v>
      </c>
      <c r="D592" t="s">
        <v>128</v>
      </c>
    </row>
    <row r="593" spans="1:5" x14ac:dyDescent="0.2">
      <c r="A593" t="s">
        <v>704</v>
      </c>
      <c r="B593" t="s">
        <v>128</v>
      </c>
      <c r="C593" t="s">
        <v>384</v>
      </c>
      <c r="D593" t="s">
        <v>387</v>
      </c>
      <c r="E593" t="s">
        <v>388</v>
      </c>
    </row>
    <row r="594" spans="1:5" x14ac:dyDescent="0.2">
      <c r="A594" t="s">
        <v>704</v>
      </c>
      <c r="B594" t="s">
        <v>128</v>
      </c>
      <c r="C594" t="s">
        <v>384</v>
      </c>
      <c r="D594" t="s">
        <v>387</v>
      </c>
      <c r="E594" t="s">
        <v>390</v>
      </c>
    </row>
    <row r="595" spans="1:5" x14ac:dyDescent="0.2">
      <c r="A595" t="s">
        <v>704</v>
      </c>
      <c r="B595" t="s">
        <v>128</v>
      </c>
      <c r="C595" t="s">
        <v>384</v>
      </c>
      <c r="D595" t="s">
        <v>387</v>
      </c>
      <c r="E595" t="s">
        <v>497</v>
      </c>
    </row>
    <row r="596" spans="1:5" x14ac:dyDescent="0.2">
      <c r="A596" t="s">
        <v>704</v>
      </c>
      <c r="B596" t="s">
        <v>128</v>
      </c>
      <c r="C596" t="s">
        <v>384</v>
      </c>
      <c r="D596" t="s">
        <v>387</v>
      </c>
      <c r="E596" t="s">
        <v>496</v>
      </c>
    </row>
    <row r="597" spans="1:5" x14ac:dyDescent="0.2">
      <c r="A597" t="s">
        <v>704</v>
      </c>
      <c r="B597" t="s">
        <v>128</v>
      </c>
      <c r="C597" t="s">
        <v>384</v>
      </c>
      <c r="D597" t="s">
        <v>387</v>
      </c>
      <c r="E597" t="s">
        <v>445</v>
      </c>
    </row>
    <row r="598" spans="1:5" x14ac:dyDescent="0.2">
      <c r="A598" t="s">
        <v>704</v>
      </c>
      <c r="B598" t="s">
        <v>128</v>
      </c>
      <c r="C598" t="s">
        <v>384</v>
      </c>
      <c r="D598" t="s">
        <v>387</v>
      </c>
      <c r="E598" t="s">
        <v>448</v>
      </c>
    </row>
    <row r="599" spans="1:5" x14ac:dyDescent="0.2">
      <c r="A599" t="s">
        <v>704</v>
      </c>
      <c r="B599" t="s">
        <v>128</v>
      </c>
      <c r="C599" t="s">
        <v>384</v>
      </c>
      <c r="D599" t="s">
        <v>387</v>
      </c>
      <c r="E599" t="s">
        <v>428</v>
      </c>
    </row>
    <row r="600" spans="1:5" x14ac:dyDescent="0.2">
      <c r="A600" t="s">
        <v>704</v>
      </c>
      <c r="B600" t="s">
        <v>128</v>
      </c>
      <c r="C600" t="s">
        <v>384</v>
      </c>
      <c r="D600" t="s">
        <v>387</v>
      </c>
      <c r="E600" t="s">
        <v>451</v>
      </c>
    </row>
    <row r="601" spans="1:5" x14ac:dyDescent="0.2">
      <c r="A601" t="s">
        <v>704</v>
      </c>
      <c r="B601" t="s">
        <v>128</v>
      </c>
      <c r="C601" t="s">
        <v>386</v>
      </c>
      <c r="D601" t="s">
        <v>305</v>
      </c>
    </row>
    <row r="602" spans="1:5" x14ac:dyDescent="0.2">
      <c r="A602" t="s">
        <v>704</v>
      </c>
      <c r="B602" t="s">
        <v>128</v>
      </c>
      <c r="C602" t="s">
        <v>386</v>
      </c>
      <c r="D602" t="s">
        <v>203</v>
      </c>
    </row>
    <row r="603" spans="1:5" x14ac:dyDescent="0.2">
      <c r="A603" t="s">
        <v>704</v>
      </c>
      <c r="B603" t="s">
        <v>128</v>
      </c>
      <c r="C603" t="s">
        <v>386</v>
      </c>
      <c r="D603" t="s">
        <v>172</v>
      </c>
    </row>
    <row r="604" spans="1:5" x14ac:dyDescent="0.2">
      <c r="A604" t="s">
        <v>704</v>
      </c>
      <c r="B604" t="s">
        <v>57</v>
      </c>
      <c r="C604" t="s">
        <v>384</v>
      </c>
      <c r="D604" t="s">
        <v>387</v>
      </c>
      <c r="E604" t="s">
        <v>498</v>
      </c>
    </row>
    <row r="605" spans="1:5" x14ac:dyDescent="0.2">
      <c r="A605" t="s">
        <v>704</v>
      </c>
      <c r="B605" t="s">
        <v>57</v>
      </c>
      <c r="C605" t="s">
        <v>384</v>
      </c>
      <c r="D605" t="s">
        <v>387</v>
      </c>
      <c r="E605" t="s">
        <v>452</v>
      </c>
    </row>
    <row r="606" spans="1:5" x14ac:dyDescent="0.2">
      <c r="A606" t="s">
        <v>704</v>
      </c>
      <c r="B606" t="s">
        <v>57</v>
      </c>
      <c r="C606" t="s">
        <v>384</v>
      </c>
      <c r="D606" t="s">
        <v>387</v>
      </c>
      <c r="E606" t="s">
        <v>476</v>
      </c>
    </row>
    <row r="607" spans="1:5" x14ac:dyDescent="0.2">
      <c r="A607" t="s">
        <v>704</v>
      </c>
      <c r="B607" t="s">
        <v>57</v>
      </c>
      <c r="C607" t="s">
        <v>384</v>
      </c>
      <c r="D607" t="s">
        <v>387</v>
      </c>
      <c r="E607" t="s">
        <v>446</v>
      </c>
    </row>
    <row r="608" spans="1:5" x14ac:dyDescent="0.2">
      <c r="A608" t="s">
        <v>704</v>
      </c>
      <c r="B608" t="s">
        <v>57</v>
      </c>
      <c r="C608" t="s">
        <v>384</v>
      </c>
      <c r="D608" t="s">
        <v>387</v>
      </c>
      <c r="E608" t="s">
        <v>499</v>
      </c>
    </row>
    <row r="609" spans="1:5" x14ac:dyDescent="0.2">
      <c r="A609" t="s">
        <v>704</v>
      </c>
      <c r="B609" t="s">
        <v>57</v>
      </c>
      <c r="C609" t="s">
        <v>384</v>
      </c>
      <c r="D609" t="s">
        <v>387</v>
      </c>
      <c r="E609" t="s">
        <v>500</v>
      </c>
    </row>
    <row r="610" spans="1:5" x14ac:dyDescent="0.2">
      <c r="A610" t="s">
        <v>704</v>
      </c>
      <c r="B610" t="s">
        <v>57</v>
      </c>
      <c r="C610" t="s">
        <v>384</v>
      </c>
      <c r="D610" t="s">
        <v>387</v>
      </c>
      <c r="E610" t="s">
        <v>501</v>
      </c>
    </row>
    <row r="611" spans="1:5" x14ac:dyDescent="0.2">
      <c r="A611" t="s">
        <v>704</v>
      </c>
      <c r="B611" t="s">
        <v>57</v>
      </c>
      <c r="C611" t="s">
        <v>384</v>
      </c>
      <c r="D611" t="s">
        <v>387</v>
      </c>
      <c r="E611" t="s">
        <v>447</v>
      </c>
    </row>
    <row r="612" spans="1:5" x14ac:dyDescent="0.2">
      <c r="A612" t="s">
        <v>704</v>
      </c>
      <c r="B612" t="s">
        <v>57</v>
      </c>
      <c r="C612" t="s">
        <v>384</v>
      </c>
      <c r="D612" t="s">
        <v>387</v>
      </c>
      <c r="E612" t="s">
        <v>448</v>
      </c>
    </row>
    <row r="613" spans="1:5" x14ac:dyDescent="0.2">
      <c r="A613" t="s">
        <v>704</v>
      </c>
      <c r="B613" t="s">
        <v>57</v>
      </c>
      <c r="C613" t="s">
        <v>384</v>
      </c>
      <c r="D613" t="s">
        <v>387</v>
      </c>
      <c r="E613" t="s">
        <v>502</v>
      </c>
    </row>
    <row r="614" spans="1:5" x14ac:dyDescent="0.2">
      <c r="A614" t="s">
        <v>704</v>
      </c>
      <c r="B614" t="s">
        <v>57</v>
      </c>
      <c r="C614" t="s">
        <v>384</v>
      </c>
      <c r="D614" t="s">
        <v>232</v>
      </c>
      <c r="E614" t="s">
        <v>464</v>
      </c>
    </row>
    <row r="615" spans="1:5" x14ac:dyDescent="0.2">
      <c r="A615" t="s">
        <v>704</v>
      </c>
      <c r="B615" t="s">
        <v>57</v>
      </c>
      <c r="C615" t="s">
        <v>384</v>
      </c>
      <c r="D615" t="s">
        <v>387</v>
      </c>
      <c r="E615" t="s">
        <v>455</v>
      </c>
    </row>
    <row r="616" spans="1:5" x14ac:dyDescent="0.2">
      <c r="A616" t="s">
        <v>704</v>
      </c>
      <c r="B616" t="s">
        <v>57</v>
      </c>
      <c r="C616" t="s">
        <v>384</v>
      </c>
      <c r="D616" t="s">
        <v>387</v>
      </c>
      <c r="E616" t="s">
        <v>449</v>
      </c>
    </row>
    <row r="617" spans="1:5" x14ac:dyDescent="0.2">
      <c r="A617" t="s">
        <v>704</v>
      </c>
      <c r="B617" t="s">
        <v>57</v>
      </c>
      <c r="C617" t="s">
        <v>386</v>
      </c>
      <c r="D617" t="s">
        <v>315</v>
      </c>
    </row>
    <row r="618" spans="1:5" x14ac:dyDescent="0.2">
      <c r="A618" t="s">
        <v>704</v>
      </c>
      <c r="B618" t="s">
        <v>57</v>
      </c>
      <c r="C618" t="s">
        <v>386</v>
      </c>
      <c r="D618" t="s">
        <v>372</v>
      </c>
    </row>
    <row r="619" spans="1:5" x14ac:dyDescent="0.2">
      <c r="A619" t="s">
        <v>704</v>
      </c>
      <c r="B619" t="s">
        <v>319</v>
      </c>
      <c r="C619" t="s">
        <v>384</v>
      </c>
      <c r="D619" t="s">
        <v>387</v>
      </c>
      <c r="E619" t="s">
        <v>452</v>
      </c>
    </row>
    <row r="620" spans="1:5" x14ac:dyDescent="0.2">
      <c r="A620" t="s">
        <v>704</v>
      </c>
      <c r="B620" t="s">
        <v>319</v>
      </c>
      <c r="C620" t="s">
        <v>384</v>
      </c>
      <c r="D620" t="s">
        <v>387</v>
      </c>
      <c r="E620" t="s">
        <v>465</v>
      </c>
    </row>
    <row r="621" spans="1:5" x14ac:dyDescent="0.2">
      <c r="A621" t="s">
        <v>704</v>
      </c>
      <c r="B621" t="s">
        <v>319</v>
      </c>
      <c r="C621" t="s">
        <v>384</v>
      </c>
      <c r="D621" t="s">
        <v>387</v>
      </c>
      <c r="E621" t="s">
        <v>447</v>
      </c>
    </row>
    <row r="622" spans="1:5" x14ac:dyDescent="0.2">
      <c r="A622" t="s">
        <v>704</v>
      </c>
      <c r="B622" t="s">
        <v>319</v>
      </c>
      <c r="C622" t="s">
        <v>384</v>
      </c>
      <c r="D622" t="s">
        <v>387</v>
      </c>
      <c r="E622" t="s">
        <v>448</v>
      </c>
    </row>
    <row r="623" spans="1:5" x14ac:dyDescent="0.2">
      <c r="A623" t="s">
        <v>704</v>
      </c>
      <c r="B623" t="s">
        <v>319</v>
      </c>
      <c r="C623" t="s">
        <v>384</v>
      </c>
      <c r="D623" t="s">
        <v>387</v>
      </c>
      <c r="E623" t="s">
        <v>449</v>
      </c>
    </row>
    <row r="624" spans="1:5" x14ac:dyDescent="0.2">
      <c r="A624" t="s">
        <v>704</v>
      </c>
      <c r="B624" t="s">
        <v>319</v>
      </c>
      <c r="C624" t="s">
        <v>386</v>
      </c>
      <c r="D624" t="s">
        <v>372</v>
      </c>
    </row>
    <row r="625" spans="1:5" x14ac:dyDescent="0.2">
      <c r="A625" t="s">
        <v>704</v>
      </c>
      <c r="B625" t="s">
        <v>319</v>
      </c>
      <c r="C625" t="s">
        <v>386</v>
      </c>
      <c r="D625" t="s">
        <v>315</v>
      </c>
    </row>
    <row r="626" spans="1:5" x14ac:dyDescent="0.2">
      <c r="A626" t="s">
        <v>704</v>
      </c>
      <c r="B626" t="s">
        <v>317</v>
      </c>
      <c r="C626" t="s">
        <v>384</v>
      </c>
      <c r="D626" t="s">
        <v>387</v>
      </c>
      <c r="E626" t="s">
        <v>448</v>
      </c>
    </row>
    <row r="627" spans="1:5" x14ac:dyDescent="0.2">
      <c r="A627" t="s">
        <v>704</v>
      </c>
      <c r="B627" t="s">
        <v>317</v>
      </c>
      <c r="C627" t="s">
        <v>384</v>
      </c>
      <c r="D627" t="s">
        <v>232</v>
      </c>
      <c r="E627" t="s">
        <v>503</v>
      </c>
    </row>
    <row r="628" spans="1:5" x14ac:dyDescent="0.2">
      <c r="A628" t="s">
        <v>704</v>
      </c>
      <c r="B628" t="s">
        <v>317</v>
      </c>
      <c r="C628" t="s">
        <v>384</v>
      </c>
      <c r="D628" t="s">
        <v>387</v>
      </c>
      <c r="E628" t="s">
        <v>466</v>
      </c>
    </row>
    <row r="629" spans="1:5" x14ac:dyDescent="0.2">
      <c r="A629" t="s">
        <v>704</v>
      </c>
      <c r="B629" t="s">
        <v>317</v>
      </c>
      <c r="C629" t="s">
        <v>384</v>
      </c>
      <c r="D629" t="s">
        <v>232</v>
      </c>
      <c r="E629" t="s">
        <v>464</v>
      </c>
    </row>
    <row r="630" spans="1:5" x14ac:dyDescent="0.2">
      <c r="A630" t="s">
        <v>704</v>
      </c>
      <c r="B630" t="s">
        <v>317</v>
      </c>
      <c r="C630" t="s">
        <v>384</v>
      </c>
      <c r="D630" t="s">
        <v>387</v>
      </c>
      <c r="E630" t="s">
        <v>449</v>
      </c>
    </row>
    <row r="631" spans="1:5" x14ac:dyDescent="0.2">
      <c r="A631" t="s">
        <v>704</v>
      </c>
      <c r="B631" t="s">
        <v>362</v>
      </c>
      <c r="C631" t="s">
        <v>384</v>
      </c>
      <c r="D631" t="s">
        <v>372</v>
      </c>
      <c r="E631" t="s">
        <v>504</v>
      </c>
    </row>
    <row r="632" spans="1:5" x14ac:dyDescent="0.2">
      <c r="A632" t="s">
        <v>704</v>
      </c>
      <c r="B632" t="s">
        <v>362</v>
      </c>
      <c r="C632" t="s">
        <v>384</v>
      </c>
      <c r="D632" t="s">
        <v>387</v>
      </c>
      <c r="E632" t="s">
        <v>448</v>
      </c>
    </row>
    <row r="633" spans="1:5" x14ac:dyDescent="0.2">
      <c r="A633" t="s">
        <v>704</v>
      </c>
      <c r="B633" t="s">
        <v>362</v>
      </c>
      <c r="C633" t="s">
        <v>384</v>
      </c>
      <c r="D633" t="s">
        <v>387</v>
      </c>
      <c r="E633" t="s">
        <v>449</v>
      </c>
    </row>
    <row r="634" spans="1:5" x14ac:dyDescent="0.2">
      <c r="A634" t="s">
        <v>704</v>
      </c>
      <c r="B634" t="s">
        <v>291</v>
      </c>
      <c r="C634" t="s">
        <v>384</v>
      </c>
      <c r="D634" t="s">
        <v>387</v>
      </c>
      <c r="E634" t="s">
        <v>431</v>
      </c>
    </row>
    <row r="635" spans="1:5" x14ac:dyDescent="0.2">
      <c r="A635" t="s">
        <v>704</v>
      </c>
      <c r="B635" t="s">
        <v>291</v>
      </c>
      <c r="C635" t="s">
        <v>384</v>
      </c>
      <c r="D635" t="s">
        <v>387</v>
      </c>
      <c r="E635" t="s">
        <v>432</v>
      </c>
    </row>
    <row r="636" spans="1:5" x14ac:dyDescent="0.2">
      <c r="A636" t="s">
        <v>704</v>
      </c>
      <c r="B636" t="s">
        <v>291</v>
      </c>
      <c r="C636" t="s">
        <v>384</v>
      </c>
      <c r="D636" t="s">
        <v>387</v>
      </c>
      <c r="E636" t="s">
        <v>433</v>
      </c>
    </row>
    <row r="637" spans="1:5" x14ac:dyDescent="0.2">
      <c r="A637" t="s">
        <v>704</v>
      </c>
      <c r="B637" t="s">
        <v>291</v>
      </c>
      <c r="C637" t="s">
        <v>384</v>
      </c>
      <c r="D637" t="s">
        <v>387</v>
      </c>
      <c r="E637" t="s">
        <v>505</v>
      </c>
    </row>
    <row r="638" spans="1:5" x14ac:dyDescent="0.2">
      <c r="A638" t="s">
        <v>704</v>
      </c>
      <c r="B638" t="s">
        <v>291</v>
      </c>
      <c r="C638" t="s">
        <v>384</v>
      </c>
      <c r="D638" t="s">
        <v>370</v>
      </c>
      <c r="E638" t="s">
        <v>506</v>
      </c>
    </row>
    <row r="639" spans="1:5" x14ac:dyDescent="0.2">
      <c r="A639" t="s">
        <v>704</v>
      </c>
      <c r="B639" t="s">
        <v>291</v>
      </c>
      <c r="C639" t="s">
        <v>384</v>
      </c>
      <c r="D639" t="s">
        <v>54</v>
      </c>
      <c r="E639" t="s">
        <v>442</v>
      </c>
    </row>
    <row r="640" spans="1:5" x14ac:dyDescent="0.2">
      <c r="A640" t="s">
        <v>704</v>
      </c>
      <c r="B640" t="s">
        <v>291</v>
      </c>
      <c r="C640" t="s">
        <v>384</v>
      </c>
      <c r="D640" t="s">
        <v>264</v>
      </c>
      <c r="E640" t="s">
        <v>507</v>
      </c>
    </row>
    <row r="641" spans="1:5" x14ac:dyDescent="0.2">
      <c r="A641" t="s">
        <v>704</v>
      </c>
      <c r="B641" t="s">
        <v>291</v>
      </c>
      <c r="C641" t="s">
        <v>384</v>
      </c>
      <c r="D641" t="s">
        <v>264</v>
      </c>
      <c r="E641" t="s">
        <v>508</v>
      </c>
    </row>
    <row r="642" spans="1:5" x14ac:dyDescent="0.2">
      <c r="A642" t="s">
        <v>704</v>
      </c>
      <c r="B642" t="s">
        <v>291</v>
      </c>
      <c r="C642" t="s">
        <v>384</v>
      </c>
      <c r="D642" t="s">
        <v>264</v>
      </c>
      <c r="E642" t="s">
        <v>509</v>
      </c>
    </row>
    <row r="643" spans="1:5" x14ac:dyDescent="0.2">
      <c r="A643" t="s">
        <v>704</v>
      </c>
      <c r="B643" t="s">
        <v>291</v>
      </c>
      <c r="C643" t="s">
        <v>384</v>
      </c>
      <c r="D643" t="s">
        <v>264</v>
      </c>
      <c r="E643" t="s">
        <v>510</v>
      </c>
    </row>
    <row r="644" spans="1:5" x14ac:dyDescent="0.2">
      <c r="A644" t="s">
        <v>704</v>
      </c>
      <c r="B644" t="s">
        <v>291</v>
      </c>
      <c r="C644" t="s">
        <v>384</v>
      </c>
      <c r="D644" t="s">
        <v>264</v>
      </c>
      <c r="E644" t="s">
        <v>511</v>
      </c>
    </row>
    <row r="645" spans="1:5" x14ac:dyDescent="0.2">
      <c r="A645" t="s">
        <v>704</v>
      </c>
      <c r="B645" t="s">
        <v>291</v>
      </c>
      <c r="C645" t="s">
        <v>384</v>
      </c>
      <c r="D645" t="s">
        <v>264</v>
      </c>
      <c r="E645" t="s">
        <v>512</v>
      </c>
    </row>
    <row r="646" spans="1:5" x14ac:dyDescent="0.2">
      <c r="A646" t="s">
        <v>704</v>
      </c>
      <c r="B646" t="s">
        <v>291</v>
      </c>
      <c r="C646" t="s">
        <v>384</v>
      </c>
      <c r="D646" t="s">
        <v>264</v>
      </c>
      <c r="E646" t="s">
        <v>513</v>
      </c>
    </row>
    <row r="647" spans="1:5" x14ac:dyDescent="0.2">
      <c r="A647" t="s">
        <v>704</v>
      </c>
      <c r="B647" t="s">
        <v>291</v>
      </c>
      <c r="C647" t="s">
        <v>384</v>
      </c>
      <c r="D647" t="s">
        <v>373</v>
      </c>
      <c r="E647" t="s">
        <v>514</v>
      </c>
    </row>
    <row r="648" spans="1:5" x14ac:dyDescent="0.2">
      <c r="A648" t="s">
        <v>704</v>
      </c>
      <c r="B648" t="s">
        <v>291</v>
      </c>
      <c r="C648" t="s">
        <v>384</v>
      </c>
      <c r="D648" t="s">
        <v>373</v>
      </c>
      <c r="E648" t="s">
        <v>515</v>
      </c>
    </row>
    <row r="649" spans="1:5" x14ac:dyDescent="0.2">
      <c r="A649" t="s">
        <v>704</v>
      </c>
      <c r="B649" t="s">
        <v>291</v>
      </c>
      <c r="C649" t="s">
        <v>384</v>
      </c>
      <c r="D649" t="s">
        <v>387</v>
      </c>
      <c r="E649" t="s">
        <v>448</v>
      </c>
    </row>
    <row r="650" spans="1:5" x14ac:dyDescent="0.2">
      <c r="A650" t="s">
        <v>704</v>
      </c>
      <c r="B650" t="s">
        <v>291</v>
      </c>
      <c r="C650" t="s">
        <v>384</v>
      </c>
      <c r="D650" t="s">
        <v>232</v>
      </c>
      <c r="E650" t="s">
        <v>503</v>
      </c>
    </row>
    <row r="651" spans="1:5" x14ac:dyDescent="0.2">
      <c r="A651" t="s">
        <v>704</v>
      </c>
      <c r="B651" t="s">
        <v>291</v>
      </c>
      <c r="C651" t="s">
        <v>384</v>
      </c>
      <c r="D651" t="s">
        <v>387</v>
      </c>
      <c r="E651" t="s">
        <v>449</v>
      </c>
    </row>
    <row r="652" spans="1:5" x14ac:dyDescent="0.2">
      <c r="A652" t="s">
        <v>704</v>
      </c>
      <c r="B652" t="s">
        <v>103</v>
      </c>
      <c r="C652" t="s">
        <v>384</v>
      </c>
      <c r="D652" t="s">
        <v>387</v>
      </c>
      <c r="E652" t="s">
        <v>447</v>
      </c>
    </row>
    <row r="653" spans="1:5" x14ac:dyDescent="0.2">
      <c r="A653" t="s">
        <v>704</v>
      </c>
      <c r="B653" t="s">
        <v>103</v>
      </c>
      <c r="C653" t="s">
        <v>384</v>
      </c>
      <c r="D653" t="s">
        <v>387</v>
      </c>
      <c r="E653" t="s">
        <v>448</v>
      </c>
    </row>
    <row r="654" spans="1:5" x14ac:dyDescent="0.2">
      <c r="A654" t="s">
        <v>704</v>
      </c>
      <c r="B654" t="s">
        <v>103</v>
      </c>
      <c r="C654" t="s">
        <v>384</v>
      </c>
      <c r="D654" t="s">
        <v>232</v>
      </c>
      <c r="E654" t="s">
        <v>516</v>
      </c>
    </row>
    <row r="655" spans="1:5" x14ac:dyDescent="0.2">
      <c r="A655" t="s">
        <v>704</v>
      </c>
      <c r="B655" t="s">
        <v>103</v>
      </c>
      <c r="C655" t="s">
        <v>384</v>
      </c>
      <c r="D655" t="s">
        <v>387</v>
      </c>
      <c r="E655" t="s">
        <v>466</v>
      </c>
    </row>
    <row r="656" spans="1:5" x14ac:dyDescent="0.2">
      <c r="A656" t="s">
        <v>704</v>
      </c>
      <c r="B656" t="s">
        <v>103</v>
      </c>
      <c r="C656" t="s">
        <v>384</v>
      </c>
      <c r="D656" t="s">
        <v>387</v>
      </c>
      <c r="E656" t="s">
        <v>449</v>
      </c>
    </row>
    <row r="657" spans="1:5" x14ac:dyDescent="0.2">
      <c r="A657" t="s">
        <v>704</v>
      </c>
      <c r="B657" t="s">
        <v>168</v>
      </c>
      <c r="C657" t="s">
        <v>384</v>
      </c>
      <c r="D657" t="s">
        <v>387</v>
      </c>
      <c r="E657" t="s">
        <v>448</v>
      </c>
    </row>
    <row r="658" spans="1:5" x14ac:dyDescent="0.2">
      <c r="A658" t="s">
        <v>704</v>
      </c>
      <c r="B658" t="s">
        <v>168</v>
      </c>
      <c r="C658" t="s">
        <v>384</v>
      </c>
      <c r="D658" t="s">
        <v>232</v>
      </c>
      <c r="E658" t="s">
        <v>517</v>
      </c>
    </row>
    <row r="659" spans="1:5" x14ac:dyDescent="0.2">
      <c r="A659" t="s">
        <v>704</v>
      </c>
      <c r="B659" t="s">
        <v>168</v>
      </c>
      <c r="C659" t="s">
        <v>384</v>
      </c>
      <c r="D659" t="s">
        <v>387</v>
      </c>
      <c r="E659" t="s">
        <v>466</v>
      </c>
    </row>
    <row r="660" spans="1:5" x14ac:dyDescent="0.2">
      <c r="A660" t="s">
        <v>704</v>
      </c>
      <c r="B660" t="s">
        <v>168</v>
      </c>
      <c r="C660" t="s">
        <v>384</v>
      </c>
      <c r="D660" t="s">
        <v>387</v>
      </c>
      <c r="E660" t="s">
        <v>449</v>
      </c>
    </row>
    <row r="661" spans="1:5" x14ac:dyDescent="0.2">
      <c r="A661" t="s">
        <v>704</v>
      </c>
      <c r="B661" t="s">
        <v>168</v>
      </c>
      <c r="C661" t="s">
        <v>384</v>
      </c>
      <c r="D661" t="s">
        <v>387</v>
      </c>
      <c r="E661" t="s">
        <v>447</v>
      </c>
    </row>
    <row r="662" spans="1:5" x14ac:dyDescent="0.2">
      <c r="A662" t="s">
        <v>704</v>
      </c>
      <c r="B662" t="s">
        <v>142</v>
      </c>
      <c r="C662" t="s">
        <v>384</v>
      </c>
      <c r="D662" t="s">
        <v>198</v>
      </c>
      <c r="E662" t="s">
        <v>518</v>
      </c>
    </row>
    <row r="663" spans="1:5" x14ac:dyDescent="0.2">
      <c r="A663" t="s">
        <v>704</v>
      </c>
      <c r="B663" t="s">
        <v>142</v>
      </c>
      <c r="C663" t="s">
        <v>384</v>
      </c>
      <c r="D663" t="s">
        <v>198</v>
      </c>
      <c r="E663" t="s">
        <v>519</v>
      </c>
    </row>
    <row r="664" spans="1:5" x14ac:dyDescent="0.2">
      <c r="A664" t="s">
        <v>704</v>
      </c>
      <c r="B664" t="s">
        <v>142</v>
      </c>
      <c r="C664" t="s">
        <v>384</v>
      </c>
      <c r="D664" t="s">
        <v>198</v>
      </c>
      <c r="E664" t="s">
        <v>520</v>
      </c>
    </row>
    <row r="665" spans="1:5" x14ac:dyDescent="0.2">
      <c r="A665" t="s">
        <v>704</v>
      </c>
      <c r="B665" t="s">
        <v>142</v>
      </c>
      <c r="C665" t="s">
        <v>384</v>
      </c>
      <c r="D665" t="s">
        <v>198</v>
      </c>
      <c r="E665" t="s">
        <v>521</v>
      </c>
    </row>
    <row r="666" spans="1:5" x14ac:dyDescent="0.2">
      <c r="A666" t="s">
        <v>704</v>
      </c>
      <c r="B666" t="s">
        <v>142</v>
      </c>
      <c r="C666" t="s">
        <v>384</v>
      </c>
      <c r="D666" t="s">
        <v>198</v>
      </c>
      <c r="E666" t="s">
        <v>522</v>
      </c>
    </row>
    <row r="667" spans="1:5" x14ac:dyDescent="0.2">
      <c r="A667" t="s">
        <v>704</v>
      </c>
      <c r="B667" t="s">
        <v>142</v>
      </c>
      <c r="C667" t="s">
        <v>384</v>
      </c>
      <c r="D667" t="s">
        <v>198</v>
      </c>
      <c r="E667" t="s">
        <v>523</v>
      </c>
    </row>
    <row r="668" spans="1:5" x14ac:dyDescent="0.2">
      <c r="A668" t="s">
        <v>704</v>
      </c>
      <c r="B668" t="s">
        <v>142</v>
      </c>
      <c r="C668" t="s">
        <v>384</v>
      </c>
      <c r="D668" t="s">
        <v>387</v>
      </c>
      <c r="E668" t="s">
        <v>498</v>
      </c>
    </row>
    <row r="669" spans="1:5" x14ac:dyDescent="0.2">
      <c r="A669" t="s">
        <v>704</v>
      </c>
      <c r="B669" t="s">
        <v>142</v>
      </c>
      <c r="C669" t="s">
        <v>384</v>
      </c>
      <c r="D669" t="s">
        <v>387</v>
      </c>
      <c r="E669" t="s">
        <v>452</v>
      </c>
    </row>
    <row r="670" spans="1:5" x14ac:dyDescent="0.2">
      <c r="A670" t="s">
        <v>704</v>
      </c>
      <c r="B670" t="s">
        <v>142</v>
      </c>
      <c r="C670" t="s">
        <v>384</v>
      </c>
      <c r="D670" t="s">
        <v>387</v>
      </c>
      <c r="E670" t="s">
        <v>446</v>
      </c>
    </row>
    <row r="671" spans="1:5" x14ac:dyDescent="0.2">
      <c r="A671" t="s">
        <v>704</v>
      </c>
      <c r="B671" t="s">
        <v>142</v>
      </c>
      <c r="C671" t="s">
        <v>384</v>
      </c>
      <c r="D671" t="s">
        <v>387</v>
      </c>
      <c r="E671" t="s">
        <v>499</v>
      </c>
    </row>
    <row r="672" spans="1:5" x14ac:dyDescent="0.2">
      <c r="A672" t="s">
        <v>704</v>
      </c>
      <c r="B672" t="s">
        <v>142</v>
      </c>
      <c r="C672" t="s">
        <v>384</v>
      </c>
      <c r="D672" t="s">
        <v>387</v>
      </c>
      <c r="E672" t="s">
        <v>447</v>
      </c>
    </row>
    <row r="673" spans="1:5" x14ac:dyDescent="0.2">
      <c r="A673" t="s">
        <v>704</v>
      </c>
      <c r="B673" t="s">
        <v>142</v>
      </c>
      <c r="C673" t="s">
        <v>384</v>
      </c>
      <c r="D673" t="s">
        <v>387</v>
      </c>
      <c r="E673" t="s">
        <v>448</v>
      </c>
    </row>
    <row r="674" spans="1:5" x14ac:dyDescent="0.2">
      <c r="A674" t="s">
        <v>704</v>
      </c>
      <c r="B674" t="s">
        <v>142</v>
      </c>
      <c r="C674" t="s">
        <v>384</v>
      </c>
      <c r="D674" t="s">
        <v>232</v>
      </c>
      <c r="E674" t="s">
        <v>503</v>
      </c>
    </row>
    <row r="675" spans="1:5" x14ac:dyDescent="0.2">
      <c r="A675" t="s">
        <v>704</v>
      </c>
      <c r="B675" t="s">
        <v>142</v>
      </c>
      <c r="C675" t="s">
        <v>384</v>
      </c>
      <c r="D675" t="s">
        <v>232</v>
      </c>
      <c r="E675" t="s">
        <v>516</v>
      </c>
    </row>
    <row r="676" spans="1:5" x14ac:dyDescent="0.2">
      <c r="A676" t="s">
        <v>704</v>
      </c>
      <c r="B676" t="s">
        <v>142</v>
      </c>
      <c r="C676" t="s">
        <v>384</v>
      </c>
      <c r="D676" t="s">
        <v>387</v>
      </c>
      <c r="E676" t="s">
        <v>466</v>
      </c>
    </row>
    <row r="677" spans="1:5" x14ac:dyDescent="0.2">
      <c r="A677" t="s">
        <v>704</v>
      </c>
      <c r="B677" t="s">
        <v>142</v>
      </c>
      <c r="C677" t="s">
        <v>384</v>
      </c>
      <c r="D677" t="s">
        <v>387</v>
      </c>
      <c r="E677" t="s">
        <v>449</v>
      </c>
    </row>
    <row r="678" spans="1:5" x14ac:dyDescent="0.2">
      <c r="A678" t="s">
        <v>704</v>
      </c>
      <c r="B678" t="s">
        <v>77</v>
      </c>
      <c r="C678" t="s">
        <v>384</v>
      </c>
      <c r="D678" t="s">
        <v>387</v>
      </c>
      <c r="E678" t="s">
        <v>524</v>
      </c>
    </row>
    <row r="679" spans="1:5" x14ac:dyDescent="0.2">
      <c r="A679" t="s">
        <v>704</v>
      </c>
      <c r="B679" t="s">
        <v>77</v>
      </c>
      <c r="C679" t="s">
        <v>384</v>
      </c>
      <c r="D679" t="s">
        <v>387</v>
      </c>
      <c r="E679" t="s">
        <v>447</v>
      </c>
    </row>
    <row r="680" spans="1:5" x14ac:dyDescent="0.2">
      <c r="A680" t="s">
        <v>704</v>
      </c>
      <c r="B680" t="s">
        <v>77</v>
      </c>
      <c r="C680" t="s">
        <v>384</v>
      </c>
      <c r="D680" t="s">
        <v>387</v>
      </c>
      <c r="E680" t="s">
        <v>448</v>
      </c>
    </row>
    <row r="681" spans="1:5" x14ac:dyDescent="0.2">
      <c r="A681" t="s">
        <v>704</v>
      </c>
      <c r="B681" t="s">
        <v>77</v>
      </c>
      <c r="C681" t="s">
        <v>384</v>
      </c>
      <c r="D681" t="s">
        <v>232</v>
      </c>
      <c r="E681" t="s">
        <v>464</v>
      </c>
    </row>
    <row r="682" spans="1:5" x14ac:dyDescent="0.2">
      <c r="A682" t="s">
        <v>704</v>
      </c>
      <c r="B682" t="s">
        <v>77</v>
      </c>
      <c r="C682" t="s">
        <v>384</v>
      </c>
      <c r="D682" t="s">
        <v>387</v>
      </c>
      <c r="E682" t="s">
        <v>466</v>
      </c>
    </row>
    <row r="683" spans="1:5" x14ac:dyDescent="0.2">
      <c r="A683" t="s">
        <v>704</v>
      </c>
      <c r="B683" t="s">
        <v>77</v>
      </c>
      <c r="C683" t="s">
        <v>384</v>
      </c>
      <c r="D683" t="s">
        <v>387</v>
      </c>
      <c r="E683" t="s">
        <v>449</v>
      </c>
    </row>
    <row r="684" spans="1:5" x14ac:dyDescent="0.2">
      <c r="A684" t="s">
        <v>704</v>
      </c>
      <c r="B684" t="s">
        <v>98</v>
      </c>
      <c r="C684" t="s">
        <v>384</v>
      </c>
      <c r="D684" t="s">
        <v>270</v>
      </c>
      <c r="E684" t="s">
        <v>525</v>
      </c>
    </row>
    <row r="685" spans="1:5" x14ac:dyDescent="0.2">
      <c r="A685" t="s">
        <v>704</v>
      </c>
      <c r="B685" t="s">
        <v>98</v>
      </c>
      <c r="C685" t="s">
        <v>384</v>
      </c>
      <c r="D685" t="s">
        <v>270</v>
      </c>
      <c r="E685" t="s">
        <v>526</v>
      </c>
    </row>
    <row r="686" spans="1:5" x14ac:dyDescent="0.2">
      <c r="A686" t="s">
        <v>704</v>
      </c>
      <c r="B686" t="s">
        <v>98</v>
      </c>
      <c r="C686" t="s">
        <v>384</v>
      </c>
      <c r="D686" t="s">
        <v>270</v>
      </c>
      <c r="E686" t="s">
        <v>527</v>
      </c>
    </row>
    <row r="687" spans="1:5" x14ac:dyDescent="0.2">
      <c r="A687" t="s">
        <v>704</v>
      </c>
      <c r="B687" t="s">
        <v>98</v>
      </c>
      <c r="C687" t="s">
        <v>384</v>
      </c>
      <c r="D687" t="s">
        <v>270</v>
      </c>
      <c r="E687" t="s">
        <v>528</v>
      </c>
    </row>
    <row r="688" spans="1:5" x14ac:dyDescent="0.2">
      <c r="A688" t="s">
        <v>704</v>
      </c>
      <c r="B688" t="s">
        <v>98</v>
      </c>
      <c r="C688" t="s">
        <v>384</v>
      </c>
      <c r="D688" t="s">
        <v>387</v>
      </c>
      <c r="E688" t="s">
        <v>476</v>
      </c>
    </row>
    <row r="689" spans="1:5" x14ac:dyDescent="0.2">
      <c r="A689" t="s">
        <v>704</v>
      </c>
      <c r="B689" t="s">
        <v>98</v>
      </c>
      <c r="C689" t="s">
        <v>384</v>
      </c>
      <c r="D689" t="s">
        <v>387</v>
      </c>
      <c r="E689" t="s">
        <v>499</v>
      </c>
    </row>
    <row r="690" spans="1:5" x14ac:dyDescent="0.2">
      <c r="A690" t="s">
        <v>704</v>
      </c>
      <c r="B690" t="s">
        <v>98</v>
      </c>
      <c r="C690" t="s">
        <v>384</v>
      </c>
      <c r="D690" t="s">
        <v>387</v>
      </c>
      <c r="E690" t="s">
        <v>529</v>
      </c>
    </row>
    <row r="691" spans="1:5" x14ac:dyDescent="0.2">
      <c r="A691" t="s">
        <v>704</v>
      </c>
      <c r="B691" t="s">
        <v>98</v>
      </c>
      <c r="C691" t="s">
        <v>384</v>
      </c>
      <c r="D691" t="s">
        <v>387</v>
      </c>
      <c r="E691" t="s">
        <v>447</v>
      </c>
    </row>
    <row r="692" spans="1:5" x14ac:dyDescent="0.2">
      <c r="A692" t="s">
        <v>704</v>
      </c>
      <c r="B692" t="s">
        <v>98</v>
      </c>
      <c r="C692" t="s">
        <v>384</v>
      </c>
      <c r="D692" t="s">
        <v>387</v>
      </c>
      <c r="E692" t="s">
        <v>448</v>
      </c>
    </row>
    <row r="693" spans="1:5" x14ac:dyDescent="0.2">
      <c r="A693" t="s">
        <v>704</v>
      </c>
      <c r="B693" t="s">
        <v>98</v>
      </c>
      <c r="C693" t="s">
        <v>384</v>
      </c>
      <c r="D693" t="s">
        <v>387</v>
      </c>
      <c r="E693" t="s">
        <v>466</v>
      </c>
    </row>
    <row r="694" spans="1:5" x14ac:dyDescent="0.2">
      <c r="A694" t="s">
        <v>704</v>
      </c>
      <c r="B694" t="s">
        <v>98</v>
      </c>
      <c r="C694" t="s">
        <v>384</v>
      </c>
      <c r="D694" t="s">
        <v>387</v>
      </c>
      <c r="E694" t="s">
        <v>530</v>
      </c>
    </row>
    <row r="695" spans="1:5" x14ac:dyDescent="0.2">
      <c r="A695" t="s">
        <v>704</v>
      </c>
      <c r="B695" t="s">
        <v>98</v>
      </c>
      <c r="C695" t="s">
        <v>384</v>
      </c>
      <c r="D695" t="s">
        <v>387</v>
      </c>
      <c r="E695" t="s">
        <v>449</v>
      </c>
    </row>
    <row r="696" spans="1:5" x14ac:dyDescent="0.2">
      <c r="A696" t="s">
        <v>704</v>
      </c>
      <c r="B696" t="s">
        <v>98</v>
      </c>
      <c r="C696" t="s">
        <v>386</v>
      </c>
      <c r="D696" t="s">
        <v>372</v>
      </c>
    </row>
    <row r="697" spans="1:5" x14ac:dyDescent="0.2">
      <c r="A697" t="s">
        <v>704</v>
      </c>
      <c r="B697" t="s">
        <v>5</v>
      </c>
      <c r="C697" t="s">
        <v>384</v>
      </c>
      <c r="D697" t="s">
        <v>387</v>
      </c>
      <c r="E697" t="s">
        <v>448</v>
      </c>
    </row>
    <row r="698" spans="1:5" x14ac:dyDescent="0.2">
      <c r="A698" t="s">
        <v>704</v>
      </c>
      <c r="B698" t="s">
        <v>5</v>
      </c>
      <c r="C698" t="s">
        <v>386</v>
      </c>
      <c r="D698" t="s">
        <v>305</v>
      </c>
    </row>
    <row r="699" spans="1:5" x14ac:dyDescent="0.2">
      <c r="A699" t="s">
        <v>704</v>
      </c>
      <c r="B699" t="s">
        <v>5</v>
      </c>
      <c r="C699" t="s">
        <v>386</v>
      </c>
      <c r="D699" t="s">
        <v>270</v>
      </c>
    </row>
    <row r="700" spans="1:5" x14ac:dyDescent="0.2">
      <c r="A700" t="s">
        <v>704</v>
      </c>
      <c r="B700" t="s">
        <v>5</v>
      </c>
      <c r="C700" t="s">
        <v>386</v>
      </c>
      <c r="D700" t="s">
        <v>98</v>
      </c>
    </row>
    <row r="701" spans="1:5" x14ac:dyDescent="0.2">
      <c r="A701" t="s">
        <v>704</v>
      </c>
      <c r="B701" t="s">
        <v>5</v>
      </c>
      <c r="C701" t="s">
        <v>386</v>
      </c>
      <c r="D701" t="s">
        <v>261</v>
      </c>
    </row>
    <row r="702" spans="1:5" x14ac:dyDescent="0.2">
      <c r="A702" t="s">
        <v>704</v>
      </c>
      <c r="B702" t="s">
        <v>270</v>
      </c>
      <c r="C702" t="s">
        <v>384</v>
      </c>
      <c r="D702" t="s">
        <v>387</v>
      </c>
      <c r="E702" t="s">
        <v>531</v>
      </c>
    </row>
    <row r="703" spans="1:5" x14ac:dyDescent="0.2">
      <c r="A703" t="s">
        <v>704</v>
      </c>
      <c r="B703" t="s">
        <v>270</v>
      </c>
      <c r="C703" t="s">
        <v>384</v>
      </c>
      <c r="D703" t="s">
        <v>387</v>
      </c>
      <c r="E703" t="s">
        <v>447</v>
      </c>
    </row>
    <row r="704" spans="1:5" x14ac:dyDescent="0.2">
      <c r="A704" t="s">
        <v>704</v>
      </c>
      <c r="B704" t="s">
        <v>270</v>
      </c>
      <c r="C704" t="s">
        <v>384</v>
      </c>
      <c r="D704" t="s">
        <v>387</v>
      </c>
      <c r="E704" t="s">
        <v>448</v>
      </c>
    </row>
    <row r="705" spans="1:5" x14ac:dyDescent="0.2">
      <c r="A705" t="s">
        <v>704</v>
      </c>
      <c r="B705" t="s">
        <v>270</v>
      </c>
      <c r="C705" t="s">
        <v>386</v>
      </c>
      <c r="D705" t="s">
        <v>372</v>
      </c>
    </row>
    <row r="706" spans="1:5" x14ac:dyDescent="0.2">
      <c r="A706" t="s">
        <v>704</v>
      </c>
      <c r="B706" t="s">
        <v>102</v>
      </c>
      <c r="C706" t="s">
        <v>384</v>
      </c>
      <c r="D706" t="s">
        <v>226</v>
      </c>
      <c r="E706" t="s">
        <v>394</v>
      </c>
    </row>
    <row r="707" spans="1:5" x14ac:dyDescent="0.2">
      <c r="A707" t="s">
        <v>704</v>
      </c>
      <c r="B707" t="s">
        <v>102</v>
      </c>
      <c r="C707" t="s">
        <v>384</v>
      </c>
      <c r="D707" t="s">
        <v>226</v>
      </c>
      <c r="E707" t="s">
        <v>393</v>
      </c>
    </row>
    <row r="708" spans="1:5" x14ac:dyDescent="0.2">
      <c r="A708" t="s">
        <v>704</v>
      </c>
      <c r="B708" t="s">
        <v>102</v>
      </c>
      <c r="C708" t="s">
        <v>384</v>
      </c>
      <c r="D708" t="s">
        <v>194</v>
      </c>
      <c r="E708" t="s">
        <v>532</v>
      </c>
    </row>
    <row r="709" spans="1:5" x14ac:dyDescent="0.2">
      <c r="A709" t="s">
        <v>704</v>
      </c>
      <c r="B709" t="s">
        <v>102</v>
      </c>
      <c r="C709" t="s">
        <v>384</v>
      </c>
      <c r="D709" t="s">
        <v>23</v>
      </c>
      <c r="E709" t="s">
        <v>533</v>
      </c>
    </row>
    <row r="710" spans="1:5" x14ac:dyDescent="0.2">
      <c r="A710" t="s">
        <v>704</v>
      </c>
      <c r="B710" t="s">
        <v>102</v>
      </c>
      <c r="C710" t="s">
        <v>384</v>
      </c>
      <c r="D710" t="s">
        <v>67</v>
      </c>
      <c r="E710" t="s">
        <v>534</v>
      </c>
    </row>
    <row r="711" spans="1:5" x14ac:dyDescent="0.2">
      <c r="A711" t="s">
        <v>704</v>
      </c>
      <c r="B711" t="s">
        <v>102</v>
      </c>
      <c r="C711" t="s">
        <v>384</v>
      </c>
      <c r="D711" t="s">
        <v>67</v>
      </c>
      <c r="E711" t="s">
        <v>535</v>
      </c>
    </row>
    <row r="712" spans="1:5" x14ac:dyDescent="0.2">
      <c r="A712" t="s">
        <v>704</v>
      </c>
      <c r="B712" t="s">
        <v>102</v>
      </c>
      <c r="C712" t="s">
        <v>384</v>
      </c>
      <c r="D712" t="s">
        <v>67</v>
      </c>
      <c r="E712" t="s">
        <v>536</v>
      </c>
    </row>
    <row r="713" spans="1:5" x14ac:dyDescent="0.2">
      <c r="A713" t="s">
        <v>704</v>
      </c>
      <c r="B713" t="s">
        <v>102</v>
      </c>
      <c r="C713" t="s">
        <v>384</v>
      </c>
      <c r="D713" t="s">
        <v>67</v>
      </c>
      <c r="E713" t="s">
        <v>537</v>
      </c>
    </row>
    <row r="714" spans="1:5" x14ac:dyDescent="0.2">
      <c r="A714" t="s">
        <v>704</v>
      </c>
      <c r="B714" t="s">
        <v>102</v>
      </c>
      <c r="C714" t="s">
        <v>384</v>
      </c>
      <c r="D714" t="s">
        <v>222</v>
      </c>
      <c r="E714" t="s">
        <v>538</v>
      </c>
    </row>
    <row r="715" spans="1:5" x14ac:dyDescent="0.2">
      <c r="A715" t="s">
        <v>704</v>
      </c>
      <c r="B715" t="s">
        <v>102</v>
      </c>
      <c r="C715" t="s">
        <v>384</v>
      </c>
      <c r="D715" t="s">
        <v>65</v>
      </c>
      <c r="E715" t="s">
        <v>539</v>
      </c>
    </row>
    <row r="716" spans="1:5" x14ac:dyDescent="0.2">
      <c r="A716" t="s">
        <v>704</v>
      </c>
      <c r="B716" t="s">
        <v>102</v>
      </c>
      <c r="C716" t="s">
        <v>384</v>
      </c>
      <c r="D716" t="s">
        <v>65</v>
      </c>
      <c r="E716" t="s">
        <v>540</v>
      </c>
    </row>
    <row r="717" spans="1:5" x14ac:dyDescent="0.2">
      <c r="A717" t="s">
        <v>704</v>
      </c>
      <c r="B717" t="s">
        <v>102</v>
      </c>
      <c r="C717" t="s">
        <v>384</v>
      </c>
      <c r="D717" t="s">
        <v>65</v>
      </c>
      <c r="E717" t="s">
        <v>541</v>
      </c>
    </row>
    <row r="718" spans="1:5" x14ac:dyDescent="0.2">
      <c r="A718" t="s">
        <v>704</v>
      </c>
      <c r="B718" t="s">
        <v>102</v>
      </c>
      <c r="C718" t="s">
        <v>384</v>
      </c>
      <c r="D718" t="s">
        <v>65</v>
      </c>
      <c r="E718" t="s">
        <v>542</v>
      </c>
    </row>
    <row r="719" spans="1:5" x14ac:dyDescent="0.2">
      <c r="A719" t="s">
        <v>704</v>
      </c>
      <c r="B719" t="s">
        <v>102</v>
      </c>
      <c r="C719" t="s">
        <v>384</v>
      </c>
      <c r="D719" t="s">
        <v>65</v>
      </c>
      <c r="E719" t="s">
        <v>543</v>
      </c>
    </row>
    <row r="720" spans="1:5" x14ac:dyDescent="0.2">
      <c r="A720" t="s">
        <v>704</v>
      </c>
      <c r="B720" t="s">
        <v>102</v>
      </c>
      <c r="C720" t="s">
        <v>384</v>
      </c>
      <c r="D720" t="s">
        <v>387</v>
      </c>
      <c r="E720" t="s">
        <v>448</v>
      </c>
    </row>
    <row r="721" spans="1:5" x14ac:dyDescent="0.2">
      <c r="A721" t="s">
        <v>704</v>
      </c>
      <c r="B721" t="s">
        <v>102</v>
      </c>
      <c r="C721" t="s">
        <v>384</v>
      </c>
      <c r="D721" t="s">
        <v>232</v>
      </c>
      <c r="E721" t="s">
        <v>503</v>
      </c>
    </row>
    <row r="722" spans="1:5" x14ac:dyDescent="0.2">
      <c r="A722" t="s">
        <v>704</v>
      </c>
      <c r="B722" t="s">
        <v>102</v>
      </c>
      <c r="C722" t="s">
        <v>384</v>
      </c>
      <c r="D722" t="s">
        <v>387</v>
      </c>
      <c r="E722" t="s">
        <v>530</v>
      </c>
    </row>
    <row r="723" spans="1:5" x14ac:dyDescent="0.2">
      <c r="A723" t="s">
        <v>704</v>
      </c>
      <c r="B723" t="s">
        <v>93</v>
      </c>
      <c r="C723" t="s">
        <v>384</v>
      </c>
      <c r="D723" t="s">
        <v>226</v>
      </c>
      <c r="E723" t="s">
        <v>394</v>
      </c>
    </row>
    <row r="724" spans="1:5" x14ac:dyDescent="0.2">
      <c r="A724" t="s">
        <v>704</v>
      </c>
      <c r="B724" t="s">
        <v>93</v>
      </c>
      <c r="C724" t="s">
        <v>384</v>
      </c>
      <c r="D724" t="s">
        <v>226</v>
      </c>
      <c r="E724" t="s">
        <v>393</v>
      </c>
    </row>
    <row r="725" spans="1:5" x14ac:dyDescent="0.2">
      <c r="A725" t="s">
        <v>704</v>
      </c>
      <c r="B725" t="s">
        <v>93</v>
      </c>
      <c r="C725" t="s">
        <v>384</v>
      </c>
      <c r="D725" t="s">
        <v>387</v>
      </c>
      <c r="E725" t="s">
        <v>448</v>
      </c>
    </row>
    <row r="726" spans="1:5" x14ac:dyDescent="0.2">
      <c r="A726" t="s">
        <v>704</v>
      </c>
      <c r="B726" t="s">
        <v>93</v>
      </c>
      <c r="C726" t="s">
        <v>384</v>
      </c>
      <c r="D726" t="s">
        <v>232</v>
      </c>
      <c r="E726" t="s">
        <v>544</v>
      </c>
    </row>
    <row r="727" spans="1:5" x14ac:dyDescent="0.2">
      <c r="A727" t="s">
        <v>704</v>
      </c>
      <c r="B727" t="s">
        <v>93</v>
      </c>
      <c r="C727" t="s">
        <v>384</v>
      </c>
      <c r="D727" t="s">
        <v>387</v>
      </c>
      <c r="E727" t="s">
        <v>455</v>
      </c>
    </row>
    <row r="728" spans="1:5" x14ac:dyDescent="0.2">
      <c r="A728" t="s">
        <v>704</v>
      </c>
      <c r="B728" t="s">
        <v>93</v>
      </c>
      <c r="C728" t="s">
        <v>384</v>
      </c>
      <c r="D728" t="s">
        <v>387</v>
      </c>
      <c r="E728" t="s">
        <v>449</v>
      </c>
    </row>
    <row r="729" spans="1:5" x14ac:dyDescent="0.2">
      <c r="A729" t="s">
        <v>704</v>
      </c>
      <c r="B729" t="s">
        <v>93</v>
      </c>
      <c r="C729" t="s">
        <v>386</v>
      </c>
      <c r="D729" t="s">
        <v>372</v>
      </c>
    </row>
    <row r="730" spans="1:5" x14ac:dyDescent="0.2">
      <c r="A730" t="s">
        <v>704</v>
      </c>
      <c r="B730" t="s">
        <v>93</v>
      </c>
      <c r="C730" t="s">
        <v>386</v>
      </c>
      <c r="D730" t="s">
        <v>315</v>
      </c>
    </row>
    <row r="731" spans="1:5" x14ac:dyDescent="0.2">
      <c r="A731" t="s">
        <v>704</v>
      </c>
      <c r="B731" t="s">
        <v>194</v>
      </c>
      <c r="C731" t="s">
        <v>384</v>
      </c>
      <c r="D731" t="s">
        <v>226</v>
      </c>
      <c r="E731" t="s">
        <v>394</v>
      </c>
    </row>
    <row r="732" spans="1:5" x14ac:dyDescent="0.2">
      <c r="A732" t="s">
        <v>704</v>
      </c>
      <c r="B732" t="s">
        <v>194</v>
      </c>
      <c r="C732" t="s">
        <v>384</v>
      </c>
      <c r="D732" t="s">
        <v>226</v>
      </c>
      <c r="E732" t="s">
        <v>545</v>
      </c>
    </row>
    <row r="733" spans="1:5" x14ac:dyDescent="0.2">
      <c r="A733" t="s">
        <v>704</v>
      </c>
      <c r="B733" t="s">
        <v>194</v>
      </c>
      <c r="C733" t="s">
        <v>384</v>
      </c>
      <c r="D733" t="s">
        <v>226</v>
      </c>
      <c r="E733" t="s">
        <v>417</v>
      </c>
    </row>
    <row r="734" spans="1:5" x14ac:dyDescent="0.2">
      <c r="A734" t="s">
        <v>704</v>
      </c>
      <c r="B734" t="s">
        <v>194</v>
      </c>
      <c r="C734" t="s">
        <v>384</v>
      </c>
      <c r="D734" t="s">
        <v>226</v>
      </c>
      <c r="E734" t="s">
        <v>393</v>
      </c>
    </row>
    <row r="735" spans="1:5" x14ac:dyDescent="0.2">
      <c r="A735" t="s">
        <v>704</v>
      </c>
      <c r="B735" t="s">
        <v>194</v>
      </c>
      <c r="C735" t="s">
        <v>384</v>
      </c>
      <c r="D735" t="s">
        <v>387</v>
      </c>
      <c r="E735" t="s">
        <v>546</v>
      </c>
    </row>
    <row r="736" spans="1:5" x14ac:dyDescent="0.2">
      <c r="A736" t="s">
        <v>704</v>
      </c>
      <c r="B736" t="s">
        <v>194</v>
      </c>
      <c r="C736" t="s">
        <v>384</v>
      </c>
      <c r="D736" t="s">
        <v>387</v>
      </c>
      <c r="E736" t="s">
        <v>448</v>
      </c>
    </row>
    <row r="737" spans="1:5" x14ac:dyDescent="0.2">
      <c r="A737" t="s">
        <v>704</v>
      </c>
      <c r="B737" t="s">
        <v>194</v>
      </c>
      <c r="C737" t="s">
        <v>384</v>
      </c>
      <c r="D737" t="s">
        <v>387</v>
      </c>
      <c r="E737" t="s">
        <v>547</v>
      </c>
    </row>
    <row r="738" spans="1:5" x14ac:dyDescent="0.2">
      <c r="A738" t="s">
        <v>704</v>
      </c>
      <c r="B738" t="s">
        <v>194</v>
      </c>
      <c r="C738" t="s">
        <v>384</v>
      </c>
      <c r="D738" t="s">
        <v>387</v>
      </c>
      <c r="E738" t="s">
        <v>548</v>
      </c>
    </row>
    <row r="739" spans="1:5" x14ac:dyDescent="0.2">
      <c r="A739" t="s">
        <v>704</v>
      </c>
      <c r="B739" t="s">
        <v>194</v>
      </c>
      <c r="C739" t="s">
        <v>384</v>
      </c>
      <c r="D739" t="s">
        <v>232</v>
      </c>
      <c r="E739" t="s">
        <v>544</v>
      </c>
    </row>
    <row r="740" spans="1:5" x14ac:dyDescent="0.2">
      <c r="A740" t="s">
        <v>704</v>
      </c>
      <c r="B740" t="s">
        <v>194</v>
      </c>
      <c r="C740" t="s">
        <v>384</v>
      </c>
      <c r="D740" t="s">
        <v>232</v>
      </c>
      <c r="E740" t="s">
        <v>549</v>
      </c>
    </row>
    <row r="741" spans="1:5" x14ac:dyDescent="0.2">
      <c r="A741" t="s">
        <v>704</v>
      </c>
      <c r="B741" t="s">
        <v>194</v>
      </c>
      <c r="C741" t="s">
        <v>384</v>
      </c>
      <c r="D741" t="s">
        <v>232</v>
      </c>
      <c r="E741" t="s">
        <v>550</v>
      </c>
    </row>
    <row r="742" spans="1:5" x14ac:dyDescent="0.2">
      <c r="A742" t="s">
        <v>704</v>
      </c>
      <c r="B742" t="s">
        <v>194</v>
      </c>
      <c r="C742" t="s">
        <v>384</v>
      </c>
      <c r="D742" t="s">
        <v>232</v>
      </c>
      <c r="E742" t="s">
        <v>551</v>
      </c>
    </row>
    <row r="743" spans="1:5" x14ac:dyDescent="0.2">
      <c r="A743" t="s">
        <v>704</v>
      </c>
      <c r="B743" t="s">
        <v>194</v>
      </c>
      <c r="C743" t="s">
        <v>384</v>
      </c>
      <c r="D743" t="s">
        <v>232</v>
      </c>
      <c r="E743" t="s">
        <v>552</v>
      </c>
    </row>
    <row r="744" spans="1:5" x14ac:dyDescent="0.2">
      <c r="A744" t="s">
        <v>704</v>
      </c>
      <c r="B744" t="s">
        <v>194</v>
      </c>
      <c r="C744" t="s">
        <v>384</v>
      </c>
      <c r="D744" t="s">
        <v>387</v>
      </c>
      <c r="E744" t="s">
        <v>449</v>
      </c>
    </row>
    <row r="745" spans="1:5" x14ac:dyDescent="0.2">
      <c r="A745" t="s">
        <v>704</v>
      </c>
      <c r="B745" t="s">
        <v>152</v>
      </c>
      <c r="C745" t="s">
        <v>384</v>
      </c>
      <c r="D745" t="s">
        <v>226</v>
      </c>
      <c r="E745" t="s">
        <v>394</v>
      </c>
    </row>
    <row r="746" spans="1:5" x14ac:dyDescent="0.2">
      <c r="A746" t="s">
        <v>704</v>
      </c>
      <c r="B746" t="s">
        <v>152</v>
      </c>
      <c r="C746" t="s">
        <v>384</v>
      </c>
      <c r="D746" t="s">
        <v>226</v>
      </c>
      <c r="E746" t="s">
        <v>393</v>
      </c>
    </row>
    <row r="747" spans="1:5" x14ac:dyDescent="0.2">
      <c r="A747" t="s">
        <v>704</v>
      </c>
      <c r="B747" t="s">
        <v>152</v>
      </c>
      <c r="C747" t="s">
        <v>384</v>
      </c>
      <c r="D747" t="s">
        <v>194</v>
      </c>
      <c r="E747" t="s">
        <v>532</v>
      </c>
    </row>
    <row r="748" spans="1:5" x14ac:dyDescent="0.2">
      <c r="A748" t="s">
        <v>704</v>
      </c>
      <c r="B748" t="s">
        <v>152</v>
      </c>
      <c r="C748" t="s">
        <v>384</v>
      </c>
      <c r="D748" t="s">
        <v>254</v>
      </c>
      <c r="E748" t="s">
        <v>553</v>
      </c>
    </row>
    <row r="749" spans="1:5" x14ac:dyDescent="0.2">
      <c r="A749" t="s">
        <v>704</v>
      </c>
      <c r="B749" t="s">
        <v>152</v>
      </c>
      <c r="C749" t="s">
        <v>384</v>
      </c>
      <c r="D749" t="s">
        <v>387</v>
      </c>
      <c r="E749" t="s">
        <v>448</v>
      </c>
    </row>
    <row r="750" spans="1:5" x14ac:dyDescent="0.2">
      <c r="A750" t="s">
        <v>704</v>
      </c>
      <c r="B750" t="s">
        <v>152</v>
      </c>
      <c r="C750" t="s">
        <v>384</v>
      </c>
      <c r="D750" t="s">
        <v>232</v>
      </c>
      <c r="E750" t="s">
        <v>544</v>
      </c>
    </row>
    <row r="751" spans="1:5" x14ac:dyDescent="0.2">
      <c r="A751" t="s">
        <v>704</v>
      </c>
      <c r="B751" t="s">
        <v>10</v>
      </c>
      <c r="C751" t="s">
        <v>384</v>
      </c>
      <c r="D751" t="s">
        <v>198</v>
      </c>
      <c r="E751" t="s">
        <v>519</v>
      </c>
    </row>
    <row r="752" spans="1:5" x14ac:dyDescent="0.2">
      <c r="A752" t="s">
        <v>704</v>
      </c>
      <c r="B752" t="s">
        <v>10</v>
      </c>
      <c r="C752" t="s">
        <v>384</v>
      </c>
      <c r="D752" t="s">
        <v>198</v>
      </c>
      <c r="E752" t="s">
        <v>520</v>
      </c>
    </row>
    <row r="753" spans="1:5" x14ac:dyDescent="0.2">
      <c r="A753" t="s">
        <v>704</v>
      </c>
      <c r="B753" t="s">
        <v>10</v>
      </c>
      <c r="C753" t="s">
        <v>384</v>
      </c>
      <c r="D753" t="s">
        <v>198</v>
      </c>
      <c r="E753" t="s">
        <v>521</v>
      </c>
    </row>
    <row r="754" spans="1:5" x14ac:dyDescent="0.2">
      <c r="A754" t="s">
        <v>704</v>
      </c>
      <c r="B754" t="s">
        <v>10</v>
      </c>
      <c r="C754" t="s">
        <v>384</v>
      </c>
      <c r="D754" t="s">
        <v>387</v>
      </c>
      <c r="E754" t="s">
        <v>448</v>
      </c>
    </row>
    <row r="755" spans="1:5" x14ac:dyDescent="0.2">
      <c r="A755" t="s">
        <v>704</v>
      </c>
      <c r="B755" t="s">
        <v>10</v>
      </c>
      <c r="C755" t="s">
        <v>384</v>
      </c>
      <c r="D755" t="s">
        <v>387</v>
      </c>
      <c r="E755" t="s">
        <v>466</v>
      </c>
    </row>
    <row r="756" spans="1:5" x14ac:dyDescent="0.2">
      <c r="A756" t="s">
        <v>704</v>
      </c>
      <c r="B756" t="s">
        <v>10</v>
      </c>
      <c r="C756" t="s">
        <v>384</v>
      </c>
      <c r="D756" t="s">
        <v>387</v>
      </c>
      <c r="E756" t="s">
        <v>449</v>
      </c>
    </row>
    <row r="757" spans="1:5" x14ac:dyDescent="0.2">
      <c r="A757" t="s">
        <v>704</v>
      </c>
      <c r="B757" t="s">
        <v>36</v>
      </c>
      <c r="C757" t="s">
        <v>384</v>
      </c>
      <c r="D757" t="s">
        <v>226</v>
      </c>
      <c r="E757" t="s">
        <v>394</v>
      </c>
    </row>
    <row r="758" spans="1:5" x14ac:dyDescent="0.2">
      <c r="A758" t="s">
        <v>704</v>
      </c>
      <c r="B758" t="s">
        <v>36</v>
      </c>
      <c r="C758" t="s">
        <v>384</v>
      </c>
      <c r="D758" t="s">
        <v>226</v>
      </c>
      <c r="E758" t="s">
        <v>393</v>
      </c>
    </row>
    <row r="759" spans="1:5" x14ac:dyDescent="0.2">
      <c r="A759" t="s">
        <v>704</v>
      </c>
      <c r="B759" t="s">
        <v>36</v>
      </c>
      <c r="C759" t="s">
        <v>384</v>
      </c>
      <c r="D759" t="s">
        <v>198</v>
      </c>
      <c r="E759" t="s">
        <v>521</v>
      </c>
    </row>
    <row r="760" spans="1:5" x14ac:dyDescent="0.2">
      <c r="A760" t="s">
        <v>704</v>
      </c>
      <c r="B760" t="s">
        <v>36</v>
      </c>
      <c r="C760" t="s">
        <v>384</v>
      </c>
      <c r="D760" t="s">
        <v>198</v>
      </c>
      <c r="E760" t="s">
        <v>523</v>
      </c>
    </row>
    <row r="761" spans="1:5" x14ac:dyDescent="0.2">
      <c r="A761" t="s">
        <v>704</v>
      </c>
      <c r="B761" t="s">
        <v>36</v>
      </c>
      <c r="C761" t="s">
        <v>384</v>
      </c>
      <c r="D761" t="s">
        <v>387</v>
      </c>
      <c r="E761" t="s">
        <v>448</v>
      </c>
    </row>
    <row r="762" spans="1:5" x14ac:dyDescent="0.2">
      <c r="A762" t="s">
        <v>704</v>
      </c>
      <c r="B762" t="s">
        <v>36</v>
      </c>
      <c r="C762" t="s">
        <v>384</v>
      </c>
      <c r="D762" t="s">
        <v>232</v>
      </c>
      <c r="E762" t="s">
        <v>503</v>
      </c>
    </row>
    <row r="763" spans="1:5" x14ac:dyDescent="0.2">
      <c r="A763" t="s">
        <v>704</v>
      </c>
      <c r="B763" t="s">
        <v>36</v>
      </c>
      <c r="C763" t="s">
        <v>384</v>
      </c>
      <c r="D763" t="s">
        <v>232</v>
      </c>
      <c r="E763" t="s">
        <v>544</v>
      </c>
    </row>
    <row r="764" spans="1:5" x14ac:dyDescent="0.2">
      <c r="A764" t="s">
        <v>704</v>
      </c>
      <c r="B764" t="s">
        <v>36</v>
      </c>
      <c r="C764" t="s">
        <v>384</v>
      </c>
      <c r="D764" t="s">
        <v>387</v>
      </c>
      <c r="E764" t="s">
        <v>466</v>
      </c>
    </row>
    <row r="765" spans="1:5" x14ac:dyDescent="0.2">
      <c r="A765" t="s">
        <v>704</v>
      </c>
      <c r="B765" t="s">
        <v>36</v>
      </c>
      <c r="C765" t="s">
        <v>384</v>
      </c>
      <c r="D765" t="s">
        <v>232</v>
      </c>
      <c r="E765" t="s">
        <v>554</v>
      </c>
    </row>
    <row r="766" spans="1:5" x14ac:dyDescent="0.2">
      <c r="A766" t="s">
        <v>704</v>
      </c>
      <c r="B766" t="s">
        <v>36</v>
      </c>
      <c r="C766" t="s">
        <v>384</v>
      </c>
      <c r="D766" t="s">
        <v>232</v>
      </c>
      <c r="E766" t="s">
        <v>555</v>
      </c>
    </row>
    <row r="767" spans="1:5" x14ac:dyDescent="0.2">
      <c r="A767" t="s">
        <v>704</v>
      </c>
      <c r="B767" t="s">
        <v>36</v>
      </c>
      <c r="C767" t="s">
        <v>384</v>
      </c>
      <c r="D767" t="s">
        <v>387</v>
      </c>
      <c r="E767" t="s">
        <v>449</v>
      </c>
    </row>
    <row r="768" spans="1:5" x14ac:dyDescent="0.2">
      <c r="A768" t="s">
        <v>704</v>
      </c>
      <c r="B768" t="s">
        <v>368</v>
      </c>
      <c r="C768" t="s">
        <v>384</v>
      </c>
      <c r="D768" t="s">
        <v>244</v>
      </c>
      <c r="E768" t="s">
        <v>556</v>
      </c>
    </row>
    <row r="769" spans="1:5" x14ac:dyDescent="0.2">
      <c r="A769" t="s">
        <v>704</v>
      </c>
      <c r="B769" t="s">
        <v>368</v>
      </c>
      <c r="C769" t="s">
        <v>384</v>
      </c>
      <c r="D769" t="s">
        <v>387</v>
      </c>
      <c r="E769" t="s">
        <v>448</v>
      </c>
    </row>
    <row r="770" spans="1:5" x14ac:dyDescent="0.2">
      <c r="A770" t="s">
        <v>704</v>
      </c>
      <c r="B770" t="s">
        <v>368</v>
      </c>
      <c r="C770" t="s">
        <v>384</v>
      </c>
      <c r="D770" t="s">
        <v>387</v>
      </c>
      <c r="E770" t="s">
        <v>455</v>
      </c>
    </row>
    <row r="771" spans="1:5" x14ac:dyDescent="0.2">
      <c r="A771" t="s">
        <v>704</v>
      </c>
      <c r="B771" t="s">
        <v>368</v>
      </c>
      <c r="C771" t="s">
        <v>384</v>
      </c>
      <c r="D771" t="s">
        <v>387</v>
      </c>
      <c r="E771" t="s">
        <v>449</v>
      </c>
    </row>
    <row r="772" spans="1:5" x14ac:dyDescent="0.2">
      <c r="A772" t="s">
        <v>704</v>
      </c>
      <c r="B772" t="s">
        <v>368</v>
      </c>
      <c r="C772" t="s">
        <v>384</v>
      </c>
      <c r="D772" t="s">
        <v>226</v>
      </c>
      <c r="E772" t="s">
        <v>394</v>
      </c>
    </row>
    <row r="773" spans="1:5" x14ac:dyDescent="0.2">
      <c r="A773" t="s">
        <v>704</v>
      </c>
      <c r="B773" t="s">
        <v>368</v>
      </c>
      <c r="C773" t="s">
        <v>384</v>
      </c>
      <c r="D773" t="s">
        <v>226</v>
      </c>
      <c r="E773" t="s">
        <v>393</v>
      </c>
    </row>
    <row r="774" spans="1:5" x14ac:dyDescent="0.2">
      <c r="A774" t="s">
        <v>704</v>
      </c>
      <c r="B774" t="s">
        <v>368</v>
      </c>
      <c r="C774" t="s">
        <v>386</v>
      </c>
      <c r="D774" t="s">
        <v>315</v>
      </c>
    </row>
    <row r="775" spans="1:5" x14ac:dyDescent="0.2">
      <c r="A775" t="s">
        <v>704</v>
      </c>
      <c r="B775" t="s">
        <v>368</v>
      </c>
      <c r="C775" t="s">
        <v>386</v>
      </c>
      <c r="D775" t="s">
        <v>372</v>
      </c>
    </row>
    <row r="776" spans="1:5" x14ac:dyDescent="0.2">
      <c r="A776" t="s">
        <v>704</v>
      </c>
      <c r="B776" t="s">
        <v>244</v>
      </c>
      <c r="C776" t="s">
        <v>384</v>
      </c>
      <c r="D776" t="s">
        <v>226</v>
      </c>
      <c r="E776" t="s">
        <v>394</v>
      </c>
    </row>
    <row r="777" spans="1:5" x14ac:dyDescent="0.2">
      <c r="A777" t="s">
        <v>704</v>
      </c>
      <c r="B777" t="s">
        <v>244</v>
      </c>
      <c r="C777" t="s">
        <v>384</v>
      </c>
      <c r="D777" t="s">
        <v>226</v>
      </c>
      <c r="E777" t="s">
        <v>545</v>
      </c>
    </row>
    <row r="778" spans="1:5" x14ac:dyDescent="0.2">
      <c r="A778" t="s">
        <v>704</v>
      </c>
      <c r="B778" t="s">
        <v>244</v>
      </c>
      <c r="C778" t="s">
        <v>384</v>
      </c>
      <c r="D778" t="s">
        <v>226</v>
      </c>
      <c r="E778" t="s">
        <v>417</v>
      </c>
    </row>
    <row r="779" spans="1:5" x14ac:dyDescent="0.2">
      <c r="A779" t="s">
        <v>704</v>
      </c>
      <c r="B779" t="s">
        <v>244</v>
      </c>
      <c r="C779" t="s">
        <v>384</v>
      </c>
      <c r="D779" t="s">
        <v>226</v>
      </c>
      <c r="E779" t="s">
        <v>393</v>
      </c>
    </row>
    <row r="780" spans="1:5" x14ac:dyDescent="0.2">
      <c r="A780" t="s">
        <v>704</v>
      </c>
      <c r="B780" t="s">
        <v>244</v>
      </c>
      <c r="C780" t="s">
        <v>384</v>
      </c>
      <c r="D780" t="s">
        <v>182</v>
      </c>
      <c r="E780" t="s">
        <v>418</v>
      </c>
    </row>
    <row r="781" spans="1:5" x14ac:dyDescent="0.2">
      <c r="A781" t="s">
        <v>704</v>
      </c>
      <c r="B781" t="s">
        <v>244</v>
      </c>
      <c r="C781" t="s">
        <v>384</v>
      </c>
      <c r="D781" t="s">
        <v>278</v>
      </c>
      <c r="E781" t="s">
        <v>557</v>
      </c>
    </row>
    <row r="782" spans="1:5" x14ac:dyDescent="0.2">
      <c r="A782" t="s">
        <v>704</v>
      </c>
      <c r="B782" t="s">
        <v>244</v>
      </c>
      <c r="C782" t="s">
        <v>384</v>
      </c>
      <c r="D782" t="s">
        <v>387</v>
      </c>
      <c r="E782" t="s">
        <v>448</v>
      </c>
    </row>
    <row r="783" spans="1:5" x14ac:dyDescent="0.2">
      <c r="A783" t="s">
        <v>704</v>
      </c>
      <c r="B783" t="s">
        <v>244</v>
      </c>
      <c r="C783" t="s">
        <v>384</v>
      </c>
      <c r="D783" t="s">
        <v>232</v>
      </c>
      <c r="E783" t="s">
        <v>544</v>
      </c>
    </row>
    <row r="784" spans="1:5" x14ac:dyDescent="0.2">
      <c r="A784" t="s">
        <v>704</v>
      </c>
      <c r="B784" t="s">
        <v>244</v>
      </c>
      <c r="C784" t="s">
        <v>384</v>
      </c>
      <c r="D784" t="s">
        <v>387</v>
      </c>
      <c r="E784" t="s">
        <v>455</v>
      </c>
    </row>
    <row r="785" spans="1:5" x14ac:dyDescent="0.2">
      <c r="A785" t="s">
        <v>704</v>
      </c>
      <c r="B785" t="s">
        <v>244</v>
      </c>
      <c r="C785" t="s">
        <v>384</v>
      </c>
      <c r="D785" t="s">
        <v>387</v>
      </c>
      <c r="E785" t="s">
        <v>449</v>
      </c>
    </row>
    <row r="786" spans="1:5" x14ac:dyDescent="0.2">
      <c r="A786" t="s">
        <v>704</v>
      </c>
      <c r="B786" t="s">
        <v>268</v>
      </c>
      <c r="C786" t="s">
        <v>384</v>
      </c>
      <c r="D786" t="s">
        <v>387</v>
      </c>
      <c r="E786" t="s">
        <v>445</v>
      </c>
    </row>
    <row r="787" spans="1:5" x14ac:dyDescent="0.2">
      <c r="A787" t="s">
        <v>704</v>
      </c>
      <c r="B787" t="s">
        <v>268</v>
      </c>
      <c r="C787" t="s">
        <v>384</v>
      </c>
      <c r="D787" t="s">
        <v>387</v>
      </c>
      <c r="E787" t="s">
        <v>447</v>
      </c>
    </row>
    <row r="788" spans="1:5" x14ac:dyDescent="0.2">
      <c r="A788" t="s">
        <v>704</v>
      </c>
      <c r="B788" t="s">
        <v>268</v>
      </c>
      <c r="C788" t="s">
        <v>384</v>
      </c>
      <c r="D788" t="s">
        <v>387</v>
      </c>
      <c r="E788" t="s">
        <v>448</v>
      </c>
    </row>
    <row r="789" spans="1:5" x14ac:dyDescent="0.2">
      <c r="A789" t="s">
        <v>704</v>
      </c>
      <c r="B789" t="s">
        <v>268</v>
      </c>
      <c r="C789" t="s">
        <v>384</v>
      </c>
      <c r="D789" t="s">
        <v>387</v>
      </c>
      <c r="E789" t="s">
        <v>548</v>
      </c>
    </row>
    <row r="790" spans="1:5" x14ac:dyDescent="0.2">
      <c r="A790" t="s">
        <v>704</v>
      </c>
      <c r="B790" t="s">
        <v>268</v>
      </c>
      <c r="C790" t="s">
        <v>384</v>
      </c>
      <c r="D790" t="s">
        <v>232</v>
      </c>
      <c r="E790" t="s">
        <v>503</v>
      </c>
    </row>
    <row r="791" spans="1:5" x14ac:dyDescent="0.2">
      <c r="A791" t="s">
        <v>704</v>
      </c>
      <c r="B791" t="s">
        <v>268</v>
      </c>
      <c r="C791" t="s">
        <v>384</v>
      </c>
      <c r="D791" t="s">
        <v>387</v>
      </c>
      <c r="E791" t="s">
        <v>466</v>
      </c>
    </row>
    <row r="792" spans="1:5" x14ac:dyDescent="0.2">
      <c r="A792" t="s">
        <v>704</v>
      </c>
      <c r="B792" t="s">
        <v>268</v>
      </c>
      <c r="C792" t="s">
        <v>384</v>
      </c>
      <c r="D792" t="s">
        <v>232</v>
      </c>
      <c r="E792" t="s">
        <v>558</v>
      </c>
    </row>
    <row r="793" spans="1:5" x14ac:dyDescent="0.2">
      <c r="A793" t="s">
        <v>704</v>
      </c>
      <c r="B793" t="s">
        <v>268</v>
      </c>
      <c r="C793" t="s">
        <v>384</v>
      </c>
      <c r="D793" t="s">
        <v>387</v>
      </c>
      <c r="E793" t="s">
        <v>449</v>
      </c>
    </row>
    <row r="794" spans="1:5" x14ac:dyDescent="0.2">
      <c r="A794" t="s">
        <v>704</v>
      </c>
      <c r="B794" t="s">
        <v>268</v>
      </c>
      <c r="C794" t="s">
        <v>384</v>
      </c>
      <c r="D794" t="s">
        <v>387</v>
      </c>
      <c r="E794" t="s">
        <v>428</v>
      </c>
    </row>
    <row r="795" spans="1:5" x14ac:dyDescent="0.2">
      <c r="A795" t="s">
        <v>704</v>
      </c>
      <c r="B795" t="s">
        <v>268</v>
      </c>
      <c r="C795" t="s">
        <v>384</v>
      </c>
      <c r="D795" t="s">
        <v>387</v>
      </c>
      <c r="E795" t="s">
        <v>451</v>
      </c>
    </row>
    <row r="796" spans="1:5" x14ac:dyDescent="0.2">
      <c r="A796" t="s">
        <v>704</v>
      </c>
      <c r="B796" t="s">
        <v>37</v>
      </c>
      <c r="C796" t="s">
        <v>384</v>
      </c>
      <c r="D796" t="s">
        <v>387</v>
      </c>
      <c r="E796" t="s">
        <v>445</v>
      </c>
    </row>
    <row r="797" spans="1:5" x14ac:dyDescent="0.2">
      <c r="A797" t="s">
        <v>704</v>
      </c>
      <c r="B797" t="s">
        <v>37</v>
      </c>
      <c r="C797" t="s">
        <v>384</v>
      </c>
      <c r="D797" t="s">
        <v>215</v>
      </c>
      <c r="E797" t="s">
        <v>478</v>
      </c>
    </row>
    <row r="798" spans="1:5" x14ac:dyDescent="0.2">
      <c r="A798" t="s">
        <v>704</v>
      </c>
      <c r="B798" t="s">
        <v>37</v>
      </c>
      <c r="C798" t="s">
        <v>384</v>
      </c>
      <c r="D798" t="s">
        <v>342</v>
      </c>
      <c r="E798" t="s">
        <v>559</v>
      </c>
    </row>
    <row r="799" spans="1:5" x14ac:dyDescent="0.2">
      <c r="A799" t="s">
        <v>704</v>
      </c>
      <c r="B799" t="s">
        <v>37</v>
      </c>
      <c r="C799" t="s">
        <v>384</v>
      </c>
      <c r="D799" t="s">
        <v>352</v>
      </c>
      <c r="E799" t="s">
        <v>560</v>
      </c>
    </row>
    <row r="800" spans="1:5" x14ac:dyDescent="0.2">
      <c r="A800" t="s">
        <v>704</v>
      </c>
      <c r="B800" t="s">
        <v>37</v>
      </c>
      <c r="C800" t="s">
        <v>384</v>
      </c>
      <c r="D800" t="s">
        <v>47</v>
      </c>
      <c r="E800" t="s">
        <v>561</v>
      </c>
    </row>
    <row r="801" spans="1:5" x14ac:dyDescent="0.2">
      <c r="A801" t="s">
        <v>704</v>
      </c>
      <c r="B801" t="s">
        <v>37</v>
      </c>
      <c r="C801" t="s">
        <v>384</v>
      </c>
      <c r="D801" t="s">
        <v>85</v>
      </c>
      <c r="E801" t="s">
        <v>562</v>
      </c>
    </row>
    <row r="802" spans="1:5" x14ac:dyDescent="0.2">
      <c r="A802" t="s">
        <v>704</v>
      </c>
      <c r="B802" t="s">
        <v>37</v>
      </c>
      <c r="C802" t="s">
        <v>384</v>
      </c>
      <c r="D802" t="s">
        <v>85</v>
      </c>
      <c r="E802" t="s">
        <v>563</v>
      </c>
    </row>
    <row r="803" spans="1:5" x14ac:dyDescent="0.2">
      <c r="A803" t="s">
        <v>704</v>
      </c>
      <c r="B803" t="s">
        <v>37</v>
      </c>
      <c r="C803" t="s">
        <v>384</v>
      </c>
      <c r="D803" t="s">
        <v>85</v>
      </c>
      <c r="E803" t="s">
        <v>564</v>
      </c>
    </row>
    <row r="804" spans="1:5" x14ac:dyDescent="0.2">
      <c r="A804" t="s">
        <v>704</v>
      </c>
      <c r="B804" t="s">
        <v>37</v>
      </c>
      <c r="C804" t="s">
        <v>384</v>
      </c>
      <c r="D804" t="s">
        <v>342</v>
      </c>
      <c r="E804" t="s">
        <v>565</v>
      </c>
    </row>
    <row r="805" spans="1:5" x14ac:dyDescent="0.2">
      <c r="A805" t="s">
        <v>704</v>
      </c>
      <c r="B805" t="s">
        <v>37</v>
      </c>
      <c r="C805" t="s">
        <v>384</v>
      </c>
      <c r="D805" t="s">
        <v>85</v>
      </c>
      <c r="E805" t="s">
        <v>566</v>
      </c>
    </row>
    <row r="806" spans="1:5" x14ac:dyDescent="0.2">
      <c r="A806" t="s">
        <v>704</v>
      </c>
      <c r="B806" t="s">
        <v>37</v>
      </c>
      <c r="C806" t="s">
        <v>384</v>
      </c>
      <c r="D806" t="s">
        <v>342</v>
      </c>
      <c r="E806" t="s">
        <v>567</v>
      </c>
    </row>
    <row r="807" spans="1:5" x14ac:dyDescent="0.2">
      <c r="A807" t="s">
        <v>704</v>
      </c>
      <c r="B807" t="s">
        <v>37</v>
      </c>
      <c r="C807" t="s">
        <v>384</v>
      </c>
      <c r="D807" t="s">
        <v>342</v>
      </c>
      <c r="E807" t="s">
        <v>568</v>
      </c>
    </row>
    <row r="808" spans="1:5" x14ac:dyDescent="0.2">
      <c r="A808" t="s">
        <v>704</v>
      </c>
      <c r="B808" t="s">
        <v>37</v>
      </c>
      <c r="C808" t="s">
        <v>384</v>
      </c>
      <c r="D808" t="s">
        <v>85</v>
      </c>
      <c r="E808" t="s">
        <v>569</v>
      </c>
    </row>
    <row r="809" spans="1:5" x14ac:dyDescent="0.2">
      <c r="A809" t="s">
        <v>704</v>
      </c>
      <c r="B809" t="s">
        <v>37</v>
      </c>
      <c r="C809" t="s">
        <v>384</v>
      </c>
      <c r="D809" t="s">
        <v>85</v>
      </c>
      <c r="E809" t="s">
        <v>570</v>
      </c>
    </row>
    <row r="810" spans="1:5" x14ac:dyDescent="0.2">
      <c r="A810" t="s">
        <v>704</v>
      </c>
      <c r="B810" t="s">
        <v>37</v>
      </c>
      <c r="C810" t="s">
        <v>384</v>
      </c>
      <c r="D810" t="s">
        <v>85</v>
      </c>
      <c r="E810" t="s">
        <v>571</v>
      </c>
    </row>
    <row r="811" spans="1:5" x14ac:dyDescent="0.2">
      <c r="A811" t="s">
        <v>704</v>
      </c>
      <c r="B811" t="s">
        <v>37</v>
      </c>
      <c r="C811" t="s">
        <v>384</v>
      </c>
      <c r="D811" t="s">
        <v>85</v>
      </c>
      <c r="E811" t="s">
        <v>572</v>
      </c>
    </row>
    <row r="812" spans="1:5" x14ac:dyDescent="0.2">
      <c r="A812" t="s">
        <v>704</v>
      </c>
      <c r="B812" t="s">
        <v>37</v>
      </c>
      <c r="C812" t="s">
        <v>384</v>
      </c>
      <c r="D812" t="s">
        <v>352</v>
      </c>
      <c r="E812" t="s">
        <v>573</v>
      </c>
    </row>
    <row r="813" spans="1:5" x14ac:dyDescent="0.2">
      <c r="A813" t="s">
        <v>704</v>
      </c>
      <c r="B813" t="s">
        <v>37</v>
      </c>
      <c r="C813" t="s">
        <v>384</v>
      </c>
      <c r="D813" t="s">
        <v>387</v>
      </c>
      <c r="E813" t="s">
        <v>476</v>
      </c>
    </row>
    <row r="814" spans="1:5" x14ac:dyDescent="0.2">
      <c r="A814" t="s">
        <v>704</v>
      </c>
      <c r="B814" t="s">
        <v>37</v>
      </c>
      <c r="C814" t="s">
        <v>384</v>
      </c>
      <c r="D814" t="s">
        <v>387</v>
      </c>
      <c r="E814" t="s">
        <v>574</v>
      </c>
    </row>
    <row r="815" spans="1:5" x14ac:dyDescent="0.2">
      <c r="A815" t="s">
        <v>704</v>
      </c>
      <c r="B815" t="s">
        <v>37</v>
      </c>
      <c r="C815" t="s">
        <v>384</v>
      </c>
      <c r="D815" t="s">
        <v>387</v>
      </c>
      <c r="E815" t="s">
        <v>447</v>
      </c>
    </row>
    <row r="816" spans="1:5" x14ac:dyDescent="0.2">
      <c r="A816" t="s">
        <v>704</v>
      </c>
      <c r="B816" t="s">
        <v>37</v>
      </c>
      <c r="C816" t="s">
        <v>384</v>
      </c>
      <c r="D816" t="s">
        <v>387</v>
      </c>
      <c r="E816" t="s">
        <v>448</v>
      </c>
    </row>
    <row r="817" spans="1:5" x14ac:dyDescent="0.2">
      <c r="A817" t="s">
        <v>704</v>
      </c>
      <c r="B817" t="s">
        <v>37</v>
      </c>
      <c r="C817" t="s">
        <v>384</v>
      </c>
      <c r="D817" t="s">
        <v>106</v>
      </c>
      <c r="E817" t="s">
        <v>575</v>
      </c>
    </row>
    <row r="818" spans="1:5" x14ac:dyDescent="0.2">
      <c r="A818" t="s">
        <v>704</v>
      </c>
      <c r="B818" t="s">
        <v>37</v>
      </c>
      <c r="C818" t="s">
        <v>384</v>
      </c>
      <c r="D818" t="s">
        <v>387</v>
      </c>
      <c r="E818" t="s">
        <v>454</v>
      </c>
    </row>
    <row r="819" spans="1:5" x14ac:dyDescent="0.2">
      <c r="A819" t="s">
        <v>704</v>
      </c>
      <c r="B819" t="s">
        <v>37</v>
      </c>
      <c r="C819" t="s">
        <v>384</v>
      </c>
      <c r="D819" t="s">
        <v>387</v>
      </c>
      <c r="E819" t="s">
        <v>428</v>
      </c>
    </row>
    <row r="820" spans="1:5" x14ac:dyDescent="0.2">
      <c r="A820" t="s">
        <v>704</v>
      </c>
      <c r="B820" t="s">
        <v>37</v>
      </c>
      <c r="C820" t="s">
        <v>386</v>
      </c>
      <c r="D820" t="s">
        <v>372</v>
      </c>
    </row>
    <row r="821" spans="1:5" x14ac:dyDescent="0.2">
      <c r="A821" t="s">
        <v>704</v>
      </c>
      <c r="B821" t="s">
        <v>37</v>
      </c>
      <c r="C821" t="s">
        <v>386</v>
      </c>
      <c r="D821" t="s">
        <v>315</v>
      </c>
    </row>
    <row r="822" spans="1:5" x14ac:dyDescent="0.2">
      <c r="A822" t="s">
        <v>704</v>
      </c>
      <c r="B822" t="s">
        <v>37</v>
      </c>
      <c r="C822" t="s">
        <v>386</v>
      </c>
      <c r="D822" t="s">
        <v>47</v>
      </c>
    </row>
    <row r="823" spans="1:5" x14ac:dyDescent="0.2">
      <c r="A823" t="s">
        <v>704</v>
      </c>
      <c r="B823" t="s">
        <v>37</v>
      </c>
      <c r="C823" t="s">
        <v>386</v>
      </c>
      <c r="D823" t="s">
        <v>29</v>
      </c>
    </row>
    <row r="824" spans="1:5" x14ac:dyDescent="0.2">
      <c r="A824" t="s">
        <v>704</v>
      </c>
      <c r="B824" t="s">
        <v>122</v>
      </c>
      <c r="C824" t="s">
        <v>384</v>
      </c>
      <c r="D824" t="s">
        <v>342</v>
      </c>
      <c r="E824" t="s">
        <v>559</v>
      </c>
    </row>
    <row r="825" spans="1:5" x14ac:dyDescent="0.2">
      <c r="A825" t="s">
        <v>704</v>
      </c>
      <c r="B825" t="s">
        <v>122</v>
      </c>
      <c r="C825" t="s">
        <v>384</v>
      </c>
      <c r="D825" t="s">
        <v>366</v>
      </c>
      <c r="E825" t="s">
        <v>576</v>
      </c>
    </row>
    <row r="826" spans="1:5" x14ac:dyDescent="0.2">
      <c r="A826" t="s">
        <v>704</v>
      </c>
      <c r="B826" t="s">
        <v>122</v>
      </c>
      <c r="C826" t="s">
        <v>384</v>
      </c>
      <c r="D826" t="s">
        <v>342</v>
      </c>
      <c r="E826" t="s">
        <v>567</v>
      </c>
    </row>
    <row r="827" spans="1:5" x14ac:dyDescent="0.2">
      <c r="A827" t="s">
        <v>704</v>
      </c>
      <c r="B827" t="s">
        <v>122</v>
      </c>
      <c r="C827" t="s">
        <v>384</v>
      </c>
      <c r="D827" t="s">
        <v>337</v>
      </c>
      <c r="E827" t="s">
        <v>577</v>
      </c>
    </row>
    <row r="828" spans="1:5" x14ac:dyDescent="0.2">
      <c r="A828" t="s">
        <v>704</v>
      </c>
      <c r="B828" t="s">
        <v>122</v>
      </c>
      <c r="C828" t="s">
        <v>384</v>
      </c>
      <c r="D828" t="s">
        <v>47</v>
      </c>
      <c r="E828" t="s">
        <v>578</v>
      </c>
    </row>
    <row r="829" spans="1:5" x14ac:dyDescent="0.2">
      <c r="A829" t="s">
        <v>704</v>
      </c>
      <c r="B829" t="s">
        <v>122</v>
      </c>
      <c r="C829" t="s">
        <v>384</v>
      </c>
      <c r="D829" t="s">
        <v>366</v>
      </c>
      <c r="E829" t="s">
        <v>579</v>
      </c>
    </row>
    <row r="830" spans="1:5" x14ac:dyDescent="0.2">
      <c r="A830" t="s">
        <v>704</v>
      </c>
      <c r="B830" t="s">
        <v>122</v>
      </c>
      <c r="C830" t="s">
        <v>384</v>
      </c>
      <c r="D830" t="s">
        <v>47</v>
      </c>
      <c r="E830" t="s">
        <v>580</v>
      </c>
    </row>
    <row r="831" spans="1:5" x14ac:dyDescent="0.2">
      <c r="A831" t="s">
        <v>704</v>
      </c>
      <c r="B831" t="s">
        <v>122</v>
      </c>
      <c r="C831" t="s">
        <v>384</v>
      </c>
      <c r="D831" t="s">
        <v>85</v>
      </c>
      <c r="E831" t="s">
        <v>569</v>
      </c>
    </row>
    <row r="832" spans="1:5" x14ac:dyDescent="0.2">
      <c r="A832" t="s">
        <v>704</v>
      </c>
      <c r="B832" t="s">
        <v>122</v>
      </c>
      <c r="C832" t="s">
        <v>384</v>
      </c>
      <c r="D832" t="s">
        <v>85</v>
      </c>
      <c r="E832" t="s">
        <v>570</v>
      </c>
    </row>
    <row r="833" spans="1:5" x14ac:dyDescent="0.2">
      <c r="A833" t="s">
        <v>704</v>
      </c>
      <c r="B833" t="s">
        <v>122</v>
      </c>
      <c r="C833" t="s">
        <v>384</v>
      </c>
      <c r="D833" t="s">
        <v>85</v>
      </c>
      <c r="E833" t="s">
        <v>581</v>
      </c>
    </row>
    <row r="834" spans="1:5" x14ac:dyDescent="0.2">
      <c r="A834" t="s">
        <v>704</v>
      </c>
      <c r="B834" t="s">
        <v>122</v>
      </c>
      <c r="C834" t="s">
        <v>384</v>
      </c>
      <c r="D834" t="s">
        <v>387</v>
      </c>
      <c r="E834" t="s">
        <v>498</v>
      </c>
    </row>
    <row r="835" spans="1:5" x14ac:dyDescent="0.2">
      <c r="A835" t="s">
        <v>704</v>
      </c>
      <c r="B835" t="s">
        <v>122</v>
      </c>
      <c r="C835" t="s">
        <v>384</v>
      </c>
      <c r="D835" t="s">
        <v>387</v>
      </c>
      <c r="E835" t="s">
        <v>499</v>
      </c>
    </row>
    <row r="836" spans="1:5" x14ac:dyDescent="0.2">
      <c r="A836" t="s">
        <v>704</v>
      </c>
      <c r="B836" t="s">
        <v>122</v>
      </c>
      <c r="C836" t="s">
        <v>384</v>
      </c>
      <c r="D836" t="s">
        <v>387</v>
      </c>
      <c r="E836" t="s">
        <v>447</v>
      </c>
    </row>
    <row r="837" spans="1:5" x14ac:dyDescent="0.2">
      <c r="A837" t="s">
        <v>704</v>
      </c>
      <c r="B837" t="s">
        <v>122</v>
      </c>
      <c r="C837" t="s">
        <v>384</v>
      </c>
      <c r="D837" t="s">
        <v>387</v>
      </c>
      <c r="E837" t="s">
        <v>448</v>
      </c>
    </row>
    <row r="838" spans="1:5" x14ac:dyDescent="0.2">
      <c r="A838" t="s">
        <v>704</v>
      </c>
      <c r="B838" t="s">
        <v>122</v>
      </c>
      <c r="C838" t="s">
        <v>384</v>
      </c>
      <c r="D838" t="s">
        <v>387</v>
      </c>
      <c r="E838" t="s">
        <v>449</v>
      </c>
    </row>
    <row r="839" spans="1:5" x14ac:dyDescent="0.2">
      <c r="A839" t="s">
        <v>704</v>
      </c>
      <c r="B839" t="s">
        <v>122</v>
      </c>
      <c r="C839" t="s">
        <v>386</v>
      </c>
      <c r="D839" t="s">
        <v>372</v>
      </c>
    </row>
    <row r="840" spans="1:5" x14ac:dyDescent="0.2">
      <c r="A840" t="s">
        <v>704</v>
      </c>
      <c r="B840" t="s">
        <v>342</v>
      </c>
      <c r="C840" t="s">
        <v>384</v>
      </c>
      <c r="D840" t="s">
        <v>387</v>
      </c>
      <c r="E840" t="s">
        <v>524</v>
      </c>
    </row>
    <row r="841" spans="1:5" x14ac:dyDescent="0.2">
      <c r="A841" t="s">
        <v>704</v>
      </c>
      <c r="B841" t="s">
        <v>342</v>
      </c>
      <c r="C841" t="s">
        <v>384</v>
      </c>
      <c r="D841" t="s">
        <v>387</v>
      </c>
      <c r="E841" t="s">
        <v>452</v>
      </c>
    </row>
    <row r="842" spans="1:5" x14ac:dyDescent="0.2">
      <c r="A842" t="s">
        <v>704</v>
      </c>
      <c r="B842" t="s">
        <v>342</v>
      </c>
      <c r="C842" t="s">
        <v>384</v>
      </c>
      <c r="D842" t="s">
        <v>387</v>
      </c>
      <c r="E842" t="s">
        <v>446</v>
      </c>
    </row>
    <row r="843" spans="1:5" x14ac:dyDescent="0.2">
      <c r="A843" t="s">
        <v>704</v>
      </c>
      <c r="B843" t="s">
        <v>342</v>
      </c>
      <c r="C843" t="s">
        <v>384</v>
      </c>
      <c r="D843" t="s">
        <v>387</v>
      </c>
      <c r="E843" t="s">
        <v>447</v>
      </c>
    </row>
    <row r="844" spans="1:5" x14ac:dyDescent="0.2">
      <c r="A844" t="s">
        <v>704</v>
      </c>
      <c r="B844" t="s">
        <v>342</v>
      </c>
      <c r="C844" t="s">
        <v>384</v>
      </c>
      <c r="D844" t="s">
        <v>387</v>
      </c>
      <c r="E844" t="s">
        <v>448</v>
      </c>
    </row>
    <row r="845" spans="1:5" x14ac:dyDescent="0.2">
      <c r="A845" t="s">
        <v>704</v>
      </c>
      <c r="B845" t="s">
        <v>342</v>
      </c>
      <c r="C845" t="s">
        <v>384</v>
      </c>
      <c r="D845" t="s">
        <v>387</v>
      </c>
      <c r="E845" t="s">
        <v>449</v>
      </c>
    </row>
    <row r="846" spans="1:5" x14ac:dyDescent="0.2">
      <c r="A846" t="s">
        <v>704</v>
      </c>
      <c r="B846" t="s">
        <v>342</v>
      </c>
      <c r="C846" t="s">
        <v>386</v>
      </c>
      <c r="D846" t="s">
        <v>372</v>
      </c>
    </row>
    <row r="847" spans="1:5" x14ac:dyDescent="0.2">
      <c r="A847" t="s">
        <v>704</v>
      </c>
      <c r="B847" t="s">
        <v>86</v>
      </c>
      <c r="C847" t="s">
        <v>384</v>
      </c>
      <c r="D847" t="s">
        <v>57</v>
      </c>
      <c r="E847" t="s">
        <v>582</v>
      </c>
    </row>
    <row r="848" spans="1:5" x14ac:dyDescent="0.2">
      <c r="A848" t="s">
        <v>704</v>
      </c>
      <c r="B848" t="s">
        <v>86</v>
      </c>
      <c r="C848" t="s">
        <v>384</v>
      </c>
      <c r="D848" t="s">
        <v>342</v>
      </c>
      <c r="E848" t="s">
        <v>559</v>
      </c>
    </row>
    <row r="849" spans="1:5" x14ac:dyDescent="0.2">
      <c r="A849" t="s">
        <v>704</v>
      </c>
      <c r="B849" t="s">
        <v>86</v>
      </c>
      <c r="C849" t="s">
        <v>384</v>
      </c>
      <c r="D849" t="s">
        <v>366</v>
      </c>
      <c r="E849" t="s">
        <v>583</v>
      </c>
    </row>
    <row r="850" spans="1:5" x14ac:dyDescent="0.2">
      <c r="A850" t="s">
        <v>704</v>
      </c>
      <c r="B850" t="s">
        <v>86</v>
      </c>
      <c r="C850" t="s">
        <v>384</v>
      </c>
      <c r="D850" t="s">
        <v>337</v>
      </c>
      <c r="E850" t="s">
        <v>584</v>
      </c>
    </row>
    <row r="851" spans="1:5" x14ac:dyDescent="0.2">
      <c r="A851" t="s">
        <v>704</v>
      </c>
      <c r="B851" t="s">
        <v>86</v>
      </c>
      <c r="C851" t="s">
        <v>384</v>
      </c>
      <c r="D851" t="s">
        <v>342</v>
      </c>
      <c r="E851" t="s">
        <v>565</v>
      </c>
    </row>
    <row r="852" spans="1:5" x14ac:dyDescent="0.2">
      <c r="A852" t="s">
        <v>704</v>
      </c>
      <c r="B852" t="s">
        <v>86</v>
      </c>
      <c r="C852" t="s">
        <v>384</v>
      </c>
      <c r="D852" t="s">
        <v>366</v>
      </c>
      <c r="E852" t="s">
        <v>576</v>
      </c>
    </row>
    <row r="853" spans="1:5" x14ac:dyDescent="0.2">
      <c r="A853" t="s">
        <v>704</v>
      </c>
      <c r="B853" t="s">
        <v>86</v>
      </c>
      <c r="C853" t="s">
        <v>384</v>
      </c>
      <c r="D853" t="s">
        <v>85</v>
      </c>
      <c r="E853" t="s">
        <v>566</v>
      </c>
    </row>
    <row r="854" spans="1:5" x14ac:dyDescent="0.2">
      <c r="A854" t="s">
        <v>704</v>
      </c>
      <c r="B854" t="s">
        <v>86</v>
      </c>
      <c r="C854" t="s">
        <v>384</v>
      </c>
      <c r="D854" t="s">
        <v>342</v>
      </c>
      <c r="E854" t="s">
        <v>567</v>
      </c>
    </row>
    <row r="855" spans="1:5" x14ac:dyDescent="0.2">
      <c r="A855" t="s">
        <v>704</v>
      </c>
      <c r="B855" t="s">
        <v>86</v>
      </c>
      <c r="C855" t="s">
        <v>384</v>
      </c>
      <c r="D855" t="s">
        <v>342</v>
      </c>
      <c r="E855" t="s">
        <v>568</v>
      </c>
    </row>
    <row r="856" spans="1:5" x14ac:dyDescent="0.2">
      <c r="A856" t="s">
        <v>704</v>
      </c>
      <c r="B856" t="s">
        <v>86</v>
      </c>
      <c r="C856" t="s">
        <v>384</v>
      </c>
      <c r="D856" t="s">
        <v>337</v>
      </c>
      <c r="E856" t="s">
        <v>577</v>
      </c>
    </row>
    <row r="857" spans="1:5" x14ac:dyDescent="0.2">
      <c r="A857" t="s">
        <v>704</v>
      </c>
      <c r="B857" t="s">
        <v>86</v>
      </c>
      <c r="C857" t="s">
        <v>384</v>
      </c>
      <c r="D857" t="s">
        <v>337</v>
      </c>
      <c r="E857" t="s">
        <v>585</v>
      </c>
    </row>
    <row r="858" spans="1:5" x14ac:dyDescent="0.2">
      <c r="A858" t="s">
        <v>704</v>
      </c>
      <c r="B858" t="s">
        <v>86</v>
      </c>
      <c r="C858" t="s">
        <v>384</v>
      </c>
      <c r="D858" t="s">
        <v>47</v>
      </c>
      <c r="E858" t="s">
        <v>578</v>
      </c>
    </row>
    <row r="859" spans="1:5" x14ac:dyDescent="0.2">
      <c r="A859" t="s">
        <v>704</v>
      </c>
      <c r="B859" t="s">
        <v>86</v>
      </c>
      <c r="C859" t="s">
        <v>384</v>
      </c>
      <c r="D859" t="s">
        <v>47</v>
      </c>
      <c r="E859" t="s">
        <v>586</v>
      </c>
    </row>
    <row r="860" spans="1:5" x14ac:dyDescent="0.2">
      <c r="A860" t="s">
        <v>704</v>
      </c>
      <c r="B860" t="s">
        <v>86</v>
      </c>
      <c r="C860" t="s">
        <v>384</v>
      </c>
      <c r="D860" t="s">
        <v>366</v>
      </c>
      <c r="E860" t="s">
        <v>579</v>
      </c>
    </row>
    <row r="861" spans="1:5" x14ac:dyDescent="0.2">
      <c r="A861" t="s">
        <v>704</v>
      </c>
      <c r="B861" t="s">
        <v>86</v>
      </c>
      <c r="C861" t="s">
        <v>384</v>
      </c>
      <c r="D861" t="s">
        <v>47</v>
      </c>
      <c r="E861" t="s">
        <v>580</v>
      </c>
    </row>
    <row r="862" spans="1:5" x14ac:dyDescent="0.2">
      <c r="A862" t="s">
        <v>704</v>
      </c>
      <c r="B862" t="s">
        <v>86</v>
      </c>
      <c r="C862" t="s">
        <v>384</v>
      </c>
      <c r="D862" t="s">
        <v>85</v>
      </c>
      <c r="E862" t="s">
        <v>569</v>
      </c>
    </row>
    <row r="863" spans="1:5" x14ac:dyDescent="0.2">
      <c r="A863" t="s">
        <v>704</v>
      </c>
      <c r="B863" t="s">
        <v>86</v>
      </c>
      <c r="C863" t="s">
        <v>384</v>
      </c>
      <c r="D863" t="s">
        <v>85</v>
      </c>
      <c r="E863" t="s">
        <v>570</v>
      </c>
    </row>
    <row r="864" spans="1:5" x14ac:dyDescent="0.2">
      <c r="A864" t="s">
        <v>704</v>
      </c>
      <c r="B864" t="s">
        <v>86</v>
      </c>
      <c r="C864" t="s">
        <v>384</v>
      </c>
      <c r="D864" t="s">
        <v>85</v>
      </c>
      <c r="E864" t="s">
        <v>581</v>
      </c>
    </row>
    <row r="865" spans="1:5" x14ac:dyDescent="0.2">
      <c r="A865" t="s">
        <v>704</v>
      </c>
      <c r="B865" t="s">
        <v>86</v>
      </c>
      <c r="C865" t="s">
        <v>384</v>
      </c>
      <c r="D865" t="s">
        <v>387</v>
      </c>
      <c r="E865" t="s">
        <v>452</v>
      </c>
    </row>
    <row r="866" spans="1:5" x14ac:dyDescent="0.2">
      <c r="A866" t="s">
        <v>704</v>
      </c>
      <c r="B866" t="s">
        <v>86</v>
      </c>
      <c r="C866" t="s">
        <v>384</v>
      </c>
      <c r="D866" t="s">
        <v>387</v>
      </c>
      <c r="E866" t="s">
        <v>499</v>
      </c>
    </row>
    <row r="867" spans="1:5" x14ac:dyDescent="0.2">
      <c r="A867" t="s">
        <v>704</v>
      </c>
      <c r="B867" t="s">
        <v>86</v>
      </c>
      <c r="C867" t="s">
        <v>384</v>
      </c>
      <c r="D867" t="s">
        <v>387</v>
      </c>
      <c r="E867" t="s">
        <v>447</v>
      </c>
    </row>
    <row r="868" spans="1:5" x14ac:dyDescent="0.2">
      <c r="A868" t="s">
        <v>704</v>
      </c>
      <c r="B868" t="s">
        <v>86</v>
      </c>
      <c r="C868" t="s">
        <v>384</v>
      </c>
      <c r="D868" t="s">
        <v>387</v>
      </c>
      <c r="E868" t="s">
        <v>448</v>
      </c>
    </row>
    <row r="869" spans="1:5" x14ac:dyDescent="0.2">
      <c r="A869" t="s">
        <v>704</v>
      </c>
      <c r="B869" t="s">
        <v>86</v>
      </c>
      <c r="C869" t="s">
        <v>384</v>
      </c>
      <c r="D869" t="s">
        <v>387</v>
      </c>
      <c r="E869" t="s">
        <v>455</v>
      </c>
    </row>
    <row r="870" spans="1:5" x14ac:dyDescent="0.2">
      <c r="A870" t="s">
        <v>704</v>
      </c>
      <c r="B870" t="s">
        <v>86</v>
      </c>
      <c r="C870" t="s">
        <v>386</v>
      </c>
      <c r="D870" t="s">
        <v>372</v>
      </c>
    </row>
    <row r="871" spans="1:5" x14ac:dyDescent="0.2">
      <c r="A871" t="s">
        <v>704</v>
      </c>
      <c r="B871" t="s">
        <v>366</v>
      </c>
      <c r="C871" t="s">
        <v>384</v>
      </c>
      <c r="D871" t="s">
        <v>342</v>
      </c>
      <c r="E871" t="s">
        <v>559</v>
      </c>
    </row>
    <row r="872" spans="1:5" x14ac:dyDescent="0.2">
      <c r="A872" t="s">
        <v>704</v>
      </c>
      <c r="B872" t="s">
        <v>366</v>
      </c>
      <c r="C872" t="s">
        <v>384</v>
      </c>
      <c r="D872" t="s">
        <v>341</v>
      </c>
      <c r="E872" t="s">
        <v>587</v>
      </c>
    </row>
    <row r="873" spans="1:5" x14ac:dyDescent="0.2">
      <c r="A873" t="s">
        <v>704</v>
      </c>
      <c r="B873" t="s">
        <v>366</v>
      </c>
      <c r="C873" t="s">
        <v>384</v>
      </c>
      <c r="D873" t="s">
        <v>342</v>
      </c>
      <c r="E873" t="s">
        <v>567</v>
      </c>
    </row>
    <row r="874" spans="1:5" x14ac:dyDescent="0.2">
      <c r="A874" t="s">
        <v>704</v>
      </c>
      <c r="B874" t="s">
        <v>366</v>
      </c>
      <c r="C874" t="s">
        <v>384</v>
      </c>
      <c r="D874" t="s">
        <v>342</v>
      </c>
      <c r="E874" t="s">
        <v>568</v>
      </c>
    </row>
    <row r="875" spans="1:5" x14ac:dyDescent="0.2">
      <c r="A875" t="s">
        <v>704</v>
      </c>
      <c r="B875" t="s">
        <v>366</v>
      </c>
      <c r="C875" t="s">
        <v>384</v>
      </c>
      <c r="D875" t="s">
        <v>337</v>
      </c>
      <c r="E875" t="s">
        <v>577</v>
      </c>
    </row>
    <row r="876" spans="1:5" x14ac:dyDescent="0.2">
      <c r="A876" t="s">
        <v>704</v>
      </c>
      <c r="B876" t="s">
        <v>366</v>
      </c>
      <c r="C876" t="s">
        <v>384</v>
      </c>
      <c r="D876" t="s">
        <v>337</v>
      </c>
      <c r="E876" t="s">
        <v>585</v>
      </c>
    </row>
    <row r="877" spans="1:5" x14ac:dyDescent="0.2">
      <c r="A877" t="s">
        <v>704</v>
      </c>
      <c r="B877" t="s">
        <v>366</v>
      </c>
      <c r="C877" t="s">
        <v>384</v>
      </c>
      <c r="D877" t="s">
        <v>387</v>
      </c>
      <c r="E877" t="s">
        <v>447</v>
      </c>
    </row>
    <row r="878" spans="1:5" x14ac:dyDescent="0.2">
      <c r="A878" t="s">
        <v>704</v>
      </c>
      <c r="B878" t="s">
        <v>366</v>
      </c>
      <c r="C878" t="s">
        <v>384</v>
      </c>
      <c r="D878" t="s">
        <v>387</v>
      </c>
      <c r="E878" t="s">
        <v>448</v>
      </c>
    </row>
    <row r="879" spans="1:5" x14ac:dyDescent="0.2">
      <c r="A879" t="s">
        <v>704</v>
      </c>
      <c r="B879" t="s">
        <v>366</v>
      </c>
      <c r="C879" t="s">
        <v>386</v>
      </c>
      <c r="D879" t="s">
        <v>372</v>
      </c>
    </row>
    <row r="880" spans="1:5" x14ac:dyDescent="0.2">
      <c r="A880" t="s">
        <v>704</v>
      </c>
      <c r="B880" t="s">
        <v>366</v>
      </c>
      <c r="C880" t="s">
        <v>386</v>
      </c>
      <c r="D880" t="s">
        <v>215</v>
      </c>
    </row>
    <row r="881" spans="1:5" x14ac:dyDescent="0.2">
      <c r="A881" t="s">
        <v>704</v>
      </c>
      <c r="B881" t="s">
        <v>366</v>
      </c>
      <c r="C881" t="s">
        <v>386</v>
      </c>
      <c r="D881" t="s">
        <v>47</v>
      </c>
    </row>
    <row r="882" spans="1:5" x14ac:dyDescent="0.2">
      <c r="A882" t="s">
        <v>704</v>
      </c>
      <c r="B882" t="s">
        <v>366</v>
      </c>
      <c r="C882" t="s">
        <v>386</v>
      </c>
      <c r="D882" t="s">
        <v>79</v>
      </c>
    </row>
    <row r="883" spans="1:5" x14ac:dyDescent="0.2">
      <c r="A883" t="s">
        <v>704</v>
      </c>
      <c r="B883" t="s">
        <v>366</v>
      </c>
      <c r="C883" t="s">
        <v>386</v>
      </c>
      <c r="D883" t="s">
        <v>187</v>
      </c>
    </row>
    <row r="884" spans="1:5" x14ac:dyDescent="0.2">
      <c r="A884" t="s">
        <v>704</v>
      </c>
      <c r="B884" t="s">
        <v>343</v>
      </c>
      <c r="C884" t="s">
        <v>384</v>
      </c>
      <c r="D884" t="s">
        <v>37</v>
      </c>
      <c r="E884" t="s">
        <v>588</v>
      </c>
    </row>
    <row r="885" spans="1:5" x14ac:dyDescent="0.2">
      <c r="A885" t="s">
        <v>704</v>
      </c>
      <c r="B885" t="s">
        <v>343</v>
      </c>
      <c r="C885" t="s">
        <v>384</v>
      </c>
      <c r="D885" t="s">
        <v>342</v>
      </c>
      <c r="E885" t="s">
        <v>559</v>
      </c>
    </row>
    <row r="886" spans="1:5" x14ac:dyDescent="0.2">
      <c r="A886" t="s">
        <v>704</v>
      </c>
      <c r="B886" t="s">
        <v>343</v>
      </c>
      <c r="C886" t="s">
        <v>384</v>
      </c>
      <c r="D886" t="s">
        <v>47</v>
      </c>
      <c r="E886" t="s">
        <v>589</v>
      </c>
    </row>
    <row r="887" spans="1:5" x14ac:dyDescent="0.2">
      <c r="A887" t="s">
        <v>704</v>
      </c>
      <c r="B887" t="s">
        <v>343</v>
      </c>
      <c r="C887" t="s">
        <v>384</v>
      </c>
      <c r="D887" t="s">
        <v>74</v>
      </c>
      <c r="E887" t="s">
        <v>590</v>
      </c>
    </row>
    <row r="888" spans="1:5" x14ac:dyDescent="0.2">
      <c r="A888" t="s">
        <v>704</v>
      </c>
      <c r="B888" t="s">
        <v>343</v>
      </c>
      <c r="C888" t="s">
        <v>384</v>
      </c>
      <c r="D888" t="s">
        <v>342</v>
      </c>
      <c r="E888" t="s">
        <v>567</v>
      </c>
    </row>
    <row r="889" spans="1:5" x14ac:dyDescent="0.2">
      <c r="A889" t="s">
        <v>704</v>
      </c>
      <c r="B889" t="s">
        <v>343</v>
      </c>
      <c r="C889" t="s">
        <v>384</v>
      </c>
      <c r="D889" t="s">
        <v>47</v>
      </c>
      <c r="E889" t="s">
        <v>578</v>
      </c>
    </row>
    <row r="890" spans="1:5" x14ac:dyDescent="0.2">
      <c r="A890" t="s">
        <v>704</v>
      </c>
      <c r="B890" t="s">
        <v>343</v>
      </c>
      <c r="C890" t="s">
        <v>384</v>
      </c>
      <c r="D890" t="s">
        <v>347</v>
      </c>
      <c r="E890" t="s">
        <v>591</v>
      </c>
    </row>
    <row r="891" spans="1:5" x14ac:dyDescent="0.2">
      <c r="A891" t="s">
        <v>704</v>
      </c>
      <c r="B891" t="s">
        <v>343</v>
      </c>
      <c r="C891" t="s">
        <v>384</v>
      </c>
      <c r="D891" t="s">
        <v>347</v>
      </c>
      <c r="E891" t="s">
        <v>592</v>
      </c>
    </row>
    <row r="892" spans="1:5" x14ac:dyDescent="0.2">
      <c r="A892" t="s">
        <v>704</v>
      </c>
      <c r="B892" t="s">
        <v>343</v>
      </c>
      <c r="C892" t="s">
        <v>384</v>
      </c>
      <c r="D892" t="s">
        <v>137</v>
      </c>
      <c r="E892" t="s">
        <v>593</v>
      </c>
    </row>
    <row r="893" spans="1:5" x14ac:dyDescent="0.2">
      <c r="A893" t="s">
        <v>704</v>
      </c>
      <c r="B893" t="s">
        <v>343</v>
      </c>
      <c r="C893" t="s">
        <v>384</v>
      </c>
      <c r="D893" t="s">
        <v>47</v>
      </c>
      <c r="E893" t="s">
        <v>580</v>
      </c>
    </row>
    <row r="894" spans="1:5" x14ac:dyDescent="0.2">
      <c r="A894" t="s">
        <v>704</v>
      </c>
      <c r="B894" t="s">
        <v>343</v>
      </c>
      <c r="C894" t="s">
        <v>384</v>
      </c>
      <c r="D894" t="s">
        <v>85</v>
      </c>
      <c r="E894" t="s">
        <v>569</v>
      </c>
    </row>
    <row r="895" spans="1:5" x14ac:dyDescent="0.2">
      <c r="A895" t="s">
        <v>704</v>
      </c>
      <c r="B895" t="s">
        <v>343</v>
      </c>
      <c r="C895" t="s">
        <v>384</v>
      </c>
      <c r="D895" t="s">
        <v>85</v>
      </c>
      <c r="E895" t="s">
        <v>570</v>
      </c>
    </row>
    <row r="896" spans="1:5" x14ac:dyDescent="0.2">
      <c r="A896" t="s">
        <v>704</v>
      </c>
      <c r="B896" t="s">
        <v>343</v>
      </c>
      <c r="C896" t="s">
        <v>384</v>
      </c>
      <c r="D896" t="s">
        <v>85</v>
      </c>
      <c r="E896" t="s">
        <v>571</v>
      </c>
    </row>
    <row r="897" spans="1:5" x14ac:dyDescent="0.2">
      <c r="A897" t="s">
        <v>704</v>
      </c>
      <c r="B897" t="s">
        <v>343</v>
      </c>
      <c r="C897" t="s">
        <v>384</v>
      </c>
      <c r="D897" t="s">
        <v>85</v>
      </c>
      <c r="E897" t="s">
        <v>581</v>
      </c>
    </row>
    <row r="898" spans="1:5" x14ac:dyDescent="0.2">
      <c r="A898" t="s">
        <v>704</v>
      </c>
      <c r="B898" t="s">
        <v>343</v>
      </c>
      <c r="C898" t="s">
        <v>384</v>
      </c>
      <c r="D898" t="s">
        <v>387</v>
      </c>
      <c r="E898" t="s">
        <v>529</v>
      </c>
    </row>
    <row r="899" spans="1:5" x14ac:dyDescent="0.2">
      <c r="A899" t="s">
        <v>704</v>
      </c>
      <c r="B899" t="s">
        <v>343</v>
      </c>
      <c r="C899" t="s">
        <v>384</v>
      </c>
      <c r="D899" t="s">
        <v>387</v>
      </c>
      <c r="E899" t="s">
        <v>447</v>
      </c>
    </row>
    <row r="900" spans="1:5" x14ac:dyDescent="0.2">
      <c r="A900" t="s">
        <v>704</v>
      </c>
      <c r="B900" t="s">
        <v>343</v>
      </c>
      <c r="C900" t="s">
        <v>384</v>
      </c>
      <c r="D900" t="s">
        <v>387</v>
      </c>
      <c r="E900" t="s">
        <v>448</v>
      </c>
    </row>
    <row r="901" spans="1:5" x14ac:dyDescent="0.2">
      <c r="A901" t="s">
        <v>704</v>
      </c>
      <c r="B901" t="s">
        <v>343</v>
      </c>
      <c r="C901" t="s">
        <v>384</v>
      </c>
      <c r="D901" t="s">
        <v>387</v>
      </c>
      <c r="E901" t="s">
        <v>455</v>
      </c>
    </row>
    <row r="902" spans="1:5" x14ac:dyDescent="0.2">
      <c r="A902" t="s">
        <v>704</v>
      </c>
      <c r="B902" t="s">
        <v>343</v>
      </c>
      <c r="C902" t="s">
        <v>386</v>
      </c>
      <c r="D902" t="s">
        <v>372</v>
      </c>
    </row>
    <row r="903" spans="1:5" x14ac:dyDescent="0.2">
      <c r="A903" t="s">
        <v>704</v>
      </c>
      <c r="B903" t="s">
        <v>92</v>
      </c>
      <c r="C903" t="s">
        <v>386</v>
      </c>
      <c r="D903" t="s">
        <v>305</v>
      </c>
    </row>
    <row r="904" spans="1:5" x14ac:dyDescent="0.2">
      <c r="A904" t="s">
        <v>704</v>
      </c>
      <c r="B904" t="s">
        <v>92</v>
      </c>
      <c r="C904" t="s">
        <v>386</v>
      </c>
      <c r="D904" t="s">
        <v>342</v>
      </c>
    </row>
    <row r="905" spans="1:5" x14ac:dyDescent="0.2">
      <c r="A905" t="s">
        <v>704</v>
      </c>
      <c r="B905" t="s">
        <v>92</v>
      </c>
      <c r="C905" t="s">
        <v>386</v>
      </c>
      <c r="D905" t="s">
        <v>346</v>
      </c>
    </row>
    <row r="906" spans="1:5" x14ac:dyDescent="0.2">
      <c r="A906" t="s">
        <v>704</v>
      </c>
      <c r="B906" t="s">
        <v>92</v>
      </c>
      <c r="C906" t="s">
        <v>386</v>
      </c>
      <c r="D906" t="s">
        <v>85</v>
      </c>
    </row>
    <row r="907" spans="1:5" x14ac:dyDescent="0.2">
      <c r="A907" t="s">
        <v>704</v>
      </c>
      <c r="B907" t="s">
        <v>92</v>
      </c>
      <c r="C907" t="s">
        <v>386</v>
      </c>
      <c r="D907" t="s">
        <v>11</v>
      </c>
    </row>
    <row r="908" spans="1:5" x14ac:dyDescent="0.2">
      <c r="A908" t="s">
        <v>704</v>
      </c>
      <c r="B908" t="s">
        <v>346</v>
      </c>
      <c r="C908" t="s">
        <v>386</v>
      </c>
      <c r="D908" t="s">
        <v>305</v>
      </c>
    </row>
    <row r="909" spans="1:5" x14ac:dyDescent="0.2">
      <c r="A909" t="s">
        <v>704</v>
      </c>
      <c r="B909" t="s">
        <v>346</v>
      </c>
      <c r="C909" t="s">
        <v>386</v>
      </c>
      <c r="D909" t="s">
        <v>342</v>
      </c>
    </row>
    <row r="910" spans="1:5" x14ac:dyDescent="0.2">
      <c r="A910" t="s">
        <v>704</v>
      </c>
      <c r="B910" t="s">
        <v>337</v>
      </c>
      <c r="C910" t="s">
        <v>384</v>
      </c>
      <c r="D910" t="s">
        <v>387</v>
      </c>
      <c r="E910" t="s">
        <v>445</v>
      </c>
    </row>
    <row r="911" spans="1:5" x14ac:dyDescent="0.2">
      <c r="A911" t="s">
        <v>704</v>
      </c>
      <c r="B911" t="s">
        <v>337</v>
      </c>
      <c r="C911" t="s">
        <v>384</v>
      </c>
      <c r="D911" t="s">
        <v>106</v>
      </c>
      <c r="E911" t="s">
        <v>594</v>
      </c>
    </row>
    <row r="912" spans="1:5" x14ac:dyDescent="0.2">
      <c r="A912" t="s">
        <v>704</v>
      </c>
      <c r="B912" t="s">
        <v>337</v>
      </c>
      <c r="C912" t="s">
        <v>384</v>
      </c>
      <c r="D912" t="s">
        <v>106</v>
      </c>
      <c r="E912" t="s">
        <v>463</v>
      </c>
    </row>
    <row r="913" spans="1:5" x14ac:dyDescent="0.2">
      <c r="A913" t="s">
        <v>704</v>
      </c>
      <c r="B913" t="s">
        <v>337</v>
      </c>
      <c r="C913" t="s">
        <v>384</v>
      </c>
      <c r="D913" t="s">
        <v>342</v>
      </c>
      <c r="E913" t="s">
        <v>559</v>
      </c>
    </row>
    <row r="914" spans="1:5" x14ac:dyDescent="0.2">
      <c r="A914" t="s">
        <v>704</v>
      </c>
      <c r="B914" t="s">
        <v>337</v>
      </c>
      <c r="C914" t="s">
        <v>384</v>
      </c>
      <c r="D914" t="s">
        <v>47</v>
      </c>
      <c r="E914" t="s">
        <v>561</v>
      </c>
    </row>
    <row r="915" spans="1:5" x14ac:dyDescent="0.2">
      <c r="A915" t="s">
        <v>704</v>
      </c>
      <c r="B915" t="s">
        <v>337</v>
      </c>
      <c r="C915" t="s">
        <v>384</v>
      </c>
      <c r="D915" t="s">
        <v>47</v>
      </c>
      <c r="E915" t="s">
        <v>595</v>
      </c>
    </row>
    <row r="916" spans="1:5" x14ac:dyDescent="0.2">
      <c r="A916" t="s">
        <v>704</v>
      </c>
      <c r="B916" t="s">
        <v>337</v>
      </c>
      <c r="C916" t="s">
        <v>384</v>
      </c>
      <c r="D916" t="s">
        <v>24</v>
      </c>
      <c r="E916" t="s">
        <v>596</v>
      </c>
    </row>
    <row r="917" spans="1:5" x14ac:dyDescent="0.2">
      <c r="A917" t="s">
        <v>704</v>
      </c>
      <c r="B917" t="s">
        <v>337</v>
      </c>
      <c r="C917" t="s">
        <v>384</v>
      </c>
      <c r="D917" t="s">
        <v>85</v>
      </c>
      <c r="E917" t="s">
        <v>562</v>
      </c>
    </row>
    <row r="918" spans="1:5" x14ac:dyDescent="0.2">
      <c r="A918" t="s">
        <v>704</v>
      </c>
      <c r="B918" t="s">
        <v>337</v>
      </c>
      <c r="C918" t="s">
        <v>384</v>
      </c>
      <c r="D918" t="s">
        <v>85</v>
      </c>
      <c r="E918" t="s">
        <v>563</v>
      </c>
    </row>
    <row r="919" spans="1:5" x14ac:dyDescent="0.2">
      <c r="A919" t="s">
        <v>704</v>
      </c>
      <c r="B919" t="s">
        <v>337</v>
      </c>
      <c r="C919" t="s">
        <v>384</v>
      </c>
      <c r="D919" t="s">
        <v>342</v>
      </c>
      <c r="E919" t="s">
        <v>565</v>
      </c>
    </row>
    <row r="920" spans="1:5" x14ac:dyDescent="0.2">
      <c r="A920" t="s">
        <v>704</v>
      </c>
      <c r="B920" t="s">
        <v>337</v>
      </c>
      <c r="C920" t="s">
        <v>384</v>
      </c>
      <c r="D920" t="s">
        <v>85</v>
      </c>
      <c r="E920" t="s">
        <v>566</v>
      </c>
    </row>
    <row r="921" spans="1:5" x14ac:dyDescent="0.2">
      <c r="A921" t="s">
        <v>704</v>
      </c>
      <c r="B921" t="s">
        <v>337</v>
      </c>
      <c r="C921" t="s">
        <v>384</v>
      </c>
      <c r="D921" t="s">
        <v>342</v>
      </c>
      <c r="E921" t="s">
        <v>567</v>
      </c>
    </row>
    <row r="922" spans="1:5" x14ac:dyDescent="0.2">
      <c r="A922" t="s">
        <v>704</v>
      </c>
      <c r="B922" t="s">
        <v>337</v>
      </c>
      <c r="C922" t="s">
        <v>384</v>
      </c>
      <c r="D922" t="s">
        <v>342</v>
      </c>
      <c r="E922" t="s">
        <v>568</v>
      </c>
    </row>
    <row r="923" spans="1:5" x14ac:dyDescent="0.2">
      <c r="A923" t="s">
        <v>704</v>
      </c>
      <c r="B923" t="s">
        <v>337</v>
      </c>
      <c r="C923" t="s">
        <v>384</v>
      </c>
      <c r="D923" t="s">
        <v>47</v>
      </c>
      <c r="E923" t="s">
        <v>578</v>
      </c>
    </row>
    <row r="924" spans="1:5" x14ac:dyDescent="0.2">
      <c r="A924" t="s">
        <v>704</v>
      </c>
      <c r="B924" t="s">
        <v>337</v>
      </c>
      <c r="C924" t="s">
        <v>384</v>
      </c>
      <c r="D924" t="s">
        <v>47</v>
      </c>
      <c r="E924" t="s">
        <v>586</v>
      </c>
    </row>
    <row r="925" spans="1:5" x14ac:dyDescent="0.2">
      <c r="A925" t="s">
        <v>704</v>
      </c>
      <c r="B925" t="s">
        <v>337</v>
      </c>
      <c r="C925" t="s">
        <v>384</v>
      </c>
      <c r="D925" t="s">
        <v>47</v>
      </c>
      <c r="E925" t="s">
        <v>597</v>
      </c>
    </row>
    <row r="926" spans="1:5" x14ac:dyDescent="0.2">
      <c r="A926" t="s">
        <v>704</v>
      </c>
      <c r="B926" t="s">
        <v>337</v>
      </c>
      <c r="C926" t="s">
        <v>384</v>
      </c>
      <c r="D926" t="s">
        <v>47</v>
      </c>
      <c r="E926" t="s">
        <v>580</v>
      </c>
    </row>
    <row r="927" spans="1:5" x14ac:dyDescent="0.2">
      <c r="A927" t="s">
        <v>704</v>
      </c>
      <c r="B927" t="s">
        <v>337</v>
      </c>
      <c r="C927" t="s">
        <v>384</v>
      </c>
      <c r="D927" t="s">
        <v>85</v>
      </c>
      <c r="E927" t="s">
        <v>569</v>
      </c>
    </row>
    <row r="928" spans="1:5" x14ac:dyDescent="0.2">
      <c r="A928" t="s">
        <v>704</v>
      </c>
      <c r="B928" t="s">
        <v>337</v>
      </c>
      <c r="C928" t="s">
        <v>384</v>
      </c>
      <c r="D928" t="s">
        <v>85</v>
      </c>
      <c r="E928" t="s">
        <v>570</v>
      </c>
    </row>
    <row r="929" spans="1:5" x14ac:dyDescent="0.2">
      <c r="A929" t="s">
        <v>704</v>
      </c>
      <c r="B929" t="s">
        <v>337</v>
      </c>
      <c r="C929" t="s">
        <v>384</v>
      </c>
      <c r="D929" t="s">
        <v>85</v>
      </c>
      <c r="E929" t="s">
        <v>581</v>
      </c>
    </row>
    <row r="930" spans="1:5" x14ac:dyDescent="0.2">
      <c r="A930" t="s">
        <v>704</v>
      </c>
      <c r="B930" t="s">
        <v>337</v>
      </c>
      <c r="C930" t="s">
        <v>384</v>
      </c>
      <c r="D930" t="s">
        <v>85</v>
      </c>
      <c r="E930" t="s">
        <v>598</v>
      </c>
    </row>
    <row r="931" spans="1:5" x14ac:dyDescent="0.2">
      <c r="A931" t="s">
        <v>704</v>
      </c>
      <c r="B931" t="s">
        <v>337</v>
      </c>
      <c r="C931" t="s">
        <v>384</v>
      </c>
      <c r="D931" t="s">
        <v>85</v>
      </c>
      <c r="E931" t="s">
        <v>572</v>
      </c>
    </row>
    <row r="932" spans="1:5" x14ac:dyDescent="0.2">
      <c r="A932" t="s">
        <v>704</v>
      </c>
      <c r="B932" t="s">
        <v>337</v>
      </c>
      <c r="C932" t="s">
        <v>384</v>
      </c>
      <c r="D932" t="s">
        <v>387</v>
      </c>
      <c r="E932" t="s">
        <v>476</v>
      </c>
    </row>
    <row r="933" spans="1:5" x14ac:dyDescent="0.2">
      <c r="A933" t="s">
        <v>704</v>
      </c>
      <c r="B933" t="s">
        <v>337</v>
      </c>
      <c r="C933" t="s">
        <v>384</v>
      </c>
      <c r="D933" t="s">
        <v>387</v>
      </c>
      <c r="E933" t="s">
        <v>446</v>
      </c>
    </row>
    <row r="934" spans="1:5" x14ac:dyDescent="0.2">
      <c r="A934" t="s">
        <v>704</v>
      </c>
      <c r="B934" t="s">
        <v>337</v>
      </c>
      <c r="C934" t="s">
        <v>384</v>
      </c>
      <c r="D934" t="s">
        <v>387</v>
      </c>
      <c r="E934" t="s">
        <v>495</v>
      </c>
    </row>
    <row r="935" spans="1:5" x14ac:dyDescent="0.2">
      <c r="A935" t="s">
        <v>704</v>
      </c>
      <c r="B935" t="s">
        <v>337</v>
      </c>
      <c r="C935" t="s">
        <v>384</v>
      </c>
      <c r="D935" t="s">
        <v>387</v>
      </c>
      <c r="E935" t="s">
        <v>574</v>
      </c>
    </row>
    <row r="936" spans="1:5" x14ac:dyDescent="0.2">
      <c r="A936" t="s">
        <v>704</v>
      </c>
      <c r="B936" t="s">
        <v>337</v>
      </c>
      <c r="C936" t="s">
        <v>384</v>
      </c>
      <c r="D936" t="s">
        <v>387</v>
      </c>
      <c r="E936" t="s">
        <v>447</v>
      </c>
    </row>
    <row r="937" spans="1:5" x14ac:dyDescent="0.2">
      <c r="A937" t="s">
        <v>704</v>
      </c>
      <c r="B937" t="s">
        <v>337</v>
      </c>
      <c r="C937" t="s">
        <v>384</v>
      </c>
      <c r="D937" t="s">
        <v>387</v>
      </c>
      <c r="E937" t="s">
        <v>448</v>
      </c>
    </row>
    <row r="938" spans="1:5" x14ac:dyDescent="0.2">
      <c r="A938" t="s">
        <v>704</v>
      </c>
      <c r="B938" t="s">
        <v>337</v>
      </c>
      <c r="C938" t="s">
        <v>384</v>
      </c>
      <c r="D938" t="s">
        <v>106</v>
      </c>
      <c r="E938" t="s">
        <v>575</v>
      </c>
    </row>
    <row r="939" spans="1:5" x14ac:dyDescent="0.2">
      <c r="A939" t="s">
        <v>704</v>
      </c>
      <c r="B939" t="s">
        <v>337</v>
      </c>
      <c r="C939" t="s">
        <v>384</v>
      </c>
      <c r="D939" t="s">
        <v>387</v>
      </c>
      <c r="E939" t="s">
        <v>449</v>
      </c>
    </row>
    <row r="940" spans="1:5" x14ac:dyDescent="0.2">
      <c r="A940" t="s">
        <v>704</v>
      </c>
      <c r="B940" t="s">
        <v>337</v>
      </c>
      <c r="C940" t="s">
        <v>384</v>
      </c>
      <c r="D940" t="s">
        <v>387</v>
      </c>
      <c r="E940" t="s">
        <v>428</v>
      </c>
    </row>
    <row r="941" spans="1:5" x14ac:dyDescent="0.2">
      <c r="A941" t="s">
        <v>704</v>
      </c>
      <c r="B941" t="s">
        <v>337</v>
      </c>
      <c r="C941" t="s">
        <v>386</v>
      </c>
      <c r="D941" t="s">
        <v>372</v>
      </c>
    </row>
    <row r="942" spans="1:5" x14ac:dyDescent="0.2">
      <c r="A942" t="s">
        <v>704</v>
      </c>
      <c r="B942" t="s">
        <v>337</v>
      </c>
      <c r="C942" t="s">
        <v>386</v>
      </c>
      <c r="D942" t="s">
        <v>315</v>
      </c>
    </row>
    <row r="943" spans="1:5" x14ac:dyDescent="0.2">
      <c r="A943" t="s">
        <v>704</v>
      </c>
      <c r="B943" t="s">
        <v>337</v>
      </c>
      <c r="C943" t="s">
        <v>386</v>
      </c>
      <c r="D943" t="s">
        <v>215</v>
      </c>
    </row>
    <row r="944" spans="1:5" x14ac:dyDescent="0.2">
      <c r="A944" t="s">
        <v>704</v>
      </c>
      <c r="B944" t="s">
        <v>34</v>
      </c>
      <c r="C944" t="s">
        <v>384</v>
      </c>
      <c r="D944" t="s">
        <v>37</v>
      </c>
      <c r="E944" t="s">
        <v>588</v>
      </c>
    </row>
    <row r="945" spans="1:5" x14ac:dyDescent="0.2">
      <c r="A945" t="s">
        <v>704</v>
      </c>
      <c r="B945" t="s">
        <v>34</v>
      </c>
      <c r="C945" t="s">
        <v>384</v>
      </c>
      <c r="D945" t="s">
        <v>342</v>
      </c>
      <c r="E945" t="s">
        <v>559</v>
      </c>
    </row>
    <row r="946" spans="1:5" x14ac:dyDescent="0.2">
      <c r="A946" t="s">
        <v>704</v>
      </c>
      <c r="B946" t="s">
        <v>34</v>
      </c>
      <c r="C946" t="s">
        <v>384</v>
      </c>
      <c r="D946" t="s">
        <v>24</v>
      </c>
      <c r="E946" t="s">
        <v>599</v>
      </c>
    </row>
    <row r="947" spans="1:5" x14ac:dyDescent="0.2">
      <c r="A947" t="s">
        <v>704</v>
      </c>
      <c r="B947" t="s">
        <v>34</v>
      </c>
      <c r="C947" t="s">
        <v>384</v>
      </c>
      <c r="D947" t="s">
        <v>137</v>
      </c>
      <c r="E947" t="s">
        <v>600</v>
      </c>
    </row>
    <row r="948" spans="1:5" x14ac:dyDescent="0.2">
      <c r="A948" t="s">
        <v>704</v>
      </c>
      <c r="B948" t="s">
        <v>34</v>
      </c>
      <c r="C948" t="s">
        <v>384</v>
      </c>
      <c r="D948" t="s">
        <v>74</v>
      </c>
      <c r="E948" t="s">
        <v>601</v>
      </c>
    </row>
    <row r="949" spans="1:5" x14ac:dyDescent="0.2">
      <c r="A949" t="s">
        <v>704</v>
      </c>
      <c r="B949" t="s">
        <v>34</v>
      </c>
      <c r="C949" t="s">
        <v>384</v>
      </c>
      <c r="D949" t="s">
        <v>74</v>
      </c>
      <c r="E949" t="s">
        <v>590</v>
      </c>
    </row>
    <row r="950" spans="1:5" x14ac:dyDescent="0.2">
      <c r="A950" t="s">
        <v>704</v>
      </c>
      <c r="B950" t="s">
        <v>34</v>
      </c>
      <c r="C950" t="s">
        <v>384</v>
      </c>
      <c r="D950" t="s">
        <v>343</v>
      </c>
      <c r="E950" t="s">
        <v>602</v>
      </c>
    </row>
    <row r="951" spans="1:5" x14ac:dyDescent="0.2">
      <c r="A951" t="s">
        <v>704</v>
      </c>
      <c r="B951" t="s">
        <v>34</v>
      </c>
      <c r="C951" t="s">
        <v>384</v>
      </c>
      <c r="D951" t="s">
        <v>342</v>
      </c>
      <c r="E951" t="s">
        <v>567</v>
      </c>
    </row>
    <row r="952" spans="1:5" x14ac:dyDescent="0.2">
      <c r="A952" t="s">
        <v>704</v>
      </c>
      <c r="B952" t="s">
        <v>34</v>
      </c>
      <c r="C952" t="s">
        <v>384</v>
      </c>
      <c r="D952" t="s">
        <v>337</v>
      </c>
      <c r="E952" t="s">
        <v>577</v>
      </c>
    </row>
    <row r="953" spans="1:5" x14ac:dyDescent="0.2">
      <c r="A953" t="s">
        <v>704</v>
      </c>
      <c r="B953" t="s">
        <v>34</v>
      </c>
      <c r="C953" t="s">
        <v>384</v>
      </c>
      <c r="D953" t="s">
        <v>347</v>
      </c>
      <c r="E953" t="s">
        <v>591</v>
      </c>
    </row>
    <row r="954" spans="1:5" x14ac:dyDescent="0.2">
      <c r="A954" t="s">
        <v>704</v>
      </c>
      <c r="B954" t="s">
        <v>34</v>
      </c>
      <c r="C954" t="s">
        <v>384</v>
      </c>
      <c r="D954" t="s">
        <v>137</v>
      </c>
      <c r="E954" t="s">
        <v>593</v>
      </c>
    </row>
    <row r="955" spans="1:5" x14ac:dyDescent="0.2">
      <c r="A955" t="s">
        <v>704</v>
      </c>
      <c r="B955" t="s">
        <v>34</v>
      </c>
      <c r="C955" t="s">
        <v>384</v>
      </c>
      <c r="D955" t="s">
        <v>85</v>
      </c>
      <c r="E955" t="s">
        <v>569</v>
      </c>
    </row>
    <row r="956" spans="1:5" x14ac:dyDescent="0.2">
      <c r="A956" t="s">
        <v>704</v>
      </c>
      <c r="B956" t="s">
        <v>34</v>
      </c>
      <c r="C956" t="s">
        <v>384</v>
      </c>
      <c r="D956" t="s">
        <v>85</v>
      </c>
      <c r="E956" t="s">
        <v>570</v>
      </c>
    </row>
    <row r="957" spans="1:5" x14ac:dyDescent="0.2">
      <c r="A957" t="s">
        <v>704</v>
      </c>
      <c r="B957" t="s">
        <v>34</v>
      </c>
      <c r="C957" t="s">
        <v>384</v>
      </c>
      <c r="D957" t="s">
        <v>85</v>
      </c>
      <c r="E957" t="s">
        <v>571</v>
      </c>
    </row>
    <row r="958" spans="1:5" x14ac:dyDescent="0.2">
      <c r="A958" t="s">
        <v>704</v>
      </c>
      <c r="B958" t="s">
        <v>34</v>
      </c>
      <c r="C958" t="s">
        <v>384</v>
      </c>
      <c r="D958" t="s">
        <v>85</v>
      </c>
      <c r="E958" t="s">
        <v>581</v>
      </c>
    </row>
    <row r="959" spans="1:5" x14ac:dyDescent="0.2">
      <c r="A959" t="s">
        <v>704</v>
      </c>
      <c r="B959" t="s">
        <v>34</v>
      </c>
      <c r="C959" t="s">
        <v>384</v>
      </c>
      <c r="D959" t="s">
        <v>85</v>
      </c>
      <c r="E959" t="s">
        <v>598</v>
      </c>
    </row>
    <row r="960" spans="1:5" x14ac:dyDescent="0.2">
      <c r="A960" t="s">
        <v>704</v>
      </c>
      <c r="B960" t="s">
        <v>34</v>
      </c>
      <c r="C960" t="s">
        <v>384</v>
      </c>
      <c r="D960" t="s">
        <v>85</v>
      </c>
      <c r="E960" t="s">
        <v>572</v>
      </c>
    </row>
    <row r="961" spans="1:5" x14ac:dyDescent="0.2">
      <c r="A961" t="s">
        <v>704</v>
      </c>
      <c r="B961" t="s">
        <v>34</v>
      </c>
      <c r="C961" t="s">
        <v>384</v>
      </c>
      <c r="D961" t="s">
        <v>387</v>
      </c>
      <c r="E961" t="s">
        <v>476</v>
      </c>
    </row>
    <row r="962" spans="1:5" x14ac:dyDescent="0.2">
      <c r="A962" t="s">
        <v>704</v>
      </c>
      <c r="B962" t="s">
        <v>34</v>
      </c>
      <c r="C962" t="s">
        <v>384</v>
      </c>
      <c r="D962" t="s">
        <v>387</v>
      </c>
      <c r="E962" t="s">
        <v>529</v>
      </c>
    </row>
    <row r="963" spans="1:5" x14ac:dyDescent="0.2">
      <c r="A963" t="s">
        <v>704</v>
      </c>
      <c r="B963" t="s">
        <v>34</v>
      </c>
      <c r="C963" t="s">
        <v>384</v>
      </c>
      <c r="D963" t="s">
        <v>387</v>
      </c>
      <c r="E963" t="s">
        <v>447</v>
      </c>
    </row>
    <row r="964" spans="1:5" x14ac:dyDescent="0.2">
      <c r="A964" t="s">
        <v>704</v>
      </c>
      <c r="B964" t="s">
        <v>34</v>
      </c>
      <c r="C964" t="s">
        <v>384</v>
      </c>
      <c r="D964" t="s">
        <v>387</v>
      </c>
      <c r="E964" t="s">
        <v>448</v>
      </c>
    </row>
    <row r="965" spans="1:5" x14ac:dyDescent="0.2">
      <c r="A965" t="s">
        <v>704</v>
      </c>
      <c r="B965" t="s">
        <v>34</v>
      </c>
      <c r="C965" t="s">
        <v>386</v>
      </c>
      <c r="D965" t="s">
        <v>372</v>
      </c>
    </row>
    <row r="966" spans="1:5" x14ac:dyDescent="0.2">
      <c r="A966" t="s">
        <v>704</v>
      </c>
      <c r="B966" t="s">
        <v>34</v>
      </c>
      <c r="C966" t="s">
        <v>386</v>
      </c>
      <c r="D966" t="s">
        <v>47</v>
      </c>
    </row>
    <row r="967" spans="1:5" x14ac:dyDescent="0.2">
      <c r="A967" t="s">
        <v>704</v>
      </c>
      <c r="B967" t="s">
        <v>63</v>
      </c>
      <c r="C967" t="s">
        <v>384</v>
      </c>
      <c r="D967" t="s">
        <v>106</v>
      </c>
      <c r="E967" t="s">
        <v>463</v>
      </c>
    </row>
    <row r="968" spans="1:5" x14ac:dyDescent="0.2">
      <c r="A968" t="s">
        <v>704</v>
      </c>
      <c r="B968" t="s">
        <v>63</v>
      </c>
      <c r="C968" t="s">
        <v>384</v>
      </c>
      <c r="D968" t="s">
        <v>57</v>
      </c>
      <c r="E968" t="s">
        <v>582</v>
      </c>
    </row>
    <row r="969" spans="1:5" x14ac:dyDescent="0.2">
      <c r="A969" t="s">
        <v>704</v>
      </c>
      <c r="B969" t="s">
        <v>63</v>
      </c>
      <c r="C969" t="s">
        <v>384</v>
      </c>
      <c r="D969" t="s">
        <v>342</v>
      </c>
      <c r="E969" t="s">
        <v>559</v>
      </c>
    </row>
    <row r="970" spans="1:5" x14ac:dyDescent="0.2">
      <c r="A970" t="s">
        <v>704</v>
      </c>
      <c r="B970" t="s">
        <v>63</v>
      </c>
      <c r="C970" t="s">
        <v>384</v>
      </c>
      <c r="D970" t="s">
        <v>342</v>
      </c>
      <c r="E970" t="s">
        <v>565</v>
      </c>
    </row>
    <row r="971" spans="1:5" x14ac:dyDescent="0.2">
      <c r="A971" t="s">
        <v>704</v>
      </c>
      <c r="B971" t="s">
        <v>63</v>
      </c>
      <c r="C971" t="s">
        <v>384</v>
      </c>
      <c r="D971" t="s">
        <v>342</v>
      </c>
      <c r="E971" t="s">
        <v>567</v>
      </c>
    </row>
    <row r="972" spans="1:5" x14ac:dyDescent="0.2">
      <c r="A972" t="s">
        <v>704</v>
      </c>
      <c r="B972" t="s">
        <v>63</v>
      </c>
      <c r="C972" t="s">
        <v>384</v>
      </c>
      <c r="D972" t="s">
        <v>342</v>
      </c>
      <c r="E972" t="s">
        <v>568</v>
      </c>
    </row>
    <row r="973" spans="1:5" x14ac:dyDescent="0.2">
      <c r="A973" t="s">
        <v>704</v>
      </c>
      <c r="B973" t="s">
        <v>63</v>
      </c>
      <c r="C973" t="s">
        <v>384</v>
      </c>
      <c r="D973" t="s">
        <v>47</v>
      </c>
      <c r="E973" t="s">
        <v>578</v>
      </c>
    </row>
    <row r="974" spans="1:5" x14ac:dyDescent="0.2">
      <c r="A974" t="s">
        <v>704</v>
      </c>
      <c r="B974" t="s">
        <v>63</v>
      </c>
      <c r="C974" t="s">
        <v>384</v>
      </c>
      <c r="D974" t="s">
        <v>47</v>
      </c>
      <c r="E974" t="s">
        <v>580</v>
      </c>
    </row>
    <row r="975" spans="1:5" x14ac:dyDescent="0.2">
      <c r="A975" t="s">
        <v>704</v>
      </c>
      <c r="B975" t="s">
        <v>63</v>
      </c>
      <c r="C975" t="s">
        <v>384</v>
      </c>
      <c r="D975" t="s">
        <v>85</v>
      </c>
      <c r="E975" t="s">
        <v>569</v>
      </c>
    </row>
    <row r="976" spans="1:5" x14ac:dyDescent="0.2">
      <c r="A976" t="s">
        <v>704</v>
      </c>
      <c r="B976" t="s">
        <v>63</v>
      </c>
      <c r="C976" t="s">
        <v>384</v>
      </c>
      <c r="D976" t="s">
        <v>85</v>
      </c>
      <c r="E976" t="s">
        <v>570</v>
      </c>
    </row>
    <row r="977" spans="1:5" x14ac:dyDescent="0.2">
      <c r="A977" t="s">
        <v>704</v>
      </c>
      <c r="B977" t="s">
        <v>63</v>
      </c>
      <c r="C977" t="s">
        <v>384</v>
      </c>
      <c r="D977" t="s">
        <v>387</v>
      </c>
      <c r="E977" t="s">
        <v>446</v>
      </c>
    </row>
    <row r="978" spans="1:5" x14ac:dyDescent="0.2">
      <c r="A978" t="s">
        <v>704</v>
      </c>
      <c r="B978" t="s">
        <v>63</v>
      </c>
      <c r="C978" t="s">
        <v>384</v>
      </c>
      <c r="D978" t="s">
        <v>387</v>
      </c>
      <c r="E978" t="s">
        <v>447</v>
      </c>
    </row>
    <row r="979" spans="1:5" x14ac:dyDescent="0.2">
      <c r="A979" t="s">
        <v>704</v>
      </c>
      <c r="B979" t="s">
        <v>63</v>
      </c>
      <c r="C979" t="s">
        <v>384</v>
      </c>
      <c r="D979" t="s">
        <v>387</v>
      </c>
      <c r="E979" t="s">
        <v>448</v>
      </c>
    </row>
    <row r="980" spans="1:5" x14ac:dyDescent="0.2">
      <c r="A980" t="s">
        <v>704</v>
      </c>
      <c r="B980" t="s">
        <v>63</v>
      </c>
      <c r="C980" t="s">
        <v>384</v>
      </c>
      <c r="D980" t="s">
        <v>106</v>
      </c>
      <c r="E980" t="s">
        <v>575</v>
      </c>
    </row>
    <row r="981" spans="1:5" x14ac:dyDescent="0.2">
      <c r="A981" t="s">
        <v>704</v>
      </c>
      <c r="B981" t="s">
        <v>63</v>
      </c>
      <c r="C981" t="s">
        <v>386</v>
      </c>
      <c r="D981" t="s">
        <v>337</v>
      </c>
    </row>
    <row r="982" spans="1:5" x14ac:dyDescent="0.2">
      <c r="A982" t="s">
        <v>704</v>
      </c>
      <c r="B982" t="s">
        <v>63</v>
      </c>
      <c r="C982" t="s">
        <v>386</v>
      </c>
      <c r="D982" t="s">
        <v>315</v>
      </c>
    </row>
    <row r="983" spans="1:5" x14ac:dyDescent="0.2">
      <c r="A983" t="s">
        <v>704</v>
      </c>
      <c r="B983" t="s">
        <v>145</v>
      </c>
      <c r="C983" t="s">
        <v>386</v>
      </c>
      <c r="D983" t="s">
        <v>387</v>
      </c>
    </row>
    <row r="984" spans="1:5" x14ac:dyDescent="0.2">
      <c r="A984" t="s">
        <v>704</v>
      </c>
      <c r="B984" t="s">
        <v>145</v>
      </c>
      <c r="C984" t="s">
        <v>386</v>
      </c>
      <c r="D984" t="s">
        <v>57</v>
      </c>
    </row>
    <row r="985" spans="1:5" x14ac:dyDescent="0.2">
      <c r="A985" t="s">
        <v>704</v>
      </c>
      <c r="B985" t="s">
        <v>145</v>
      </c>
      <c r="C985" t="s">
        <v>386</v>
      </c>
      <c r="D985" t="s">
        <v>372</v>
      </c>
    </row>
    <row r="986" spans="1:5" x14ac:dyDescent="0.2">
      <c r="A986" t="s">
        <v>704</v>
      </c>
      <c r="B986" t="s">
        <v>145</v>
      </c>
      <c r="C986" t="s">
        <v>386</v>
      </c>
      <c r="D986" t="s">
        <v>366</v>
      </c>
    </row>
    <row r="987" spans="1:5" x14ac:dyDescent="0.2">
      <c r="A987" t="s">
        <v>704</v>
      </c>
      <c r="B987" t="s">
        <v>145</v>
      </c>
      <c r="C987" t="s">
        <v>386</v>
      </c>
      <c r="D987" t="s">
        <v>24</v>
      </c>
    </row>
    <row r="988" spans="1:5" x14ac:dyDescent="0.2">
      <c r="A988" t="s">
        <v>704</v>
      </c>
      <c r="B988" t="s">
        <v>145</v>
      </c>
      <c r="C988" t="s">
        <v>386</v>
      </c>
      <c r="D988" t="s">
        <v>47</v>
      </c>
    </row>
    <row r="989" spans="1:5" x14ac:dyDescent="0.2">
      <c r="A989" t="s">
        <v>704</v>
      </c>
      <c r="B989" t="s">
        <v>145</v>
      </c>
      <c r="C989" t="s">
        <v>386</v>
      </c>
      <c r="D989" t="s">
        <v>337</v>
      </c>
    </row>
    <row r="990" spans="1:5" x14ac:dyDescent="0.2">
      <c r="A990" t="s">
        <v>704</v>
      </c>
      <c r="B990" t="s">
        <v>145</v>
      </c>
      <c r="C990" t="s">
        <v>386</v>
      </c>
      <c r="D990" t="s">
        <v>342</v>
      </c>
    </row>
    <row r="991" spans="1:5" x14ac:dyDescent="0.2">
      <c r="A991" t="s">
        <v>704</v>
      </c>
      <c r="B991" t="s">
        <v>145</v>
      </c>
      <c r="C991" t="s">
        <v>386</v>
      </c>
      <c r="D991" t="s">
        <v>37</v>
      </c>
    </row>
    <row r="992" spans="1:5" x14ac:dyDescent="0.2">
      <c r="A992" t="s">
        <v>704</v>
      </c>
      <c r="B992" t="s">
        <v>145</v>
      </c>
      <c r="C992" t="s">
        <v>386</v>
      </c>
      <c r="D992" t="s">
        <v>59</v>
      </c>
    </row>
    <row r="993" spans="1:5" x14ac:dyDescent="0.2">
      <c r="A993" t="s">
        <v>704</v>
      </c>
      <c r="B993" t="s">
        <v>145</v>
      </c>
      <c r="C993" t="s">
        <v>386</v>
      </c>
      <c r="D993" t="s">
        <v>271</v>
      </c>
    </row>
    <row r="994" spans="1:5" x14ac:dyDescent="0.2">
      <c r="A994" t="s">
        <v>704</v>
      </c>
      <c r="B994" t="s">
        <v>145</v>
      </c>
      <c r="C994" t="s">
        <v>386</v>
      </c>
      <c r="D994" t="s">
        <v>85</v>
      </c>
    </row>
    <row r="995" spans="1:5" x14ac:dyDescent="0.2">
      <c r="A995" t="s">
        <v>704</v>
      </c>
      <c r="B995" t="s">
        <v>145</v>
      </c>
      <c r="C995" t="s">
        <v>386</v>
      </c>
      <c r="D995" t="s">
        <v>11</v>
      </c>
    </row>
    <row r="996" spans="1:5" x14ac:dyDescent="0.2">
      <c r="A996" t="s">
        <v>704</v>
      </c>
      <c r="B996" t="s">
        <v>352</v>
      </c>
      <c r="C996" t="s">
        <v>384</v>
      </c>
      <c r="D996" t="s">
        <v>215</v>
      </c>
      <c r="E996" t="s">
        <v>478</v>
      </c>
    </row>
    <row r="997" spans="1:5" x14ac:dyDescent="0.2">
      <c r="A997" t="s">
        <v>704</v>
      </c>
      <c r="B997" t="s">
        <v>352</v>
      </c>
      <c r="C997" t="s">
        <v>386</v>
      </c>
      <c r="D997" t="s">
        <v>372</v>
      </c>
    </row>
    <row r="998" spans="1:5" x14ac:dyDescent="0.2">
      <c r="A998" t="s">
        <v>704</v>
      </c>
      <c r="B998" t="s">
        <v>24</v>
      </c>
      <c r="C998" t="s">
        <v>384</v>
      </c>
      <c r="D998" t="s">
        <v>387</v>
      </c>
      <c r="E998" t="s">
        <v>445</v>
      </c>
    </row>
    <row r="999" spans="1:5" x14ac:dyDescent="0.2">
      <c r="A999" t="s">
        <v>704</v>
      </c>
      <c r="B999" t="s">
        <v>24</v>
      </c>
      <c r="C999" t="s">
        <v>384</v>
      </c>
      <c r="D999" t="s">
        <v>342</v>
      </c>
      <c r="E999" t="s">
        <v>559</v>
      </c>
    </row>
    <row r="1000" spans="1:5" x14ac:dyDescent="0.2">
      <c r="A1000" t="s">
        <v>704</v>
      </c>
      <c r="B1000" t="s">
        <v>24</v>
      </c>
      <c r="C1000" t="s">
        <v>384</v>
      </c>
      <c r="D1000" t="s">
        <v>47</v>
      </c>
      <c r="E1000" t="s">
        <v>561</v>
      </c>
    </row>
    <row r="1001" spans="1:5" x14ac:dyDescent="0.2">
      <c r="A1001" t="s">
        <v>704</v>
      </c>
      <c r="B1001" t="s">
        <v>24</v>
      </c>
      <c r="C1001" t="s">
        <v>384</v>
      </c>
      <c r="D1001" t="s">
        <v>47</v>
      </c>
      <c r="E1001" t="s">
        <v>595</v>
      </c>
    </row>
    <row r="1002" spans="1:5" x14ac:dyDescent="0.2">
      <c r="A1002" t="s">
        <v>704</v>
      </c>
      <c r="B1002" t="s">
        <v>24</v>
      </c>
      <c r="C1002" t="s">
        <v>384</v>
      </c>
      <c r="D1002" t="s">
        <v>85</v>
      </c>
      <c r="E1002" t="s">
        <v>562</v>
      </c>
    </row>
    <row r="1003" spans="1:5" x14ac:dyDescent="0.2">
      <c r="A1003" t="s">
        <v>704</v>
      </c>
      <c r="B1003" t="s">
        <v>24</v>
      </c>
      <c r="C1003" t="s">
        <v>384</v>
      </c>
      <c r="D1003" t="s">
        <v>85</v>
      </c>
      <c r="E1003" t="s">
        <v>563</v>
      </c>
    </row>
    <row r="1004" spans="1:5" x14ac:dyDescent="0.2">
      <c r="A1004" t="s">
        <v>704</v>
      </c>
      <c r="B1004" t="s">
        <v>24</v>
      </c>
      <c r="C1004" t="s">
        <v>384</v>
      </c>
      <c r="D1004" t="s">
        <v>85</v>
      </c>
      <c r="E1004" t="s">
        <v>564</v>
      </c>
    </row>
    <row r="1005" spans="1:5" x14ac:dyDescent="0.2">
      <c r="A1005" t="s">
        <v>704</v>
      </c>
      <c r="B1005" t="s">
        <v>24</v>
      </c>
      <c r="C1005" t="s">
        <v>384</v>
      </c>
      <c r="D1005" t="s">
        <v>342</v>
      </c>
      <c r="E1005" t="s">
        <v>565</v>
      </c>
    </row>
    <row r="1006" spans="1:5" x14ac:dyDescent="0.2">
      <c r="A1006" t="s">
        <v>704</v>
      </c>
      <c r="B1006" t="s">
        <v>24</v>
      </c>
      <c r="C1006" t="s">
        <v>384</v>
      </c>
      <c r="D1006" t="s">
        <v>85</v>
      </c>
      <c r="E1006" t="s">
        <v>566</v>
      </c>
    </row>
    <row r="1007" spans="1:5" x14ac:dyDescent="0.2">
      <c r="A1007" t="s">
        <v>704</v>
      </c>
      <c r="B1007" t="s">
        <v>24</v>
      </c>
      <c r="C1007" t="s">
        <v>384</v>
      </c>
      <c r="D1007" t="s">
        <v>342</v>
      </c>
      <c r="E1007" t="s">
        <v>567</v>
      </c>
    </row>
    <row r="1008" spans="1:5" x14ac:dyDescent="0.2">
      <c r="A1008" t="s">
        <v>704</v>
      </c>
      <c r="B1008" t="s">
        <v>24</v>
      </c>
      <c r="C1008" t="s">
        <v>384</v>
      </c>
      <c r="D1008" t="s">
        <v>342</v>
      </c>
      <c r="E1008" t="s">
        <v>568</v>
      </c>
    </row>
    <row r="1009" spans="1:5" x14ac:dyDescent="0.2">
      <c r="A1009" t="s">
        <v>704</v>
      </c>
      <c r="B1009" t="s">
        <v>24</v>
      </c>
      <c r="C1009" t="s">
        <v>384</v>
      </c>
      <c r="D1009" t="s">
        <v>47</v>
      </c>
      <c r="E1009" t="s">
        <v>578</v>
      </c>
    </row>
    <row r="1010" spans="1:5" x14ac:dyDescent="0.2">
      <c r="A1010" t="s">
        <v>704</v>
      </c>
      <c r="B1010" t="s">
        <v>24</v>
      </c>
      <c r="C1010" t="s">
        <v>384</v>
      </c>
      <c r="D1010" t="s">
        <v>47</v>
      </c>
      <c r="E1010" t="s">
        <v>586</v>
      </c>
    </row>
    <row r="1011" spans="1:5" x14ac:dyDescent="0.2">
      <c r="A1011" t="s">
        <v>704</v>
      </c>
      <c r="B1011" t="s">
        <v>24</v>
      </c>
      <c r="C1011" t="s">
        <v>384</v>
      </c>
      <c r="D1011" t="s">
        <v>47</v>
      </c>
      <c r="E1011" t="s">
        <v>597</v>
      </c>
    </row>
    <row r="1012" spans="1:5" x14ac:dyDescent="0.2">
      <c r="A1012" t="s">
        <v>704</v>
      </c>
      <c r="B1012" t="s">
        <v>24</v>
      </c>
      <c r="C1012" t="s">
        <v>384</v>
      </c>
      <c r="D1012" t="s">
        <v>47</v>
      </c>
      <c r="E1012" t="s">
        <v>580</v>
      </c>
    </row>
    <row r="1013" spans="1:5" x14ac:dyDescent="0.2">
      <c r="A1013" t="s">
        <v>704</v>
      </c>
      <c r="B1013" t="s">
        <v>24</v>
      </c>
      <c r="C1013" t="s">
        <v>384</v>
      </c>
      <c r="D1013" t="s">
        <v>85</v>
      </c>
      <c r="E1013" t="s">
        <v>569</v>
      </c>
    </row>
    <row r="1014" spans="1:5" x14ac:dyDescent="0.2">
      <c r="A1014" t="s">
        <v>704</v>
      </c>
      <c r="B1014" t="s">
        <v>24</v>
      </c>
      <c r="C1014" t="s">
        <v>384</v>
      </c>
      <c r="D1014" t="s">
        <v>85</v>
      </c>
      <c r="E1014" t="s">
        <v>581</v>
      </c>
    </row>
    <row r="1015" spans="1:5" x14ac:dyDescent="0.2">
      <c r="A1015" t="s">
        <v>704</v>
      </c>
      <c r="B1015" t="s">
        <v>24</v>
      </c>
      <c r="C1015" t="s">
        <v>384</v>
      </c>
      <c r="D1015" t="s">
        <v>85</v>
      </c>
      <c r="E1015" t="s">
        <v>598</v>
      </c>
    </row>
    <row r="1016" spans="1:5" x14ac:dyDescent="0.2">
      <c r="A1016" t="s">
        <v>704</v>
      </c>
      <c r="B1016" t="s">
        <v>24</v>
      </c>
      <c r="C1016" t="s">
        <v>384</v>
      </c>
      <c r="D1016" t="s">
        <v>85</v>
      </c>
      <c r="E1016" t="s">
        <v>572</v>
      </c>
    </row>
    <row r="1017" spans="1:5" x14ac:dyDescent="0.2">
      <c r="A1017" t="s">
        <v>704</v>
      </c>
      <c r="B1017" t="s">
        <v>24</v>
      </c>
      <c r="C1017" t="s">
        <v>384</v>
      </c>
      <c r="D1017" t="s">
        <v>387</v>
      </c>
      <c r="E1017" t="s">
        <v>447</v>
      </c>
    </row>
    <row r="1018" spans="1:5" x14ac:dyDescent="0.2">
      <c r="A1018" t="s">
        <v>704</v>
      </c>
      <c r="B1018" t="s">
        <v>24</v>
      </c>
      <c r="C1018" t="s">
        <v>384</v>
      </c>
      <c r="D1018" t="s">
        <v>387</v>
      </c>
      <c r="E1018" t="s">
        <v>448</v>
      </c>
    </row>
    <row r="1019" spans="1:5" x14ac:dyDescent="0.2">
      <c r="A1019" t="s">
        <v>704</v>
      </c>
      <c r="B1019" t="s">
        <v>24</v>
      </c>
      <c r="C1019" t="s">
        <v>384</v>
      </c>
      <c r="D1019" t="s">
        <v>106</v>
      </c>
      <c r="E1019" t="s">
        <v>575</v>
      </c>
    </row>
    <row r="1020" spans="1:5" x14ac:dyDescent="0.2">
      <c r="A1020" t="s">
        <v>704</v>
      </c>
      <c r="B1020" t="s">
        <v>24</v>
      </c>
      <c r="C1020" t="s">
        <v>384</v>
      </c>
      <c r="D1020" t="s">
        <v>387</v>
      </c>
      <c r="E1020" t="s">
        <v>428</v>
      </c>
    </row>
    <row r="1021" spans="1:5" x14ac:dyDescent="0.2">
      <c r="A1021" t="s">
        <v>704</v>
      </c>
      <c r="B1021" t="s">
        <v>24</v>
      </c>
      <c r="C1021" t="s">
        <v>386</v>
      </c>
      <c r="D1021" t="s">
        <v>372</v>
      </c>
    </row>
    <row r="1022" spans="1:5" x14ac:dyDescent="0.2">
      <c r="A1022" t="s">
        <v>704</v>
      </c>
      <c r="B1022" t="s">
        <v>24</v>
      </c>
      <c r="C1022" t="s">
        <v>386</v>
      </c>
      <c r="D1022" t="s">
        <v>315</v>
      </c>
    </row>
    <row r="1023" spans="1:5" x14ac:dyDescent="0.2">
      <c r="A1023" t="s">
        <v>704</v>
      </c>
      <c r="B1023" t="s">
        <v>24</v>
      </c>
      <c r="C1023" t="s">
        <v>386</v>
      </c>
      <c r="D1023" t="s">
        <v>29</v>
      </c>
    </row>
    <row r="1024" spans="1:5" x14ac:dyDescent="0.2">
      <c r="A1024" t="s">
        <v>704</v>
      </c>
      <c r="B1024" t="s">
        <v>47</v>
      </c>
      <c r="C1024" t="s">
        <v>384</v>
      </c>
      <c r="D1024" t="s">
        <v>387</v>
      </c>
      <c r="E1024" t="s">
        <v>465</v>
      </c>
    </row>
    <row r="1025" spans="1:5" x14ac:dyDescent="0.2">
      <c r="A1025" t="s">
        <v>704</v>
      </c>
      <c r="B1025" t="s">
        <v>47</v>
      </c>
      <c r="C1025" t="s">
        <v>384</v>
      </c>
      <c r="D1025" t="s">
        <v>387</v>
      </c>
      <c r="E1025" t="s">
        <v>447</v>
      </c>
    </row>
    <row r="1026" spans="1:5" x14ac:dyDescent="0.2">
      <c r="A1026" t="s">
        <v>704</v>
      </c>
      <c r="B1026" t="s">
        <v>47</v>
      </c>
      <c r="C1026" t="s">
        <v>384</v>
      </c>
      <c r="D1026" t="s">
        <v>387</v>
      </c>
      <c r="E1026" t="s">
        <v>448</v>
      </c>
    </row>
    <row r="1027" spans="1:5" x14ac:dyDescent="0.2">
      <c r="A1027" t="s">
        <v>704</v>
      </c>
      <c r="B1027" t="s">
        <v>47</v>
      </c>
      <c r="C1027" t="s">
        <v>386</v>
      </c>
      <c r="D1027" t="s">
        <v>372</v>
      </c>
    </row>
    <row r="1028" spans="1:5" x14ac:dyDescent="0.2">
      <c r="A1028" t="s">
        <v>704</v>
      </c>
      <c r="B1028" t="s">
        <v>47</v>
      </c>
      <c r="C1028" t="s">
        <v>386</v>
      </c>
      <c r="D1028" t="s">
        <v>342</v>
      </c>
    </row>
    <row r="1029" spans="1:5" x14ac:dyDescent="0.2">
      <c r="A1029" t="s">
        <v>704</v>
      </c>
      <c r="B1029" t="s">
        <v>262</v>
      </c>
      <c r="C1029" t="s">
        <v>384</v>
      </c>
      <c r="D1029" t="s">
        <v>342</v>
      </c>
      <c r="E1029" t="s">
        <v>559</v>
      </c>
    </row>
    <row r="1030" spans="1:5" x14ac:dyDescent="0.2">
      <c r="A1030" t="s">
        <v>704</v>
      </c>
      <c r="B1030" t="s">
        <v>262</v>
      </c>
      <c r="C1030" t="s">
        <v>384</v>
      </c>
      <c r="D1030" t="s">
        <v>366</v>
      </c>
      <c r="E1030" t="s">
        <v>583</v>
      </c>
    </row>
    <row r="1031" spans="1:5" x14ac:dyDescent="0.2">
      <c r="A1031" t="s">
        <v>704</v>
      </c>
      <c r="B1031" t="s">
        <v>262</v>
      </c>
      <c r="C1031" t="s">
        <v>384</v>
      </c>
      <c r="D1031" t="s">
        <v>47</v>
      </c>
      <c r="E1031" t="s">
        <v>603</v>
      </c>
    </row>
    <row r="1032" spans="1:5" x14ac:dyDescent="0.2">
      <c r="A1032" t="s">
        <v>704</v>
      </c>
      <c r="B1032" t="s">
        <v>262</v>
      </c>
      <c r="C1032" t="s">
        <v>384</v>
      </c>
      <c r="D1032" t="s">
        <v>85</v>
      </c>
      <c r="E1032" t="s">
        <v>564</v>
      </c>
    </row>
    <row r="1033" spans="1:5" x14ac:dyDescent="0.2">
      <c r="A1033" t="s">
        <v>704</v>
      </c>
      <c r="B1033" t="s">
        <v>262</v>
      </c>
      <c r="C1033" t="s">
        <v>384</v>
      </c>
      <c r="D1033" t="s">
        <v>341</v>
      </c>
      <c r="E1033" t="s">
        <v>587</v>
      </c>
    </row>
    <row r="1034" spans="1:5" x14ac:dyDescent="0.2">
      <c r="A1034" t="s">
        <v>704</v>
      </c>
      <c r="B1034" t="s">
        <v>262</v>
      </c>
      <c r="C1034" t="s">
        <v>384</v>
      </c>
      <c r="D1034" t="s">
        <v>342</v>
      </c>
      <c r="E1034" t="s">
        <v>565</v>
      </c>
    </row>
    <row r="1035" spans="1:5" x14ac:dyDescent="0.2">
      <c r="A1035" t="s">
        <v>704</v>
      </c>
      <c r="B1035" t="s">
        <v>262</v>
      </c>
      <c r="C1035" t="s">
        <v>384</v>
      </c>
      <c r="D1035" t="s">
        <v>366</v>
      </c>
      <c r="E1035" t="s">
        <v>576</v>
      </c>
    </row>
    <row r="1036" spans="1:5" x14ac:dyDescent="0.2">
      <c r="A1036" t="s">
        <v>704</v>
      </c>
      <c r="B1036" t="s">
        <v>262</v>
      </c>
      <c r="C1036" t="s">
        <v>384</v>
      </c>
      <c r="D1036" t="s">
        <v>342</v>
      </c>
      <c r="E1036" t="s">
        <v>567</v>
      </c>
    </row>
    <row r="1037" spans="1:5" x14ac:dyDescent="0.2">
      <c r="A1037" t="s">
        <v>704</v>
      </c>
      <c r="B1037" t="s">
        <v>262</v>
      </c>
      <c r="C1037" t="s">
        <v>384</v>
      </c>
      <c r="D1037" t="s">
        <v>337</v>
      </c>
      <c r="E1037" t="s">
        <v>577</v>
      </c>
    </row>
    <row r="1038" spans="1:5" x14ac:dyDescent="0.2">
      <c r="A1038" t="s">
        <v>704</v>
      </c>
      <c r="B1038" t="s">
        <v>262</v>
      </c>
      <c r="C1038" t="s">
        <v>384</v>
      </c>
      <c r="D1038" t="s">
        <v>337</v>
      </c>
      <c r="E1038" t="s">
        <v>585</v>
      </c>
    </row>
    <row r="1039" spans="1:5" x14ac:dyDescent="0.2">
      <c r="A1039" t="s">
        <v>704</v>
      </c>
      <c r="B1039" t="s">
        <v>262</v>
      </c>
      <c r="C1039" t="s">
        <v>384</v>
      </c>
      <c r="D1039" t="s">
        <v>47</v>
      </c>
      <c r="E1039" t="s">
        <v>578</v>
      </c>
    </row>
    <row r="1040" spans="1:5" x14ac:dyDescent="0.2">
      <c r="A1040" t="s">
        <v>704</v>
      </c>
      <c r="B1040" t="s">
        <v>262</v>
      </c>
      <c r="C1040" t="s">
        <v>384</v>
      </c>
      <c r="D1040" t="s">
        <v>47</v>
      </c>
      <c r="E1040" t="s">
        <v>586</v>
      </c>
    </row>
    <row r="1041" spans="1:5" x14ac:dyDescent="0.2">
      <c r="A1041" t="s">
        <v>704</v>
      </c>
      <c r="B1041" t="s">
        <v>262</v>
      </c>
      <c r="C1041" t="s">
        <v>384</v>
      </c>
      <c r="D1041" t="s">
        <v>366</v>
      </c>
      <c r="E1041" t="s">
        <v>579</v>
      </c>
    </row>
    <row r="1042" spans="1:5" x14ac:dyDescent="0.2">
      <c r="A1042" t="s">
        <v>704</v>
      </c>
      <c r="B1042" t="s">
        <v>262</v>
      </c>
      <c r="C1042" t="s">
        <v>384</v>
      </c>
      <c r="D1042" t="s">
        <v>47</v>
      </c>
      <c r="E1042" t="s">
        <v>580</v>
      </c>
    </row>
    <row r="1043" spans="1:5" x14ac:dyDescent="0.2">
      <c r="A1043" t="s">
        <v>704</v>
      </c>
      <c r="B1043" t="s">
        <v>262</v>
      </c>
      <c r="C1043" t="s">
        <v>384</v>
      </c>
      <c r="D1043" t="s">
        <v>85</v>
      </c>
      <c r="E1043" t="s">
        <v>569</v>
      </c>
    </row>
    <row r="1044" spans="1:5" x14ac:dyDescent="0.2">
      <c r="A1044" t="s">
        <v>704</v>
      </c>
      <c r="B1044" t="s">
        <v>262</v>
      </c>
      <c r="C1044" t="s">
        <v>384</v>
      </c>
      <c r="D1044" t="s">
        <v>85</v>
      </c>
      <c r="E1044" t="s">
        <v>570</v>
      </c>
    </row>
    <row r="1045" spans="1:5" x14ac:dyDescent="0.2">
      <c r="A1045" t="s">
        <v>704</v>
      </c>
      <c r="B1045" t="s">
        <v>262</v>
      </c>
      <c r="C1045" t="s">
        <v>384</v>
      </c>
      <c r="D1045" t="s">
        <v>85</v>
      </c>
      <c r="E1045" t="s">
        <v>581</v>
      </c>
    </row>
    <row r="1046" spans="1:5" x14ac:dyDescent="0.2">
      <c r="A1046" t="s">
        <v>704</v>
      </c>
      <c r="B1046" t="s">
        <v>262</v>
      </c>
      <c r="C1046" t="s">
        <v>384</v>
      </c>
      <c r="D1046" t="s">
        <v>387</v>
      </c>
      <c r="E1046" t="s">
        <v>447</v>
      </c>
    </row>
    <row r="1047" spans="1:5" x14ac:dyDescent="0.2">
      <c r="A1047" t="s">
        <v>704</v>
      </c>
      <c r="B1047" t="s">
        <v>262</v>
      </c>
      <c r="C1047" t="s">
        <v>384</v>
      </c>
      <c r="D1047" t="s">
        <v>387</v>
      </c>
      <c r="E1047" t="s">
        <v>448</v>
      </c>
    </row>
    <row r="1048" spans="1:5" x14ac:dyDescent="0.2">
      <c r="A1048" t="s">
        <v>704</v>
      </c>
      <c r="B1048" t="s">
        <v>262</v>
      </c>
      <c r="C1048" t="s">
        <v>386</v>
      </c>
      <c r="D1048" t="s">
        <v>372</v>
      </c>
    </row>
    <row r="1049" spans="1:5" x14ac:dyDescent="0.2">
      <c r="A1049" t="s">
        <v>704</v>
      </c>
      <c r="B1049" t="s">
        <v>262</v>
      </c>
      <c r="C1049" t="s">
        <v>386</v>
      </c>
      <c r="D1049" t="s">
        <v>215</v>
      </c>
    </row>
    <row r="1050" spans="1:5" x14ac:dyDescent="0.2">
      <c r="A1050" t="s">
        <v>704</v>
      </c>
      <c r="B1050" t="s">
        <v>137</v>
      </c>
      <c r="C1050" t="s">
        <v>384</v>
      </c>
      <c r="D1050" t="s">
        <v>57</v>
      </c>
      <c r="E1050" t="s">
        <v>582</v>
      </c>
    </row>
    <row r="1051" spans="1:5" x14ac:dyDescent="0.2">
      <c r="A1051" t="s">
        <v>704</v>
      </c>
      <c r="B1051" t="s">
        <v>137</v>
      </c>
      <c r="C1051" t="s">
        <v>384</v>
      </c>
      <c r="D1051" t="s">
        <v>270</v>
      </c>
      <c r="E1051" t="s">
        <v>525</v>
      </c>
    </row>
    <row r="1052" spans="1:5" x14ac:dyDescent="0.2">
      <c r="A1052" t="s">
        <v>704</v>
      </c>
      <c r="B1052" t="s">
        <v>137</v>
      </c>
      <c r="C1052" t="s">
        <v>384</v>
      </c>
      <c r="D1052" t="s">
        <v>98</v>
      </c>
      <c r="E1052" t="s">
        <v>604</v>
      </c>
    </row>
    <row r="1053" spans="1:5" x14ac:dyDescent="0.2">
      <c r="A1053" t="s">
        <v>704</v>
      </c>
      <c r="B1053" t="s">
        <v>137</v>
      </c>
      <c r="C1053" t="s">
        <v>384</v>
      </c>
      <c r="D1053" t="s">
        <v>270</v>
      </c>
      <c r="E1053" t="s">
        <v>526</v>
      </c>
    </row>
    <row r="1054" spans="1:5" x14ac:dyDescent="0.2">
      <c r="A1054" t="s">
        <v>704</v>
      </c>
      <c r="B1054" t="s">
        <v>137</v>
      </c>
      <c r="C1054" t="s">
        <v>384</v>
      </c>
      <c r="D1054" t="s">
        <v>37</v>
      </c>
      <c r="E1054" t="s">
        <v>605</v>
      </c>
    </row>
    <row r="1055" spans="1:5" x14ac:dyDescent="0.2">
      <c r="A1055" t="s">
        <v>704</v>
      </c>
      <c r="B1055" t="s">
        <v>137</v>
      </c>
      <c r="C1055" t="s">
        <v>384</v>
      </c>
      <c r="D1055" t="s">
        <v>342</v>
      </c>
      <c r="E1055" t="s">
        <v>559</v>
      </c>
    </row>
    <row r="1056" spans="1:5" x14ac:dyDescent="0.2">
      <c r="A1056" t="s">
        <v>704</v>
      </c>
      <c r="B1056" t="s">
        <v>137</v>
      </c>
      <c r="C1056" t="s">
        <v>384</v>
      </c>
      <c r="D1056" t="s">
        <v>47</v>
      </c>
      <c r="E1056" t="s">
        <v>561</v>
      </c>
    </row>
    <row r="1057" spans="1:5" x14ac:dyDescent="0.2">
      <c r="A1057" t="s">
        <v>704</v>
      </c>
      <c r="B1057" t="s">
        <v>137</v>
      </c>
      <c r="C1057" t="s">
        <v>384</v>
      </c>
      <c r="D1057" t="s">
        <v>24</v>
      </c>
      <c r="E1057" t="s">
        <v>599</v>
      </c>
    </row>
    <row r="1058" spans="1:5" x14ac:dyDescent="0.2">
      <c r="A1058" t="s">
        <v>704</v>
      </c>
      <c r="B1058" t="s">
        <v>137</v>
      </c>
      <c r="C1058" t="s">
        <v>384</v>
      </c>
      <c r="D1058" t="s">
        <v>347</v>
      </c>
      <c r="E1058" t="s">
        <v>606</v>
      </c>
    </row>
    <row r="1059" spans="1:5" x14ac:dyDescent="0.2">
      <c r="A1059" t="s">
        <v>704</v>
      </c>
      <c r="B1059" t="s">
        <v>137</v>
      </c>
      <c r="C1059" t="s">
        <v>384</v>
      </c>
      <c r="D1059" t="s">
        <v>270</v>
      </c>
      <c r="E1059" t="s">
        <v>528</v>
      </c>
    </row>
    <row r="1060" spans="1:5" x14ac:dyDescent="0.2">
      <c r="A1060" t="s">
        <v>704</v>
      </c>
      <c r="B1060" t="s">
        <v>137</v>
      </c>
      <c r="C1060" t="s">
        <v>384</v>
      </c>
      <c r="D1060" t="s">
        <v>342</v>
      </c>
      <c r="E1060" t="s">
        <v>567</v>
      </c>
    </row>
    <row r="1061" spans="1:5" x14ac:dyDescent="0.2">
      <c r="A1061" t="s">
        <v>704</v>
      </c>
      <c r="B1061" t="s">
        <v>137</v>
      </c>
      <c r="C1061" t="s">
        <v>384</v>
      </c>
      <c r="D1061" t="s">
        <v>342</v>
      </c>
      <c r="E1061" t="s">
        <v>568</v>
      </c>
    </row>
    <row r="1062" spans="1:5" x14ac:dyDescent="0.2">
      <c r="A1062" t="s">
        <v>704</v>
      </c>
      <c r="B1062" t="s">
        <v>137</v>
      </c>
      <c r="C1062" t="s">
        <v>384</v>
      </c>
      <c r="D1062" t="s">
        <v>47</v>
      </c>
      <c r="E1062" t="s">
        <v>578</v>
      </c>
    </row>
    <row r="1063" spans="1:5" x14ac:dyDescent="0.2">
      <c r="A1063" t="s">
        <v>704</v>
      </c>
      <c r="B1063" t="s">
        <v>137</v>
      </c>
      <c r="C1063" t="s">
        <v>384</v>
      </c>
      <c r="D1063" t="s">
        <v>47</v>
      </c>
      <c r="E1063" t="s">
        <v>586</v>
      </c>
    </row>
    <row r="1064" spans="1:5" x14ac:dyDescent="0.2">
      <c r="A1064" t="s">
        <v>704</v>
      </c>
      <c r="B1064" t="s">
        <v>137</v>
      </c>
      <c r="C1064" t="s">
        <v>384</v>
      </c>
      <c r="D1064" t="s">
        <v>347</v>
      </c>
      <c r="E1064" t="s">
        <v>591</v>
      </c>
    </row>
    <row r="1065" spans="1:5" x14ac:dyDescent="0.2">
      <c r="A1065" t="s">
        <v>704</v>
      </c>
      <c r="B1065" t="s">
        <v>137</v>
      </c>
      <c r="C1065" t="s">
        <v>384</v>
      </c>
      <c r="D1065" t="s">
        <v>347</v>
      </c>
      <c r="E1065" t="s">
        <v>592</v>
      </c>
    </row>
    <row r="1066" spans="1:5" x14ac:dyDescent="0.2">
      <c r="A1066" t="s">
        <v>704</v>
      </c>
      <c r="B1066" t="s">
        <v>137</v>
      </c>
      <c r="C1066" t="s">
        <v>384</v>
      </c>
      <c r="D1066" t="s">
        <v>47</v>
      </c>
      <c r="E1066" t="s">
        <v>580</v>
      </c>
    </row>
    <row r="1067" spans="1:5" x14ac:dyDescent="0.2">
      <c r="A1067" t="s">
        <v>704</v>
      </c>
      <c r="B1067" t="s">
        <v>137</v>
      </c>
      <c r="C1067" t="s">
        <v>384</v>
      </c>
      <c r="D1067" t="s">
        <v>85</v>
      </c>
      <c r="E1067" t="s">
        <v>569</v>
      </c>
    </row>
    <row r="1068" spans="1:5" x14ac:dyDescent="0.2">
      <c r="A1068" t="s">
        <v>704</v>
      </c>
      <c r="B1068" t="s">
        <v>137</v>
      </c>
      <c r="C1068" t="s">
        <v>384</v>
      </c>
      <c r="D1068" t="s">
        <v>85</v>
      </c>
      <c r="E1068" t="s">
        <v>570</v>
      </c>
    </row>
    <row r="1069" spans="1:5" x14ac:dyDescent="0.2">
      <c r="A1069" t="s">
        <v>704</v>
      </c>
      <c r="B1069" t="s">
        <v>137</v>
      </c>
      <c r="C1069" t="s">
        <v>384</v>
      </c>
      <c r="D1069" t="s">
        <v>85</v>
      </c>
      <c r="E1069" t="s">
        <v>571</v>
      </c>
    </row>
    <row r="1070" spans="1:5" x14ac:dyDescent="0.2">
      <c r="A1070" t="s">
        <v>704</v>
      </c>
      <c r="B1070" t="s">
        <v>137</v>
      </c>
      <c r="C1070" t="s">
        <v>384</v>
      </c>
      <c r="D1070" t="s">
        <v>85</v>
      </c>
      <c r="E1070" t="s">
        <v>581</v>
      </c>
    </row>
    <row r="1071" spans="1:5" x14ac:dyDescent="0.2">
      <c r="A1071" t="s">
        <v>704</v>
      </c>
      <c r="B1071" t="s">
        <v>137</v>
      </c>
      <c r="C1071" t="s">
        <v>384</v>
      </c>
      <c r="D1071" t="s">
        <v>85</v>
      </c>
      <c r="E1071" t="s">
        <v>572</v>
      </c>
    </row>
    <row r="1072" spans="1:5" x14ac:dyDescent="0.2">
      <c r="A1072" t="s">
        <v>704</v>
      </c>
      <c r="B1072" t="s">
        <v>137</v>
      </c>
      <c r="C1072" t="s">
        <v>384</v>
      </c>
      <c r="D1072" t="s">
        <v>75</v>
      </c>
      <c r="E1072" t="s">
        <v>607</v>
      </c>
    </row>
    <row r="1073" spans="1:5" x14ac:dyDescent="0.2">
      <c r="A1073" t="s">
        <v>704</v>
      </c>
      <c r="B1073" t="s">
        <v>137</v>
      </c>
      <c r="C1073" t="s">
        <v>384</v>
      </c>
      <c r="D1073" t="s">
        <v>347</v>
      </c>
      <c r="E1073" t="s">
        <v>608</v>
      </c>
    </row>
    <row r="1074" spans="1:5" x14ac:dyDescent="0.2">
      <c r="A1074" t="s">
        <v>704</v>
      </c>
      <c r="B1074" t="s">
        <v>137</v>
      </c>
      <c r="C1074" t="s">
        <v>384</v>
      </c>
      <c r="D1074" t="s">
        <v>387</v>
      </c>
      <c r="E1074" t="s">
        <v>609</v>
      </c>
    </row>
    <row r="1075" spans="1:5" x14ac:dyDescent="0.2">
      <c r="A1075" t="s">
        <v>704</v>
      </c>
      <c r="B1075" t="s">
        <v>137</v>
      </c>
      <c r="C1075" t="s">
        <v>384</v>
      </c>
      <c r="D1075" t="s">
        <v>387</v>
      </c>
      <c r="E1075" t="s">
        <v>476</v>
      </c>
    </row>
    <row r="1076" spans="1:5" x14ac:dyDescent="0.2">
      <c r="A1076" t="s">
        <v>704</v>
      </c>
      <c r="B1076" t="s">
        <v>137</v>
      </c>
      <c r="C1076" t="s">
        <v>384</v>
      </c>
      <c r="D1076" t="s">
        <v>387</v>
      </c>
      <c r="E1076" t="s">
        <v>499</v>
      </c>
    </row>
    <row r="1077" spans="1:5" x14ac:dyDescent="0.2">
      <c r="A1077" t="s">
        <v>704</v>
      </c>
      <c r="B1077" t="s">
        <v>137</v>
      </c>
      <c r="C1077" t="s">
        <v>384</v>
      </c>
      <c r="D1077" t="s">
        <v>387</v>
      </c>
      <c r="E1077" t="s">
        <v>531</v>
      </c>
    </row>
    <row r="1078" spans="1:5" x14ac:dyDescent="0.2">
      <c r="A1078" t="s">
        <v>704</v>
      </c>
      <c r="B1078" t="s">
        <v>137</v>
      </c>
      <c r="C1078" t="s">
        <v>384</v>
      </c>
      <c r="D1078" t="s">
        <v>387</v>
      </c>
      <c r="E1078" t="s">
        <v>529</v>
      </c>
    </row>
    <row r="1079" spans="1:5" x14ac:dyDescent="0.2">
      <c r="A1079" t="s">
        <v>704</v>
      </c>
      <c r="B1079" t="s">
        <v>137</v>
      </c>
      <c r="C1079" t="s">
        <v>384</v>
      </c>
      <c r="D1079" t="s">
        <v>387</v>
      </c>
      <c r="E1079" t="s">
        <v>447</v>
      </c>
    </row>
    <row r="1080" spans="1:5" x14ac:dyDescent="0.2">
      <c r="A1080" t="s">
        <v>704</v>
      </c>
      <c r="B1080" t="s">
        <v>137</v>
      </c>
      <c r="C1080" t="s">
        <v>384</v>
      </c>
      <c r="D1080" t="s">
        <v>387</v>
      </c>
      <c r="E1080" t="s">
        <v>448</v>
      </c>
    </row>
    <row r="1081" spans="1:5" x14ac:dyDescent="0.2">
      <c r="A1081" t="s">
        <v>704</v>
      </c>
      <c r="B1081" t="s">
        <v>137</v>
      </c>
      <c r="C1081" t="s">
        <v>384</v>
      </c>
      <c r="D1081" t="s">
        <v>57</v>
      </c>
      <c r="E1081" t="s">
        <v>610</v>
      </c>
    </row>
    <row r="1082" spans="1:5" x14ac:dyDescent="0.2">
      <c r="A1082" t="s">
        <v>704</v>
      </c>
      <c r="B1082" t="s">
        <v>137</v>
      </c>
      <c r="C1082" t="s">
        <v>384</v>
      </c>
      <c r="D1082" t="s">
        <v>387</v>
      </c>
      <c r="E1082" t="s">
        <v>455</v>
      </c>
    </row>
    <row r="1083" spans="1:5" x14ac:dyDescent="0.2">
      <c r="A1083" t="s">
        <v>704</v>
      </c>
      <c r="B1083" t="s">
        <v>137</v>
      </c>
      <c r="C1083" t="s">
        <v>386</v>
      </c>
      <c r="D1083" t="s">
        <v>372</v>
      </c>
    </row>
    <row r="1084" spans="1:5" x14ac:dyDescent="0.2">
      <c r="A1084" t="s">
        <v>704</v>
      </c>
      <c r="B1084" t="s">
        <v>347</v>
      </c>
      <c r="C1084" t="s">
        <v>384</v>
      </c>
      <c r="D1084" t="s">
        <v>57</v>
      </c>
      <c r="E1084" t="s">
        <v>582</v>
      </c>
    </row>
    <row r="1085" spans="1:5" x14ac:dyDescent="0.2">
      <c r="A1085" t="s">
        <v>704</v>
      </c>
      <c r="B1085" t="s">
        <v>347</v>
      </c>
      <c r="C1085" t="s">
        <v>384</v>
      </c>
      <c r="D1085" t="s">
        <v>37</v>
      </c>
      <c r="E1085" t="s">
        <v>605</v>
      </c>
    </row>
    <row r="1086" spans="1:5" x14ac:dyDescent="0.2">
      <c r="A1086" t="s">
        <v>704</v>
      </c>
      <c r="B1086" t="s">
        <v>347</v>
      </c>
      <c r="C1086" t="s">
        <v>384</v>
      </c>
      <c r="D1086" t="s">
        <v>37</v>
      </c>
      <c r="E1086" t="s">
        <v>588</v>
      </c>
    </row>
    <row r="1087" spans="1:5" x14ac:dyDescent="0.2">
      <c r="A1087" t="s">
        <v>704</v>
      </c>
      <c r="B1087" t="s">
        <v>347</v>
      </c>
      <c r="C1087" t="s">
        <v>384</v>
      </c>
      <c r="D1087" t="s">
        <v>342</v>
      </c>
      <c r="E1087" t="s">
        <v>559</v>
      </c>
    </row>
    <row r="1088" spans="1:5" x14ac:dyDescent="0.2">
      <c r="A1088" t="s">
        <v>704</v>
      </c>
      <c r="B1088" t="s">
        <v>347</v>
      </c>
      <c r="C1088" t="s">
        <v>384</v>
      </c>
      <c r="D1088" t="s">
        <v>47</v>
      </c>
      <c r="E1088" t="s">
        <v>561</v>
      </c>
    </row>
    <row r="1089" spans="1:5" x14ac:dyDescent="0.2">
      <c r="A1089" t="s">
        <v>704</v>
      </c>
      <c r="B1089" t="s">
        <v>347</v>
      </c>
      <c r="C1089" t="s">
        <v>384</v>
      </c>
      <c r="D1089" t="s">
        <v>47</v>
      </c>
      <c r="E1089" t="s">
        <v>589</v>
      </c>
    </row>
    <row r="1090" spans="1:5" x14ac:dyDescent="0.2">
      <c r="A1090" t="s">
        <v>704</v>
      </c>
      <c r="B1090" t="s">
        <v>347</v>
      </c>
      <c r="C1090" t="s">
        <v>384</v>
      </c>
      <c r="D1090" t="s">
        <v>47</v>
      </c>
      <c r="E1090" t="s">
        <v>595</v>
      </c>
    </row>
    <row r="1091" spans="1:5" x14ac:dyDescent="0.2">
      <c r="A1091" t="s">
        <v>704</v>
      </c>
      <c r="B1091" t="s">
        <v>347</v>
      </c>
      <c r="C1091" t="s">
        <v>384</v>
      </c>
      <c r="D1091" t="s">
        <v>24</v>
      </c>
      <c r="E1091" t="s">
        <v>599</v>
      </c>
    </row>
    <row r="1092" spans="1:5" x14ac:dyDescent="0.2">
      <c r="A1092" t="s">
        <v>704</v>
      </c>
      <c r="B1092" t="s">
        <v>347</v>
      </c>
      <c r="C1092" t="s">
        <v>384</v>
      </c>
      <c r="D1092" t="s">
        <v>85</v>
      </c>
      <c r="E1092" t="s">
        <v>564</v>
      </c>
    </row>
    <row r="1093" spans="1:5" x14ac:dyDescent="0.2">
      <c r="A1093" t="s">
        <v>704</v>
      </c>
      <c r="B1093" t="s">
        <v>347</v>
      </c>
      <c r="C1093" t="s">
        <v>384</v>
      </c>
      <c r="D1093" t="s">
        <v>342</v>
      </c>
      <c r="E1093" t="s">
        <v>567</v>
      </c>
    </row>
    <row r="1094" spans="1:5" x14ac:dyDescent="0.2">
      <c r="A1094" t="s">
        <v>704</v>
      </c>
      <c r="B1094" t="s">
        <v>347</v>
      </c>
      <c r="C1094" t="s">
        <v>384</v>
      </c>
      <c r="D1094" t="s">
        <v>47</v>
      </c>
      <c r="E1094" t="s">
        <v>578</v>
      </c>
    </row>
    <row r="1095" spans="1:5" x14ac:dyDescent="0.2">
      <c r="A1095" t="s">
        <v>704</v>
      </c>
      <c r="B1095" t="s">
        <v>347</v>
      </c>
      <c r="C1095" t="s">
        <v>384</v>
      </c>
      <c r="D1095" t="s">
        <v>47</v>
      </c>
      <c r="E1095" t="s">
        <v>586</v>
      </c>
    </row>
    <row r="1096" spans="1:5" x14ac:dyDescent="0.2">
      <c r="A1096" t="s">
        <v>704</v>
      </c>
      <c r="B1096" t="s">
        <v>347</v>
      </c>
      <c r="C1096" t="s">
        <v>384</v>
      </c>
      <c r="D1096" t="s">
        <v>47</v>
      </c>
      <c r="E1096" t="s">
        <v>597</v>
      </c>
    </row>
    <row r="1097" spans="1:5" x14ac:dyDescent="0.2">
      <c r="A1097" t="s">
        <v>704</v>
      </c>
      <c r="B1097" t="s">
        <v>347</v>
      </c>
      <c r="C1097" t="s">
        <v>384</v>
      </c>
      <c r="D1097" t="s">
        <v>47</v>
      </c>
      <c r="E1097" t="s">
        <v>580</v>
      </c>
    </row>
    <row r="1098" spans="1:5" x14ac:dyDescent="0.2">
      <c r="A1098" t="s">
        <v>704</v>
      </c>
      <c r="B1098" t="s">
        <v>347</v>
      </c>
      <c r="C1098" t="s">
        <v>384</v>
      </c>
      <c r="D1098" t="s">
        <v>85</v>
      </c>
      <c r="E1098" t="s">
        <v>569</v>
      </c>
    </row>
    <row r="1099" spans="1:5" x14ac:dyDescent="0.2">
      <c r="A1099" t="s">
        <v>704</v>
      </c>
      <c r="B1099" t="s">
        <v>347</v>
      </c>
      <c r="C1099" t="s">
        <v>384</v>
      </c>
      <c r="D1099" t="s">
        <v>85</v>
      </c>
      <c r="E1099" t="s">
        <v>570</v>
      </c>
    </row>
    <row r="1100" spans="1:5" x14ac:dyDescent="0.2">
      <c r="A1100" t="s">
        <v>704</v>
      </c>
      <c r="B1100" t="s">
        <v>347</v>
      </c>
      <c r="C1100" t="s">
        <v>384</v>
      </c>
      <c r="D1100" t="s">
        <v>85</v>
      </c>
      <c r="E1100" t="s">
        <v>571</v>
      </c>
    </row>
    <row r="1101" spans="1:5" x14ac:dyDescent="0.2">
      <c r="A1101" t="s">
        <v>704</v>
      </c>
      <c r="B1101" t="s">
        <v>347</v>
      </c>
      <c r="C1101" t="s">
        <v>384</v>
      </c>
      <c r="D1101" t="s">
        <v>85</v>
      </c>
      <c r="E1101" t="s">
        <v>581</v>
      </c>
    </row>
    <row r="1102" spans="1:5" x14ac:dyDescent="0.2">
      <c r="A1102" t="s">
        <v>704</v>
      </c>
      <c r="B1102" t="s">
        <v>347</v>
      </c>
      <c r="C1102" t="s">
        <v>384</v>
      </c>
      <c r="D1102" t="s">
        <v>387</v>
      </c>
      <c r="E1102" t="s">
        <v>529</v>
      </c>
    </row>
    <row r="1103" spans="1:5" x14ac:dyDescent="0.2">
      <c r="A1103" t="s">
        <v>704</v>
      </c>
      <c r="B1103" t="s">
        <v>347</v>
      </c>
      <c r="C1103" t="s">
        <v>384</v>
      </c>
      <c r="D1103" t="s">
        <v>387</v>
      </c>
      <c r="E1103" t="s">
        <v>447</v>
      </c>
    </row>
    <row r="1104" spans="1:5" x14ac:dyDescent="0.2">
      <c r="A1104" t="s">
        <v>704</v>
      </c>
      <c r="B1104" t="s">
        <v>347</v>
      </c>
      <c r="C1104" t="s">
        <v>384</v>
      </c>
      <c r="D1104" t="s">
        <v>387</v>
      </c>
      <c r="E1104" t="s">
        <v>448</v>
      </c>
    </row>
    <row r="1105" spans="1:5" x14ac:dyDescent="0.2">
      <c r="A1105" t="s">
        <v>704</v>
      </c>
      <c r="B1105" t="s">
        <v>347</v>
      </c>
      <c r="C1105" t="s">
        <v>384</v>
      </c>
      <c r="D1105" t="s">
        <v>57</v>
      </c>
      <c r="E1105" t="s">
        <v>610</v>
      </c>
    </row>
    <row r="1106" spans="1:5" x14ac:dyDescent="0.2">
      <c r="A1106" t="s">
        <v>704</v>
      </c>
      <c r="B1106" t="s">
        <v>347</v>
      </c>
      <c r="C1106" t="s">
        <v>386</v>
      </c>
      <c r="D1106" t="s">
        <v>372</v>
      </c>
    </row>
    <row r="1107" spans="1:5" x14ac:dyDescent="0.2">
      <c r="A1107" t="s">
        <v>704</v>
      </c>
      <c r="B1107" t="s">
        <v>347</v>
      </c>
      <c r="C1107" t="s">
        <v>386</v>
      </c>
      <c r="D1107" t="s">
        <v>387</v>
      </c>
    </row>
    <row r="1108" spans="1:5" x14ac:dyDescent="0.2">
      <c r="A1108" t="s">
        <v>704</v>
      </c>
      <c r="B1108" t="s">
        <v>18</v>
      </c>
      <c r="C1108" t="s">
        <v>384</v>
      </c>
      <c r="D1108" t="s">
        <v>57</v>
      </c>
      <c r="E1108" t="s">
        <v>582</v>
      </c>
    </row>
    <row r="1109" spans="1:5" x14ac:dyDescent="0.2">
      <c r="A1109" t="s">
        <v>704</v>
      </c>
      <c r="B1109" t="s">
        <v>18</v>
      </c>
      <c r="C1109" t="s">
        <v>384</v>
      </c>
      <c r="D1109" t="s">
        <v>37</v>
      </c>
      <c r="E1109" t="s">
        <v>605</v>
      </c>
    </row>
    <row r="1110" spans="1:5" x14ac:dyDescent="0.2">
      <c r="A1110" t="s">
        <v>704</v>
      </c>
      <c r="B1110" t="s">
        <v>18</v>
      </c>
      <c r="C1110" t="s">
        <v>384</v>
      </c>
      <c r="D1110" t="s">
        <v>342</v>
      </c>
      <c r="E1110" t="s">
        <v>559</v>
      </c>
    </row>
    <row r="1111" spans="1:5" x14ac:dyDescent="0.2">
      <c r="A1111" t="s">
        <v>704</v>
      </c>
      <c r="B1111" t="s">
        <v>18</v>
      </c>
      <c r="C1111" t="s">
        <v>384</v>
      </c>
      <c r="D1111" t="s">
        <v>366</v>
      </c>
      <c r="E1111" t="s">
        <v>583</v>
      </c>
    </row>
    <row r="1112" spans="1:5" x14ac:dyDescent="0.2">
      <c r="A1112" t="s">
        <v>704</v>
      </c>
      <c r="B1112" t="s">
        <v>18</v>
      </c>
      <c r="C1112" t="s">
        <v>384</v>
      </c>
      <c r="D1112" t="s">
        <v>34</v>
      </c>
      <c r="E1112" t="s">
        <v>611</v>
      </c>
    </row>
    <row r="1113" spans="1:5" x14ac:dyDescent="0.2">
      <c r="A1113" t="s">
        <v>704</v>
      </c>
      <c r="B1113" t="s">
        <v>18</v>
      </c>
      <c r="C1113" t="s">
        <v>384</v>
      </c>
      <c r="D1113" t="s">
        <v>24</v>
      </c>
      <c r="E1113" t="s">
        <v>599</v>
      </c>
    </row>
    <row r="1114" spans="1:5" x14ac:dyDescent="0.2">
      <c r="A1114" t="s">
        <v>704</v>
      </c>
      <c r="B1114" t="s">
        <v>18</v>
      </c>
      <c r="C1114" t="s">
        <v>384</v>
      </c>
      <c r="D1114" t="s">
        <v>74</v>
      </c>
      <c r="E1114" t="s">
        <v>590</v>
      </c>
    </row>
    <row r="1115" spans="1:5" x14ac:dyDescent="0.2">
      <c r="A1115" t="s">
        <v>704</v>
      </c>
      <c r="B1115" t="s">
        <v>18</v>
      </c>
      <c r="C1115" t="s">
        <v>384</v>
      </c>
      <c r="D1115" t="s">
        <v>341</v>
      </c>
      <c r="E1115" t="s">
        <v>587</v>
      </c>
    </row>
    <row r="1116" spans="1:5" x14ac:dyDescent="0.2">
      <c r="A1116" t="s">
        <v>704</v>
      </c>
      <c r="B1116" t="s">
        <v>18</v>
      </c>
      <c r="C1116" t="s">
        <v>384</v>
      </c>
      <c r="D1116" t="s">
        <v>343</v>
      </c>
      <c r="E1116" t="s">
        <v>602</v>
      </c>
    </row>
    <row r="1117" spans="1:5" x14ac:dyDescent="0.2">
      <c r="A1117" t="s">
        <v>704</v>
      </c>
      <c r="B1117" t="s">
        <v>18</v>
      </c>
      <c r="C1117" t="s">
        <v>384</v>
      </c>
      <c r="D1117" t="s">
        <v>342</v>
      </c>
      <c r="E1117" t="s">
        <v>567</v>
      </c>
    </row>
    <row r="1118" spans="1:5" x14ac:dyDescent="0.2">
      <c r="A1118" t="s">
        <v>704</v>
      </c>
      <c r="B1118" t="s">
        <v>18</v>
      </c>
      <c r="C1118" t="s">
        <v>384</v>
      </c>
      <c r="D1118" t="s">
        <v>337</v>
      </c>
      <c r="E1118" t="s">
        <v>577</v>
      </c>
    </row>
    <row r="1119" spans="1:5" x14ac:dyDescent="0.2">
      <c r="A1119" t="s">
        <v>704</v>
      </c>
      <c r="B1119" t="s">
        <v>18</v>
      </c>
      <c r="C1119" t="s">
        <v>384</v>
      </c>
      <c r="D1119" t="s">
        <v>337</v>
      </c>
      <c r="E1119" t="s">
        <v>585</v>
      </c>
    </row>
    <row r="1120" spans="1:5" x14ac:dyDescent="0.2">
      <c r="A1120" t="s">
        <v>704</v>
      </c>
      <c r="B1120" t="s">
        <v>18</v>
      </c>
      <c r="C1120" t="s">
        <v>384</v>
      </c>
      <c r="D1120" t="s">
        <v>47</v>
      </c>
      <c r="E1120" t="s">
        <v>578</v>
      </c>
    </row>
    <row r="1121" spans="1:5" x14ac:dyDescent="0.2">
      <c r="A1121" t="s">
        <v>704</v>
      </c>
      <c r="B1121" t="s">
        <v>18</v>
      </c>
      <c r="C1121" t="s">
        <v>384</v>
      </c>
      <c r="D1121" t="s">
        <v>366</v>
      </c>
      <c r="E1121" t="s">
        <v>579</v>
      </c>
    </row>
    <row r="1122" spans="1:5" x14ac:dyDescent="0.2">
      <c r="A1122" t="s">
        <v>704</v>
      </c>
      <c r="B1122" t="s">
        <v>18</v>
      </c>
      <c r="C1122" t="s">
        <v>384</v>
      </c>
      <c r="D1122" t="s">
        <v>47</v>
      </c>
      <c r="E1122" t="s">
        <v>580</v>
      </c>
    </row>
    <row r="1123" spans="1:5" x14ac:dyDescent="0.2">
      <c r="A1123" t="s">
        <v>704</v>
      </c>
      <c r="B1123" t="s">
        <v>18</v>
      </c>
      <c r="C1123" t="s">
        <v>384</v>
      </c>
      <c r="D1123" t="s">
        <v>85</v>
      </c>
      <c r="E1123" t="s">
        <v>569</v>
      </c>
    </row>
    <row r="1124" spans="1:5" x14ac:dyDescent="0.2">
      <c r="A1124" t="s">
        <v>704</v>
      </c>
      <c r="B1124" t="s">
        <v>18</v>
      </c>
      <c r="C1124" t="s">
        <v>384</v>
      </c>
      <c r="D1124" t="s">
        <v>85</v>
      </c>
      <c r="E1124" t="s">
        <v>570</v>
      </c>
    </row>
    <row r="1125" spans="1:5" x14ac:dyDescent="0.2">
      <c r="A1125" t="s">
        <v>704</v>
      </c>
      <c r="B1125" t="s">
        <v>18</v>
      </c>
      <c r="C1125" t="s">
        <v>384</v>
      </c>
      <c r="D1125" t="s">
        <v>85</v>
      </c>
      <c r="E1125" t="s">
        <v>571</v>
      </c>
    </row>
    <row r="1126" spans="1:5" x14ac:dyDescent="0.2">
      <c r="A1126" t="s">
        <v>704</v>
      </c>
      <c r="B1126" t="s">
        <v>18</v>
      </c>
      <c r="C1126" t="s">
        <v>384</v>
      </c>
      <c r="D1126" t="s">
        <v>85</v>
      </c>
      <c r="E1126" t="s">
        <v>581</v>
      </c>
    </row>
    <row r="1127" spans="1:5" x14ac:dyDescent="0.2">
      <c r="A1127" t="s">
        <v>704</v>
      </c>
      <c r="B1127" t="s">
        <v>18</v>
      </c>
      <c r="C1127" t="s">
        <v>384</v>
      </c>
      <c r="D1127" t="s">
        <v>85</v>
      </c>
      <c r="E1127" t="s">
        <v>598</v>
      </c>
    </row>
    <row r="1128" spans="1:5" x14ac:dyDescent="0.2">
      <c r="A1128" t="s">
        <v>704</v>
      </c>
      <c r="B1128" t="s">
        <v>18</v>
      </c>
      <c r="C1128" t="s">
        <v>384</v>
      </c>
      <c r="D1128" t="s">
        <v>387</v>
      </c>
      <c r="E1128" t="s">
        <v>476</v>
      </c>
    </row>
    <row r="1129" spans="1:5" x14ac:dyDescent="0.2">
      <c r="A1129" t="s">
        <v>704</v>
      </c>
      <c r="B1129" t="s">
        <v>18</v>
      </c>
      <c r="C1129" t="s">
        <v>384</v>
      </c>
      <c r="D1129" t="s">
        <v>387</v>
      </c>
      <c r="E1129" t="s">
        <v>499</v>
      </c>
    </row>
    <row r="1130" spans="1:5" x14ac:dyDescent="0.2">
      <c r="A1130" t="s">
        <v>704</v>
      </c>
      <c r="B1130" t="s">
        <v>18</v>
      </c>
      <c r="C1130" t="s">
        <v>384</v>
      </c>
      <c r="D1130" t="s">
        <v>387</v>
      </c>
      <c r="E1130" t="s">
        <v>447</v>
      </c>
    </row>
    <row r="1131" spans="1:5" x14ac:dyDescent="0.2">
      <c r="A1131" t="s">
        <v>704</v>
      </c>
      <c r="B1131" t="s">
        <v>18</v>
      </c>
      <c r="C1131" t="s">
        <v>384</v>
      </c>
      <c r="D1131" t="s">
        <v>387</v>
      </c>
      <c r="E1131" t="s">
        <v>448</v>
      </c>
    </row>
    <row r="1132" spans="1:5" x14ac:dyDescent="0.2">
      <c r="A1132" t="s">
        <v>704</v>
      </c>
      <c r="B1132" t="s">
        <v>18</v>
      </c>
      <c r="C1132" t="s">
        <v>384</v>
      </c>
      <c r="D1132" t="s">
        <v>387</v>
      </c>
      <c r="E1132" t="s">
        <v>455</v>
      </c>
    </row>
    <row r="1133" spans="1:5" x14ac:dyDescent="0.2">
      <c r="A1133" t="s">
        <v>704</v>
      </c>
      <c r="B1133" t="s">
        <v>18</v>
      </c>
      <c r="C1133" t="s">
        <v>386</v>
      </c>
      <c r="D1133" t="s">
        <v>372</v>
      </c>
    </row>
    <row r="1134" spans="1:5" x14ac:dyDescent="0.2">
      <c r="A1134" t="s">
        <v>704</v>
      </c>
      <c r="B1134" t="s">
        <v>18</v>
      </c>
      <c r="C1134" t="s">
        <v>386</v>
      </c>
      <c r="D1134" t="s">
        <v>74</v>
      </c>
    </row>
    <row r="1135" spans="1:5" x14ac:dyDescent="0.2">
      <c r="A1135" t="s">
        <v>704</v>
      </c>
      <c r="B1135" t="s">
        <v>18</v>
      </c>
      <c r="C1135" t="s">
        <v>386</v>
      </c>
      <c r="D1135" t="s">
        <v>47</v>
      </c>
    </row>
    <row r="1136" spans="1:5" x14ac:dyDescent="0.2">
      <c r="A1136" t="s">
        <v>704</v>
      </c>
      <c r="B1136" t="s">
        <v>312</v>
      </c>
      <c r="C1136" t="s">
        <v>384</v>
      </c>
      <c r="D1136" t="s">
        <v>57</v>
      </c>
      <c r="E1136" t="s">
        <v>582</v>
      </c>
    </row>
    <row r="1137" spans="1:5" x14ac:dyDescent="0.2">
      <c r="A1137" t="s">
        <v>704</v>
      </c>
      <c r="B1137" t="s">
        <v>312</v>
      </c>
      <c r="C1137" t="s">
        <v>384</v>
      </c>
      <c r="D1137" t="s">
        <v>270</v>
      </c>
      <c r="E1137" t="s">
        <v>525</v>
      </c>
    </row>
    <row r="1138" spans="1:5" x14ac:dyDescent="0.2">
      <c r="A1138" t="s">
        <v>704</v>
      </c>
      <c r="B1138" t="s">
        <v>312</v>
      </c>
      <c r="C1138" t="s">
        <v>384</v>
      </c>
      <c r="D1138" t="s">
        <v>37</v>
      </c>
      <c r="E1138" t="s">
        <v>605</v>
      </c>
    </row>
    <row r="1139" spans="1:5" x14ac:dyDescent="0.2">
      <c r="A1139" t="s">
        <v>704</v>
      </c>
      <c r="B1139" t="s">
        <v>312</v>
      </c>
      <c r="C1139" t="s">
        <v>384</v>
      </c>
      <c r="D1139" t="s">
        <v>37</v>
      </c>
      <c r="E1139" t="s">
        <v>588</v>
      </c>
    </row>
    <row r="1140" spans="1:5" x14ac:dyDescent="0.2">
      <c r="A1140" t="s">
        <v>704</v>
      </c>
      <c r="B1140" t="s">
        <v>312</v>
      </c>
      <c r="C1140" t="s">
        <v>384</v>
      </c>
      <c r="D1140" t="s">
        <v>342</v>
      </c>
      <c r="E1140" t="s">
        <v>559</v>
      </c>
    </row>
    <row r="1141" spans="1:5" x14ac:dyDescent="0.2">
      <c r="A1141" t="s">
        <v>704</v>
      </c>
      <c r="B1141" t="s">
        <v>312</v>
      </c>
      <c r="C1141" t="s">
        <v>384</v>
      </c>
      <c r="D1141" t="s">
        <v>366</v>
      </c>
      <c r="E1141" t="s">
        <v>583</v>
      </c>
    </row>
    <row r="1142" spans="1:5" x14ac:dyDescent="0.2">
      <c r="A1142" t="s">
        <v>704</v>
      </c>
      <c r="B1142" t="s">
        <v>312</v>
      </c>
      <c r="C1142" t="s">
        <v>384</v>
      </c>
      <c r="D1142" t="s">
        <v>337</v>
      </c>
      <c r="E1142" t="s">
        <v>584</v>
      </c>
    </row>
    <row r="1143" spans="1:5" x14ac:dyDescent="0.2">
      <c r="A1143" t="s">
        <v>704</v>
      </c>
      <c r="B1143" t="s">
        <v>312</v>
      </c>
      <c r="C1143" t="s">
        <v>384</v>
      </c>
      <c r="D1143" t="s">
        <v>337</v>
      </c>
      <c r="E1143" t="s">
        <v>612</v>
      </c>
    </row>
    <row r="1144" spans="1:5" x14ac:dyDescent="0.2">
      <c r="A1144" t="s">
        <v>704</v>
      </c>
      <c r="B1144" t="s">
        <v>312</v>
      </c>
      <c r="C1144" t="s">
        <v>384</v>
      </c>
      <c r="D1144" t="s">
        <v>47</v>
      </c>
      <c r="E1144" t="s">
        <v>561</v>
      </c>
    </row>
    <row r="1145" spans="1:5" x14ac:dyDescent="0.2">
      <c r="A1145" t="s">
        <v>704</v>
      </c>
      <c r="B1145" t="s">
        <v>312</v>
      </c>
      <c r="C1145" t="s">
        <v>384</v>
      </c>
      <c r="D1145" t="s">
        <v>24</v>
      </c>
      <c r="E1145" t="s">
        <v>599</v>
      </c>
    </row>
    <row r="1146" spans="1:5" x14ac:dyDescent="0.2">
      <c r="A1146" t="s">
        <v>704</v>
      </c>
      <c r="B1146" t="s">
        <v>312</v>
      </c>
      <c r="C1146" t="s">
        <v>384</v>
      </c>
      <c r="D1146" t="s">
        <v>85</v>
      </c>
      <c r="E1146" t="s">
        <v>562</v>
      </c>
    </row>
    <row r="1147" spans="1:5" x14ac:dyDescent="0.2">
      <c r="A1147" t="s">
        <v>704</v>
      </c>
      <c r="B1147" t="s">
        <v>312</v>
      </c>
      <c r="C1147" t="s">
        <v>384</v>
      </c>
      <c r="D1147" t="s">
        <v>137</v>
      </c>
      <c r="E1147" t="s">
        <v>600</v>
      </c>
    </row>
    <row r="1148" spans="1:5" x14ac:dyDescent="0.2">
      <c r="A1148" t="s">
        <v>704</v>
      </c>
      <c r="B1148" t="s">
        <v>312</v>
      </c>
      <c r="C1148" t="s">
        <v>384</v>
      </c>
      <c r="D1148" t="s">
        <v>85</v>
      </c>
      <c r="E1148" t="s">
        <v>563</v>
      </c>
    </row>
    <row r="1149" spans="1:5" x14ac:dyDescent="0.2">
      <c r="A1149" t="s">
        <v>704</v>
      </c>
      <c r="B1149" t="s">
        <v>312</v>
      </c>
      <c r="C1149" t="s">
        <v>384</v>
      </c>
      <c r="D1149" t="s">
        <v>85</v>
      </c>
      <c r="E1149" t="s">
        <v>564</v>
      </c>
    </row>
    <row r="1150" spans="1:5" x14ac:dyDescent="0.2">
      <c r="A1150" t="s">
        <v>704</v>
      </c>
      <c r="B1150" t="s">
        <v>312</v>
      </c>
      <c r="C1150" t="s">
        <v>384</v>
      </c>
      <c r="D1150" t="s">
        <v>366</v>
      </c>
      <c r="E1150" t="s">
        <v>576</v>
      </c>
    </row>
    <row r="1151" spans="1:5" x14ac:dyDescent="0.2">
      <c r="A1151" t="s">
        <v>704</v>
      </c>
      <c r="B1151" t="s">
        <v>312</v>
      </c>
      <c r="C1151" t="s">
        <v>384</v>
      </c>
      <c r="D1151" t="s">
        <v>342</v>
      </c>
      <c r="E1151" t="s">
        <v>567</v>
      </c>
    </row>
    <row r="1152" spans="1:5" x14ac:dyDescent="0.2">
      <c r="A1152" t="s">
        <v>704</v>
      </c>
      <c r="B1152" t="s">
        <v>312</v>
      </c>
      <c r="C1152" t="s">
        <v>384</v>
      </c>
      <c r="D1152" t="s">
        <v>337</v>
      </c>
      <c r="E1152" t="s">
        <v>577</v>
      </c>
    </row>
    <row r="1153" spans="1:5" x14ac:dyDescent="0.2">
      <c r="A1153" t="s">
        <v>704</v>
      </c>
      <c r="B1153" t="s">
        <v>312</v>
      </c>
      <c r="C1153" t="s">
        <v>384</v>
      </c>
      <c r="D1153" t="s">
        <v>337</v>
      </c>
      <c r="E1153" t="s">
        <v>613</v>
      </c>
    </row>
    <row r="1154" spans="1:5" x14ac:dyDescent="0.2">
      <c r="A1154" t="s">
        <v>704</v>
      </c>
      <c r="B1154" t="s">
        <v>312</v>
      </c>
      <c r="C1154" t="s">
        <v>384</v>
      </c>
      <c r="D1154" t="s">
        <v>47</v>
      </c>
      <c r="E1154" t="s">
        <v>578</v>
      </c>
    </row>
    <row r="1155" spans="1:5" x14ac:dyDescent="0.2">
      <c r="A1155" t="s">
        <v>704</v>
      </c>
      <c r="B1155" t="s">
        <v>312</v>
      </c>
      <c r="C1155" t="s">
        <v>384</v>
      </c>
      <c r="D1155" t="s">
        <v>47</v>
      </c>
      <c r="E1155" t="s">
        <v>586</v>
      </c>
    </row>
    <row r="1156" spans="1:5" x14ac:dyDescent="0.2">
      <c r="A1156" t="s">
        <v>704</v>
      </c>
      <c r="B1156" t="s">
        <v>312</v>
      </c>
      <c r="C1156" t="s">
        <v>384</v>
      </c>
      <c r="D1156" t="s">
        <v>366</v>
      </c>
      <c r="E1156" t="s">
        <v>579</v>
      </c>
    </row>
    <row r="1157" spans="1:5" x14ac:dyDescent="0.2">
      <c r="A1157" t="s">
        <v>704</v>
      </c>
      <c r="B1157" t="s">
        <v>312</v>
      </c>
      <c r="C1157" t="s">
        <v>384</v>
      </c>
      <c r="D1157" t="s">
        <v>137</v>
      </c>
      <c r="E1157" t="s">
        <v>593</v>
      </c>
    </row>
    <row r="1158" spans="1:5" x14ac:dyDescent="0.2">
      <c r="A1158" t="s">
        <v>704</v>
      </c>
      <c r="B1158" t="s">
        <v>312</v>
      </c>
      <c r="C1158" t="s">
        <v>384</v>
      </c>
      <c r="D1158" t="s">
        <v>47</v>
      </c>
      <c r="E1158" t="s">
        <v>580</v>
      </c>
    </row>
    <row r="1159" spans="1:5" x14ac:dyDescent="0.2">
      <c r="A1159" t="s">
        <v>704</v>
      </c>
      <c r="B1159" t="s">
        <v>312</v>
      </c>
      <c r="C1159" t="s">
        <v>384</v>
      </c>
      <c r="D1159" t="s">
        <v>85</v>
      </c>
      <c r="E1159" t="s">
        <v>569</v>
      </c>
    </row>
    <row r="1160" spans="1:5" x14ac:dyDescent="0.2">
      <c r="A1160" t="s">
        <v>704</v>
      </c>
      <c r="B1160" t="s">
        <v>312</v>
      </c>
      <c r="C1160" t="s">
        <v>384</v>
      </c>
      <c r="D1160" t="s">
        <v>85</v>
      </c>
      <c r="E1160" t="s">
        <v>570</v>
      </c>
    </row>
    <row r="1161" spans="1:5" x14ac:dyDescent="0.2">
      <c r="A1161" t="s">
        <v>704</v>
      </c>
      <c r="B1161" t="s">
        <v>312</v>
      </c>
      <c r="C1161" t="s">
        <v>384</v>
      </c>
      <c r="D1161" t="s">
        <v>85</v>
      </c>
      <c r="E1161" t="s">
        <v>571</v>
      </c>
    </row>
    <row r="1162" spans="1:5" x14ac:dyDescent="0.2">
      <c r="A1162" t="s">
        <v>704</v>
      </c>
      <c r="B1162" t="s">
        <v>312</v>
      </c>
      <c r="C1162" t="s">
        <v>384</v>
      </c>
      <c r="D1162" t="s">
        <v>85</v>
      </c>
      <c r="E1162" t="s">
        <v>581</v>
      </c>
    </row>
    <row r="1163" spans="1:5" x14ac:dyDescent="0.2">
      <c r="A1163" t="s">
        <v>704</v>
      </c>
      <c r="B1163" t="s">
        <v>312</v>
      </c>
      <c r="C1163" t="s">
        <v>384</v>
      </c>
      <c r="D1163" t="s">
        <v>75</v>
      </c>
      <c r="E1163" t="s">
        <v>607</v>
      </c>
    </row>
    <row r="1164" spans="1:5" x14ac:dyDescent="0.2">
      <c r="A1164" t="s">
        <v>704</v>
      </c>
      <c r="B1164" t="s">
        <v>312</v>
      </c>
      <c r="C1164" t="s">
        <v>384</v>
      </c>
      <c r="D1164" t="s">
        <v>387</v>
      </c>
      <c r="E1164" t="s">
        <v>447</v>
      </c>
    </row>
    <row r="1165" spans="1:5" x14ac:dyDescent="0.2">
      <c r="A1165" t="s">
        <v>704</v>
      </c>
      <c r="B1165" t="s">
        <v>312</v>
      </c>
      <c r="C1165" t="s">
        <v>384</v>
      </c>
      <c r="D1165" t="s">
        <v>387</v>
      </c>
      <c r="E1165" t="s">
        <v>448</v>
      </c>
    </row>
    <row r="1166" spans="1:5" x14ac:dyDescent="0.2">
      <c r="A1166" t="s">
        <v>704</v>
      </c>
      <c r="B1166" t="s">
        <v>312</v>
      </c>
      <c r="C1166" t="s">
        <v>386</v>
      </c>
      <c r="D1166" t="s">
        <v>372</v>
      </c>
    </row>
    <row r="1167" spans="1:5" x14ac:dyDescent="0.2">
      <c r="A1167" t="s">
        <v>704</v>
      </c>
      <c r="B1167" t="s">
        <v>312</v>
      </c>
      <c r="C1167" t="s">
        <v>386</v>
      </c>
      <c r="D1167" t="s">
        <v>315</v>
      </c>
    </row>
    <row r="1168" spans="1:5" x14ac:dyDescent="0.2">
      <c r="A1168" t="s">
        <v>704</v>
      </c>
      <c r="B1168" t="s">
        <v>312</v>
      </c>
      <c r="C1168" t="s">
        <v>386</v>
      </c>
      <c r="D1168" t="s">
        <v>29</v>
      </c>
    </row>
    <row r="1169" spans="1:5" x14ac:dyDescent="0.2">
      <c r="A1169" t="s">
        <v>704</v>
      </c>
      <c r="B1169" t="s">
        <v>85</v>
      </c>
      <c r="C1169" t="s">
        <v>384</v>
      </c>
      <c r="D1169" t="s">
        <v>387</v>
      </c>
      <c r="E1169" t="s">
        <v>388</v>
      </c>
    </row>
    <row r="1170" spans="1:5" x14ac:dyDescent="0.2">
      <c r="A1170" t="s">
        <v>704</v>
      </c>
      <c r="B1170" t="s">
        <v>85</v>
      </c>
      <c r="C1170" t="s">
        <v>384</v>
      </c>
      <c r="D1170" t="s">
        <v>387</v>
      </c>
      <c r="E1170" t="s">
        <v>445</v>
      </c>
    </row>
    <row r="1171" spans="1:5" x14ac:dyDescent="0.2">
      <c r="A1171" t="s">
        <v>704</v>
      </c>
      <c r="B1171" t="s">
        <v>85</v>
      </c>
      <c r="C1171" t="s">
        <v>384</v>
      </c>
      <c r="D1171" t="s">
        <v>215</v>
      </c>
      <c r="E1171" t="s">
        <v>478</v>
      </c>
    </row>
    <row r="1172" spans="1:5" x14ac:dyDescent="0.2">
      <c r="A1172" t="s">
        <v>704</v>
      </c>
      <c r="B1172" t="s">
        <v>85</v>
      </c>
      <c r="C1172" t="s">
        <v>384</v>
      </c>
      <c r="D1172" t="s">
        <v>106</v>
      </c>
      <c r="E1172" t="s">
        <v>463</v>
      </c>
    </row>
    <row r="1173" spans="1:5" x14ac:dyDescent="0.2">
      <c r="A1173" t="s">
        <v>704</v>
      </c>
      <c r="B1173" t="s">
        <v>85</v>
      </c>
      <c r="C1173" t="s">
        <v>384</v>
      </c>
      <c r="D1173" t="s">
        <v>342</v>
      </c>
      <c r="E1173" t="s">
        <v>614</v>
      </c>
    </row>
    <row r="1174" spans="1:5" x14ac:dyDescent="0.2">
      <c r="A1174" t="s">
        <v>704</v>
      </c>
      <c r="B1174" t="s">
        <v>85</v>
      </c>
      <c r="C1174" t="s">
        <v>384</v>
      </c>
      <c r="D1174" t="s">
        <v>342</v>
      </c>
      <c r="E1174" t="s">
        <v>559</v>
      </c>
    </row>
    <row r="1175" spans="1:5" x14ac:dyDescent="0.2">
      <c r="A1175" t="s">
        <v>704</v>
      </c>
      <c r="B1175" t="s">
        <v>85</v>
      </c>
      <c r="C1175" t="s">
        <v>384</v>
      </c>
      <c r="D1175" t="s">
        <v>47</v>
      </c>
      <c r="E1175" t="s">
        <v>561</v>
      </c>
    </row>
    <row r="1176" spans="1:5" x14ac:dyDescent="0.2">
      <c r="A1176" t="s">
        <v>704</v>
      </c>
      <c r="B1176" t="s">
        <v>85</v>
      </c>
      <c r="C1176" t="s">
        <v>384</v>
      </c>
      <c r="D1176" t="s">
        <v>342</v>
      </c>
      <c r="E1176" t="s">
        <v>565</v>
      </c>
    </row>
    <row r="1177" spans="1:5" x14ac:dyDescent="0.2">
      <c r="A1177" t="s">
        <v>704</v>
      </c>
      <c r="B1177" t="s">
        <v>85</v>
      </c>
      <c r="C1177" t="s">
        <v>384</v>
      </c>
      <c r="D1177" t="s">
        <v>342</v>
      </c>
      <c r="E1177" t="s">
        <v>567</v>
      </c>
    </row>
    <row r="1178" spans="1:5" x14ac:dyDescent="0.2">
      <c r="A1178" t="s">
        <v>704</v>
      </c>
      <c r="B1178" t="s">
        <v>85</v>
      </c>
      <c r="C1178" t="s">
        <v>384</v>
      </c>
      <c r="D1178" t="s">
        <v>342</v>
      </c>
      <c r="E1178" t="s">
        <v>568</v>
      </c>
    </row>
    <row r="1179" spans="1:5" x14ac:dyDescent="0.2">
      <c r="A1179" t="s">
        <v>704</v>
      </c>
      <c r="B1179" t="s">
        <v>85</v>
      </c>
      <c r="C1179" t="s">
        <v>384</v>
      </c>
      <c r="D1179" t="s">
        <v>47</v>
      </c>
      <c r="E1179" t="s">
        <v>578</v>
      </c>
    </row>
    <row r="1180" spans="1:5" x14ac:dyDescent="0.2">
      <c r="A1180" t="s">
        <v>704</v>
      </c>
      <c r="B1180" t="s">
        <v>85</v>
      </c>
      <c r="C1180" t="s">
        <v>384</v>
      </c>
      <c r="D1180" t="s">
        <v>47</v>
      </c>
      <c r="E1180" t="s">
        <v>586</v>
      </c>
    </row>
    <row r="1181" spans="1:5" x14ac:dyDescent="0.2">
      <c r="A1181" t="s">
        <v>704</v>
      </c>
      <c r="B1181" t="s">
        <v>85</v>
      </c>
      <c r="C1181" t="s">
        <v>384</v>
      </c>
      <c r="D1181" t="s">
        <v>47</v>
      </c>
      <c r="E1181" t="s">
        <v>580</v>
      </c>
    </row>
    <row r="1182" spans="1:5" x14ac:dyDescent="0.2">
      <c r="A1182" t="s">
        <v>704</v>
      </c>
      <c r="B1182" t="s">
        <v>85</v>
      </c>
      <c r="C1182" t="s">
        <v>384</v>
      </c>
      <c r="D1182" t="s">
        <v>80</v>
      </c>
      <c r="E1182" t="s">
        <v>615</v>
      </c>
    </row>
    <row r="1183" spans="1:5" x14ac:dyDescent="0.2">
      <c r="A1183" t="s">
        <v>704</v>
      </c>
      <c r="B1183" t="s">
        <v>85</v>
      </c>
      <c r="C1183" t="s">
        <v>384</v>
      </c>
      <c r="D1183" t="s">
        <v>387</v>
      </c>
      <c r="E1183" t="s">
        <v>446</v>
      </c>
    </row>
    <row r="1184" spans="1:5" x14ac:dyDescent="0.2">
      <c r="A1184" t="s">
        <v>704</v>
      </c>
      <c r="B1184" t="s">
        <v>85</v>
      </c>
      <c r="C1184" t="s">
        <v>384</v>
      </c>
      <c r="D1184" t="s">
        <v>387</v>
      </c>
      <c r="E1184" t="s">
        <v>447</v>
      </c>
    </row>
    <row r="1185" spans="1:5" x14ac:dyDescent="0.2">
      <c r="A1185" t="s">
        <v>704</v>
      </c>
      <c r="B1185" t="s">
        <v>85</v>
      </c>
      <c r="C1185" t="s">
        <v>384</v>
      </c>
      <c r="D1185" t="s">
        <v>387</v>
      </c>
      <c r="E1185" t="s">
        <v>448</v>
      </c>
    </row>
    <row r="1186" spans="1:5" x14ac:dyDescent="0.2">
      <c r="A1186" t="s">
        <v>704</v>
      </c>
      <c r="B1186" t="s">
        <v>85</v>
      </c>
      <c r="C1186" t="s">
        <v>384</v>
      </c>
      <c r="D1186" t="s">
        <v>387</v>
      </c>
      <c r="E1186" t="s">
        <v>455</v>
      </c>
    </row>
    <row r="1187" spans="1:5" x14ac:dyDescent="0.2">
      <c r="A1187" t="s">
        <v>704</v>
      </c>
      <c r="B1187" t="s">
        <v>85</v>
      </c>
      <c r="C1187" t="s">
        <v>384</v>
      </c>
      <c r="D1187" t="s">
        <v>106</v>
      </c>
      <c r="E1187" t="s">
        <v>575</v>
      </c>
    </row>
    <row r="1188" spans="1:5" x14ac:dyDescent="0.2">
      <c r="A1188" t="s">
        <v>704</v>
      </c>
      <c r="B1188" t="s">
        <v>85</v>
      </c>
      <c r="C1188" t="s">
        <v>384</v>
      </c>
      <c r="D1188" t="s">
        <v>387</v>
      </c>
      <c r="E1188" t="s">
        <v>449</v>
      </c>
    </row>
    <row r="1189" spans="1:5" x14ac:dyDescent="0.2">
      <c r="A1189" t="s">
        <v>704</v>
      </c>
      <c r="B1189" t="s">
        <v>85</v>
      </c>
      <c r="C1189" t="s">
        <v>384</v>
      </c>
      <c r="D1189" t="s">
        <v>387</v>
      </c>
      <c r="E1189" t="s">
        <v>428</v>
      </c>
    </row>
    <row r="1190" spans="1:5" x14ac:dyDescent="0.2">
      <c r="A1190" t="s">
        <v>704</v>
      </c>
      <c r="B1190" t="s">
        <v>85</v>
      </c>
      <c r="C1190" t="s">
        <v>384</v>
      </c>
      <c r="D1190" t="s">
        <v>387</v>
      </c>
      <c r="E1190" t="s">
        <v>451</v>
      </c>
    </row>
    <row r="1191" spans="1:5" x14ac:dyDescent="0.2">
      <c r="A1191" t="s">
        <v>704</v>
      </c>
      <c r="B1191" t="s">
        <v>85</v>
      </c>
      <c r="C1191" t="s">
        <v>386</v>
      </c>
      <c r="D1191" t="s">
        <v>372</v>
      </c>
    </row>
    <row r="1192" spans="1:5" x14ac:dyDescent="0.2">
      <c r="A1192" t="s">
        <v>704</v>
      </c>
      <c r="B1192" t="s">
        <v>85</v>
      </c>
      <c r="C1192" t="s">
        <v>386</v>
      </c>
      <c r="D1192" t="s">
        <v>315</v>
      </c>
    </row>
    <row r="1193" spans="1:5" x14ac:dyDescent="0.2">
      <c r="A1193" t="s">
        <v>704</v>
      </c>
      <c r="B1193" t="s">
        <v>74</v>
      </c>
      <c r="C1193" t="s">
        <v>384</v>
      </c>
      <c r="D1193" t="s">
        <v>387</v>
      </c>
      <c r="E1193" t="s">
        <v>445</v>
      </c>
    </row>
    <row r="1194" spans="1:5" x14ac:dyDescent="0.2">
      <c r="A1194" t="s">
        <v>704</v>
      </c>
      <c r="B1194" t="s">
        <v>74</v>
      </c>
      <c r="C1194" t="s">
        <v>384</v>
      </c>
      <c r="D1194" t="s">
        <v>270</v>
      </c>
      <c r="E1194" t="s">
        <v>525</v>
      </c>
    </row>
    <row r="1195" spans="1:5" x14ac:dyDescent="0.2">
      <c r="A1195" t="s">
        <v>704</v>
      </c>
      <c r="B1195" t="s">
        <v>74</v>
      </c>
      <c r="C1195" t="s">
        <v>384</v>
      </c>
      <c r="D1195" t="s">
        <v>342</v>
      </c>
      <c r="E1195" t="s">
        <v>559</v>
      </c>
    </row>
    <row r="1196" spans="1:5" x14ac:dyDescent="0.2">
      <c r="A1196" t="s">
        <v>704</v>
      </c>
      <c r="B1196" t="s">
        <v>74</v>
      </c>
      <c r="C1196" t="s">
        <v>384</v>
      </c>
      <c r="D1196" t="s">
        <v>337</v>
      </c>
      <c r="E1196" t="s">
        <v>584</v>
      </c>
    </row>
    <row r="1197" spans="1:5" x14ac:dyDescent="0.2">
      <c r="A1197" t="s">
        <v>704</v>
      </c>
      <c r="B1197" t="s">
        <v>74</v>
      </c>
      <c r="C1197" t="s">
        <v>384</v>
      </c>
      <c r="D1197" t="s">
        <v>63</v>
      </c>
      <c r="E1197" t="s">
        <v>616</v>
      </c>
    </row>
    <row r="1198" spans="1:5" x14ac:dyDescent="0.2">
      <c r="A1198" t="s">
        <v>704</v>
      </c>
      <c r="B1198" t="s">
        <v>74</v>
      </c>
      <c r="C1198" t="s">
        <v>384</v>
      </c>
      <c r="D1198" t="s">
        <v>47</v>
      </c>
      <c r="E1198" t="s">
        <v>561</v>
      </c>
    </row>
    <row r="1199" spans="1:5" x14ac:dyDescent="0.2">
      <c r="A1199" t="s">
        <v>704</v>
      </c>
      <c r="B1199" t="s">
        <v>74</v>
      </c>
      <c r="C1199" t="s">
        <v>384</v>
      </c>
      <c r="D1199" t="s">
        <v>270</v>
      </c>
      <c r="E1199" t="s">
        <v>528</v>
      </c>
    </row>
    <row r="1200" spans="1:5" x14ac:dyDescent="0.2">
      <c r="A1200" t="s">
        <v>704</v>
      </c>
      <c r="B1200" t="s">
        <v>74</v>
      </c>
      <c r="C1200" t="s">
        <v>384</v>
      </c>
      <c r="D1200" t="s">
        <v>85</v>
      </c>
      <c r="E1200" t="s">
        <v>566</v>
      </c>
    </row>
    <row r="1201" spans="1:5" x14ac:dyDescent="0.2">
      <c r="A1201" t="s">
        <v>704</v>
      </c>
      <c r="B1201" t="s">
        <v>74</v>
      </c>
      <c r="C1201" t="s">
        <v>384</v>
      </c>
      <c r="D1201" t="s">
        <v>75</v>
      </c>
      <c r="E1201" t="s">
        <v>617</v>
      </c>
    </row>
    <row r="1202" spans="1:5" x14ac:dyDescent="0.2">
      <c r="A1202" t="s">
        <v>704</v>
      </c>
      <c r="B1202" t="s">
        <v>74</v>
      </c>
      <c r="C1202" t="s">
        <v>384</v>
      </c>
      <c r="D1202" t="s">
        <v>342</v>
      </c>
      <c r="E1202" t="s">
        <v>567</v>
      </c>
    </row>
    <row r="1203" spans="1:5" x14ac:dyDescent="0.2">
      <c r="A1203" t="s">
        <v>704</v>
      </c>
      <c r="B1203" t="s">
        <v>74</v>
      </c>
      <c r="C1203" t="s">
        <v>384</v>
      </c>
      <c r="D1203" t="s">
        <v>342</v>
      </c>
      <c r="E1203" t="s">
        <v>568</v>
      </c>
    </row>
    <row r="1204" spans="1:5" x14ac:dyDescent="0.2">
      <c r="A1204" t="s">
        <v>704</v>
      </c>
      <c r="B1204" t="s">
        <v>74</v>
      </c>
      <c r="C1204" t="s">
        <v>384</v>
      </c>
      <c r="D1204" t="s">
        <v>337</v>
      </c>
      <c r="E1204" t="s">
        <v>577</v>
      </c>
    </row>
    <row r="1205" spans="1:5" x14ac:dyDescent="0.2">
      <c r="A1205" t="s">
        <v>704</v>
      </c>
      <c r="B1205" t="s">
        <v>74</v>
      </c>
      <c r="C1205" t="s">
        <v>384</v>
      </c>
      <c r="D1205" t="s">
        <v>337</v>
      </c>
      <c r="E1205" t="s">
        <v>613</v>
      </c>
    </row>
    <row r="1206" spans="1:5" x14ac:dyDescent="0.2">
      <c r="A1206" t="s">
        <v>704</v>
      </c>
      <c r="B1206" t="s">
        <v>74</v>
      </c>
      <c r="C1206" t="s">
        <v>384</v>
      </c>
      <c r="D1206" t="s">
        <v>47</v>
      </c>
      <c r="E1206" t="s">
        <v>578</v>
      </c>
    </row>
    <row r="1207" spans="1:5" x14ac:dyDescent="0.2">
      <c r="A1207" t="s">
        <v>704</v>
      </c>
      <c r="B1207" t="s">
        <v>74</v>
      </c>
      <c r="C1207" t="s">
        <v>384</v>
      </c>
      <c r="D1207" t="s">
        <v>47</v>
      </c>
      <c r="E1207" t="s">
        <v>586</v>
      </c>
    </row>
    <row r="1208" spans="1:5" x14ac:dyDescent="0.2">
      <c r="A1208" t="s">
        <v>704</v>
      </c>
      <c r="B1208" t="s">
        <v>74</v>
      </c>
      <c r="C1208" t="s">
        <v>384</v>
      </c>
      <c r="D1208" t="s">
        <v>366</v>
      </c>
      <c r="E1208" t="s">
        <v>579</v>
      </c>
    </row>
    <row r="1209" spans="1:5" x14ac:dyDescent="0.2">
      <c r="A1209" t="s">
        <v>704</v>
      </c>
      <c r="B1209" t="s">
        <v>74</v>
      </c>
      <c r="C1209" t="s">
        <v>384</v>
      </c>
      <c r="D1209" t="s">
        <v>347</v>
      </c>
      <c r="E1209" t="s">
        <v>591</v>
      </c>
    </row>
    <row r="1210" spans="1:5" x14ac:dyDescent="0.2">
      <c r="A1210" t="s">
        <v>704</v>
      </c>
      <c r="B1210" t="s">
        <v>74</v>
      </c>
      <c r="C1210" t="s">
        <v>384</v>
      </c>
      <c r="D1210" t="s">
        <v>137</v>
      </c>
      <c r="E1210" t="s">
        <v>593</v>
      </c>
    </row>
    <row r="1211" spans="1:5" x14ac:dyDescent="0.2">
      <c r="A1211" t="s">
        <v>704</v>
      </c>
      <c r="B1211" t="s">
        <v>74</v>
      </c>
      <c r="C1211" t="s">
        <v>384</v>
      </c>
      <c r="D1211" t="s">
        <v>47</v>
      </c>
      <c r="E1211" t="s">
        <v>580</v>
      </c>
    </row>
    <row r="1212" spans="1:5" x14ac:dyDescent="0.2">
      <c r="A1212" t="s">
        <v>704</v>
      </c>
      <c r="B1212" t="s">
        <v>74</v>
      </c>
      <c r="C1212" t="s">
        <v>384</v>
      </c>
      <c r="D1212" t="s">
        <v>85</v>
      </c>
      <c r="E1212" t="s">
        <v>569</v>
      </c>
    </row>
    <row r="1213" spans="1:5" x14ac:dyDescent="0.2">
      <c r="A1213" t="s">
        <v>704</v>
      </c>
      <c r="B1213" t="s">
        <v>74</v>
      </c>
      <c r="C1213" t="s">
        <v>384</v>
      </c>
      <c r="D1213" t="s">
        <v>85</v>
      </c>
      <c r="E1213" t="s">
        <v>570</v>
      </c>
    </row>
    <row r="1214" spans="1:5" x14ac:dyDescent="0.2">
      <c r="A1214" t="s">
        <v>704</v>
      </c>
      <c r="B1214" t="s">
        <v>74</v>
      </c>
      <c r="C1214" t="s">
        <v>384</v>
      </c>
      <c r="D1214" t="s">
        <v>85</v>
      </c>
      <c r="E1214" t="s">
        <v>571</v>
      </c>
    </row>
    <row r="1215" spans="1:5" x14ac:dyDescent="0.2">
      <c r="A1215" t="s">
        <v>704</v>
      </c>
      <c r="B1215" t="s">
        <v>74</v>
      </c>
      <c r="C1215" t="s">
        <v>384</v>
      </c>
      <c r="D1215" t="s">
        <v>85</v>
      </c>
      <c r="E1215" t="s">
        <v>581</v>
      </c>
    </row>
    <row r="1216" spans="1:5" x14ac:dyDescent="0.2">
      <c r="A1216" t="s">
        <v>704</v>
      </c>
      <c r="B1216" t="s">
        <v>74</v>
      </c>
      <c r="C1216" t="s">
        <v>384</v>
      </c>
      <c r="D1216" t="s">
        <v>75</v>
      </c>
      <c r="E1216" t="s">
        <v>607</v>
      </c>
    </row>
    <row r="1217" spans="1:5" x14ac:dyDescent="0.2">
      <c r="A1217" t="s">
        <v>704</v>
      </c>
      <c r="B1217" t="s">
        <v>74</v>
      </c>
      <c r="C1217" t="s">
        <v>384</v>
      </c>
      <c r="D1217" t="s">
        <v>387</v>
      </c>
      <c r="E1217" t="s">
        <v>476</v>
      </c>
    </row>
    <row r="1218" spans="1:5" x14ac:dyDescent="0.2">
      <c r="A1218" t="s">
        <v>704</v>
      </c>
      <c r="B1218" t="s">
        <v>74</v>
      </c>
      <c r="C1218" t="s">
        <v>384</v>
      </c>
      <c r="D1218" t="s">
        <v>387</v>
      </c>
      <c r="E1218" t="s">
        <v>499</v>
      </c>
    </row>
    <row r="1219" spans="1:5" x14ac:dyDescent="0.2">
      <c r="A1219" t="s">
        <v>704</v>
      </c>
      <c r="B1219" t="s">
        <v>74</v>
      </c>
      <c r="C1219" t="s">
        <v>384</v>
      </c>
      <c r="D1219" t="s">
        <v>387</v>
      </c>
      <c r="E1219" t="s">
        <v>529</v>
      </c>
    </row>
    <row r="1220" spans="1:5" x14ac:dyDescent="0.2">
      <c r="A1220" t="s">
        <v>704</v>
      </c>
      <c r="B1220" t="s">
        <v>74</v>
      </c>
      <c r="C1220" t="s">
        <v>384</v>
      </c>
      <c r="D1220" t="s">
        <v>387</v>
      </c>
      <c r="E1220" t="s">
        <v>447</v>
      </c>
    </row>
    <row r="1221" spans="1:5" x14ac:dyDescent="0.2">
      <c r="A1221" t="s">
        <v>704</v>
      </c>
      <c r="B1221" t="s">
        <v>74</v>
      </c>
      <c r="C1221" t="s">
        <v>384</v>
      </c>
      <c r="D1221" t="s">
        <v>387</v>
      </c>
      <c r="E1221" t="s">
        <v>448</v>
      </c>
    </row>
    <row r="1222" spans="1:5" x14ac:dyDescent="0.2">
      <c r="A1222" t="s">
        <v>704</v>
      </c>
      <c r="B1222" t="s">
        <v>74</v>
      </c>
      <c r="C1222" t="s">
        <v>384</v>
      </c>
      <c r="D1222" t="s">
        <v>106</v>
      </c>
      <c r="E1222" t="s">
        <v>575</v>
      </c>
    </row>
    <row r="1223" spans="1:5" x14ac:dyDescent="0.2">
      <c r="A1223" t="s">
        <v>704</v>
      </c>
      <c r="B1223" t="s">
        <v>74</v>
      </c>
      <c r="C1223" t="s">
        <v>384</v>
      </c>
      <c r="D1223" t="s">
        <v>387</v>
      </c>
      <c r="E1223" t="s">
        <v>449</v>
      </c>
    </row>
    <row r="1224" spans="1:5" x14ac:dyDescent="0.2">
      <c r="A1224" t="s">
        <v>704</v>
      </c>
      <c r="B1224" t="s">
        <v>74</v>
      </c>
      <c r="C1224" t="s">
        <v>384</v>
      </c>
      <c r="D1224" t="s">
        <v>387</v>
      </c>
      <c r="E1224" t="s">
        <v>454</v>
      </c>
    </row>
    <row r="1225" spans="1:5" x14ac:dyDescent="0.2">
      <c r="A1225" t="s">
        <v>704</v>
      </c>
      <c r="B1225" t="s">
        <v>74</v>
      </c>
      <c r="C1225" t="s">
        <v>384</v>
      </c>
      <c r="D1225" t="s">
        <v>387</v>
      </c>
      <c r="E1225" t="s">
        <v>428</v>
      </c>
    </row>
    <row r="1226" spans="1:5" x14ac:dyDescent="0.2">
      <c r="A1226" t="s">
        <v>704</v>
      </c>
      <c r="B1226" t="s">
        <v>74</v>
      </c>
      <c r="C1226" t="s">
        <v>386</v>
      </c>
      <c r="D1226" t="s">
        <v>372</v>
      </c>
    </row>
    <row r="1227" spans="1:5" x14ac:dyDescent="0.2">
      <c r="A1227" t="s">
        <v>704</v>
      </c>
      <c r="B1227" t="s">
        <v>176</v>
      </c>
      <c r="C1227" t="s">
        <v>384</v>
      </c>
      <c r="D1227" t="s">
        <v>342</v>
      </c>
      <c r="E1227" t="s">
        <v>559</v>
      </c>
    </row>
    <row r="1228" spans="1:5" x14ac:dyDescent="0.2">
      <c r="A1228" t="s">
        <v>704</v>
      </c>
      <c r="B1228" t="s">
        <v>176</v>
      </c>
      <c r="C1228" t="s">
        <v>384</v>
      </c>
      <c r="D1228" t="s">
        <v>337</v>
      </c>
      <c r="E1228" t="s">
        <v>584</v>
      </c>
    </row>
    <row r="1229" spans="1:5" x14ac:dyDescent="0.2">
      <c r="A1229" t="s">
        <v>704</v>
      </c>
      <c r="B1229" t="s">
        <v>176</v>
      </c>
      <c r="C1229" t="s">
        <v>384</v>
      </c>
      <c r="D1229" t="s">
        <v>342</v>
      </c>
      <c r="E1229" t="s">
        <v>567</v>
      </c>
    </row>
    <row r="1230" spans="1:5" x14ac:dyDescent="0.2">
      <c r="A1230" t="s">
        <v>704</v>
      </c>
      <c r="B1230" t="s">
        <v>176</v>
      </c>
      <c r="C1230" t="s">
        <v>384</v>
      </c>
      <c r="D1230" t="s">
        <v>337</v>
      </c>
      <c r="E1230" t="s">
        <v>577</v>
      </c>
    </row>
    <row r="1231" spans="1:5" x14ac:dyDescent="0.2">
      <c r="A1231" t="s">
        <v>704</v>
      </c>
      <c r="B1231" t="s">
        <v>176</v>
      </c>
      <c r="C1231" t="s">
        <v>384</v>
      </c>
      <c r="D1231" t="s">
        <v>337</v>
      </c>
      <c r="E1231" t="s">
        <v>613</v>
      </c>
    </row>
    <row r="1232" spans="1:5" x14ac:dyDescent="0.2">
      <c r="A1232" t="s">
        <v>704</v>
      </c>
      <c r="B1232" t="s">
        <v>176</v>
      </c>
      <c r="C1232" t="s">
        <v>384</v>
      </c>
      <c r="D1232" t="s">
        <v>47</v>
      </c>
      <c r="E1232" t="s">
        <v>578</v>
      </c>
    </row>
    <row r="1233" spans="1:5" x14ac:dyDescent="0.2">
      <c r="A1233" t="s">
        <v>704</v>
      </c>
      <c r="B1233" t="s">
        <v>176</v>
      </c>
      <c r="C1233" t="s">
        <v>384</v>
      </c>
      <c r="D1233" t="s">
        <v>47</v>
      </c>
      <c r="E1233" t="s">
        <v>586</v>
      </c>
    </row>
    <row r="1234" spans="1:5" x14ac:dyDescent="0.2">
      <c r="A1234" t="s">
        <v>704</v>
      </c>
      <c r="B1234" t="s">
        <v>176</v>
      </c>
      <c r="C1234" t="s">
        <v>384</v>
      </c>
      <c r="D1234" t="s">
        <v>47</v>
      </c>
      <c r="E1234" t="s">
        <v>580</v>
      </c>
    </row>
    <row r="1235" spans="1:5" x14ac:dyDescent="0.2">
      <c r="A1235" t="s">
        <v>704</v>
      </c>
      <c r="B1235" t="s">
        <v>176</v>
      </c>
      <c r="C1235" t="s">
        <v>384</v>
      </c>
      <c r="D1235" t="s">
        <v>85</v>
      </c>
      <c r="E1235" t="s">
        <v>569</v>
      </c>
    </row>
    <row r="1236" spans="1:5" x14ac:dyDescent="0.2">
      <c r="A1236" t="s">
        <v>704</v>
      </c>
      <c r="B1236" t="s">
        <v>176</v>
      </c>
      <c r="C1236" t="s">
        <v>384</v>
      </c>
      <c r="D1236" t="s">
        <v>85</v>
      </c>
      <c r="E1236" t="s">
        <v>570</v>
      </c>
    </row>
    <row r="1237" spans="1:5" x14ac:dyDescent="0.2">
      <c r="A1237" t="s">
        <v>704</v>
      </c>
      <c r="B1237" t="s">
        <v>176</v>
      </c>
      <c r="C1237" t="s">
        <v>384</v>
      </c>
      <c r="D1237" t="s">
        <v>387</v>
      </c>
      <c r="E1237" t="s">
        <v>499</v>
      </c>
    </row>
    <row r="1238" spans="1:5" x14ac:dyDescent="0.2">
      <c r="A1238" t="s">
        <v>704</v>
      </c>
      <c r="B1238" t="s">
        <v>176</v>
      </c>
      <c r="C1238" t="s">
        <v>384</v>
      </c>
      <c r="D1238" t="s">
        <v>387</v>
      </c>
      <c r="E1238" t="s">
        <v>447</v>
      </c>
    </row>
    <row r="1239" spans="1:5" x14ac:dyDescent="0.2">
      <c r="A1239" t="s">
        <v>704</v>
      </c>
      <c r="B1239" t="s">
        <v>176</v>
      </c>
      <c r="C1239" t="s">
        <v>384</v>
      </c>
      <c r="D1239" t="s">
        <v>387</v>
      </c>
      <c r="E1239" t="s">
        <v>448</v>
      </c>
    </row>
    <row r="1240" spans="1:5" x14ac:dyDescent="0.2">
      <c r="A1240" t="s">
        <v>704</v>
      </c>
      <c r="B1240" t="s">
        <v>176</v>
      </c>
      <c r="C1240" t="s">
        <v>384</v>
      </c>
      <c r="D1240" t="s">
        <v>387</v>
      </c>
      <c r="E1240" t="s">
        <v>455</v>
      </c>
    </row>
    <row r="1241" spans="1:5" x14ac:dyDescent="0.2">
      <c r="A1241" t="s">
        <v>704</v>
      </c>
      <c r="B1241" t="s">
        <v>176</v>
      </c>
      <c r="C1241" t="s">
        <v>386</v>
      </c>
      <c r="D1241" t="s">
        <v>372</v>
      </c>
    </row>
    <row r="1242" spans="1:5" x14ac:dyDescent="0.2">
      <c r="A1242" t="s">
        <v>704</v>
      </c>
      <c r="B1242" t="s">
        <v>176</v>
      </c>
      <c r="C1242" t="s">
        <v>386</v>
      </c>
      <c r="D1242" t="s">
        <v>57</v>
      </c>
    </row>
    <row r="1243" spans="1:5" x14ac:dyDescent="0.2">
      <c r="A1243" t="s">
        <v>704</v>
      </c>
      <c r="B1243" t="s">
        <v>11</v>
      </c>
      <c r="C1243" t="s">
        <v>384</v>
      </c>
      <c r="D1243" t="s">
        <v>387</v>
      </c>
      <c r="E1243" t="s">
        <v>447</v>
      </c>
    </row>
    <row r="1244" spans="1:5" x14ac:dyDescent="0.2">
      <c r="A1244" t="s">
        <v>704</v>
      </c>
      <c r="B1244" t="s">
        <v>11</v>
      </c>
      <c r="C1244" t="s">
        <v>384</v>
      </c>
      <c r="D1244" t="s">
        <v>387</v>
      </c>
      <c r="E1244" t="s">
        <v>448</v>
      </c>
    </row>
    <row r="1245" spans="1:5" x14ac:dyDescent="0.2">
      <c r="A1245" t="s">
        <v>704</v>
      </c>
      <c r="B1245" t="s">
        <v>11</v>
      </c>
      <c r="C1245" t="s">
        <v>384</v>
      </c>
      <c r="D1245" t="s">
        <v>387</v>
      </c>
      <c r="E1245" t="s">
        <v>455</v>
      </c>
    </row>
    <row r="1246" spans="1:5" x14ac:dyDescent="0.2">
      <c r="A1246" t="s">
        <v>704</v>
      </c>
      <c r="B1246" t="s">
        <v>11</v>
      </c>
      <c r="C1246" t="s">
        <v>384</v>
      </c>
      <c r="D1246" t="s">
        <v>387</v>
      </c>
      <c r="E1246" t="s">
        <v>449</v>
      </c>
    </row>
    <row r="1247" spans="1:5" x14ac:dyDescent="0.2">
      <c r="A1247" t="s">
        <v>704</v>
      </c>
      <c r="B1247" t="s">
        <v>11</v>
      </c>
      <c r="C1247" t="s">
        <v>386</v>
      </c>
      <c r="D1247" t="s">
        <v>124</v>
      </c>
    </row>
    <row r="1248" spans="1:5" x14ac:dyDescent="0.2">
      <c r="A1248" t="s">
        <v>704</v>
      </c>
      <c r="B1248" t="s">
        <v>11</v>
      </c>
      <c r="C1248" t="s">
        <v>386</v>
      </c>
      <c r="D1248" t="s">
        <v>60</v>
      </c>
    </row>
    <row r="1249" spans="1:5" x14ac:dyDescent="0.2">
      <c r="A1249" t="s">
        <v>704</v>
      </c>
      <c r="B1249" t="s">
        <v>11</v>
      </c>
      <c r="C1249" t="s">
        <v>386</v>
      </c>
      <c r="D1249" t="s">
        <v>61</v>
      </c>
    </row>
    <row r="1250" spans="1:5" x14ac:dyDescent="0.2">
      <c r="A1250" t="s">
        <v>704</v>
      </c>
      <c r="B1250" t="s">
        <v>11</v>
      </c>
      <c r="C1250" t="s">
        <v>386</v>
      </c>
      <c r="D1250" t="s">
        <v>342</v>
      </c>
    </row>
    <row r="1251" spans="1:5" x14ac:dyDescent="0.2">
      <c r="A1251" t="s">
        <v>704</v>
      </c>
      <c r="B1251" t="s">
        <v>11</v>
      </c>
      <c r="C1251" t="s">
        <v>386</v>
      </c>
      <c r="D1251" t="s">
        <v>85</v>
      </c>
    </row>
    <row r="1252" spans="1:5" x14ac:dyDescent="0.2">
      <c r="A1252" t="s">
        <v>704</v>
      </c>
      <c r="B1252" t="s">
        <v>11</v>
      </c>
      <c r="C1252" t="s">
        <v>386</v>
      </c>
      <c r="D1252" t="s">
        <v>372</v>
      </c>
    </row>
    <row r="1253" spans="1:5" x14ac:dyDescent="0.2">
      <c r="A1253" t="s">
        <v>704</v>
      </c>
      <c r="B1253" t="s">
        <v>11</v>
      </c>
      <c r="C1253" t="s">
        <v>386</v>
      </c>
      <c r="D1253" t="s">
        <v>215</v>
      </c>
    </row>
    <row r="1254" spans="1:5" x14ac:dyDescent="0.2">
      <c r="A1254" t="s">
        <v>704</v>
      </c>
      <c r="B1254" t="s">
        <v>311</v>
      </c>
      <c r="C1254" t="s">
        <v>386</v>
      </c>
      <c r="D1254" t="s">
        <v>179</v>
      </c>
    </row>
    <row r="1255" spans="1:5" x14ac:dyDescent="0.2">
      <c r="A1255" t="s">
        <v>704</v>
      </c>
      <c r="B1255" t="s">
        <v>311</v>
      </c>
      <c r="C1255" t="s">
        <v>386</v>
      </c>
      <c r="D1255" t="s">
        <v>305</v>
      </c>
    </row>
    <row r="1256" spans="1:5" x14ac:dyDescent="0.2">
      <c r="A1256" t="s">
        <v>704</v>
      </c>
      <c r="B1256" t="s">
        <v>336</v>
      </c>
      <c r="C1256" t="s">
        <v>384</v>
      </c>
      <c r="D1256" t="s">
        <v>342</v>
      </c>
      <c r="E1256" t="s">
        <v>559</v>
      </c>
    </row>
    <row r="1257" spans="1:5" x14ac:dyDescent="0.2">
      <c r="A1257" t="s">
        <v>704</v>
      </c>
      <c r="B1257" t="s">
        <v>336</v>
      </c>
      <c r="C1257" t="s">
        <v>384</v>
      </c>
      <c r="D1257" t="s">
        <v>286</v>
      </c>
      <c r="E1257" t="s">
        <v>618</v>
      </c>
    </row>
    <row r="1258" spans="1:5" x14ac:dyDescent="0.2">
      <c r="A1258" t="s">
        <v>704</v>
      </c>
      <c r="B1258" t="s">
        <v>336</v>
      </c>
      <c r="C1258" t="s">
        <v>384</v>
      </c>
      <c r="D1258" t="s">
        <v>286</v>
      </c>
      <c r="E1258" t="s">
        <v>619</v>
      </c>
    </row>
    <row r="1259" spans="1:5" x14ac:dyDescent="0.2">
      <c r="A1259" t="s">
        <v>704</v>
      </c>
      <c r="B1259" t="s">
        <v>336</v>
      </c>
      <c r="C1259" t="s">
        <v>384</v>
      </c>
      <c r="D1259" t="s">
        <v>286</v>
      </c>
      <c r="E1259" t="s">
        <v>620</v>
      </c>
    </row>
    <row r="1260" spans="1:5" x14ac:dyDescent="0.2">
      <c r="A1260" t="s">
        <v>704</v>
      </c>
      <c r="B1260" t="s">
        <v>336</v>
      </c>
      <c r="C1260" t="s">
        <v>384</v>
      </c>
      <c r="D1260" t="s">
        <v>286</v>
      </c>
      <c r="E1260" t="s">
        <v>621</v>
      </c>
    </row>
    <row r="1261" spans="1:5" x14ac:dyDescent="0.2">
      <c r="A1261" t="s">
        <v>704</v>
      </c>
      <c r="B1261" t="s">
        <v>336</v>
      </c>
      <c r="C1261" t="s">
        <v>384</v>
      </c>
      <c r="D1261" t="s">
        <v>286</v>
      </c>
      <c r="E1261" t="s">
        <v>622</v>
      </c>
    </row>
    <row r="1262" spans="1:5" x14ac:dyDescent="0.2">
      <c r="A1262" t="s">
        <v>704</v>
      </c>
      <c r="B1262" t="s">
        <v>336</v>
      </c>
      <c r="C1262" t="s">
        <v>384</v>
      </c>
      <c r="D1262" t="s">
        <v>286</v>
      </c>
      <c r="E1262" t="s">
        <v>623</v>
      </c>
    </row>
    <row r="1263" spans="1:5" x14ac:dyDescent="0.2">
      <c r="A1263" t="s">
        <v>704</v>
      </c>
      <c r="B1263" t="s">
        <v>336</v>
      </c>
      <c r="C1263" t="s">
        <v>384</v>
      </c>
      <c r="D1263" t="s">
        <v>342</v>
      </c>
      <c r="E1263" t="s">
        <v>565</v>
      </c>
    </row>
    <row r="1264" spans="1:5" x14ac:dyDescent="0.2">
      <c r="A1264" t="s">
        <v>704</v>
      </c>
      <c r="B1264" t="s">
        <v>336</v>
      </c>
      <c r="C1264" t="s">
        <v>384</v>
      </c>
      <c r="D1264" t="s">
        <v>366</v>
      </c>
      <c r="E1264" t="s">
        <v>576</v>
      </c>
    </row>
    <row r="1265" spans="1:5" x14ac:dyDescent="0.2">
      <c r="A1265" t="s">
        <v>704</v>
      </c>
      <c r="B1265" t="s">
        <v>336</v>
      </c>
      <c r="C1265" t="s">
        <v>384</v>
      </c>
      <c r="D1265" t="s">
        <v>85</v>
      </c>
      <c r="E1265" t="s">
        <v>566</v>
      </c>
    </row>
    <row r="1266" spans="1:5" x14ac:dyDescent="0.2">
      <c r="A1266" t="s">
        <v>704</v>
      </c>
      <c r="B1266" t="s">
        <v>336</v>
      </c>
      <c r="C1266" t="s">
        <v>384</v>
      </c>
      <c r="D1266" t="s">
        <v>105</v>
      </c>
      <c r="E1266" t="s">
        <v>624</v>
      </c>
    </row>
    <row r="1267" spans="1:5" x14ac:dyDescent="0.2">
      <c r="A1267" t="s">
        <v>704</v>
      </c>
      <c r="B1267" t="s">
        <v>336</v>
      </c>
      <c r="C1267" t="s">
        <v>384</v>
      </c>
      <c r="D1267" t="s">
        <v>342</v>
      </c>
      <c r="E1267" t="s">
        <v>567</v>
      </c>
    </row>
    <row r="1268" spans="1:5" x14ac:dyDescent="0.2">
      <c r="A1268" t="s">
        <v>704</v>
      </c>
      <c r="B1268" t="s">
        <v>336</v>
      </c>
      <c r="C1268" t="s">
        <v>384</v>
      </c>
      <c r="D1268" t="s">
        <v>337</v>
      </c>
      <c r="E1268" t="s">
        <v>577</v>
      </c>
    </row>
    <row r="1269" spans="1:5" x14ac:dyDescent="0.2">
      <c r="A1269" t="s">
        <v>704</v>
      </c>
      <c r="B1269" t="s">
        <v>336</v>
      </c>
      <c r="C1269" t="s">
        <v>384</v>
      </c>
      <c r="D1269" t="s">
        <v>337</v>
      </c>
      <c r="E1269" t="s">
        <v>585</v>
      </c>
    </row>
    <row r="1270" spans="1:5" x14ac:dyDescent="0.2">
      <c r="A1270" t="s">
        <v>704</v>
      </c>
      <c r="B1270" t="s">
        <v>336</v>
      </c>
      <c r="C1270" t="s">
        <v>384</v>
      </c>
      <c r="D1270" t="s">
        <v>47</v>
      </c>
      <c r="E1270" t="s">
        <v>578</v>
      </c>
    </row>
    <row r="1271" spans="1:5" x14ac:dyDescent="0.2">
      <c r="A1271" t="s">
        <v>704</v>
      </c>
      <c r="B1271" t="s">
        <v>336</v>
      </c>
      <c r="C1271" t="s">
        <v>384</v>
      </c>
      <c r="D1271" t="s">
        <v>262</v>
      </c>
      <c r="E1271" t="s">
        <v>625</v>
      </c>
    </row>
    <row r="1272" spans="1:5" x14ac:dyDescent="0.2">
      <c r="A1272" t="s">
        <v>704</v>
      </c>
      <c r="B1272" t="s">
        <v>336</v>
      </c>
      <c r="C1272" t="s">
        <v>384</v>
      </c>
      <c r="D1272" t="s">
        <v>47</v>
      </c>
      <c r="E1272" t="s">
        <v>580</v>
      </c>
    </row>
    <row r="1273" spans="1:5" x14ac:dyDescent="0.2">
      <c r="A1273" t="s">
        <v>704</v>
      </c>
      <c r="B1273" t="s">
        <v>336</v>
      </c>
      <c r="C1273" t="s">
        <v>384</v>
      </c>
      <c r="D1273" t="s">
        <v>85</v>
      </c>
      <c r="E1273" t="s">
        <v>569</v>
      </c>
    </row>
    <row r="1274" spans="1:5" x14ac:dyDescent="0.2">
      <c r="A1274" t="s">
        <v>704</v>
      </c>
      <c r="B1274" t="s">
        <v>336</v>
      </c>
      <c r="C1274" t="s">
        <v>384</v>
      </c>
      <c r="D1274" t="s">
        <v>85</v>
      </c>
      <c r="E1274" t="s">
        <v>570</v>
      </c>
    </row>
    <row r="1275" spans="1:5" x14ac:dyDescent="0.2">
      <c r="A1275" t="s">
        <v>704</v>
      </c>
      <c r="B1275" t="s">
        <v>336</v>
      </c>
      <c r="C1275" t="s">
        <v>384</v>
      </c>
      <c r="D1275" t="s">
        <v>85</v>
      </c>
      <c r="E1275" t="s">
        <v>581</v>
      </c>
    </row>
    <row r="1276" spans="1:5" x14ac:dyDescent="0.2">
      <c r="A1276" t="s">
        <v>704</v>
      </c>
      <c r="B1276" t="s">
        <v>336</v>
      </c>
      <c r="C1276" t="s">
        <v>384</v>
      </c>
      <c r="D1276" t="s">
        <v>286</v>
      </c>
      <c r="E1276" t="s">
        <v>626</v>
      </c>
    </row>
    <row r="1277" spans="1:5" x14ac:dyDescent="0.2">
      <c r="A1277" t="s">
        <v>704</v>
      </c>
      <c r="B1277" t="s">
        <v>336</v>
      </c>
      <c r="C1277" t="s">
        <v>384</v>
      </c>
      <c r="D1277" t="s">
        <v>387</v>
      </c>
      <c r="E1277" t="s">
        <v>499</v>
      </c>
    </row>
    <row r="1278" spans="1:5" x14ac:dyDescent="0.2">
      <c r="A1278" t="s">
        <v>704</v>
      </c>
      <c r="B1278" t="s">
        <v>336</v>
      </c>
      <c r="C1278" t="s">
        <v>384</v>
      </c>
      <c r="D1278" t="s">
        <v>387</v>
      </c>
      <c r="E1278" t="s">
        <v>447</v>
      </c>
    </row>
    <row r="1279" spans="1:5" x14ac:dyDescent="0.2">
      <c r="A1279" t="s">
        <v>704</v>
      </c>
      <c r="B1279" t="s">
        <v>336</v>
      </c>
      <c r="C1279" t="s">
        <v>384</v>
      </c>
      <c r="D1279" t="s">
        <v>387</v>
      </c>
      <c r="E1279" t="s">
        <v>448</v>
      </c>
    </row>
    <row r="1280" spans="1:5" x14ac:dyDescent="0.2">
      <c r="A1280" t="s">
        <v>704</v>
      </c>
      <c r="B1280" t="s">
        <v>336</v>
      </c>
      <c r="C1280" t="s">
        <v>386</v>
      </c>
      <c r="D1280" t="s">
        <v>305</v>
      </c>
    </row>
    <row r="1281" spans="1:5" x14ac:dyDescent="0.2">
      <c r="A1281" t="s">
        <v>704</v>
      </c>
      <c r="B1281" t="s">
        <v>336</v>
      </c>
      <c r="C1281" t="s">
        <v>386</v>
      </c>
      <c r="D1281" t="s">
        <v>179</v>
      </c>
    </row>
    <row r="1282" spans="1:5" x14ac:dyDescent="0.2">
      <c r="A1282" t="s">
        <v>704</v>
      </c>
      <c r="B1282" t="s">
        <v>125</v>
      </c>
      <c r="C1282" t="s">
        <v>384</v>
      </c>
      <c r="D1282" t="s">
        <v>202</v>
      </c>
      <c r="E1282" t="s">
        <v>443</v>
      </c>
    </row>
    <row r="1283" spans="1:5" x14ac:dyDescent="0.2">
      <c r="A1283" t="s">
        <v>704</v>
      </c>
      <c r="B1283" t="s">
        <v>125</v>
      </c>
      <c r="C1283" t="s">
        <v>384</v>
      </c>
      <c r="D1283" t="s">
        <v>366</v>
      </c>
      <c r="E1283" t="s">
        <v>579</v>
      </c>
    </row>
    <row r="1284" spans="1:5" x14ac:dyDescent="0.2">
      <c r="A1284" t="s">
        <v>704</v>
      </c>
      <c r="B1284" t="s">
        <v>125</v>
      </c>
      <c r="C1284" t="s">
        <v>386</v>
      </c>
      <c r="D1284" t="s">
        <v>305</v>
      </c>
    </row>
    <row r="1285" spans="1:5" x14ac:dyDescent="0.2">
      <c r="A1285" t="s">
        <v>704</v>
      </c>
      <c r="B1285" t="s">
        <v>125</v>
      </c>
      <c r="C1285" t="s">
        <v>386</v>
      </c>
      <c r="D1285" t="s">
        <v>179</v>
      </c>
    </row>
    <row r="1286" spans="1:5" x14ac:dyDescent="0.2">
      <c r="A1286" t="s">
        <v>704</v>
      </c>
      <c r="B1286" t="s">
        <v>125</v>
      </c>
      <c r="C1286" t="s">
        <v>386</v>
      </c>
      <c r="D1286" t="s">
        <v>346</v>
      </c>
    </row>
    <row r="1287" spans="1:5" x14ac:dyDescent="0.2">
      <c r="A1287" t="s">
        <v>704</v>
      </c>
      <c r="B1287" t="s">
        <v>125</v>
      </c>
      <c r="C1287" t="s">
        <v>386</v>
      </c>
      <c r="D1287" t="s">
        <v>199</v>
      </c>
    </row>
    <row r="1288" spans="1:5" x14ac:dyDescent="0.2">
      <c r="A1288" t="s">
        <v>704</v>
      </c>
      <c r="B1288" t="s">
        <v>125</v>
      </c>
      <c r="C1288" t="s">
        <v>386</v>
      </c>
      <c r="D1288" t="s">
        <v>92</v>
      </c>
    </row>
    <row r="1289" spans="1:5" x14ac:dyDescent="0.2">
      <c r="A1289" t="s">
        <v>704</v>
      </c>
      <c r="B1289" t="s">
        <v>125</v>
      </c>
      <c r="C1289" t="s">
        <v>386</v>
      </c>
      <c r="D1289" t="s">
        <v>342</v>
      </c>
    </row>
    <row r="1290" spans="1:5" x14ac:dyDescent="0.2">
      <c r="A1290" t="s">
        <v>704</v>
      </c>
      <c r="B1290" t="s">
        <v>125</v>
      </c>
      <c r="C1290" t="s">
        <v>386</v>
      </c>
      <c r="D1290" t="s">
        <v>286</v>
      </c>
    </row>
    <row r="1291" spans="1:5" x14ac:dyDescent="0.2">
      <c r="A1291" t="s">
        <v>704</v>
      </c>
      <c r="B1291" t="s">
        <v>125</v>
      </c>
      <c r="C1291" t="s">
        <v>386</v>
      </c>
      <c r="D1291" t="s">
        <v>47</v>
      </c>
    </row>
    <row r="1292" spans="1:5" x14ac:dyDescent="0.2">
      <c r="A1292" t="s">
        <v>704</v>
      </c>
      <c r="B1292" t="s">
        <v>125</v>
      </c>
      <c r="C1292" t="s">
        <v>386</v>
      </c>
      <c r="D1292" t="s">
        <v>262</v>
      </c>
    </row>
    <row r="1293" spans="1:5" x14ac:dyDescent="0.2">
      <c r="A1293" t="s">
        <v>704</v>
      </c>
      <c r="B1293" t="s">
        <v>125</v>
      </c>
      <c r="C1293" t="s">
        <v>386</v>
      </c>
      <c r="D1293" t="s">
        <v>85</v>
      </c>
    </row>
    <row r="1294" spans="1:5" x14ac:dyDescent="0.2">
      <c r="A1294" t="s">
        <v>704</v>
      </c>
      <c r="B1294" t="s">
        <v>125</v>
      </c>
      <c r="C1294" t="s">
        <v>386</v>
      </c>
      <c r="D1294" t="s">
        <v>337</v>
      </c>
    </row>
    <row r="1295" spans="1:5" x14ac:dyDescent="0.2">
      <c r="A1295" t="s">
        <v>704</v>
      </c>
      <c r="B1295" t="s">
        <v>218</v>
      </c>
      <c r="C1295" t="s">
        <v>384</v>
      </c>
      <c r="D1295" t="s">
        <v>24</v>
      </c>
      <c r="E1295" t="s">
        <v>596</v>
      </c>
    </row>
    <row r="1296" spans="1:5" x14ac:dyDescent="0.2">
      <c r="A1296" t="s">
        <v>704</v>
      </c>
      <c r="B1296" t="s">
        <v>218</v>
      </c>
      <c r="C1296" t="s">
        <v>384</v>
      </c>
      <c r="D1296" t="s">
        <v>85</v>
      </c>
      <c r="E1296" t="s">
        <v>562</v>
      </c>
    </row>
    <row r="1297" spans="1:5" x14ac:dyDescent="0.2">
      <c r="A1297" t="s">
        <v>704</v>
      </c>
      <c r="B1297" t="s">
        <v>218</v>
      </c>
      <c r="C1297" t="s">
        <v>384</v>
      </c>
      <c r="D1297" t="s">
        <v>286</v>
      </c>
      <c r="E1297" t="s">
        <v>618</v>
      </c>
    </row>
    <row r="1298" spans="1:5" x14ac:dyDescent="0.2">
      <c r="A1298" t="s">
        <v>704</v>
      </c>
      <c r="B1298" t="s">
        <v>218</v>
      </c>
      <c r="C1298" t="s">
        <v>384</v>
      </c>
      <c r="D1298" t="s">
        <v>286</v>
      </c>
      <c r="E1298" t="s">
        <v>620</v>
      </c>
    </row>
    <row r="1299" spans="1:5" x14ac:dyDescent="0.2">
      <c r="A1299" t="s">
        <v>704</v>
      </c>
      <c r="B1299" t="s">
        <v>218</v>
      </c>
      <c r="C1299" t="s">
        <v>384</v>
      </c>
      <c r="D1299" t="s">
        <v>286</v>
      </c>
      <c r="E1299" t="s">
        <v>621</v>
      </c>
    </row>
    <row r="1300" spans="1:5" x14ac:dyDescent="0.2">
      <c r="A1300" t="s">
        <v>704</v>
      </c>
      <c r="B1300" t="s">
        <v>218</v>
      </c>
      <c r="C1300" t="s">
        <v>384</v>
      </c>
      <c r="D1300" t="s">
        <v>286</v>
      </c>
      <c r="E1300" t="s">
        <v>623</v>
      </c>
    </row>
    <row r="1301" spans="1:5" x14ac:dyDescent="0.2">
      <c r="A1301" t="s">
        <v>704</v>
      </c>
      <c r="B1301" t="s">
        <v>218</v>
      </c>
      <c r="C1301" t="s">
        <v>384</v>
      </c>
      <c r="D1301" t="s">
        <v>366</v>
      </c>
      <c r="E1301" t="s">
        <v>576</v>
      </c>
    </row>
    <row r="1302" spans="1:5" x14ac:dyDescent="0.2">
      <c r="A1302" t="s">
        <v>704</v>
      </c>
      <c r="B1302" t="s">
        <v>218</v>
      </c>
      <c r="C1302" t="s">
        <v>384</v>
      </c>
      <c r="D1302" t="s">
        <v>342</v>
      </c>
      <c r="E1302" t="s">
        <v>567</v>
      </c>
    </row>
    <row r="1303" spans="1:5" x14ac:dyDescent="0.2">
      <c r="A1303" t="s">
        <v>704</v>
      </c>
      <c r="B1303" t="s">
        <v>218</v>
      </c>
      <c r="C1303" t="s">
        <v>384</v>
      </c>
      <c r="D1303" t="s">
        <v>337</v>
      </c>
      <c r="E1303" t="s">
        <v>577</v>
      </c>
    </row>
    <row r="1304" spans="1:5" x14ac:dyDescent="0.2">
      <c r="A1304" t="s">
        <v>704</v>
      </c>
      <c r="B1304" t="s">
        <v>218</v>
      </c>
      <c r="C1304" t="s">
        <v>384</v>
      </c>
      <c r="D1304" t="s">
        <v>337</v>
      </c>
      <c r="E1304" t="s">
        <v>585</v>
      </c>
    </row>
    <row r="1305" spans="1:5" x14ac:dyDescent="0.2">
      <c r="A1305" t="s">
        <v>704</v>
      </c>
      <c r="B1305" t="s">
        <v>218</v>
      </c>
      <c r="C1305" t="s">
        <v>384</v>
      </c>
      <c r="D1305" t="s">
        <v>47</v>
      </c>
      <c r="E1305" t="s">
        <v>578</v>
      </c>
    </row>
    <row r="1306" spans="1:5" x14ac:dyDescent="0.2">
      <c r="A1306" t="s">
        <v>704</v>
      </c>
      <c r="B1306" t="s">
        <v>218</v>
      </c>
      <c r="C1306" t="s">
        <v>384</v>
      </c>
      <c r="D1306" t="s">
        <v>262</v>
      </c>
      <c r="E1306" t="s">
        <v>625</v>
      </c>
    </row>
    <row r="1307" spans="1:5" x14ac:dyDescent="0.2">
      <c r="A1307" t="s">
        <v>704</v>
      </c>
      <c r="B1307" t="s">
        <v>218</v>
      </c>
      <c r="C1307" t="s">
        <v>384</v>
      </c>
      <c r="D1307" t="s">
        <v>366</v>
      </c>
      <c r="E1307" t="s">
        <v>579</v>
      </c>
    </row>
    <row r="1308" spans="1:5" x14ac:dyDescent="0.2">
      <c r="A1308" t="s">
        <v>704</v>
      </c>
      <c r="B1308" t="s">
        <v>218</v>
      </c>
      <c r="C1308" t="s">
        <v>384</v>
      </c>
      <c r="D1308" t="s">
        <v>47</v>
      </c>
      <c r="E1308" t="s">
        <v>580</v>
      </c>
    </row>
    <row r="1309" spans="1:5" x14ac:dyDescent="0.2">
      <c r="A1309" t="s">
        <v>704</v>
      </c>
      <c r="B1309" t="s">
        <v>218</v>
      </c>
      <c r="C1309" t="s">
        <v>384</v>
      </c>
      <c r="D1309" t="s">
        <v>85</v>
      </c>
      <c r="E1309" t="s">
        <v>569</v>
      </c>
    </row>
    <row r="1310" spans="1:5" x14ac:dyDescent="0.2">
      <c r="A1310" t="s">
        <v>704</v>
      </c>
      <c r="B1310" t="s">
        <v>218</v>
      </c>
      <c r="C1310" t="s">
        <v>384</v>
      </c>
      <c r="D1310" t="s">
        <v>85</v>
      </c>
      <c r="E1310" t="s">
        <v>570</v>
      </c>
    </row>
    <row r="1311" spans="1:5" x14ac:dyDescent="0.2">
      <c r="A1311" t="s">
        <v>704</v>
      </c>
      <c r="B1311" t="s">
        <v>218</v>
      </c>
      <c r="C1311" t="s">
        <v>384</v>
      </c>
      <c r="D1311" t="s">
        <v>85</v>
      </c>
      <c r="E1311" t="s">
        <v>571</v>
      </c>
    </row>
    <row r="1312" spans="1:5" x14ac:dyDescent="0.2">
      <c r="A1312" t="s">
        <v>704</v>
      </c>
      <c r="B1312" t="s">
        <v>218</v>
      </c>
      <c r="C1312" t="s">
        <v>384</v>
      </c>
      <c r="D1312" t="s">
        <v>85</v>
      </c>
      <c r="E1312" t="s">
        <v>581</v>
      </c>
    </row>
    <row r="1313" spans="1:5" x14ac:dyDescent="0.2">
      <c r="A1313" t="s">
        <v>704</v>
      </c>
      <c r="B1313" t="s">
        <v>218</v>
      </c>
      <c r="C1313" t="s">
        <v>384</v>
      </c>
      <c r="D1313" t="s">
        <v>85</v>
      </c>
      <c r="E1313" t="s">
        <v>598</v>
      </c>
    </row>
    <row r="1314" spans="1:5" x14ac:dyDescent="0.2">
      <c r="A1314" t="s">
        <v>704</v>
      </c>
      <c r="B1314" t="s">
        <v>218</v>
      </c>
      <c r="C1314" t="s">
        <v>386</v>
      </c>
      <c r="D1314" t="s">
        <v>179</v>
      </c>
    </row>
    <row r="1315" spans="1:5" x14ac:dyDescent="0.2">
      <c r="A1315" t="s">
        <v>704</v>
      </c>
      <c r="B1315" t="s">
        <v>218</v>
      </c>
      <c r="C1315" t="s">
        <v>386</v>
      </c>
      <c r="D1315" t="s">
        <v>305</v>
      </c>
    </row>
    <row r="1316" spans="1:5" x14ac:dyDescent="0.2">
      <c r="A1316" t="s">
        <v>704</v>
      </c>
      <c r="B1316" t="s">
        <v>218</v>
      </c>
      <c r="C1316" t="s">
        <v>386</v>
      </c>
      <c r="D1316" t="s">
        <v>286</v>
      </c>
    </row>
    <row r="1317" spans="1:5" x14ac:dyDescent="0.2">
      <c r="A1317" t="s">
        <v>704</v>
      </c>
      <c r="B1317" t="s">
        <v>218</v>
      </c>
      <c r="C1317" t="s">
        <v>386</v>
      </c>
      <c r="D1317" t="s">
        <v>34</v>
      </c>
    </row>
    <row r="1318" spans="1:5" x14ac:dyDescent="0.2">
      <c r="A1318" t="s">
        <v>704</v>
      </c>
      <c r="B1318" t="s">
        <v>218</v>
      </c>
      <c r="C1318" t="s">
        <v>386</v>
      </c>
      <c r="D1318" t="s">
        <v>47</v>
      </c>
    </row>
    <row r="1319" spans="1:5" x14ac:dyDescent="0.2">
      <c r="A1319" t="s">
        <v>704</v>
      </c>
      <c r="B1319" t="s">
        <v>218</v>
      </c>
      <c r="C1319" t="s">
        <v>386</v>
      </c>
      <c r="D1319" t="s">
        <v>148</v>
      </c>
    </row>
    <row r="1320" spans="1:5" x14ac:dyDescent="0.2">
      <c r="A1320" t="s">
        <v>704</v>
      </c>
      <c r="B1320" t="s">
        <v>243</v>
      </c>
      <c r="C1320" t="s">
        <v>384</v>
      </c>
      <c r="D1320" t="s">
        <v>202</v>
      </c>
      <c r="E1320" t="s">
        <v>444</v>
      </c>
    </row>
    <row r="1321" spans="1:5" x14ac:dyDescent="0.2">
      <c r="A1321" t="s">
        <v>704</v>
      </c>
      <c r="B1321" t="s">
        <v>243</v>
      </c>
      <c r="C1321" t="s">
        <v>384</v>
      </c>
      <c r="D1321" t="s">
        <v>342</v>
      </c>
      <c r="E1321" t="s">
        <v>559</v>
      </c>
    </row>
    <row r="1322" spans="1:5" x14ac:dyDescent="0.2">
      <c r="A1322" t="s">
        <v>704</v>
      </c>
      <c r="B1322" t="s">
        <v>243</v>
      </c>
      <c r="C1322" t="s">
        <v>384</v>
      </c>
      <c r="D1322" t="s">
        <v>337</v>
      </c>
      <c r="E1322" t="s">
        <v>584</v>
      </c>
    </row>
    <row r="1323" spans="1:5" x14ac:dyDescent="0.2">
      <c r="A1323" t="s">
        <v>704</v>
      </c>
      <c r="B1323" t="s">
        <v>243</v>
      </c>
      <c r="C1323" t="s">
        <v>384</v>
      </c>
      <c r="D1323" t="s">
        <v>337</v>
      </c>
      <c r="E1323" t="s">
        <v>612</v>
      </c>
    </row>
    <row r="1324" spans="1:5" x14ac:dyDescent="0.2">
      <c r="A1324" t="s">
        <v>704</v>
      </c>
      <c r="B1324" t="s">
        <v>243</v>
      </c>
      <c r="C1324" t="s">
        <v>384</v>
      </c>
      <c r="D1324" t="s">
        <v>63</v>
      </c>
      <c r="E1324" t="s">
        <v>616</v>
      </c>
    </row>
    <row r="1325" spans="1:5" x14ac:dyDescent="0.2">
      <c r="A1325" t="s">
        <v>704</v>
      </c>
      <c r="B1325" t="s">
        <v>243</v>
      </c>
      <c r="C1325" t="s">
        <v>384</v>
      </c>
      <c r="D1325" t="s">
        <v>47</v>
      </c>
      <c r="E1325" t="s">
        <v>603</v>
      </c>
    </row>
    <row r="1326" spans="1:5" x14ac:dyDescent="0.2">
      <c r="A1326" t="s">
        <v>704</v>
      </c>
      <c r="B1326" t="s">
        <v>243</v>
      </c>
      <c r="C1326" t="s">
        <v>384</v>
      </c>
      <c r="D1326" t="s">
        <v>74</v>
      </c>
      <c r="E1326" t="s">
        <v>601</v>
      </c>
    </row>
    <row r="1327" spans="1:5" x14ac:dyDescent="0.2">
      <c r="A1327" t="s">
        <v>704</v>
      </c>
      <c r="B1327" t="s">
        <v>243</v>
      </c>
      <c r="C1327" t="s">
        <v>384</v>
      </c>
      <c r="D1327" t="s">
        <v>286</v>
      </c>
      <c r="E1327" t="s">
        <v>618</v>
      </c>
    </row>
    <row r="1328" spans="1:5" x14ac:dyDescent="0.2">
      <c r="A1328" t="s">
        <v>704</v>
      </c>
      <c r="B1328" t="s">
        <v>243</v>
      </c>
      <c r="C1328" t="s">
        <v>384</v>
      </c>
      <c r="D1328" t="s">
        <v>286</v>
      </c>
      <c r="E1328" t="s">
        <v>619</v>
      </c>
    </row>
    <row r="1329" spans="1:5" x14ac:dyDescent="0.2">
      <c r="A1329" t="s">
        <v>704</v>
      </c>
      <c r="B1329" t="s">
        <v>243</v>
      </c>
      <c r="C1329" t="s">
        <v>384</v>
      </c>
      <c r="D1329" t="s">
        <v>286</v>
      </c>
      <c r="E1329" t="s">
        <v>622</v>
      </c>
    </row>
    <row r="1330" spans="1:5" x14ac:dyDescent="0.2">
      <c r="A1330" t="s">
        <v>704</v>
      </c>
      <c r="B1330" t="s">
        <v>243</v>
      </c>
      <c r="C1330" t="s">
        <v>384</v>
      </c>
      <c r="D1330" t="s">
        <v>342</v>
      </c>
      <c r="E1330" t="s">
        <v>565</v>
      </c>
    </row>
    <row r="1331" spans="1:5" x14ac:dyDescent="0.2">
      <c r="A1331" t="s">
        <v>704</v>
      </c>
      <c r="B1331" t="s">
        <v>243</v>
      </c>
      <c r="C1331" t="s">
        <v>384</v>
      </c>
      <c r="D1331" t="s">
        <v>85</v>
      </c>
      <c r="E1331" t="s">
        <v>566</v>
      </c>
    </row>
    <row r="1332" spans="1:5" x14ac:dyDescent="0.2">
      <c r="A1332" t="s">
        <v>704</v>
      </c>
      <c r="B1332" t="s">
        <v>243</v>
      </c>
      <c r="C1332" t="s">
        <v>384</v>
      </c>
      <c r="D1332" t="s">
        <v>105</v>
      </c>
      <c r="E1332" t="s">
        <v>624</v>
      </c>
    </row>
    <row r="1333" spans="1:5" x14ac:dyDescent="0.2">
      <c r="A1333" t="s">
        <v>704</v>
      </c>
      <c r="B1333" t="s">
        <v>243</v>
      </c>
      <c r="C1333" t="s">
        <v>384</v>
      </c>
      <c r="D1333" t="s">
        <v>342</v>
      </c>
      <c r="E1333" t="s">
        <v>567</v>
      </c>
    </row>
    <row r="1334" spans="1:5" x14ac:dyDescent="0.2">
      <c r="A1334" t="s">
        <v>704</v>
      </c>
      <c r="B1334" t="s">
        <v>243</v>
      </c>
      <c r="C1334" t="s">
        <v>384</v>
      </c>
      <c r="D1334" t="s">
        <v>337</v>
      </c>
      <c r="E1334" t="s">
        <v>577</v>
      </c>
    </row>
    <row r="1335" spans="1:5" x14ac:dyDescent="0.2">
      <c r="A1335" t="s">
        <v>704</v>
      </c>
      <c r="B1335" t="s">
        <v>243</v>
      </c>
      <c r="C1335" t="s">
        <v>384</v>
      </c>
      <c r="D1335" t="s">
        <v>337</v>
      </c>
      <c r="E1335" t="s">
        <v>585</v>
      </c>
    </row>
    <row r="1336" spans="1:5" x14ac:dyDescent="0.2">
      <c r="A1336" t="s">
        <v>704</v>
      </c>
      <c r="B1336" t="s">
        <v>243</v>
      </c>
      <c r="C1336" t="s">
        <v>384</v>
      </c>
      <c r="D1336" t="s">
        <v>47</v>
      </c>
      <c r="E1336" t="s">
        <v>578</v>
      </c>
    </row>
    <row r="1337" spans="1:5" x14ac:dyDescent="0.2">
      <c r="A1337" t="s">
        <v>704</v>
      </c>
      <c r="B1337" t="s">
        <v>243</v>
      </c>
      <c r="C1337" t="s">
        <v>384</v>
      </c>
      <c r="D1337" t="s">
        <v>262</v>
      </c>
      <c r="E1337" t="s">
        <v>625</v>
      </c>
    </row>
    <row r="1338" spans="1:5" x14ac:dyDescent="0.2">
      <c r="A1338" t="s">
        <v>704</v>
      </c>
      <c r="B1338" t="s">
        <v>243</v>
      </c>
      <c r="C1338" t="s">
        <v>384</v>
      </c>
      <c r="D1338" t="s">
        <v>47</v>
      </c>
      <c r="E1338" t="s">
        <v>580</v>
      </c>
    </row>
    <row r="1339" spans="1:5" x14ac:dyDescent="0.2">
      <c r="A1339" t="s">
        <v>704</v>
      </c>
      <c r="B1339" t="s">
        <v>243</v>
      </c>
      <c r="C1339" t="s">
        <v>384</v>
      </c>
      <c r="D1339" t="s">
        <v>286</v>
      </c>
      <c r="E1339" t="s">
        <v>626</v>
      </c>
    </row>
    <row r="1340" spans="1:5" x14ac:dyDescent="0.2">
      <c r="A1340" t="s">
        <v>704</v>
      </c>
      <c r="B1340" t="s">
        <v>243</v>
      </c>
      <c r="C1340" t="s">
        <v>384</v>
      </c>
      <c r="D1340" t="s">
        <v>387</v>
      </c>
      <c r="E1340" t="s">
        <v>529</v>
      </c>
    </row>
    <row r="1341" spans="1:5" x14ac:dyDescent="0.2">
      <c r="A1341" t="s">
        <v>704</v>
      </c>
      <c r="B1341" t="s">
        <v>243</v>
      </c>
      <c r="C1341" t="s">
        <v>384</v>
      </c>
      <c r="D1341" t="s">
        <v>387</v>
      </c>
      <c r="E1341" t="s">
        <v>447</v>
      </c>
    </row>
    <row r="1342" spans="1:5" x14ac:dyDescent="0.2">
      <c r="A1342" t="s">
        <v>704</v>
      </c>
      <c r="B1342" t="s">
        <v>243</v>
      </c>
      <c r="C1342" t="s">
        <v>384</v>
      </c>
      <c r="D1342" t="s">
        <v>387</v>
      </c>
      <c r="E1342" t="s">
        <v>448</v>
      </c>
    </row>
    <row r="1343" spans="1:5" x14ac:dyDescent="0.2">
      <c r="A1343" t="s">
        <v>704</v>
      </c>
      <c r="B1343" t="s">
        <v>243</v>
      </c>
      <c r="C1343" t="s">
        <v>384</v>
      </c>
      <c r="D1343" t="s">
        <v>387</v>
      </c>
      <c r="E1343" t="s">
        <v>455</v>
      </c>
    </row>
    <row r="1344" spans="1:5" x14ac:dyDescent="0.2">
      <c r="A1344" t="s">
        <v>704</v>
      </c>
      <c r="B1344" t="s">
        <v>243</v>
      </c>
      <c r="C1344" t="s">
        <v>386</v>
      </c>
      <c r="D1344" t="s">
        <v>179</v>
      </c>
    </row>
    <row r="1345" spans="1:5" x14ac:dyDescent="0.2">
      <c r="A1345" t="s">
        <v>704</v>
      </c>
      <c r="B1345" t="s">
        <v>243</v>
      </c>
      <c r="C1345" t="s">
        <v>386</v>
      </c>
      <c r="D1345" t="s">
        <v>305</v>
      </c>
    </row>
    <row r="1346" spans="1:5" x14ac:dyDescent="0.2">
      <c r="A1346" t="s">
        <v>704</v>
      </c>
      <c r="B1346" t="s">
        <v>243</v>
      </c>
      <c r="C1346" t="s">
        <v>386</v>
      </c>
      <c r="D1346" t="s">
        <v>105</v>
      </c>
    </row>
    <row r="1347" spans="1:5" x14ac:dyDescent="0.2">
      <c r="A1347" t="s">
        <v>704</v>
      </c>
      <c r="B1347" t="s">
        <v>243</v>
      </c>
      <c r="C1347" t="s">
        <v>386</v>
      </c>
      <c r="D1347" t="s">
        <v>286</v>
      </c>
    </row>
    <row r="1348" spans="1:5" x14ac:dyDescent="0.2">
      <c r="A1348" t="s">
        <v>704</v>
      </c>
      <c r="B1348" t="s">
        <v>243</v>
      </c>
      <c r="C1348" t="s">
        <v>386</v>
      </c>
      <c r="D1348" t="s">
        <v>85</v>
      </c>
    </row>
    <row r="1349" spans="1:5" x14ac:dyDescent="0.2">
      <c r="A1349" t="s">
        <v>704</v>
      </c>
      <c r="B1349" t="s">
        <v>146</v>
      </c>
      <c r="C1349" t="s">
        <v>384</v>
      </c>
      <c r="D1349" t="s">
        <v>387</v>
      </c>
      <c r="E1349" t="s">
        <v>445</v>
      </c>
    </row>
    <row r="1350" spans="1:5" x14ac:dyDescent="0.2">
      <c r="A1350" t="s">
        <v>704</v>
      </c>
      <c r="B1350" t="s">
        <v>146</v>
      </c>
      <c r="C1350" t="s">
        <v>384</v>
      </c>
      <c r="D1350" t="s">
        <v>265</v>
      </c>
      <c r="E1350" t="s">
        <v>627</v>
      </c>
    </row>
    <row r="1351" spans="1:5" x14ac:dyDescent="0.2">
      <c r="A1351" t="s">
        <v>704</v>
      </c>
      <c r="B1351" t="s">
        <v>146</v>
      </c>
      <c r="C1351" t="s">
        <v>384</v>
      </c>
      <c r="D1351" t="s">
        <v>265</v>
      </c>
      <c r="E1351" t="s">
        <v>628</v>
      </c>
    </row>
    <row r="1352" spans="1:5" x14ac:dyDescent="0.2">
      <c r="A1352" t="s">
        <v>704</v>
      </c>
      <c r="B1352" t="s">
        <v>146</v>
      </c>
      <c r="C1352" t="s">
        <v>384</v>
      </c>
      <c r="D1352" t="s">
        <v>342</v>
      </c>
      <c r="E1352" t="s">
        <v>567</v>
      </c>
    </row>
    <row r="1353" spans="1:5" x14ac:dyDescent="0.2">
      <c r="A1353" t="s">
        <v>704</v>
      </c>
      <c r="B1353" t="s">
        <v>146</v>
      </c>
      <c r="C1353" t="s">
        <v>384</v>
      </c>
      <c r="D1353" t="s">
        <v>337</v>
      </c>
      <c r="E1353" t="s">
        <v>577</v>
      </c>
    </row>
    <row r="1354" spans="1:5" x14ac:dyDescent="0.2">
      <c r="A1354" t="s">
        <v>704</v>
      </c>
      <c r="B1354" t="s">
        <v>146</v>
      </c>
      <c r="C1354" t="s">
        <v>384</v>
      </c>
      <c r="D1354" t="s">
        <v>337</v>
      </c>
      <c r="E1354" t="s">
        <v>585</v>
      </c>
    </row>
    <row r="1355" spans="1:5" x14ac:dyDescent="0.2">
      <c r="A1355" t="s">
        <v>704</v>
      </c>
      <c r="B1355" t="s">
        <v>146</v>
      </c>
      <c r="C1355" t="s">
        <v>384</v>
      </c>
      <c r="D1355" t="s">
        <v>47</v>
      </c>
      <c r="E1355" t="s">
        <v>578</v>
      </c>
    </row>
    <row r="1356" spans="1:5" x14ac:dyDescent="0.2">
      <c r="A1356" t="s">
        <v>704</v>
      </c>
      <c r="B1356" t="s">
        <v>146</v>
      </c>
      <c r="C1356" t="s">
        <v>384</v>
      </c>
      <c r="D1356" t="s">
        <v>262</v>
      </c>
      <c r="E1356" t="s">
        <v>625</v>
      </c>
    </row>
    <row r="1357" spans="1:5" x14ac:dyDescent="0.2">
      <c r="A1357" t="s">
        <v>704</v>
      </c>
      <c r="B1357" t="s">
        <v>146</v>
      </c>
      <c r="C1357" t="s">
        <v>384</v>
      </c>
      <c r="D1357" t="s">
        <v>366</v>
      </c>
      <c r="E1357" t="s">
        <v>579</v>
      </c>
    </row>
    <row r="1358" spans="1:5" x14ac:dyDescent="0.2">
      <c r="A1358" t="s">
        <v>704</v>
      </c>
      <c r="B1358" t="s">
        <v>146</v>
      </c>
      <c r="C1358" t="s">
        <v>384</v>
      </c>
      <c r="D1358" t="s">
        <v>47</v>
      </c>
      <c r="E1358" t="s">
        <v>580</v>
      </c>
    </row>
    <row r="1359" spans="1:5" x14ac:dyDescent="0.2">
      <c r="A1359" t="s">
        <v>704</v>
      </c>
      <c r="B1359" t="s">
        <v>146</v>
      </c>
      <c r="C1359" t="s">
        <v>384</v>
      </c>
      <c r="D1359" t="s">
        <v>387</v>
      </c>
      <c r="E1359" t="s">
        <v>447</v>
      </c>
    </row>
    <row r="1360" spans="1:5" x14ac:dyDescent="0.2">
      <c r="A1360" t="s">
        <v>704</v>
      </c>
      <c r="B1360" t="s">
        <v>146</v>
      </c>
      <c r="C1360" t="s">
        <v>384</v>
      </c>
      <c r="D1360" t="s">
        <v>387</v>
      </c>
      <c r="E1360" t="s">
        <v>448</v>
      </c>
    </row>
    <row r="1361" spans="1:5" x14ac:dyDescent="0.2">
      <c r="A1361" t="s">
        <v>704</v>
      </c>
      <c r="B1361" t="s">
        <v>146</v>
      </c>
      <c r="C1361" t="s">
        <v>384</v>
      </c>
      <c r="D1361" t="s">
        <v>387</v>
      </c>
      <c r="E1361" t="s">
        <v>454</v>
      </c>
    </row>
    <row r="1362" spans="1:5" x14ac:dyDescent="0.2">
      <c r="A1362" t="s">
        <v>704</v>
      </c>
      <c r="B1362" t="s">
        <v>146</v>
      </c>
      <c r="C1362" t="s">
        <v>384</v>
      </c>
      <c r="D1362" t="s">
        <v>387</v>
      </c>
      <c r="E1362" t="s">
        <v>428</v>
      </c>
    </row>
    <row r="1363" spans="1:5" x14ac:dyDescent="0.2">
      <c r="A1363" t="s">
        <v>704</v>
      </c>
      <c r="B1363" t="s">
        <v>146</v>
      </c>
      <c r="C1363" t="s">
        <v>386</v>
      </c>
      <c r="D1363" t="s">
        <v>179</v>
      </c>
    </row>
    <row r="1364" spans="1:5" x14ac:dyDescent="0.2">
      <c r="A1364" t="s">
        <v>704</v>
      </c>
      <c r="B1364" t="s">
        <v>146</v>
      </c>
      <c r="C1364" t="s">
        <v>386</v>
      </c>
      <c r="D1364" t="s">
        <v>305</v>
      </c>
    </row>
    <row r="1365" spans="1:5" x14ac:dyDescent="0.2">
      <c r="A1365" t="s">
        <v>704</v>
      </c>
      <c r="B1365" t="s">
        <v>146</v>
      </c>
      <c r="C1365" t="s">
        <v>386</v>
      </c>
      <c r="D1365" t="s">
        <v>286</v>
      </c>
    </row>
    <row r="1366" spans="1:5" x14ac:dyDescent="0.2">
      <c r="A1366" t="s">
        <v>704</v>
      </c>
      <c r="B1366" t="s">
        <v>286</v>
      </c>
      <c r="C1366" t="s">
        <v>384</v>
      </c>
      <c r="D1366" t="s">
        <v>202</v>
      </c>
      <c r="E1366" t="s">
        <v>443</v>
      </c>
    </row>
    <row r="1367" spans="1:5" x14ac:dyDescent="0.2">
      <c r="A1367" t="s">
        <v>704</v>
      </c>
      <c r="B1367" t="s">
        <v>286</v>
      </c>
      <c r="C1367" t="s">
        <v>384</v>
      </c>
      <c r="D1367" t="s">
        <v>387</v>
      </c>
      <c r="E1367" t="s">
        <v>445</v>
      </c>
    </row>
    <row r="1368" spans="1:5" x14ac:dyDescent="0.2">
      <c r="A1368" t="s">
        <v>704</v>
      </c>
      <c r="B1368" t="s">
        <v>286</v>
      </c>
      <c r="C1368" t="s">
        <v>384</v>
      </c>
      <c r="D1368" t="s">
        <v>37</v>
      </c>
      <c r="E1368" t="s">
        <v>605</v>
      </c>
    </row>
    <row r="1369" spans="1:5" x14ac:dyDescent="0.2">
      <c r="A1369" t="s">
        <v>704</v>
      </c>
      <c r="B1369" t="s">
        <v>286</v>
      </c>
      <c r="C1369" t="s">
        <v>384</v>
      </c>
      <c r="D1369" t="s">
        <v>342</v>
      </c>
      <c r="E1369" t="s">
        <v>559</v>
      </c>
    </row>
    <row r="1370" spans="1:5" x14ac:dyDescent="0.2">
      <c r="A1370" t="s">
        <v>704</v>
      </c>
      <c r="B1370" t="s">
        <v>286</v>
      </c>
      <c r="C1370" t="s">
        <v>384</v>
      </c>
      <c r="D1370" t="s">
        <v>366</v>
      </c>
      <c r="E1370" t="s">
        <v>583</v>
      </c>
    </row>
    <row r="1371" spans="1:5" x14ac:dyDescent="0.2">
      <c r="A1371" t="s">
        <v>704</v>
      </c>
      <c r="B1371" t="s">
        <v>286</v>
      </c>
      <c r="C1371" t="s">
        <v>384</v>
      </c>
      <c r="D1371" t="s">
        <v>47</v>
      </c>
      <c r="E1371" t="s">
        <v>561</v>
      </c>
    </row>
    <row r="1372" spans="1:5" x14ac:dyDescent="0.2">
      <c r="A1372" t="s">
        <v>704</v>
      </c>
      <c r="B1372" t="s">
        <v>286</v>
      </c>
      <c r="C1372" t="s">
        <v>384</v>
      </c>
      <c r="D1372" t="s">
        <v>24</v>
      </c>
      <c r="E1372" t="s">
        <v>599</v>
      </c>
    </row>
    <row r="1373" spans="1:5" x14ac:dyDescent="0.2">
      <c r="A1373" t="s">
        <v>704</v>
      </c>
      <c r="B1373" t="s">
        <v>286</v>
      </c>
      <c r="C1373" t="s">
        <v>384</v>
      </c>
      <c r="D1373" t="s">
        <v>85</v>
      </c>
      <c r="E1373" t="s">
        <v>564</v>
      </c>
    </row>
    <row r="1374" spans="1:5" x14ac:dyDescent="0.2">
      <c r="A1374" t="s">
        <v>704</v>
      </c>
      <c r="B1374" t="s">
        <v>286</v>
      </c>
      <c r="C1374" t="s">
        <v>384</v>
      </c>
      <c r="D1374" t="s">
        <v>341</v>
      </c>
      <c r="E1374" t="s">
        <v>587</v>
      </c>
    </row>
    <row r="1375" spans="1:5" x14ac:dyDescent="0.2">
      <c r="A1375" t="s">
        <v>704</v>
      </c>
      <c r="B1375" t="s">
        <v>286</v>
      </c>
      <c r="C1375" t="s">
        <v>384</v>
      </c>
      <c r="D1375" t="s">
        <v>342</v>
      </c>
      <c r="E1375" t="s">
        <v>565</v>
      </c>
    </row>
    <row r="1376" spans="1:5" x14ac:dyDescent="0.2">
      <c r="A1376" t="s">
        <v>704</v>
      </c>
      <c r="B1376" t="s">
        <v>286</v>
      </c>
      <c r="C1376" t="s">
        <v>384</v>
      </c>
      <c r="D1376" t="s">
        <v>85</v>
      </c>
      <c r="E1376" t="s">
        <v>566</v>
      </c>
    </row>
    <row r="1377" spans="1:5" x14ac:dyDescent="0.2">
      <c r="A1377" t="s">
        <v>704</v>
      </c>
      <c r="B1377" t="s">
        <v>286</v>
      </c>
      <c r="C1377" t="s">
        <v>384</v>
      </c>
      <c r="D1377" t="s">
        <v>342</v>
      </c>
      <c r="E1377" t="s">
        <v>567</v>
      </c>
    </row>
    <row r="1378" spans="1:5" x14ac:dyDescent="0.2">
      <c r="A1378" t="s">
        <v>704</v>
      </c>
      <c r="B1378" t="s">
        <v>286</v>
      </c>
      <c r="C1378" t="s">
        <v>384</v>
      </c>
      <c r="D1378" t="s">
        <v>342</v>
      </c>
      <c r="E1378" t="s">
        <v>568</v>
      </c>
    </row>
    <row r="1379" spans="1:5" x14ac:dyDescent="0.2">
      <c r="A1379" t="s">
        <v>704</v>
      </c>
      <c r="B1379" t="s">
        <v>286</v>
      </c>
      <c r="C1379" t="s">
        <v>384</v>
      </c>
      <c r="D1379" t="s">
        <v>337</v>
      </c>
      <c r="E1379" t="s">
        <v>577</v>
      </c>
    </row>
    <row r="1380" spans="1:5" x14ac:dyDescent="0.2">
      <c r="A1380" t="s">
        <v>704</v>
      </c>
      <c r="B1380" t="s">
        <v>286</v>
      </c>
      <c r="C1380" t="s">
        <v>384</v>
      </c>
      <c r="D1380" t="s">
        <v>337</v>
      </c>
      <c r="E1380" t="s">
        <v>585</v>
      </c>
    </row>
    <row r="1381" spans="1:5" x14ac:dyDescent="0.2">
      <c r="A1381" t="s">
        <v>704</v>
      </c>
      <c r="B1381" t="s">
        <v>286</v>
      </c>
      <c r="C1381" t="s">
        <v>384</v>
      </c>
      <c r="D1381" t="s">
        <v>47</v>
      </c>
      <c r="E1381" t="s">
        <v>578</v>
      </c>
    </row>
    <row r="1382" spans="1:5" x14ac:dyDescent="0.2">
      <c r="A1382" t="s">
        <v>704</v>
      </c>
      <c r="B1382" t="s">
        <v>286</v>
      </c>
      <c r="C1382" t="s">
        <v>384</v>
      </c>
      <c r="D1382" t="s">
        <v>47</v>
      </c>
      <c r="E1382" t="s">
        <v>586</v>
      </c>
    </row>
    <row r="1383" spans="1:5" x14ac:dyDescent="0.2">
      <c r="A1383" t="s">
        <v>704</v>
      </c>
      <c r="B1383" t="s">
        <v>286</v>
      </c>
      <c r="C1383" t="s">
        <v>384</v>
      </c>
      <c r="D1383" t="s">
        <v>262</v>
      </c>
      <c r="E1383" t="s">
        <v>625</v>
      </c>
    </row>
    <row r="1384" spans="1:5" x14ac:dyDescent="0.2">
      <c r="A1384" t="s">
        <v>704</v>
      </c>
      <c r="B1384" t="s">
        <v>286</v>
      </c>
      <c r="C1384" t="s">
        <v>384</v>
      </c>
      <c r="D1384" t="s">
        <v>366</v>
      </c>
      <c r="E1384" t="s">
        <v>579</v>
      </c>
    </row>
    <row r="1385" spans="1:5" x14ac:dyDescent="0.2">
      <c r="A1385" t="s">
        <v>704</v>
      </c>
      <c r="B1385" t="s">
        <v>286</v>
      </c>
      <c r="C1385" t="s">
        <v>384</v>
      </c>
      <c r="D1385" t="s">
        <v>47</v>
      </c>
      <c r="E1385" t="s">
        <v>580</v>
      </c>
    </row>
    <row r="1386" spans="1:5" x14ac:dyDescent="0.2">
      <c r="A1386" t="s">
        <v>704</v>
      </c>
      <c r="B1386" t="s">
        <v>286</v>
      </c>
      <c r="C1386" t="s">
        <v>384</v>
      </c>
      <c r="D1386" t="s">
        <v>85</v>
      </c>
      <c r="E1386" t="s">
        <v>569</v>
      </c>
    </row>
    <row r="1387" spans="1:5" x14ac:dyDescent="0.2">
      <c r="A1387" t="s">
        <v>704</v>
      </c>
      <c r="B1387" t="s">
        <v>286</v>
      </c>
      <c r="C1387" t="s">
        <v>384</v>
      </c>
      <c r="D1387" t="s">
        <v>85</v>
      </c>
      <c r="E1387" t="s">
        <v>570</v>
      </c>
    </row>
    <row r="1388" spans="1:5" x14ac:dyDescent="0.2">
      <c r="A1388" t="s">
        <v>704</v>
      </c>
      <c r="B1388" t="s">
        <v>286</v>
      </c>
      <c r="C1388" t="s">
        <v>384</v>
      </c>
      <c r="D1388" t="s">
        <v>85</v>
      </c>
      <c r="E1388" t="s">
        <v>581</v>
      </c>
    </row>
    <row r="1389" spans="1:5" x14ac:dyDescent="0.2">
      <c r="A1389" t="s">
        <v>704</v>
      </c>
      <c r="B1389" t="s">
        <v>286</v>
      </c>
      <c r="C1389" t="s">
        <v>384</v>
      </c>
      <c r="D1389" t="s">
        <v>387</v>
      </c>
      <c r="E1389" t="s">
        <v>447</v>
      </c>
    </row>
    <row r="1390" spans="1:5" x14ac:dyDescent="0.2">
      <c r="A1390" t="s">
        <v>704</v>
      </c>
      <c r="B1390" t="s">
        <v>286</v>
      </c>
      <c r="C1390" t="s">
        <v>384</v>
      </c>
      <c r="D1390" t="s">
        <v>387</v>
      </c>
      <c r="E1390" t="s">
        <v>448</v>
      </c>
    </row>
    <row r="1391" spans="1:5" x14ac:dyDescent="0.2">
      <c r="A1391" t="s">
        <v>704</v>
      </c>
      <c r="B1391" t="s">
        <v>286</v>
      </c>
      <c r="C1391" t="s">
        <v>384</v>
      </c>
      <c r="D1391" t="s">
        <v>387</v>
      </c>
      <c r="E1391" t="s">
        <v>455</v>
      </c>
    </row>
    <row r="1392" spans="1:5" x14ac:dyDescent="0.2">
      <c r="A1392" t="s">
        <v>704</v>
      </c>
      <c r="B1392" t="s">
        <v>286</v>
      </c>
      <c r="C1392" t="s">
        <v>384</v>
      </c>
      <c r="D1392" t="s">
        <v>387</v>
      </c>
      <c r="E1392" t="s">
        <v>454</v>
      </c>
    </row>
    <row r="1393" spans="1:5" x14ac:dyDescent="0.2">
      <c r="A1393" t="s">
        <v>704</v>
      </c>
      <c r="B1393" t="s">
        <v>286</v>
      </c>
      <c r="C1393" t="s">
        <v>384</v>
      </c>
      <c r="D1393" t="s">
        <v>387</v>
      </c>
      <c r="E1393" t="s">
        <v>428</v>
      </c>
    </row>
    <row r="1394" spans="1:5" x14ac:dyDescent="0.2">
      <c r="A1394" t="s">
        <v>704</v>
      </c>
      <c r="B1394" t="s">
        <v>286</v>
      </c>
      <c r="C1394" t="s">
        <v>386</v>
      </c>
      <c r="D1394" t="s">
        <v>179</v>
      </c>
    </row>
    <row r="1395" spans="1:5" x14ac:dyDescent="0.2">
      <c r="A1395" t="s">
        <v>704</v>
      </c>
      <c r="B1395" t="s">
        <v>286</v>
      </c>
      <c r="C1395" t="s">
        <v>386</v>
      </c>
      <c r="D1395" t="s">
        <v>305</v>
      </c>
    </row>
    <row r="1396" spans="1:5" x14ac:dyDescent="0.2">
      <c r="A1396" t="s">
        <v>704</v>
      </c>
      <c r="B1396" t="s">
        <v>286</v>
      </c>
      <c r="C1396" t="s">
        <v>386</v>
      </c>
      <c r="D1396" t="s">
        <v>364</v>
      </c>
    </row>
    <row r="1397" spans="1:5" x14ac:dyDescent="0.2">
      <c r="A1397" t="s">
        <v>704</v>
      </c>
      <c r="B1397" t="s">
        <v>286</v>
      </c>
      <c r="C1397" t="s">
        <v>386</v>
      </c>
      <c r="D1397" t="s">
        <v>299</v>
      </c>
    </row>
    <row r="1398" spans="1:5" x14ac:dyDescent="0.2">
      <c r="A1398" t="s">
        <v>704</v>
      </c>
      <c r="B1398" t="s">
        <v>105</v>
      </c>
      <c r="C1398" t="s">
        <v>384</v>
      </c>
      <c r="D1398" t="s">
        <v>342</v>
      </c>
      <c r="E1398" t="s">
        <v>559</v>
      </c>
    </row>
    <row r="1399" spans="1:5" x14ac:dyDescent="0.2">
      <c r="A1399" t="s">
        <v>704</v>
      </c>
      <c r="B1399" t="s">
        <v>105</v>
      </c>
      <c r="C1399" t="s">
        <v>384</v>
      </c>
      <c r="D1399" t="s">
        <v>342</v>
      </c>
      <c r="E1399" t="s">
        <v>567</v>
      </c>
    </row>
    <row r="1400" spans="1:5" x14ac:dyDescent="0.2">
      <c r="A1400" t="s">
        <v>704</v>
      </c>
      <c r="B1400" t="s">
        <v>105</v>
      </c>
      <c r="C1400" t="s">
        <v>384</v>
      </c>
      <c r="D1400" t="s">
        <v>342</v>
      </c>
      <c r="E1400" t="s">
        <v>568</v>
      </c>
    </row>
    <row r="1401" spans="1:5" x14ac:dyDescent="0.2">
      <c r="A1401" t="s">
        <v>704</v>
      </c>
      <c r="B1401" t="s">
        <v>105</v>
      </c>
      <c r="C1401" t="s">
        <v>384</v>
      </c>
      <c r="D1401" t="s">
        <v>337</v>
      </c>
      <c r="E1401" t="s">
        <v>577</v>
      </c>
    </row>
    <row r="1402" spans="1:5" x14ac:dyDescent="0.2">
      <c r="A1402" t="s">
        <v>704</v>
      </c>
      <c r="B1402" t="s">
        <v>105</v>
      </c>
      <c r="C1402" t="s">
        <v>384</v>
      </c>
      <c r="D1402" t="s">
        <v>47</v>
      </c>
      <c r="E1402" t="s">
        <v>578</v>
      </c>
    </row>
    <row r="1403" spans="1:5" x14ac:dyDescent="0.2">
      <c r="A1403" t="s">
        <v>704</v>
      </c>
      <c r="B1403" t="s">
        <v>105</v>
      </c>
      <c r="C1403" t="s">
        <v>384</v>
      </c>
      <c r="D1403" t="s">
        <v>366</v>
      </c>
      <c r="E1403" t="s">
        <v>579</v>
      </c>
    </row>
    <row r="1404" spans="1:5" x14ac:dyDescent="0.2">
      <c r="A1404" t="s">
        <v>704</v>
      </c>
      <c r="B1404" t="s">
        <v>105</v>
      </c>
      <c r="C1404" t="s">
        <v>384</v>
      </c>
      <c r="D1404" t="s">
        <v>47</v>
      </c>
      <c r="E1404" t="s">
        <v>580</v>
      </c>
    </row>
    <row r="1405" spans="1:5" x14ac:dyDescent="0.2">
      <c r="A1405" t="s">
        <v>704</v>
      </c>
      <c r="B1405" t="s">
        <v>105</v>
      </c>
      <c r="C1405" t="s">
        <v>384</v>
      </c>
      <c r="D1405" t="s">
        <v>85</v>
      </c>
      <c r="E1405" t="s">
        <v>569</v>
      </c>
    </row>
    <row r="1406" spans="1:5" x14ac:dyDescent="0.2">
      <c r="A1406" t="s">
        <v>704</v>
      </c>
      <c r="B1406" t="s">
        <v>105</v>
      </c>
      <c r="C1406" t="s">
        <v>384</v>
      </c>
      <c r="D1406" t="s">
        <v>85</v>
      </c>
      <c r="E1406" t="s">
        <v>581</v>
      </c>
    </row>
    <row r="1407" spans="1:5" x14ac:dyDescent="0.2">
      <c r="A1407" t="s">
        <v>704</v>
      </c>
      <c r="B1407" t="s">
        <v>105</v>
      </c>
      <c r="C1407" t="s">
        <v>386</v>
      </c>
      <c r="D1407" t="s">
        <v>372</v>
      </c>
    </row>
    <row r="1408" spans="1:5" x14ac:dyDescent="0.2">
      <c r="A1408" t="s">
        <v>704</v>
      </c>
      <c r="B1408" t="s">
        <v>237</v>
      </c>
      <c r="C1408" t="s">
        <v>384</v>
      </c>
      <c r="D1408" t="s">
        <v>387</v>
      </c>
      <c r="E1408" t="s">
        <v>445</v>
      </c>
    </row>
    <row r="1409" spans="1:5" x14ac:dyDescent="0.2">
      <c r="A1409" t="s">
        <v>704</v>
      </c>
      <c r="B1409" t="s">
        <v>237</v>
      </c>
      <c r="C1409" t="s">
        <v>384</v>
      </c>
      <c r="D1409" t="s">
        <v>57</v>
      </c>
      <c r="E1409" t="s">
        <v>582</v>
      </c>
    </row>
    <row r="1410" spans="1:5" x14ac:dyDescent="0.2">
      <c r="A1410" t="s">
        <v>704</v>
      </c>
      <c r="B1410" t="s">
        <v>237</v>
      </c>
      <c r="C1410" t="s">
        <v>384</v>
      </c>
      <c r="D1410" t="s">
        <v>37</v>
      </c>
      <c r="E1410" t="s">
        <v>588</v>
      </c>
    </row>
    <row r="1411" spans="1:5" x14ac:dyDescent="0.2">
      <c r="A1411" t="s">
        <v>704</v>
      </c>
      <c r="B1411" t="s">
        <v>237</v>
      </c>
      <c r="C1411" t="s">
        <v>384</v>
      </c>
      <c r="D1411" t="s">
        <v>342</v>
      </c>
      <c r="E1411" t="s">
        <v>559</v>
      </c>
    </row>
    <row r="1412" spans="1:5" x14ac:dyDescent="0.2">
      <c r="A1412" t="s">
        <v>704</v>
      </c>
      <c r="B1412" t="s">
        <v>237</v>
      </c>
      <c r="C1412" t="s">
        <v>384</v>
      </c>
      <c r="D1412" t="s">
        <v>47</v>
      </c>
      <c r="E1412" t="s">
        <v>561</v>
      </c>
    </row>
    <row r="1413" spans="1:5" x14ac:dyDescent="0.2">
      <c r="A1413" t="s">
        <v>704</v>
      </c>
      <c r="B1413" t="s">
        <v>237</v>
      </c>
      <c r="C1413" t="s">
        <v>384</v>
      </c>
      <c r="D1413" t="s">
        <v>137</v>
      </c>
      <c r="E1413" t="s">
        <v>600</v>
      </c>
    </row>
    <row r="1414" spans="1:5" x14ac:dyDescent="0.2">
      <c r="A1414" t="s">
        <v>704</v>
      </c>
      <c r="B1414" t="s">
        <v>237</v>
      </c>
      <c r="C1414" t="s">
        <v>384</v>
      </c>
      <c r="D1414" t="s">
        <v>85</v>
      </c>
      <c r="E1414" t="s">
        <v>563</v>
      </c>
    </row>
    <row r="1415" spans="1:5" x14ac:dyDescent="0.2">
      <c r="A1415" t="s">
        <v>704</v>
      </c>
      <c r="B1415" t="s">
        <v>237</v>
      </c>
      <c r="C1415" t="s">
        <v>384</v>
      </c>
      <c r="D1415" t="s">
        <v>342</v>
      </c>
      <c r="E1415" t="s">
        <v>567</v>
      </c>
    </row>
    <row r="1416" spans="1:5" x14ac:dyDescent="0.2">
      <c r="A1416" t="s">
        <v>704</v>
      </c>
      <c r="B1416" t="s">
        <v>237</v>
      </c>
      <c r="C1416" t="s">
        <v>384</v>
      </c>
      <c r="D1416" t="s">
        <v>47</v>
      </c>
      <c r="E1416" t="s">
        <v>578</v>
      </c>
    </row>
    <row r="1417" spans="1:5" x14ac:dyDescent="0.2">
      <c r="A1417" t="s">
        <v>704</v>
      </c>
      <c r="B1417" t="s">
        <v>237</v>
      </c>
      <c r="C1417" t="s">
        <v>384</v>
      </c>
      <c r="D1417" t="s">
        <v>47</v>
      </c>
      <c r="E1417" t="s">
        <v>586</v>
      </c>
    </row>
    <row r="1418" spans="1:5" x14ac:dyDescent="0.2">
      <c r="A1418" t="s">
        <v>704</v>
      </c>
      <c r="B1418" t="s">
        <v>237</v>
      </c>
      <c r="C1418" t="s">
        <v>384</v>
      </c>
      <c r="D1418" t="s">
        <v>347</v>
      </c>
      <c r="E1418" t="s">
        <v>591</v>
      </c>
    </row>
    <row r="1419" spans="1:5" x14ac:dyDescent="0.2">
      <c r="A1419" t="s">
        <v>704</v>
      </c>
      <c r="B1419" t="s">
        <v>237</v>
      </c>
      <c r="C1419" t="s">
        <v>384</v>
      </c>
      <c r="D1419" t="s">
        <v>347</v>
      </c>
      <c r="E1419" t="s">
        <v>592</v>
      </c>
    </row>
    <row r="1420" spans="1:5" x14ac:dyDescent="0.2">
      <c r="A1420" t="s">
        <v>704</v>
      </c>
      <c r="B1420" t="s">
        <v>237</v>
      </c>
      <c r="C1420" t="s">
        <v>384</v>
      </c>
      <c r="D1420" t="s">
        <v>137</v>
      </c>
      <c r="E1420" t="s">
        <v>593</v>
      </c>
    </row>
    <row r="1421" spans="1:5" x14ac:dyDescent="0.2">
      <c r="A1421" t="s">
        <v>704</v>
      </c>
      <c r="B1421" t="s">
        <v>237</v>
      </c>
      <c r="C1421" t="s">
        <v>384</v>
      </c>
      <c r="D1421" t="s">
        <v>47</v>
      </c>
      <c r="E1421" t="s">
        <v>580</v>
      </c>
    </row>
    <row r="1422" spans="1:5" x14ac:dyDescent="0.2">
      <c r="A1422" t="s">
        <v>704</v>
      </c>
      <c r="B1422" t="s">
        <v>237</v>
      </c>
      <c r="C1422" t="s">
        <v>384</v>
      </c>
      <c r="D1422" t="s">
        <v>85</v>
      </c>
      <c r="E1422" t="s">
        <v>569</v>
      </c>
    </row>
    <row r="1423" spans="1:5" x14ac:dyDescent="0.2">
      <c r="A1423" t="s">
        <v>704</v>
      </c>
      <c r="B1423" t="s">
        <v>237</v>
      </c>
      <c r="C1423" t="s">
        <v>384</v>
      </c>
      <c r="D1423" t="s">
        <v>85</v>
      </c>
      <c r="E1423" t="s">
        <v>570</v>
      </c>
    </row>
    <row r="1424" spans="1:5" x14ac:dyDescent="0.2">
      <c r="A1424" t="s">
        <v>704</v>
      </c>
      <c r="B1424" t="s">
        <v>237</v>
      </c>
      <c r="C1424" t="s">
        <v>384</v>
      </c>
      <c r="D1424" t="s">
        <v>85</v>
      </c>
      <c r="E1424" t="s">
        <v>571</v>
      </c>
    </row>
    <row r="1425" spans="1:5" x14ac:dyDescent="0.2">
      <c r="A1425" t="s">
        <v>704</v>
      </c>
      <c r="B1425" t="s">
        <v>237</v>
      </c>
      <c r="C1425" t="s">
        <v>384</v>
      </c>
      <c r="D1425" t="s">
        <v>85</v>
      </c>
      <c r="E1425" t="s">
        <v>581</v>
      </c>
    </row>
    <row r="1426" spans="1:5" x14ac:dyDescent="0.2">
      <c r="A1426" t="s">
        <v>704</v>
      </c>
      <c r="B1426" t="s">
        <v>237</v>
      </c>
      <c r="C1426" t="s">
        <v>384</v>
      </c>
      <c r="D1426" t="s">
        <v>85</v>
      </c>
      <c r="E1426" t="s">
        <v>598</v>
      </c>
    </row>
    <row r="1427" spans="1:5" x14ac:dyDescent="0.2">
      <c r="A1427" t="s">
        <v>704</v>
      </c>
      <c r="B1427" t="s">
        <v>237</v>
      </c>
      <c r="C1427" t="s">
        <v>384</v>
      </c>
      <c r="D1427" t="s">
        <v>85</v>
      </c>
      <c r="E1427" t="s">
        <v>572</v>
      </c>
    </row>
    <row r="1428" spans="1:5" x14ac:dyDescent="0.2">
      <c r="A1428" t="s">
        <v>704</v>
      </c>
      <c r="B1428" t="s">
        <v>237</v>
      </c>
      <c r="C1428" t="s">
        <v>384</v>
      </c>
      <c r="D1428" t="s">
        <v>347</v>
      </c>
      <c r="E1428" t="s">
        <v>608</v>
      </c>
    </row>
    <row r="1429" spans="1:5" x14ac:dyDescent="0.2">
      <c r="A1429" t="s">
        <v>704</v>
      </c>
      <c r="B1429" t="s">
        <v>237</v>
      </c>
      <c r="C1429" t="s">
        <v>384</v>
      </c>
      <c r="D1429" t="s">
        <v>387</v>
      </c>
      <c r="E1429" t="s">
        <v>529</v>
      </c>
    </row>
    <row r="1430" spans="1:5" x14ac:dyDescent="0.2">
      <c r="A1430" t="s">
        <v>704</v>
      </c>
      <c r="B1430" t="s">
        <v>237</v>
      </c>
      <c r="C1430" t="s">
        <v>384</v>
      </c>
      <c r="D1430" t="s">
        <v>387</v>
      </c>
      <c r="E1430" t="s">
        <v>447</v>
      </c>
    </row>
    <row r="1431" spans="1:5" x14ac:dyDescent="0.2">
      <c r="A1431" t="s">
        <v>704</v>
      </c>
      <c r="B1431" t="s">
        <v>237</v>
      </c>
      <c r="C1431" t="s">
        <v>384</v>
      </c>
      <c r="D1431" t="s">
        <v>387</v>
      </c>
      <c r="E1431" t="s">
        <v>448</v>
      </c>
    </row>
    <row r="1432" spans="1:5" x14ac:dyDescent="0.2">
      <c r="A1432" t="s">
        <v>704</v>
      </c>
      <c r="B1432" t="s">
        <v>237</v>
      </c>
      <c r="C1432" t="s">
        <v>384</v>
      </c>
      <c r="D1432" t="s">
        <v>387</v>
      </c>
      <c r="E1432" t="s">
        <v>454</v>
      </c>
    </row>
    <row r="1433" spans="1:5" x14ac:dyDescent="0.2">
      <c r="A1433" t="s">
        <v>704</v>
      </c>
      <c r="B1433" t="s">
        <v>237</v>
      </c>
      <c r="C1433" t="s">
        <v>384</v>
      </c>
      <c r="D1433" t="s">
        <v>387</v>
      </c>
      <c r="E1433" t="s">
        <v>428</v>
      </c>
    </row>
    <row r="1434" spans="1:5" x14ac:dyDescent="0.2">
      <c r="A1434" t="s">
        <v>704</v>
      </c>
      <c r="B1434" t="s">
        <v>237</v>
      </c>
      <c r="C1434" t="s">
        <v>384</v>
      </c>
      <c r="D1434" t="s">
        <v>387</v>
      </c>
      <c r="E1434" t="s">
        <v>451</v>
      </c>
    </row>
    <row r="1435" spans="1:5" x14ac:dyDescent="0.2">
      <c r="A1435" t="s">
        <v>704</v>
      </c>
      <c r="B1435" t="s">
        <v>237</v>
      </c>
      <c r="C1435" t="s">
        <v>386</v>
      </c>
      <c r="D1435" t="s">
        <v>372</v>
      </c>
    </row>
    <row r="1436" spans="1:5" x14ac:dyDescent="0.2">
      <c r="A1436" t="s">
        <v>704</v>
      </c>
      <c r="B1436" t="s">
        <v>237</v>
      </c>
      <c r="C1436" t="s">
        <v>386</v>
      </c>
      <c r="D1436" t="s">
        <v>24</v>
      </c>
    </row>
    <row r="1437" spans="1:5" x14ac:dyDescent="0.2">
      <c r="A1437" t="s">
        <v>704</v>
      </c>
      <c r="B1437" t="s">
        <v>237</v>
      </c>
      <c r="C1437" t="s">
        <v>386</v>
      </c>
      <c r="D1437" t="s">
        <v>37</v>
      </c>
    </row>
    <row r="1438" spans="1:5" x14ac:dyDescent="0.2">
      <c r="A1438" t="s">
        <v>704</v>
      </c>
      <c r="B1438" t="s">
        <v>106</v>
      </c>
      <c r="C1438" t="s">
        <v>384</v>
      </c>
      <c r="D1438" t="s">
        <v>387</v>
      </c>
      <c r="E1438" t="s">
        <v>452</v>
      </c>
    </row>
    <row r="1439" spans="1:5" x14ac:dyDescent="0.2">
      <c r="A1439" t="s">
        <v>704</v>
      </c>
      <c r="B1439" t="s">
        <v>106</v>
      </c>
      <c r="C1439" t="s">
        <v>384</v>
      </c>
      <c r="D1439" t="s">
        <v>387</v>
      </c>
      <c r="E1439" t="s">
        <v>476</v>
      </c>
    </row>
    <row r="1440" spans="1:5" x14ac:dyDescent="0.2">
      <c r="A1440" t="s">
        <v>704</v>
      </c>
      <c r="B1440" t="s">
        <v>106</v>
      </c>
      <c r="C1440" t="s">
        <v>384</v>
      </c>
      <c r="D1440" t="s">
        <v>387</v>
      </c>
      <c r="E1440" t="s">
        <v>446</v>
      </c>
    </row>
    <row r="1441" spans="1:5" x14ac:dyDescent="0.2">
      <c r="A1441" t="s">
        <v>704</v>
      </c>
      <c r="B1441" t="s">
        <v>106</v>
      </c>
      <c r="C1441" t="s">
        <v>384</v>
      </c>
      <c r="D1441" t="s">
        <v>387</v>
      </c>
      <c r="E1441" t="s">
        <v>499</v>
      </c>
    </row>
    <row r="1442" spans="1:5" x14ac:dyDescent="0.2">
      <c r="A1442" t="s">
        <v>704</v>
      </c>
      <c r="B1442" t="s">
        <v>106</v>
      </c>
      <c r="C1442" t="s">
        <v>384</v>
      </c>
      <c r="D1442" t="s">
        <v>387</v>
      </c>
      <c r="E1442" t="s">
        <v>447</v>
      </c>
    </row>
    <row r="1443" spans="1:5" x14ac:dyDescent="0.2">
      <c r="A1443" t="s">
        <v>704</v>
      </c>
      <c r="B1443" t="s">
        <v>106</v>
      </c>
      <c r="C1443" t="s">
        <v>384</v>
      </c>
      <c r="D1443" t="s">
        <v>387</v>
      </c>
      <c r="E1443" t="s">
        <v>448</v>
      </c>
    </row>
    <row r="1444" spans="1:5" x14ac:dyDescent="0.2">
      <c r="A1444" t="s">
        <v>704</v>
      </c>
      <c r="B1444" t="s">
        <v>106</v>
      </c>
      <c r="C1444" t="s">
        <v>384</v>
      </c>
      <c r="D1444" t="s">
        <v>387</v>
      </c>
      <c r="E1444" t="s">
        <v>455</v>
      </c>
    </row>
    <row r="1445" spans="1:5" x14ac:dyDescent="0.2">
      <c r="A1445" t="s">
        <v>704</v>
      </c>
      <c r="B1445" t="s">
        <v>106</v>
      </c>
      <c r="C1445" t="s">
        <v>384</v>
      </c>
      <c r="D1445" t="s">
        <v>387</v>
      </c>
      <c r="E1445" t="s">
        <v>449</v>
      </c>
    </row>
    <row r="1446" spans="1:5" x14ac:dyDescent="0.2">
      <c r="A1446" t="s">
        <v>704</v>
      </c>
      <c r="B1446" t="s">
        <v>106</v>
      </c>
      <c r="C1446" t="s">
        <v>386</v>
      </c>
      <c r="D1446" t="s">
        <v>372</v>
      </c>
    </row>
    <row r="1447" spans="1:5" x14ac:dyDescent="0.2">
      <c r="A1447" t="s">
        <v>704</v>
      </c>
      <c r="B1447" t="s">
        <v>106</v>
      </c>
      <c r="C1447" t="s">
        <v>386</v>
      </c>
      <c r="D1447" t="s">
        <v>315</v>
      </c>
    </row>
    <row r="1448" spans="1:5" x14ac:dyDescent="0.2">
      <c r="A1448" t="s">
        <v>704</v>
      </c>
      <c r="B1448" t="s">
        <v>315</v>
      </c>
      <c r="C1448" t="s">
        <v>384</v>
      </c>
      <c r="D1448" t="s">
        <v>387</v>
      </c>
      <c r="E1448" t="s">
        <v>445</v>
      </c>
    </row>
    <row r="1449" spans="1:5" x14ac:dyDescent="0.2">
      <c r="A1449" t="s">
        <v>704</v>
      </c>
      <c r="B1449" t="s">
        <v>315</v>
      </c>
      <c r="C1449" t="s">
        <v>384</v>
      </c>
      <c r="D1449" t="s">
        <v>215</v>
      </c>
      <c r="E1449" t="s">
        <v>478</v>
      </c>
    </row>
    <row r="1450" spans="1:5" x14ac:dyDescent="0.2">
      <c r="A1450" t="s">
        <v>704</v>
      </c>
      <c r="B1450" t="s">
        <v>315</v>
      </c>
      <c r="C1450" t="s">
        <v>384</v>
      </c>
      <c r="D1450" t="s">
        <v>387</v>
      </c>
      <c r="E1450" t="s">
        <v>498</v>
      </c>
    </row>
    <row r="1451" spans="1:5" x14ac:dyDescent="0.2">
      <c r="A1451" t="s">
        <v>704</v>
      </c>
      <c r="B1451" t="s">
        <v>315</v>
      </c>
      <c r="C1451" t="s">
        <v>384</v>
      </c>
      <c r="D1451" t="s">
        <v>387</v>
      </c>
      <c r="E1451" t="s">
        <v>476</v>
      </c>
    </row>
    <row r="1452" spans="1:5" x14ac:dyDescent="0.2">
      <c r="A1452" t="s">
        <v>704</v>
      </c>
      <c r="B1452" t="s">
        <v>315</v>
      </c>
      <c r="C1452" t="s">
        <v>384</v>
      </c>
      <c r="D1452" t="s">
        <v>387</v>
      </c>
      <c r="E1452" t="s">
        <v>446</v>
      </c>
    </row>
    <row r="1453" spans="1:5" x14ac:dyDescent="0.2">
      <c r="A1453" t="s">
        <v>704</v>
      </c>
      <c r="B1453" t="s">
        <v>315</v>
      </c>
      <c r="C1453" t="s">
        <v>384</v>
      </c>
      <c r="D1453" t="s">
        <v>387</v>
      </c>
      <c r="E1453" t="s">
        <v>499</v>
      </c>
    </row>
    <row r="1454" spans="1:5" x14ac:dyDescent="0.2">
      <c r="A1454" t="s">
        <v>704</v>
      </c>
      <c r="B1454" t="s">
        <v>315</v>
      </c>
      <c r="C1454" t="s">
        <v>384</v>
      </c>
      <c r="D1454" t="s">
        <v>387</v>
      </c>
      <c r="E1454" t="s">
        <v>465</v>
      </c>
    </row>
    <row r="1455" spans="1:5" x14ac:dyDescent="0.2">
      <c r="A1455" t="s">
        <v>704</v>
      </c>
      <c r="B1455" t="s">
        <v>315</v>
      </c>
      <c r="C1455" t="s">
        <v>384</v>
      </c>
      <c r="D1455" t="s">
        <v>387</v>
      </c>
      <c r="E1455" t="s">
        <v>529</v>
      </c>
    </row>
    <row r="1456" spans="1:5" x14ac:dyDescent="0.2">
      <c r="A1456" t="s">
        <v>704</v>
      </c>
      <c r="B1456" t="s">
        <v>315</v>
      </c>
      <c r="C1456" t="s">
        <v>384</v>
      </c>
      <c r="D1456" t="s">
        <v>387</v>
      </c>
      <c r="E1456" t="s">
        <v>501</v>
      </c>
    </row>
    <row r="1457" spans="1:5" x14ac:dyDescent="0.2">
      <c r="A1457" t="s">
        <v>704</v>
      </c>
      <c r="B1457" t="s">
        <v>315</v>
      </c>
      <c r="C1457" t="s">
        <v>384</v>
      </c>
      <c r="D1457" t="s">
        <v>387</v>
      </c>
      <c r="E1457" t="s">
        <v>447</v>
      </c>
    </row>
    <row r="1458" spans="1:5" x14ac:dyDescent="0.2">
      <c r="A1458" t="s">
        <v>704</v>
      </c>
      <c r="B1458" t="s">
        <v>315</v>
      </c>
      <c r="C1458" t="s">
        <v>384</v>
      </c>
      <c r="D1458" t="s">
        <v>387</v>
      </c>
      <c r="E1458" t="s">
        <v>448</v>
      </c>
    </row>
    <row r="1459" spans="1:5" x14ac:dyDescent="0.2">
      <c r="A1459" t="s">
        <v>704</v>
      </c>
      <c r="B1459" t="s">
        <v>315</v>
      </c>
      <c r="C1459" t="s">
        <v>384</v>
      </c>
      <c r="D1459" t="s">
        <v>387</v>
      </c>
      <c r="E1459" t="s">
        <v>455</v>
      </c>
    </row>
    <row r="1460" spans="1:5" x14ac:dyDescent="0.2">
      <c r="A1460" t="s">
        <v>704</v>
      </c>
      <c r="B1460" t="s">
        <v>315</v>
      </c>
      <c r="C1460" t="s">
        <v>384</v>
      </c>
      <c r="D1460" t="s">
        <v>387</v>
      </c>
      <c r="E1460" t="s">
        <v>449</v>
      </c>
    </row>
    <row r="1461" spans="1:5" x14ac:dyDescent="0.2">
      <c r="A1461" t="s">
        <v>704</v>
      </c>
      <c r="B1461" t="s">
        <v>315</v>
      </c>
      <c r="C1461" t="s">
        <v>384</v>
      </c>
      <c r="D1461" t="s">
        <v>387</v>
      </c>
      <c r="E1461" t="s">
        <v>428</v>
      </c>
    </row>
    <row r="1462" spans="1:5" x14ac:dyDescent="0.2">
      <c r="A1462" t="s">
        <v>704</v>
      </c>
      <c r="B1462" t="s">
        <v>315</v>
      </c>
      <c r="C1462" t="s">
        <v>384</v>
      </c>
      <c r="D1462" t="s">
        <v>387</v>
      </c>
      <c r="E1462" t="s">
        <v>451</v>
      </c>
    </row>
    <row r="1463" spans="1:5" x14ac:dyDescent="0.2">
      <c r="A1463" t="s">
        <v>704</v>
      </c>
      <c r="B1463" t="s">
        <v>315</v>
      </c>
      <c r="C1463" t="s">
        <v>386</v>
      </c>
      <c r="D1463" t="s">
        <v>372</v>
      </c>
    </row>
    <row r="1464" spans="1:5" x14ac:dyDescent="0.2">
      <c r="A1464" t="s">
        <v>704</v>
      </c>
      <c r="B1464" t="s">
        <v>299</v>
      </c>
      <c r="C1464" t="s">
        <v>384</v>
      </c>
      <c r="D1464" t="s">
        <v>387</v>
      </c>
      <c r="E1464" t="s">
        <v>390</v>
      </c>
    </row>
    <row r="1465" spans="1:5" x14ac:dyDescent="0.2">
      <c r="A1465" t="s">
        <v>704</v>
      </c>
      <c r="B1465" t="s">
        <v>299</v>
      </c>
      <c r="C1465" t="s">
        <v>384</v>
      </c>
      <c r="D1465" t="s">
        <v>387</v>
      </c>
      <c r="E1465" t="s">
        <v>402</v>
      </c>
    </row>
    <row r="1466" spans="1:5" x14ac:dyDescent="0.2">
      <c r="A1466" t="s">
        <v>704</v>
      </c>
      <c r="B1466" t="s">
        <v>299</v>
      </c>
      <c r="C1466" t="s">
        <v>384</v>
      </c>
      <c r="D1466" t="s">
        <v>387</v>
      </c>
      <c r="E1466" t="s">
        <v>629</v>
      </c>
    </row>
    <row r="1467" spans="1:5" x14ac:dyDescent="0.2">
      <c r="A1467" t="s">
        <v>704</v>
      </c>
      <c r="B1467" t="s">
        <v>299</v>
      </c>
      <c r="C1467" t="s">
        <v>384</v>
      </c>
      <c r="D1467" t="s">
        <v>387</v>
      </c>
      <c r="E1467" t="s">
        <v>630</v>
      </c>
    </row>
    <row r="1468" spans="1:5" x14ac:dyDescent="0.2">
      <c r="A1468" t="s">
        <v>704</v>
      </c>
      <c r="B1468" t="s">
        <v>299</v>
      </c>
      <c r="C1468" t="s">
        <v>384</v>
      </c>
      <c r="D1468" t="s">
        <v>387</v>
      </c>
      <c r="E1468" t="s">
        <v>446</v>
      </c>
    </row>
    <row r="1469" spans="1:5" x14ac:dyDescent="0.2">
      <c r="A1469" t="s">
        <v>704</v>
      </c>
      <c r="B1469" t="s">
        <v>299</v>
      </c>
      <c r="C1469" t="s">
        <v>384</v>
      </c>
      <c r="D1469" t="s">
        <v>387</v>
      </c>
      <c r="E1469" t="s">
        <v>529</v>
      </c>
    </row>
    <row r="1470" spans="1:5" x14ac:dyDescent="0.2">
      <c r="A1470" t="s">
        <v>704</v>
      </c>
      <c r="B1470" t="s">
        <v>299</v>
      </c>
      <c r="C1470" t="s">
        <v>384</v>
      </c>
      <c r="D1470" t="s">
        <v>387</v>
      </c>
      <c r="E1470" t="s">
        <v>495</v>
      </c>
    </row>
    <row r="1471" spans="1:5" x14ac:dyDescent="0.2">
      <c r="A1471" t="s">
        <v>704</v>
      </c>
      <c r="B1471" t="s">
        <v>299</v>
      </c>
      <c r="C1471" t="s">
        <v>384</v>
      </c>
      <c r="D1471" t="s">
        <v>387</v>
      </c>
      <c r="E1471" t="s">
        <v>447</v>
      </c>
    </row>
    <row r="1472" spans="1:5" x14ac:dyDescent="0.2">
      <c r="A1472" t="s">
        <v>704</v>
      </c>
      <c r="B1472" t="s">
        <v>299</v>
      </c>
      <c r="C1472" t="s">
        <v>384</v>
      </c>
      <c r="D1472" t="s">
        <v>387</v>
      </c>
      <c r="E1472" t="s">
        <v>448</v>
      </c>
    </row>
    <row r="1473" spans="1:5" x14ac:dyDescent="0.2">
      <c r="A1473" t="s">
        <v>704</v>
      </c>
      <c r="B1473" t="s">
        <v>299</v>
      </c>
      <c r="C1473" t="s">
        <v>384</v>
      </c>
      <c r="D1473" t="s">
        <v>387</v>
      </c>
      <c r="E1473" t="s">
        <v>449</v>
      </c>
    </row>
    <row r="1474" spans="1:5" x14ac:dyDescent="0.2">
      <c r="A1474" t="s">
        <v>704</v>
      </c>
      <c r="B1474" t="s">
        <v>299</v>
      </c>
      <c r="C1474" t="s">
        <v>386</v>
      </c>
      <c r="D1474" t="s">
        <v>80</v>
      </c>
    </row>
    <row r="1475" spans="1:5" x14ac:dyDescent="0.2">
      <c r="A1475" t="s">
        <v>704</v>
      </c>
      <c r="B1475" t="s">
        <v>299</v>
      </c>
      <c r="C1475" t="s">
        <v>386</v>
      </c>
      <c r="D1475" t="s">
        <v>106</v>
      </c>
    </row>
    <row r="1476" spans="1:5" x14ac:dyDescent="0.2">
      <c r="A1476" t="s">
        <v>704</v>
      </c>
      <c r="B1476" t="s">
        <v>299</v>
      </c>
      <c r="C1476" t="s">
        <v>386</v>
      </c>
      <c r="D1476" t="s">
        <v>179</v>
      </c>
    </row>
    <row r="1477" spans="1:5" x14ac:dyDescent="0.2">
      <c r="A1477" t="s">
        <v>704</v>
      </c>
      <c r="B1477" t="s">
        <v>299</v>
      </c>
      <c r="C1477" t="s">
        <v>386</v>
      </c>
      <c r="D1477" t="s">
        <v>305</v>
      </c>
    </row>
    <row r="1478" spans="1:5" x14ac:dyDescent="0.2">
      <c r="A1478" t="s">
        <v>704</v>
      </c>
      <c r="B1478" t="s">
        <v>80</v>
      </c>
      <c r="C1478" t="s">
        <v>384</v>
      </c>
      <c r="D1478" t="s">
        <v>387</v>
      </c>
      <c r="E1478" t="s">
        <v>388</v>
      </c>
    </row>
    <row r="1479" spans="1:5" x14ac:dyDescent="0.2">
      <c r="A1479" t="s">
        <v>704</v>
      </c>
      <c r="B1479" t="s">
        <v>80</v>
      </c>
      <c r="C1479" t="s">
        <v>384</v>
      </c>
      <c r="D1479" t="s">
        <v>387</v>
      </c>
      <c r="E1479" t="s">
        <v>390</v>
      </c>
    </row>
    <row r="1480" spans="1:5" x14ac:dyDescent="0.2">
      <c r="A1480" t="s">
        <v>704</v>
      </c>
      <c r="B1480" t="s">
        <v>80</v>
      </c>
      <c r="C1480" t="s">
        <v>384</v>
      </c>
      <c r="D1480" t="s">
        <v>387</v>
      </c>
      <c r="E1480" t="s">
        <v>431</v>
      </c>
    </row>
    <row r="1481" spans="1:5" x14ac:dyDescent="0.2">
      <c r="A1481" t="s">
        <v>704</v>
      </c>
      <c r="B1481" t="s">
        <v>80</v>
      </c>
      <c r="C1481" t="s">
        <v>384</v>
      </c>
      <c r="D1481" t="s">
        <v>387</v>
      </c>
      <c r="E1481" t="s">
        <v>432</v>
      </c>
    </row>
    <row r="1482" spans="1:5" x14ac:dyDescent="0.2">
      <c r="A1482" t="s">
        <v>704</v>
      </c>
      <c r="B1482" t="s">
        <v>80</v>
      </c>
      <c r="C1482" t="s">
        <v>384</v>
      </c>
      <c r="D1482" t="s">
        <v>387</v>
      </c>
      <c r="E1482" t="s">
        <v>433</v>
      </c>
    </row>
    <row r="1483" spans="1:5" x14ac:dyDescent="0.2">
      <c r="A1483" t="s">
        <v>704</v>
      </c>
      <c r="B1483" t="s">
        <v>80</v>
      </c>
      <c r="C1483" t="s">
        <v>384</v>
      </c>
      <c r="D1483" t="s">
        <v>387</v>
      </c>
      <c r="E1483" t="s">
        <v>505</v>
      </c>
    </row>
    <row r="1484" spans="1:5" x14ac:dyDescent="0.2">
      <c r="A1484" t="s">
        <v>704</v>
      </c>
      <c r="B1484" t="s">
        <v>80</v>
      </c>
      <c r="C1484" t="s">
        <v>384</v>
      </c>
      <c r="D1484" t="s">
        <v>372</v>
      </c>
      <c r="E1484" t="s">
        <v>631</v>
      </c>
    </row>
    <row r="1485" spans="1:5" x14ac:dyDescent="0.2">
      <c r="A1485" t="s">
        <v>704</v>
      </c>
      <c r="B1485" t="s">
        <v>80</v>
      </c>
      <c r="C1485" t="s">
        <v>384</v>
      </c>
      <c r="D1485" t="s">
        <v>315</v>
      </c>
      <c r="E1485" t="s">
        <v>504</v>
      </c>
    </row>
    <row r="1486" spans="1:5" x14ac:dyDescent="0.2">
      <c r="A1486" t="s">
        <v>704</v>
      </c>
      <c r="B1486" t="s">
        <v>80</v>
      </c>
      <c r="C1486" t="s">
        <v>384</v>
      </c>
      <c r="D1486" t="s">
        <v>215</v>
      </c>
      <c r="E1486" t="s">
        <v>478</v>
      </c>
    </row>
    <row r="1487" spans="1:5" x14ac:dyDescent="0.2">
      <c r="A1487" t="s">
        <v>704</v>
      </c>
      <c r="B1487" t="s">
        <v>80</v>
      </c>
      <c r="C1487" t="s">
        <v>384</v>
      </c>
      <c r="D1487" t="s">
        <v>106</v>
      </c>
      <c r="E1487" t="s">
        <v>463</v>
      </c>
    </row>
    <row r="1488" spans="1:5" x14ac:dyDescent="0.2">
      <c r="A1488" t="s">
        <v>704</v>
      </c>
      <c r="B1488" t="s">
        <v>80</v>
      </c>
      <c r="C1488" t="s">
        <v>384</v>
      </c>
      <c r="D1488" t="s">
        <v>387</v>
      </c>
      <c r="E1488" t="s">
        <v>452</v>
      </c>
    </row>
    <row r="1489" spans="1:5" x14ac:dyDescent="0.2">
      <c r="A1489" t="s">
        <v>704</v>
      </c>
      <c r="B1489" t="s">
        <v>80</v>
      </c>
      <c r="C1489" t="s">
        <v>384</v>
      </c>
      <c r="D1489" t="s">
        <v>387</v>
      </c>
      <c r="E1489" t="s">
        <v>476</v>
      </c>
    </row>
    <row r="1490" spans="1:5" x14ac:dyDescent="0.2">
      <c r="A1490" t="s">
        <v>704</v>
      </c>
      <c r="B1490" t="s">
        <v>80</v>
      </c>
      <c r="C1490" t="s">
        <v>384</v>
      </c>
      <c r="D1490" t="s">
        <v>387</v>
      </c>
      <c r="E1490" t="s">
        <v>446</v>
      </c>
    </row>
    <row r="1491" spans="1:5" x14ac:dyDescent="0.2">
      <c r="A1491" t="s">
        <v>704</v>
      </c>
      <c r="B1491" t="s">
        <v>80</v>
      </c>
      <c r="C1491" t="s">
        <v>384</v>
      </c>
      <c r="D1491" t="s">
        <v>387</v>
      </c>
      <c r="E1491" t="s">
        <v>499</v>
      </c>
    </row>
    <row r="1492" spans="1:5" x14ac:dyDescent="0.2">
      <c r="A1492" t="s">
        <v>704</v>
      </c>
      <c r="B1492" t="s">
        <v>80</v>
      </c>
      <c r="C1492" t="s">
        <v>384</v>
      </c>
      <c r="D1492" t="s">
        <v>387</v>
      </c>
      <c r="E1492" t="s">
        <v>447</v>
      </c>
    </row>
    <row r="1493" spans="1:5" x14ac:dyDescent="0.2">
      <c r="A1493" t="s">
        <v>704</v>
      </c>
      <c r="B1493" t="s">
        <v>80</v>
      </c>
      <c r="C1493" t="s">
        <v>384</v>
      </c>
      <c r="D1493" t="s">
        <v>387</v>
      </c>
      <c r="E1493" t="s">
        <v>448</v>
      </c>
    </row>
    <row r="1494" spans="1:5" x14ac:dyDescent="0.2">
      <c r="A1494" t="s">
        <v>704</v>
      </c>
      <c r="B1494" t="s">
        <v>80</v>
      </c>
      <c r="C1494" t="s">
        <v>384</v>
      </c>
      <c r="D1494" t="s">
        <v>106</v>
      </c>
      <c r="E1494" t="s">
        <v>575</v>
      </c>
    </row>
    <row r="1495" spans="1:5" x14ac:dyDescent="0.2">
      <c r="A1495" t="s">
        <v>704</v>
      </c>
      <c r="B1495" t="s">
        <v>80</v>
      </c>
      <c r="C1495" t="s">
        <v>384</v>
      </c>
      <c r="D1495" t="s">
        <v>387</v>
      </c>
      <c r="E1495" t="s">
        <v>449</v>
      </c>
    </row>
    <row r="1496" spans="1:5" x14ac:dyDescent="0.2">
      <c r="A1496" t="s">
        <v>704</v>
      </c>
      <c r="B1496" t="s">
        <v>254</v>
      </c>
      <c r="C1496" t="s">
        <v>384</v>
      </c>
      <c r="D1496" t="s">
        <v>226</v>
      </c>
      <c r="E1496" t="s">
        <v>394</v>
      </c>
    </row>
    <row r="1497" spans="1:5" x14ac:dyDescent="0.2">
      <c r="A1497" t="s">
        <v>704</v>
      </c>
      <c r="B1497" t="s">
        <v>254</v>
      </c>
      <c r="C1497" t="s">
        <v>384</v>
      </c>
      <c r="D1497" t="s">
        <v>226</v>
      </c>
      <c r="E1497" t="s">
        <v>393</v>
      </c>
    </row>
    <row r="1498" spans="1:5" x14ac:dyDescent="0.2">
      <c r="A1498" t="s">
        <v>704</v>
      </c>
      <c r="B1498" t="s">
        <v>75</v>
      </c>
      <c r="C1498" t="s">
        <v>384</v>
      </c>
      <c r="D1498" t="s">
        <v>270</v>
      </c>
      <c r="E1498" t="s">
        <v>525</v>
      </c>
    </row>
    <row r="1499" spans="1:5" x14ac:dyDescent="0.2">
      <c r="A1499" t="s">
        <v>704</v>
      </c>
      <c r="B1499" t="s">
        <v>75</v>
      </c>
      <c r="C1499" t="s">
        <v>384</v>
      </c>
      <c r="D1499" t="s">
        <v>98</v>
      </c>
      <c r="E1499" t="s">
        <v>604</v>
      </c>
    </row>
    <row r="1500" spans="1:5" x14ac:dyDescent="0.2">
      <c r="A1500" t="s">
        <v>704</v>
      </c>
      <c r="B1500" t="s">
        <v>75</v>
      </c>
      <c r="C1500" t="s">
        <v>384</v>
      </c>
      <c r="D1500" t="s">
        <v>270</v>
      </c>
      <c r="E1500" t="s">
        <v>526</v>
      </c>
    </row>
    <row r="1501" spans="1:5" x14ac:dyDescent="0.2">
      <c r="A1501" t="s">
        <v>704</v>
      </c>
      <c r="B1501" t="s">
        <v>75</v>
      </c>
      <c r="C1501" t="s">
        <v>384</v>
      </c>
      <c r="D1501" t="s">
        <v>270</v>
      </c>
      <c r="E1501" t="s">
        <v>527</v>
      </c>
    </row>
    <row r="1502" spans="1:5" x14ac:dyDescent="0.2">
      <c r="A1502" t="s">
        <v>704</v>
      </c>
      <c r="B1502" t="s">
        <v>75</v>
      </c>
      <c r="C1502" t="s">
        <v>384</v>
      </c>
      <c r="D1502" t="s">
        <v>270</v>
      </c>
      <c r="E1502" t="s">
        <v>528</v>
      </c>
    </row>
    <row r="1503" spans="1:5" x14ac:dyDescent="0.2">
      <c r="A1503" t="s">
        <v>704</v>
      </c>
      <c r="B1503" t="s">
        <v>75</v>
      </c>
      <c r="C1503" t="s">
        <v>384</v>
      </c>
      <c r="D1503" t="s">
        <v>341</v>
      </c>
      <c r="E1503" t="s">
        <v>632</v>
      </c>
    </row>
    <row r="1504" spans="1:5" x14ac:dyDescent="0.2">
      <c r="A1504" t="s">
        <v>704</v>
      </c>
      <c r="B1504" t="s">
        <v>75</v>
      </c>
      <c r="C1504" t="s">
        <v>384</v>
      </c>
      <c r="D1504" t="s">
        <v>341</v>
      </c>
      <c r="E1504" t="s">
        <v>633</v>
      </c>
    </row>
    <row r="1505" spans="1:5" x14ac:dyDescent="0.2">
      <c r="A1505" t="s">
        <v>704</v>
      </c>
      <c r="B1505" t="s">
        <v>75</v>
      </c>
      <c r="C1505" t="s">
        <v>384</v>
      </c>
      <c r="D1505" t="s">
        <v>387</v>
      </c>
      <c r="E1505" t="s">
        <v>476</v>
      </c>
    </row>
    <row r="1506" spans="1:5" x14ac:dyDescent="0.2">
      <c r="A1506" t="s">
        <v>704</v>
      </c>
      <c r="B1506" t="s">
        <v>75</v>
      </c>
      <c r="C1506" t="s">
        <v>384</v>
      </c>
      <c r="D1506" t="s">
        <v>387</v>
      </c>
      <c r="E1506" t="s">
        <v>448</v>
      </c>
    </row>
    <row r="1507" spans="1:5" x14ac:dyDescent="0.2">
      <c r="A1507" t="s">
        <v>704</v>
      </c>
      <c r="B1507" t="s">
        <v>75</v>
      </c>
      <c r="C1507" t="s">
        <v>386</v>
      </c>
      <c r="D1507" t="s">
        <v>372</v>
      </c>
    </row>
    <row r="1508" spans="1:5" x14ac:dyDescent="0.2">
      <c r="A1508" t="s">
        <v>704</v>
      </c>
      <c r="B1508" t="s">
        <v>341</v>
      </c>
      <c r="C1508" t="s">
        <v>384</v>
      </c>
      <c r="D1508" t="s">
        <v>387</v>
      </c>
      <c r="E1508" t="s">
        <v>498</v>
      </c>
    </row>
    <row r="1509" spans="1:5" x14ac:dyDescent="0.2">
      <c r="A1509" t="s">
        <v>704</v>
      </c>
      <c r="B1509" t="s">
        <v>341</v>
      </c>
      <c r="C1509" t="s">
        <v>384</v>
      </c>
      <c r="D1509" t="s">
        <v>387</v>
      </c>
      <c r="E1509" t="s">
        <v>476</v>
      </c>
    </row>
    <row r="1510" spans="1:5" x14ac:dyDescent="0.2">
      <c r="A1510" t="s">
        <v>704</v>
      </c>
      <c r="B1510" t="s">
        <v>341</v>
      </c>
      <c r="C1510" t="s">
        <v>384</v>
      </c>
      <c r="D1510" t="s">
        <v>387</v>
      </c>
      <c r="E1510" t="s">
        <v>448</v>
      </c>
    </row>
    <row r="1511" spans="1:5" x14ac:dyDescent="0.2">
      <c r="A1511" t="s">
        <v>704</v>
      </c>
      <c r="B1511" t="s">
        <v>341</v>
      </c>
      <c r="C1511" t="s">
        <v>384</v>
      </c>
      <c r="D1511" t="s">
        <v>387</v>
      </c>
      <c r="E1511" t="s">
        <v>634</v>
      </c>
    </row>
    <row r="1512" spans="1:5" x14ac:dyDescent="0.2">
      <c r="A1512" t="s">
        <v>704</v>
      </c>
      <c r="B1512" t="s">
        <v>341</v>
      </c>
      <c r="C1512" t="s">
        <v>384</v>
      </c>
      <c r="D1512" t="s">
        <v>387</v>
      </c>
      <c r="E1512" t="s">
        <v>548</v>
      </c>
    </row>
    <row r="1513" spans="1:5" x14ac:dyDescent="0.2">
      <c r="A1513" t="s">
        <v>704</v>
      </c>
      <c r="B1513" t="s">
        <v>341</v>
      </c>
      <c r="C1513" t="s">
        <v>384</v>
      </c>
      <c r="D1513" t="s">
        <v>387</v>
      </c>
      <c r="E1513" t="s">
        <v>635</v>
      </c>
    </row>
    <row r="1514" spans="1:5" x14ac:dyDescent="0.2">
      <c r="A1514" t="s">
        <v>704</v>
      </c>
      <c r="B1514" t="s">
        <v>341</v>
      </c>
      <c r="C1514" t="s">
        <v>384</v>
      </c>
      <c r="D1514" t="s">
        <v>387</v>
      </c>
      <c r="E1514" t="s">
        <v>455</v>
      </c>
    </row>
    <row r="1515" spans="1:5" x14ac:dyDescent="0.2">
      <c r="A1515" t="s">
        <v>704</v>
      </c>
      <c r="B1515" t="s">
        <v>341</v>
      </c>
      <c r="C1515" t="s">
        <v>384</v>
      </c>
      <c r="D1515" t="s">
        <v>387</v>
      </c>
      <c r="E1515" t="s">
        <v>530</v>
      </c>
    </row>
    <row r="1516" spans="1:5" x14ac:dyDescent="0.2">
      <c r="A1516" t="s">
        <v>704</v>
      </c>
      <c r="B1516" t="s">
        <v>341</v>
      </c>
      <c r="C1516" t="s">
        <v>384</v>
      </c>
      <c r="D1516" t="s">
        <v>387</v>
      </c>
      <c r="E1516" t="s">
        <v>449</v>
      </c>
    </row>
    <row r="1517" spans="1:5" x14ac:dyDescent="0.2">
      <c r="A1517" t="s">
        <v>704</v>
      </c>
      <c r="B1517" t="s">
        <v>263</v>
      </c>
      <c r="C1517" t="s">
        <v>384</v>
      </c>
      <c r="D1517" t="s">
        <v>387</v>
      </c>
      <c r="E1517" t="s">
        <v>448</v>
      </c>
    </row>
    <row r="1518" spans="1:5" x14ac:dyDescent="0.2">
      <c r="A1518" t="s">
        <v>704</v>
      </c>
      <c r="B1518" t="s">
        <v>263</v>
      </c>
      <c r="C1518" t="s">
        <v>384</v>
      </c>
      <c r="D1518" t="s">
        <v>387</v>
      </c>
      <c r="E1518" t="s">
        <v>636</v>
      </c>
    </row>
    <row r="1519" spans="1:5" x14ac:dyDescent="0.2">
      <c r="A1519" t="s">
        <v>704</v>
      </c>
      <c r="B1519" t="s">
        <v>263</v>
      </c>
      <c r="C1519" t="s">
        <v>384</v>
      </c>
      <c r="D1519" t="s">
        <v>387</v>
      </c>
      <c r="E1519" t="s">
        <v>635</v>
      </c>
    </row>
    <row r="1520" spans="1:5" x14ac:dyDescent="0.2">
      <c r="A1520" t="s">
        <v>704</v>
      </c>
      <c r="B1520" t="s">
        <v>263</v>
      </c>
      <c r="C1520" t="s">
        <v>384</v>
      </c>
      <c r="D1520" t="s">
        <v>387</v>
      </c>
      <c r="E1520" t="s">
        <v>466</v>
      </c>
    </row>
    <row r="1521" spans="1:5" x14ac:dyDescent="0.2">
      <c r="A1521" t="s">
        <v>704</v>
      </c>
      <c r="B1521" t="s">
        <v>263</v>
      </c>
      <c r="C1521" t="s">
        <v>384</v>
      </c>
      <c r="D1521" t="s">
        <v>387</v>
      </c>
      <c r="E1521" t="s">
        <v>637</v>
      </c>
    </row>
    <row r="1522" spans="1:5" x14ac:dyDescent="0.2">
      <c r="A1522" t="s">
        <v>704</v>
      </c>
      <c r="B1522" t="s">
        <v>263</v>
      </c>
      <c r="C1522" t="s">
        <v>384</v>
      </c>
      <c r="D1522" t="s">
        <v>387</v>
      </c>
      <c r="E1522" t="s">
        <v>449</v>
      </c>
    </row>
    <row r="1523" spans="1:5" x14ac:dyDescent="0.2">
      <c r="A1523" t="s">
        <v>704</v>
      </c>
      <c r="B1523" t="s">
        <v>263</v>
      </c>
      <c r="C1523" t="s">
        <v>384</v>
      </c>
      <c r="D1523" t="s">
        <v>387</v>
      </c>
      <c r="E1523" t="s">
        <v>638</v>
      </c>
    </row>
    <row r="1524" spans="1:5" x14ac:dyDescent="0.2">
      <c r="A1524" t="s">
        <v>704</v>
      </c>
      <c r="B1524" t="s">
        <v>263</v>
      </c>
      <c r="C1524" t="s">
        <v>384</v>
      </c>
      <c r="D1524" t="s">
        <v>387</v>
      </c>
      <c r="E1524" t="s">
        <v>498</v>
      </c>
    </row>
    <row r="1525" spans="1:5" x14ac:dyDescent="0.2">
      <c r="A1525" t="s">
        <v>704</v>
      </c>
      <c r="B1525" t="s">
        <v>263</v>
      </c>
      <c r="C1525" t="s">
        <v>384</v>
      </c>
      <c r="D1525" t="s">
        <v>387</v>
      </c>
      <c r="E1525" t="s">
        <v>524</v>
      </c>
    </row>
    <row r="1526" spans="1:5" x14ac:dyDescent="0.2">
      <c r="A1526" t="s">
        <v>704</v>
      </c>
      <c r="B1526" t="s">
        <v>263</v>
      </c>
      <c r="C1526" t="s">
        <v>384</v>
      </c>
      <c r="D1526" t="s">
        <v>387</v>
      </c>
      <c r="E1526" t="s">
        <v>452</v>
      </c>
    </row>
    <row r="1527" spans="1:5" x14ac:dyDescent="0.2">
      <c r="A1527" t="s">
        <v>704</v>
      </c>
      <c r="B1527" t="s">
        <v>263</v>
      </c>
      <c r="C1527" t="s">
        <v>384</v>
      </c>
      <c r="D1527" t="s">
        <v>387</v>
      </c>
      <c r="E1527" t="s">
        <v>639</v>
      </c>
    </row>
    <row r="1528" spans="1:5" x14ac:dyDescent="0.2">
      <c r="A1528" t="s">
        <v>704</v>
      </c>
      <c r="B1528" t="s">
        <v>263</v>
      </c>
      <c r="C1528" t="s">
        <v>384</v>
      </c>
      <c r="D1528" t="s">
        <v>387</v>
      </c>
      <c r="E1528" t="s">
        <v>476</v>
      </c>
    </row>
    <row r="1529" spans="1:5" x14ac:dyDescent="0.2">
      <c r="A1529" t="s">
        <v>704</v>
      </c>
      <c r="B1529" t="s">
        <v>263</v>
      </c>
      <c r="C1529" t="s">
        <v>384</v>
      </c>
      <c r="D1529" t="s">
        <v>387</v>
      </c>
      <c r="E1529" t="s">
        <v>446</v>
      </c>
    </row>
    <row r="1530" spans="1:5" x14ac:dyDescent="0.2">
      <c r="A1530" t="s">
        <v>704</v>
      </c>
      <c r="B1530" t="s">
        <v>263</v>
      </c>
      <c r="C1530" t="s">
        <v>384</v>
      </c>
      <c r="D1530" t="s">
        <v>387</v>
      </c>
      <c r="E1530" t="s">
        <v>499</v>
      </c>
    </row>
    <row r="1531" spans="1:5" x14ac:dyDescent="0.2">
      <c r="A1531" t="s">
        <v>704</v>
      </c>
      <c r="B1531" t="s">
        <v>263</v>
      </c>
      <c r="C1531" t="s">
        <v>384</v>
      </c>
      <c r="D1531" t="s">
        <v>387</v>
      </c>
      <c r="E1531" t="s">
        <v>465</v>
      </c>
    </row>
    <row r="1532" spans="1:5" x14ac:dyDescent="0.2">
      <c r="A1532" t="s">
        <v>704</v>
      </c>
      <c r="B1532" t="s">
        <v>263</v>
      </c>
      <c r="C1532" t="s">
        <v>384</v>
      </c>
      <c r="D1532" t="s">
        <v>387</v>
      </c>
      <c r="E1532" t="s">
        <v>500</v>
      </c>
    </row>
    <row r="1533" spans="1:5" x14ac:dyDescent="0.2">
      <c r="A1533" t="s">
        <v>704</v>
      </c>
      <c r="B1533" t="s">
        <v>263</v>
      </c>
      <c r="C1533" t="s">
        <v>384</v>
      </c>
      <c r="D1533" t="s">
        <v>387</v>
      </c>
      <c r="E1533" t="s">
        <v>640</v>
      </c>
    </row>
    <row r="1534" spans="1:5" x14ac:dyDescent="0.2">
      <c r="A1534" t="s">
        <v>704</v>
      </c>
      <c r="B1534" t="s">
        <v>263</v>
      </c>
      <c r="C1534" t="s">
        <v>384</v>
      </c>
      <c r="D1534" t="s">
        <v>387</v>
      </c>
      <c r="E1534" t="s">
        <v>501</v>
      </c>
    </row>
    <row r="1535" spans="1:5" x14ac:dyDescent="0.2">
      <c r="A1535" t="s">
        <v>704</v>
      </c>
      <c r="B1535" t="s">
        <v>263</v>
      </c>
      <c r="C1535" t="s">
        <v>384</v>
      </c>
      <c r="D1535" t="s">
        <v>387</v>
      </c>
      <c r="E1535" t="s">
        <v>447</v>
      </c>
    </row>
    <row r="1536" spans="1:5" x14ac:dyDescent="0.2">
      <c r="A1536" t="s">
        <v>704</v>
      </c>
      <c r="B1536" t="s">
        <v>41</v>
      </c>
      <c r="C1536" t="s">
        <v>384</v>
      </c>
      <c r="D1536" t="s">
        <v>387</v>
      </c>
      <c r="E1536" t="s">
        <v>452</v>
      </c>
    </row>
    <row r="1537" spans="1:5" x14ac:dyDescent="0.2">
      <c r="A1537" t="s">
        <v>704</v>
      </c>
      <c r="B1537" t="s">
        <v>41</v>
      </c>
      <c r="C1537" t="s">
        <v>384</v>
      </c>
      <c r="D1537" t="s">
        <v>387</v>
      </c>
      <c r="E1537" t="s">
        <v>448</v>
      </c>
    </row>
    <row r="1538" spans="1:5" x14ac:dyDescent="0.2">
      <c r="A1538" t="s">
        <v>704</v>
      </c>
      <c r="B1538" t="s">
        <v>41</v>
      </c>
      <c r="C1538" t="s">
        <v>384</v>
      </c>
      <c r="D1538" t="s">
        <v>387</v>
      </c>
      <c r="E1538" t="s">
        <v>449</v>
      </c>
    </row>
    <row r="1539" spans="1:5" x14ac:dyDescent="0.2">
      <c r="A1539" t="s">
        <v>704</v>
      </c>
      <c r="B1539" t="s">
        <v>169</v>
      </c>
      <c r="C1539" t="s">
        <v>384</v>
      </c>
      <c r="D1539" t="s">
        <v>387</v>
      </c>
      <c r="E1539" t="s">
        <v>524</v>
      </c>
    </row>
    <row r="1540" spans="1:5" x14ac:dyDescent="0.2">
      <c r="A1540" t="s">
        <v>704</v>
      </c>
      <c r="B1540" t="s">
        <v>169</v>
      </c>
      <c r="C1540" t="s">
        <v>384</v>
      </c>
      <c r="D1540" t="s">
        <v>387</v>
      </c>
      <c r="E1540" t="s">
        <v>447</v>
      </c>
    </row>
    <row r="1541" spans="1:5" x14ac:dyDescent="0.2">
      <c r="A1541" t="s">
        <v>704</v>
      </c>
      <c r="B1541" t="s">
        <v>169</v>
      </c>
      <c r="C1541" t="s">
        <v>384</v>
      </c>
      <c r="D1541" t="s">
        <v>387</v>
      </c>
      <c r="E1541" t="s">
        <v>448</v>
      </c>
    </row>
    <row r="1542" spans="1:5" x14ac:dyDescent="0.2">
      <c r="A1542" t="s">
        <v>704</v>
      </c>
      <c r="B1542" t="s">
        <v>169</v>
      </c>
      <c r="C1542" t="s">
        <v>384</v>
      </c>
      <c r="D1542" t="s">
        <v>232</v>
      </c>
      <c r="E1542" t="s">
        <v>464</v>
      </c>
    </row>
    <row r="1543" spans="1:5" x14ac:dyDescent="0.2">
      <c r="A1543" t="s">
        <v>704</v>
      </c>
      <c r="B1543" t="s">
        <v>169</v>
      </c>
      <c r="C1543" t="s">
        <v>384</v>
      </c>
      <c r="D1543" t="s">
        <v>387</v>
      </c>
      <c r="E1543" t="s">
        <v>466</v>
      </c>
    </row>
    <row r="1544" spans="1:5" x14ac:dyDescent="0.2">
      <c r="A1544" t="s">
        <v>704</v>
      </c>
      <c r="B1544" t="s">
        <v>169</v>
      </c>
      <c r="C1544" t="s">
        <v>384</v>
      </c>
      <c r="D1544" t="s">
        <v>106</v>
      </c>
      <c r="E1544" t="s">
        <v>575</v>
      </c>
    </row>
    <row r="1545" spans="1:5" x14ac:dyDescent="0.2">
      <c r="A1545" t="s">
        <v>704</v>
      </c>
      <c r="B1545" t="s">
        <v>169</v>
      </c>
      <c r="C1545" t="s">
        <v>384</v>
      </c>
      <c r="D1545" t="s">
        <v>232</v>
      </c>
      <c r="E1545" t="s">
        <v>555</v>
      </c>
    </row>
    <row r="1546" spans="1:5" x14ac:dyDescent="0.2">
      <c r="A1546" t="s">
        <v>704</v>
      </c>
      <c r="B1546" t="s">
        <v>169</v>
      </c>
      <c r="C1546" t="s">
        <v>384</v>
      </c>
      <c r="D1546" t="s">
        <v>387</v>
      </c>
      <c r="E1546" t="s">
        <v>449</v>
      </c>
    </row>
    <row r="1547" spans="1:5" x14ac:dyDescent="0.2">
      <c r="A1547" t="s">
        <v>704</v>
      </c>
      <c r="B1547" t="s">
        <v>198</v>
      </c>
      <c r="C1547" t="s">
        <v>384</v>
      </c>
      <c r="D1547" t="s">
        <v>387</v>
      </c>
      <c r="E1547" t="s">
        <v>448</v>
      </c>
    </row>
    <row r="1548" spans="1:5" x14ac:dyDescent="0.2">
      <c r="A1548" t="s">
        <v>704</v>
      </c>
      <c r="B1548" t="s">
        <v>198</v>
      </c>
      <c r="C1548" t="s">
        <v>384</v>
      </c>
      <c r="D1548" t="s">
        <v>232</v>
      </c>
      <c r="E1548" t="s">
        <v>503</v>
      </c>
    </row>
    <row r="1549" spans="1:5" x14ac:dyDescent="0.2">
      <c r="A1549" t="s">
        <v>704</v>
      </c>
      <c r="B1549" t="s">
        <v>198</v>
      </c>
      <c r="C1549" t="s">
        <v>384</v>
      </c>
      <c r="D1549" t="s">
        <v>387</v>
      </c>
      <c r="E1549" t="s">
        <v>466</v>
      </c>
    </row>
    <row r="1550" spans="1:5" x14ac:dyDescent="0.2">
      <c r="A1550" t="s">
        <v>704</v>
      </c>
      <c r="B1550" t="s">
        <v>198</v>
      </c>
      <c r="C1550" t="s">
        <v>384</v>
      </c>
      <c r="D1550" t="s">
        <v>387</v>
      </c>
      <c r="E1550" t="s">
        <v>449</v>
      </c>
    </row>
    <row r="1551" spans="1:5" x14ac:dyDescent="0.2">
      <c r="A1551" t="s">
        <v>704</v>
      </c>
      <c r="B1551" t="s">
        <v>58</v>
      </c>
      <c r="C1551" t="s">
        <v>384</v>
      </c>
      <c r="D1551" t="s">
        <v>387</v>
      </c>
      <c r="E1551" t="s">
        <v>641</v>
      </c>
    </row>
    <row r="1552" spans="1:5" x14ac:dyDescent="0.2">
      <c r="A1552" t="s">
        <v>704</v>
      </c>
      <c r="B1552" t="s">
        <v>58</v>
      </c>
      <c r="C1552" t="s">
        <v>384</v>
      </c>
      <c r="D1552" t="s">
        <v>387</v>
      </c>
      <c r="E1552" t="s">
        <v>446</v>
      </c>
    </row>
    <row r="1553" spans="1:5" x14ac:dyDescent="0.2">
      <c r="A1553" t="s">
        <v>704</v>
      </c>
      <c r="B1553" t="s">
        <v>58</v>
      </c>
      <c r="C1553" t="s">
        <v>384</v>
      </c>
      <c r="D1553" t="s">
        <v>387</v>
      </c>
      <c r="E1553" t="s">
        <v>448</v>
      </c>
    </row>
    <row r="1554" spans="1:5" x14ac:dyDescent="0.2">
      <c r="A1554" t="s">
        <v>704</v>
      </c>
      <c r="B1554" t="s">
        <v>157</v>
      </c>
      <c r="C1554" t="s">
        <v>384</v>
      </c>
      <c r="D1554" t="s">
        <v>387</v>
      </c>
      <c r="E1554" t="s">
        <v>641</v>
      </c>
    </row>
    <row r="1555" spans="1:5" x14ac:dyDescent="0.2">
      <c r="A1555" t="s">
        <v>704</v>
      </c>
      <c r="B1555" t="s">
        <v>157</v>
      </c>
      <c r="C1555" t="s">
        <v>384</v>
      </c>
      <c r="D1555" t="s">
        <v>387</v>
      </c>
      <c r="E1555" t="s">
        <v>476</v>
      </c>
    </row>
    <row r="1556" spans="1:5" x14ac:dyDescent="0.2">
      <c r="A1556" t="s">
        <v>704</v>
      </c>
      <c r="B1556" t="s">
        <v>157</v>
      </c>
      <c r="C1556" t="s">
        <v>384</v>
      </c>
      <c r="D1556" t="s">
        <v>387</v>
      </c>
      <c r="E1556" t="s">
        <v>446</v>
      </c>
    </row>
    <row r="1557" spans="1:5" x14ac:dyDescent="0.2">
      <c r="A1557" t="s">
        <v>704</v>
      </c>
      <c r="B1557" t="s">
        <v>157</v>
      </c>
      <c r="C1557" t="s">
        <v>384</v>
      </c>
      <c r="D1557" t="s">
        <v>387</v>
      </c>
      <c r="E1557" t="s">
        <v>448</v>
      </c>
    </row>
    <row r="1558" spans="1:5" x14ac:dyDescent="0.2">
      <c r="A1558" t="s">
        <v>704</v>
      </c>
      <c r="B1558" t="s">
        <v>357</v>
      </c>
      <c r="C1558" t="s">
        <v>384</v>
      </c>
      <c r="D1558" t="s">
        <v>198</v>
      </c>
      <c r="E1558" t="s">
        <v>519</v>
      </c>
    </row>
    <row r="1559" spans="1:5" x14ac:dyDescent="0.2">
      <c r="A1559" t="s">
        <v>704</v>
      </c>
      <c r="B1559" t="s">
        <v>357</v>
      </c>
      <c r="C1559" t="s">
        <v>384</v>
      </c>
      <c r="D1559" t="s">
        <v>198</v>
      </c>
      <c r="E1559" t="s">
        <v>521</v>
      </c>
    </row>
    <row r="1560" spans="1:5" x14ac:dyDescent="0.2">
      <c r="A1560" t="s">
        <v>704</v>
      </c>
      <c r="B1560" t="s">
        <v>357</v>
      </c>
      <c r="C1560" t="s">
        <v>384</v>
      </c>
      <c r="D1560" t="s">
        <v>387</v>
      </c>
      <c r="E1560" t="s">
        <v>448</v>
      </c>
    </row>
    <row r="1561" spans="1:5" x14ac:dyDescent="0.2">
      <c r="A1561" t="s">
        <v>704</v>
      </c>
      <c r="B1561" t="s">
        <v>357</v>
      </c>
      <c r="C1561" t="s">
        <v>384</v>
      </c>
      <c r="D1561" t="s">
        <v>232</v>
      </c>
      <c r="E1561" t="s">
        <v>503</v>
      </c>
    </row>
    <row r="1562" spans="1:5" x14ac:dyDescent="0.2">
      <c r="A1562" t="s">
        <v>704</v>
      </c>
      <c r="B1562" t="s">
        <v>357</v>
      </c>
      <c r="C1562" t="s">
        <v>384</v>
      </c>
      <c r="D1562" t="s">
        <v>232</v>
      </c>
      <c r="E1562" t="s">
        <v>464</v>
      </c>
    </row>
    <row r="1563" spans="1:5" x14ac:dyDescent="0.2">
      <c r="A1563" t="s">
        <v>704</v>
      </c>
      <c r="B1563" t="s">
        <v>357</v>
      </c>
      <c r="C1563" t="s">
        <v>384</v>
      </c>
      <c r="D1563" t="s">
        <v>232</v>
      </c>
      <c r="E1563" t="s">
        <v>642</v>
      </c>
    </row>
    <row r="1564" spans="1:5" x14ac:dyDescent="0.2">
      <c r="A1564" t="s">
        <v>704</v>
      </c>
      <c r="B1564" t="s">
        <v>357</v>
      </c>
      <c r="C1564" t="s">
        <v>384</v>
      </c>
      <c r="D1564" t="s">
        <v>387</v>
      </c>
      <c r="E1564" t="s">
        <v>449</v>
      </c>
    </row>
    <row r="1565" spans="1:5" x14ac:dyDescent="0.2">
      <c r="A1565" t="s">
        <v>704</v>
      </c>
      <c r="B1565" t="s">
        <v>326</v>
      </c>
      <c r="C1565" t="s">
        <v>384</v>
      </c>
      <c r="D1565" t="s">
        <v>202</v>
      </c>
      <c r="E1565" t="s">
        <v>443</v>
      </c>
    </row>
    <row r="1566" spans="1:5" x14ac:dyDescent="0.2">
      <c r="A1566" t="s">
        <v>704</v>
      </c>
      <c r="B1566" t="s">
        <v>326</v>
      </c>
      <c r="C1566" t="s">
        <v>384</v>
      </c>
      <c r="D1566" t="s">
        <v>102</v>
      </c>
      <c r="E1566" t="s">
        <v>643</v>
      </c>
    </row>
    <row r="1567" spans="1:5" x14ac:dyDescent="0.2">
      <c r="A1567" t="s">
        <v>704</v>
      </c>
      <c r="B1567" t="s">
        <v>326</v>
      </c>
      <c r="C1567" t="s">
        <v>386</v>
      </c>
      <c r="D1567" t="s">
        <v>76</v>
      </c>
    </row>
    <row r="1568" spans="1:5" x14ac:dyDescent="0.2">
      <c r="A1568" t="s">
        <v>704</v>
      </c>
      <c r="B1568" t="s">
        <v>326</v>
      </c>
      <c r="C1568" t="s">
        <v>386</v>
      </c>
      <c r="D1568" t="s">
        <v>305</v>
      </c>
    </row>
    <row r="1569" spans="1:5" x14ac:dyDescent="0.2">
      <c r="A1569" t="s">
        <v>704</v>
      </c>
      <c r="B1569" t="s">
        <v>326</v>
      </c>
      <c r="C1569" t="s">
        <v>386</v>
      </c>
      <c r="D1569" t="s">
        <v>367</v>
      </c>
    </row>
    <row r="1570" spans="1:5" x14ac:dyDescent="0.2">
      <c r="A1570" t="s">
        <v>704</v>
      </c>
      <c r="B1570" t="s">
        <v>326</v>
      </c>
      <c r="C1570" t="s">
        <v>386</v>
      </c>
      <c r="D1570" t="s">
        <v>364</v>
      </c>
    </row>
    <row r="1571" spans="1:5" x14ac:dyDescent="0.2">
      <c r="A1571" t="s">
        <v>704</v>
      </c>
      <c r="B1571" t="s">
        <v>326</v>
      </c>
      <c r="C1571" t="s">
        <v>386</v>
      </c>
      <c r="D1571" t="s">
        <v>17</v>
      </c>
    </row>
    <row r="1572" spans="1:5" x14ac:dyDescent="0.2">
      <c r="A1572" t="s">
        <v>704</v>
      </c>
      <c r="B1572" t="s">
        <v>326</v>
      </c>
      <c r="C1572" t="s">
        <v>386</v>
      </c>
      <c r="D1572" t="s">
        <v>108</v>
      </c>
    </row>
    <row r="1573" spans="1:5" x14ac:dyDescent="0.2">
      <c r="A1573" t="s">
        <v>704</v>
      </c>
      <c r="B1573" t="s">
        <v>326</v>
      </c>
      <c r="C1573" t="s">
        <v>386</v>
      </c>
      <c r="D1573" t="s">
        <v>271</v>
      </c>
    </row>
    <row r="1574" spans="1:5" x14ac:dyDescent="0.2">
      <c r="A1574" t="s">
        <v>704</v>
      </c>
      <c r="B1574" t="s">
        <v>327</v>
      </c>
      <c r="C1574" t="s">
        <v>384</v>
      </c>
      <c r="D1574" t="s">
        <v>202</v>
      </c>
      <c r="E1574" t="s">
        <v>443</v>
      </c>
    </row>
    <row r="1575" spans="1:5" x14ac:dyDescent="0.2">
      <c r="A1575" t="s">
        <v>704</v>
      </c>
      <c r="B1575" t="s">
        <v>327</v>
      </c>
      <c r="C1575" t="s">
        <v>386</v>
      </c>
      <c r="D1575" t="s">
        <v>326</v>
      </c>
    </row>
    <row r="1576" spans="1:5" x14ac:dyDescent="0.2">
      <c r="A1576" t="s">
        <v>704</v>
      </c>
      <c r="B1576" t="s">
        <v>327</v>
      </c>
      <c r="C1576" t="s">
        <v>386</v>
      </c>
      <c r="D1576" t="s">
        <v>179</v>
      </c>
    </row>
    <row r="1577" spans="1:5" x14ac:dyDescent="0.2">
      <c r="A1577" t="s">
        <v>704</v>
      </c>
      <c r="B1577" t="s">
        <v>327</v>
      </c>
      <c r="C1577" t="s">
        <v>386</v>
      </c>
      <c r="D1577" t="s">
        <v>305</v>
      </c>
    </row>
    <row r="1578" spans="1:5" x14ac:dyDescent="0.2">
      <c r="A1578" t="s">
        <v>704</v>
      </c>
      <c r="B1578" t="s">
        <v>327</v>
      </c>
      <c r="C1578" t="s">
        <v>386</v>
      </c>
      <c r="D1578" t="s">
        <v>148</v>
      </c>
    </row>
    <row r="1579" spans="1:5" x14ac:dyDescent="0.2">
      <c r="A1579" t="s">
        <v>704</v>
      </c>
      <c r="B1579" t="s">
        <v>327</v>
      </c>
      <c r="C1579" t="s">
        <v>386</v>
      </c>
      <c r="D1579" t="s">
        <v>364</v>
      </c>
    </row>
    <row r="1580" spans="1:5" x14ac:dyDescent="0.2">
      <c r="A1580" t="s">
        <v>704</v>
      </c>
      <c r="B1580" t="s">
        <v>301</v>
      </c>
      <c r="C1580" t="s">
        <v>384</v>
      </c>
      <c r="D1580" t="s">
        <v>202</v>
      </c>
      <c r="E1580" t="s">
        <v>443</v>
      </c>
    </row>
    <row r="1581" spans="1:5" x14ac:dyDescent="0.2">
      <c r="A1581" t="s">
        <v>704</v>
      </c>
      <c r="B1581" t="s">
        <v>301</v>
      </c>
      <c r="C1581" t="s">
        <v>384</v>
      </c>
      <c r="D1581" t="s">
        <v>226</v>
      </c>
      <c r="E1581" t="s">
        <v>394</v>
      </c>
    </row>
    <row r="1582" spans="1:5" x14ac:dyDescent="0.2">
      <c r="A1582" t="s">
        <v>704</v>
      </c>
      <c r="B1582" t="s">
        <v>301</v>
      </c>
      <c r="C1582" t="s">
        <v>384</v>
      </c>
      <c r="D1582" t="s">
        <v>226</v>
      </c>
      <c r="E1582" t="s">
        <v>393</v>
      </c>
    </row>
    <row r="1583" spans="1:5" x14ac:dyDescent="0.2">
      <c r="A1583" t="s">
        <v>704</v>
      </c>
      <c r="B1583" t="s">
        <v>301</v>
      </c>
      <c r="C1583" t="s">
        <v>384</v>
      </c>
      <c r="D1583" t="s">
        <v>232</v>
      </c>
      <c r="E1583" t="s">
        <v>544</v>
      </c>
    </row>
    <row r="1584" spans="1:5" x14ac:dyDescent="0.2">
      <c r="A1584" t="s">
        <v>704</v>
      </c>
      <c r="B1584" t="s">
        <v>301</v>
      </c>
      <c r="C1584" t="s">
        <v>386</v>
      </c>
      <c r="D1584" t="s">
        <v>326</v>
      </c>
    </row>
    <row r="1585" spans="1:5" x14ac:dyDescent="0.2">
      <c r="A1585" t="s">
        <v>704</v>
      </c>
      <c r="B1585" t="s">
        <v>301</v>
      </c>
      <c r="C1585" t="s">
        <v>386</v>
      </c>
      <c r="D1585" t="s">
        <v>305</v>
      </c>
    </row>
    <row r="1586" spans="1:5" x14ac:dyDescent="0.2">
      <c r="A1586" t="s">
        <v>704</v>
      </c>
      <c r="B1586" t="s">
        <v>301</v>
      </c>
      <c r="C1586" t="s">
        <v>386</v>
      </c>
      <c r="D1586" t="s">
        <v>368</v>
      </c>
    </row>
    <row r="1587" spans="1:5" x14ac:dyDescent="0.2">
      <c r="A1587" t="s">
        <v>704</v>
      </c>
      <c r="B1587" t="s">
        <v>301</v>
      </c>
      <c r="C1587" t="s">
        <v>386</v>
      </c>
      <c r="D1587" t="s">
        <v>93</v>
      </c>
    </row>
    <row r="1588" spans="1:5" x14ac:dyDescent="0.2">
      <c r="A1588" t="s">
        <v>704</v>
      </c>
      <c r="B1588" t="s">
        <v>301</v>
      </c>
      <c r="C1588" t="s">
        <v>386</v>
      </c>
      <c r="D1588" t="s">
        <v>364</v>
      </c>
    </row>
    <row r="1589" spans="1:5" x14ac:dyDescent="0.2">
      <c r="A1589" t="s">
        <v>704</v>
      </c>
      <c r="B1589" t="s">
        <v>367</v>
      </c>
      <c r="C1589" t="s">
        <v>384</v>
      </c>
      <c r="D1589" t="s">
        <v>202</v>
      </c>
      <c r="E1589" t="s">
        <v>443</v>
      </c>
    </row>
    <row r="1590" spans="1:5" x14ac:dyDescent="0.2">
      <c r="A1590" t="s">
        <v>704</v>
      </c>
      <c r="B1590" t="s">
        <v>367</v>
      </c>
      <c r="C1590" t="s">
        <v>384</v>
      </c>
      <c r="D1590" t="s">
        <v>387</v>
      </c>
      <c r="E1590" t="s">
        <v>445</v>
      </c>
    </row>
    <row r="1591" spans="1:5" x14ac:dyDescent="0.2">
      <c r="A1591" t="s">
        <v>704</v>
      </c>
      <c r="B1591" t="s">
        <v>367</v>
      </c>
      <c r="C1591" t="s">
        <v>384</v>
      </c>
      <c r="D1591" t="s">
        <v>387</v>
      </c>
      <c r="E1591" t="s">
        <v>644</v>
      </c>
    </row>
    <row r="1592" spans="1:5" x14ac:dyDescent="0.2">
      <c r="A1592" t="s">
        <v>704</v>
      </c>
      <c r="B1592" t="s">
        <v>367</v>
      </c>
      <c r="C1592" t="s">
        <v>384</v>
      </c>
      <c r="D1592" t="s">
        <v>387</v>
      </c>
      <c r="E1592" t="s">
        <v>645</v>
      </c>
    </row>
    <row r="1593" spans="1:5" x14ac:dyDescent="0.2">
      <c r="A1593" t="s">
        <v>704</v>
      </c>
      <c r="B1593" t="s">
        <v>367</v>
      </c>
      <c r="C1593" t="s">
        <v>384</v>
      </c>
      <c r="D1593" t="s">
        <v>387</v>
      </c>
      <c r="E1593" t="s">
        <v>646</v>
      </c>
    </row>
    <row r="1594" spans="1:5" x14ac:dyDescent="0.2">
      <c r="A1594" t="s">
        <v>704</v>
      </c>
      <c r="B1594" t="s">
        <v>367</v>
      </c>
      <c r="C1594" t="s">
        <v>384</v>
      </c>
      <c r="D1594" t="s">
        <v>387</v>
      </c>
      <c r="E1594" t="s">
        <v>454</v>
      </c>
    </row>
    <row r="1595" spans="1:5" x14ac:dyDescent="0.2">
      <c r="A1595" t="s">
        <v>704</v>
      </c>
      <c r="B1595" t="s">
        <v>367</v>
      </c>
      <c r="C1595" t="s">
        <v>384</v>
      </c>
      <c r="D1595" t="s">
        <v>387</v>
      </c>
      <c r="E1595" t="s">
        <v>428</v>
      </c>
    </row>
    <row r="1596" spans="1:5" x14ac:dyDescent="0.2">
      <c r="A1596" t="s">
        <v>704</v>
      </c>
      <c r="B1596" t="s">
        <v>367</v>
      </c>
      <c r="C1596" t="s">
        <v>384</v>
      </c>
      <c r="D1596" t="s">
        <v>387</v>
      </c>
      <c r="E1596" t="s">
        <v>451</v>
      </c>
    </row>
    <row r="1597" spans="1:5" x14ac:dyDescent="0.2">
      <c r="A1597" t="s">
        <v>704</v>
      </c>
      <c r="B1597" t="s">
        <v>367</v>
      </c>
      <c r="C1597" t="s">
        <v>386</v>
      </c>
      <c r="D1597" t="s">
        <v>305</v>
      </c>
    </row>
    <row r="1598" spans="1:5" x14ac:dyDescent="0.2">
      <c r="A1598" t="s">
        <v>704</v>
      </c>
      <c r="B1598" t="s">
        <v>367</v>
      </c>
      <c r="C1598" t="s">
        <v>386</v>
      </c>
      <c r="D1598" t="s">
        <v>364</v>
      </c>
    </row>
    <row r="1599" spans="1:5" x14ac:dyDescent="0.2">
      <c r="A1599" t="s">
        <v>704</v>
      </c>
      <c r="B1599" t="s">
        <v>69</v>
      </c>
      <c r="C1599" t="s">
        <v>386</v>
      </c>
      <c r="D1599" t="s">
        <v>72</v>
      </c>
    </row>
    <row r="1600" spans="1:5" x14ac:dyDescent="0.2">
      <c r="A1600" t="s">
        <v>704</v>
      </c>
      <c r="B1600" t="s">
        <v>69</v>
      </c>
      <c r="C1600" t="s">
        <v>386</v>
      </c>
      <c r="D1600" t="s">
        <v>305</v>
      </c>
    </row>
    <row r="1601" spans="1:5" x14ac:dyDescent="0.2">
      <c r="A1601" t="s">
        <v>704</v>
      </c>
      <c r="B1601" t="s">
        <v>69</v>
      </c>
      <c r="C1601" t="s">
        <v>386</v>
      </c>
      <c r="D1601" t="s">
        <v>172</v>
      </c>
    </row>
    <row r="1602" spans="1:5" x14ac:dyDescent="0.2">
      <c r="A1602" t="s">
        <v>704</v>
      </c>
      <c r="B1602" t="s">
        <v>69</v>
      </c>
      <c r="C1602" t="s">
        <v>386</v>
      </c>
      <c r="D1602" t="s">
        <v>94</v>
      </c>
    </row>
    <row r="1603" spans="1:5" x14ac:dyDescent="0.2">
      <c r="A1603" t="s">
        <v>704</v>
      </c>
      <c r="B1603" t="s">
        <v>163</v>
      </c>
      <c r="C1603" t="s">
        <v>384</v>
      </c>
      <c r="D1603" t="s">
        <v>72</v>
      </c>
      <c r="E1603" t="s">
        <v>647</v>
      </c>
    </row>
    <row r="1604" spans="1:5" x14ac:dyDescent="0.2">
      <c r="A1604" t="s">
        <v>704</v>
      </c>
      <c r="B1604" t="s">
        <v>163</v>
      </c>
      <c r="C1604" t="s">
        <v>384</v>
      </c>
      <c r="D1604" t="s">
        <v>72</v>
      </c>
      <c r="E1604" t="s">
        <v>648</v>
      </c>
    </row>
    <row r="1605" spans="1:5" x14ac:dyDescent="0.2">
      <c r="A1605" t="s">
        <v>704</v>
      </c>
      <c r="B1605" t="s">
        <v>163</v>
      </c>
      <c r="C1605" t="s">
        <v>384</v>
      </c>
      <c r="D1605" t="s">
        <v>72</v>
      </c>
      <c r="E1605" t="s">
        <v>649</v>
      </c>
    </row>
    <row r="1606" spans="1:5" x14ac:dyDescent="0.2">
      <c r="A1606" t="s">
        <v>704</v>
      </c>
      <c r="B1606" t="s">
        <v>163</v>
      </c>
      <c r="C1606" t="s">
        <v>384</v>
      </c>
      <c r="D1606" t="s">
        <v>72</v>
      </c>
      <c r="E1606" t="s">
        <v>650</v>
      </c>
    </row>
    <row r="1607" spans="1:5" x14ac:dyDescent="0.2">
      <c r="A1607" t="s">
        <v>704</v>
      </c>
      <c r="B1607" t="s">
        <v>163</v>
      </c>
      <c r="C1607" t="s">
        <v>386</v>
      </c>
      <c r="D1607" t="s">
        <v>305</v>
      </c>
    </row>
    <row r="1608" spans="1:5" x14ac:dyDescent="0.2">
      <c r="A1608" t="s">
        <v>704</v>
      </c>
      <c r="B1608" t="s">
        <v>163</v>
      </c>
      <c r="C1608" t="s">
        <v>386</v>
      </c>
      <c r="D1608" t="s">
        <v>69</v>
      </c>
    </row>
    <row r="1609" spans="1:5" x14ac:dyDescent="0.2">
      <c r="A1609" t="s">
        <v>704</v>
      </c>
      <c r="B1609" t="s">
        <v>163</v>
      </c>
      <c r="C1609" t="s">
        <v>386</v>
      </c>
      <c r="D1609" t="s">
        <v>72</v>
      </c>
    </row>
    <row r="1610" spans="1:5" x14ac:dyDescent="0.2">
      <c r="A1610" t="s">
        <v>704</v>
      </c>
      <c r="B1610" t="s">
        <v>163</v>
      </c>
      <c r="C1610" t="s">
        <v>386</v>
      </c>
      <c r="D1610" t="s">
        <v>172</v>
      </c>
    </row>
    <row r="1611" spans="1:5" x14ac:dyDescent="0.2">
      <c r="A1611" t="s">
        <v>704</v>
      </c>
      <c r="B1611" t="s">
        <v>14</v>
      </c>
      <c r="C1611" t="s">
        <v>386</v>
      </c>
      <c r="D1611" t="s">
        <v>69</v>
      </c>
    </row>
    <row r="1612" spans="1:5" x14ac:dyDescent="0.2">
      <c r="A1612" t="s">
        <v>704</v>
      </c>
      <c r="B1612" t="s">
        <v>14</v>
      </c>
      <c r="C1612" t="s">
        <v>386</v>
      </c>
      <c r="D1612" t="s">
        <v>83</v>
      </c>
    </row>
    <row r="1613" spans="1:5" x14ac:dyDescent="0.2">
      <c r="A1613" t="s">
        <v>704</v>
      </c>
      <c r="B1613" t="s">
        <v>14</v>
      </c>
      <c r="C1613" t="s">
        <v>386</v>
      </c>
      <c r="D1613" t="s">
        <v>72</v>
      </c>
    </row>
    <row r="1614" spans="1:5" x14ac:dyDescent="0.2">
      <c r="A1614" t="s">
        <v>704</v>
      </c>
      <c r="B1614" t="s">
        <v>14</v>
      </c>
      <c r="C1614" t="s">
        <v>386</v>
      </c>
      <c r="D1614" t="s">
        <v>179</v>
      </c>
    </row>
    <row r="1615" spans="1:5" x14ac:dyDescent="0.2">
      <c r="A1615" t="s">
        <v>704</v>
      </c>
      <c r="B1615" t="s">
        <v>14</v>
      </c>
      <c r="C1615" t="s">
        <v>386</v>
      </c>
      <c r="D1615" t="s">
        <v>305</v>
      </c>
    </row>
    <row r="1616" spans="1:5" x14ac:dyDescent="0.2">
      <c r="A1616" t="s">
        <v>704</v>
      </c>
      <c r="B1616" t="s">
        <v>14</v>
      </c>
      <c r="C1616" t="s">
        <v>386</v>
      </c>
      <c r="D1616" t="s">
        <v>172</v>
      </c>
    </row>
    <row r="1617" spans="1:5" x14ac:dyDescent="0.2">
      <c r="A1617" t="s">
        <v>704</v>
      </c>
      <c r="B1617" t="s">
        <v>14</v>
      </c>
      <c r="C1617" t="s">
        <v>386</v>
      </c>
      <c r="D1617" t="s">
        <v>148</v>
      </c>
    </row>
    <row r="1618" spans="1:5" x14ac:dyDescent="0.2">
      <c r="A1618" t="s">
        <v>704</v>
      </c>
      <c r="B1618" t="s">
        <v>90</v>
      </c>
      <c r="C1618" t="s">
        <v>384</v>
      </c>
      <c r="D1618" t="s">
        <v>202</v>
      </c>
      <c r="E1618" t="s">
        <v>443</v>
      </c>
    </row>
    <row r="1619" spans="1:5" x14ac:dyDescent="0.2">
      <c r="A1619" t="s">
        <v>704</v>
      </c>
      <c r="B1619" t="s">
        <v>90</v>
      </c>
      <c r="C1619" t="s">
        <v>386</v>
      </c>
      <c r="D1619" t="s">
        <v>305</v>
      </c>
    </row>
    <row r="1620" spans="1:5" x14ac:dyDescent="0.2">
      <c r="A1620" t="s">
        <v>704</v>
      </c>
      <c r="B1620" t="s">
        <v>90</v>
      </c>
      <c r="C1620" t="s">
        <v>386</v>
      </c>
      <c r="D1620" t="s">
        <v>172</v>
      </c>
    </row>
    <row r="1621" spans="1:5" x14ac:dyDescent="0.2">
      <c r="A1621" t="s">
        <v>704</v>
      </c>
      <c r="B1621" t="s">
        <v>90</v>
      </c>
      <c r="C1621" t="s">
        <v>386</v>
      </c>
      <c r="D1621" t="s">
        <v>151</v>
      </c>
    </row>
    <row r="1622" spans="1:5" x14ac:dyDescent="0.2">
      <c r="A1622" t="s">
        <v>704</v>
      </c>
      <c r="B1622" t="s">
        <v>90</v>
      </c>
      <c r="C1622" t="s">
        <v>386</v>
      </c>
      <c r="D1622" t="s">
        <v>72</v>
      </c>
    </row>
    <row r="1623" spans="1:5" x14ac:dyDescent="0.2">
      <c r="A1623" t="s">
        <v>704</v>
      </c>
      <c r="B1623" t="s">
        <v>90</v>
      </c>
      <c r="C1623" t="s">
        <v>386</v>
      </c>
      <c r="D1623" t="s">
        <v>364</v>
      </c>
    </row>
    <row r="1624" spans="1:5" x14ac:dyDescent="0.2">
      <c r="A1624" t="s">
        <v>704</v>
      </c>
      <c r="B1624" t="s">
        <v>90</v>
      </c>
      <c r="C1624" t="s">
        <v>386</v>
      </c>
      <c r="D1624" t="s">
        <v>210</v>
      </c>
    </row>
    <row r="1625" spans="1:5" x14ac:dyDescent="0.2">
      <c r="A1625" t="s">
        <v>704</v>
      </c>
      <c r="B1625" t="s">
        <v>72</v>
      </c>
      <c r="C1625" t="s">
        <v>386</v>
      </c>
      <c r="D1625" t="s">
        <v>172</v>
      </c>
    </row>
    <row r="1626" spans="1:5" x14ac:dyDescent="0.2">
      <c r="A1626" t="s">
        <v>704</v>
      </c>
      <c r="B1626" t="s">
        <v>72</v>
      </c>
      <c r="C1626" t="s">
        <v>386</v>
      </c>
      <c r="D1626" t="s">
        <v>305</v>
      </c>
    </row>
    <row r="1627" spans="1:5" x14ac:dyDescent="0.2">
      <c r="A1627" t="s">
        <v>704</v>
      </c>
      <c r="B1627" t="s">
        <v>72</v>
      </c>
      <c r="C1627" t="s">
        <v>386</v>
      </c>
      <c r="D1627" t="s">
        <v>33</v>
      </c>
    </row>
    <row r="1628" spans="1:5" x14ac:dyDescent="0.2">
      <c r="A1628" t="s">
        <v>704</v>
      </c>
      <c r="B1628" t="s">
        <v>72</v>
      </c>
      <c r="C1628" t="s">
        <v>386</v>
      </c>
      <c r="D1628" t="s">
        <v>210</v>
      </c>
    </row>
    <row r="1629" spans="1:5" x14ac:dyDescent="0.2">
      <c r="A1629" t="s">
        <v>704</v>
      </c>
      <c r="B1629" t="s">
        <v>72</v>
      </c>
      <c r="C1629" t="s">
        <v>386</v>
      </c>
      <c r="D1629" t="s">
        <v>320</v>
      </c>
    </row>
    <row r="1630" spans="1:5" x14ac:dyDescent="0.2">
      <c r="A1630" t="s">
        <v>704</v>
      </c>
      <c r="B1630" t="s">
        <v>44</v>
      </c>
      <c r="C1630" t="s">
        <v>386</v>
      </c>
      <c r="D1630" t="s">
        <v>135</v>
      </c>
    </row>
    <row r="1631" spans="1:5" x14ac:dyDescent="0.2">
      <c r="A1631" t="s">
        <v>704</v>
      </c>
      <c r="B1631" t="s">
        <v>44</v>
      </c>
      <c r="C1631" t="s">
        <v>386</v>
      </c>
      <c r="D1631" t="s">
        <v>213</v>
      </c>
    </row>
    <row r="1632" spans="1:5" x14ac:dyDescent="0.2">
      <c r="A1632" t="s">
        <v>704</v>
      </c>
      <c r="B1632" t="s">
        <v>44</v>
      </c>
      <c r="C1632" t="s">
        <v>386</v>
      </c>
      <c r="D1632" t="s">
        <v>177</v>
      </c>
    </row>
    <row r="1633" spans="1:4" x14ac:dyDescent="0.2">
      <c r="A1633" t="s">
        <v>704</v>
      </c>
      <c r="B1633" t="s">
        <v>44</v>
      </c>
      <c r="C1633" t="s">
        <v>386</v>
      </c>
      <c r="D1633" t="s">
        <v>136</v>
      </c>
    </row>
    <row r="1634" spans="1:4" x14ac:dyDescent="0.2">
      <c r="A1634" t="s">
        <v>704</v>
      </c>
      <c r="B1634" t="s">
        <v>44</v>
      </c>
      <c r="C1634" t="s">
        <v>386</v>
      </c>
      <c r="D1634" t="s">
        <v>179</v>
      </c>
    </row>
    <row r="1635" spans="1:4" x14ac:dyDescent="0.2">
      <c r="A1635" t="s">
        <v>704</v>
      </c>
      <c r="B1635" t="s">
        <v>44</v>
      </c>
      <c r="C1635" t="s">
        <v>386</v>
      </c>
      <c r="D1635" t="s">
        <v>21</v>
      </c>
    </row>
    <row r="1636" spans="1:4" x14ac:dyDescent="0.2">
      <c r="A1636" t="s">
        <v>704</v>
      </c>
      <c r="B1636" t="s">
        <v>44</v>
      </c>
      <c r="C1636" t="s">
        <v>386</v>
      </c>
      <c r="D1636" t="s">
        <v>241</v>
      </c>
    </row>
    <row r="1637" spans="1:4" x14ac:dyDescent="0.2">
      <c r="A1637" t="s">
        <v>704</v>
      </c>
      <c r="B1637" t="s">
        <v>44</v>
      </c>
      <c r="C1637" t="s">
        <v>386</v>
      </c>
      <c r="D1637" t="s">
        <v>364</v>
      </c>
    </row>
    <row r="1638" spans="1:4" x14ac:dyDescent="0.2">
      <c r="A1638" t="s">
        <v>704</v>
      </c>
      <c r="B1638" t="s">
        <v>44</v>
      </c>
      <c r="C1638" t="s">
        <v>386</v>
      </c>
      <c r="D1638" t="s">
        <v>72</v>
      </c>
    </row>
    <row r="1639" spans="1:4" x14ac:dyDescent="0.2">
      <c r="A1639" t="s">
        <v>704</v>
      </c>
      <c r="B1639" t="s">
        <v>44</v>
      </c>
      <c r="C1639" t="s">
        <v>386</v>
      </c>
      <c r="D1639" t="s">
        <v>256</v>
      </c>
    </row>
    <row r="1640" spans="1:4" x14ac:dyDescent="0.2">
      <c r="A1640" t="s">
        <v>704</v>
      </c>
      <c r="B1640" t="s">
        <v>44</v>
      </c>
      <c r="C1640" t="s">
        <v>386</v>
      </c>
      <c r="D1640" t="s">
        <v>282</v>
      </c>
    </row>
    <row r="1641" spans="1:4" x14ac:dyDescent="0.2">
      <c r="A1641" t="s">
        <v>704</v>
      </c>
      <c r="B1641" t="s">
        <v>44</v>
      </c>
      <c r="C1641" t="s">
        <v>386</v>
      </c>
      <c r="D1641" t="s">
        <v>293</v>
      </c>
    </row>
    <row r="1642" spans="1:4" x14ac:dyDescent="0.2">
      <c r="A1642" t="s">
        <v>704</v>
      </c>
      <c r="B1642" t="s">
        <v>44</v>
      </c>
      <c r="C1642" t="s">
        <v>386</v>
      </c>
      <c r="D1642" t="s">
        <v>83</v>
      </c>
    </row>
    <row r="1643" spans="1:4" x14ac:dyDescent="0.2">
      <c r="A1643" t="s">
        <v>704</v>
      </c>
      <c r="B1643" t="s">
        <v>44</v>
      </c>
      <c r="C1643" t="s">
        <v>386</v>
      </c>
      <c r="D1643" t="s">
        <v>305</v>
      </c>
    </row>
    <row r="1644" spans="1:4" x14ac:dyDescent="0.2">
      <c r="A1644" t="s">
        <v>704</v>
      </c>
      <c r="B1644" t="s">
        <v>44</v>
      </c>
      <c r="C1644" t="s">
        <v>386</v>
      </c>
      <c r="D1644" t="s">
        <v>151</v>
      </c>
    </row>
    <row r="1645" spans="1:4" x14ac:dyDescent="0.2">
      <c r="A1645" t="s">
        <v>704</v>
      </c>
      <c r="B1645" t="s">
        <v>44</v>
      </c>
      <c r="C1645" t="s">
        <v>386</v>
      </c>
      <c r="D1645" t="s">
        <v>30</v>
      </c>
    </row>
    <row r="1646" spans="1:4" x14ac:dyDescent="0.2">
      <c r="A1646" t="s">
        <v>704</v>
      </c>
      <c r="B1646" t="s">
        <v>44</v>
      </c>
      <c r="C1646" t="s">
        <v>386</v>
      </c>
      <c r="D1646" t="s">
        <v>90</v>
      </c>
    </row>
    <row r="1647" spans="1:4" x14ac:dyDescent="0.2">
      <c r="A1647" t="s">
        <v>704</v>
      </c>
      <c r="B1647" t="s">
        <v>44</v>
      </c>
      <c r="C1647" t="s">
        <v>386</v>
      </c>
      <c r="D1647" t="s">
        <v>70</v>
      </c>
    </row>
    <row r="1648" spans="1:4" x14ac:dyDescent="0.2">
      <c r="A1648" t="s">
        <v>704</v>
      </c>
      <c r="B1648" t="s">
        <v>44</v>
      </c>
      <c r="C1648" t="s">
        <v>386</v>
      </c>
      <c r="D1648" t="s">
        <v>202</v>
      </c>
    </row>
    <row r="1649" spans="1:5" x14ac:dyDescent="0.2">
      <c r="A1649" t="s">
        <v>704</v>
      </c>
      <c r="B1649" t="s">
        <v>44</v>
      </c>
      <c r="C1649" t="s">
        <v>386</v>
      </c>
      <c r="D1649" t="s">
        <v>148</v>
      </c>
    </row>
    <row r="1650" spans="1:5" x14ac:dyDescent="0.2">
      <c r="A1650" t="s">
        <v>704</v>
      </c>
      <c r="B1650" t="s">
        <v>44</v>
      </c>
      <c r="C1650" t="s">
        <v>386</v>
      </c>
      <c r="D1650" t="s">
        <v>172</v>
      </c>
    </row>
    <row r="1651" spans="1:5" x14ac:dyDescent="0.2">
      <c r="A1651" t="s">
        <v>704</v>
      </c>
      <c r="B1651" t="s">
        <v>44</v>
      </c>
      <c r="C1651" t="s">
        <v>386</v>
      </c>
      <c r="D1651" t="s">
        <v>303</v>
      </c>
    </row>
    <row r="1652" spans="1:5" x14ac:dyDescent="0.2">
      <c r="A1652" t="s">
        <v>704</v>
      </c>
      <c r="B1652" t="s">
        <v>282</v>
      </c>
      <c r="C1652" t="s">
        <v>384</v>
      </c>
      <c r="D1652" t="s">
        <v>202</v>
      </c>
      <c r="E1652" t="s">
        <v>443</v>
      </c>
    </row>
    <row r="1653" spans="1:5" x14ac:dyDescent="0.2">
      <c r="A1653" t="s">
        <v>704</v>
      </c>
      <c r="B1653" t="s">
        <v>282</v>
      </c>
      <c r="C1653" t="s">
        <v>386</v>
      </c>
      <c r="D1653" t="s">
        <v>172</v>
      </c>
    </row>
    <row r="1654" spans="1:5" x14ac:dyDescent="0.2">
      <c r="A1654" t="s">
        <v>704</v>
      </c>
      <c r="B1654" t="s">
        <v>282</v>
      </c>
      <c r="C1654" t="s">
        <v>386</v>
      </c>
      <c r="D1654" t="s">
        <v>303</v>
      </c>
    </row>
    <row r="1655" spans="1:5" x14ac:dyDescent="0.2">
      <c r="A1655" t="s">
        <v>704</v>
      </c>
      <c r="B1655" t="s">
        <v>282</v>
      </c>
      <c r="C1655" t="s">
        <v>386</v>
      </c>
      <c r="D1655" t="s">
        <v>72</v>
      </c>
    </row>
    <row r="1656" spans="1:5" x14ac:dyDescent="0.2">
      <c r="A1656" t="s">
        <v>704</v>
      </c>
      <c r="B1656" t="s">
        <v>282</v>
      </c>
      <c r="C1656" t="s">
        <v>386</v>
      </c>
      <c r="D1656" t="s">
        <v>305</v>
      </c>
    </row>
    <row r="1657" spans="1:5" x14ac:dyDescent="0.2">
      <c r="A1657" t="s">
        <v>704</v>
      </c>
      <c r="B1657" t="s">
        <v>282</v>
      </c>
      <c r="C1657" t="s">
        <v>386</v>
      </c>
      <c r="D1657" t="s">
        <v>364</v>
      </c>
    </row>
    <row r="1658" spans="1:5" x14ac:dyDescent="0.2">
      <c r="A1658" t="s">
        <v>704</v>
      </c>
      <c r="B1658" t="s">
        <v>255</v>
      </c>
      <c r="C1658" t="s">
        <v>386</v>
      </c>
      <c r="D1658" t="s">
        <v>364</v>
      </c>
    </row>
    <row r="1659" spans="1:5" x14ac:dyDescent="0.2">
      <c r="A1659" t="s">
        <v>704</v>
      </c>
      <c r="B1659" t="s">
        <v>255</v>
      </c>
      <c r="C1659" t="s">
        <v>386</v>
      </c>
      <c r="D1659" t="s">
        <v>172</v>
      </c>
    </row>
    <row r="1660" spans="1:5" x14ac:dyDescent="0.2">
      <c r="A1660" t="s">
        <v>704</v>
      </c>
      <c r="B1660" t="s">
        <v>255</v>
      </c>
      <c r="C1660" t="s">
        <v>386</v>
      </c>
      <c r="D1660" t="s">
        <v>303</v>
      </c>
    </row>
    <row r="1661" spans="1:5" x14ac:dyDescent="0.2">
      <c r="A1661" t="s">
        <v>704</v>
      </c>
      <c r="B1661" t="s">
        <v>255</v>
      </c>
      <c r="C1661" t="s">
        <v>386</v>
      </c>
      <c r="D1661" t="s">
        <v>72</v>
      </c>
    </row>
    <row r="1662" spans="1:5" x14ac:dyDescent="0.2">
      <c r="A1662" t="s">
        <v>704</v>
      </c>
      <c r="B1662" t="s">
        <v>255</v>
      </c>
      <c r="C1662" t="s">
        <v>386</v>
      </c>
      <c r="D1662" t="s">
        <v>305</v>
      </c>
    </row>
    <row r="1663" spans="1:5" x14ac:dyDescent="0.2">
      <c r="A1663" t="s">
        <v>704</v>
      </c>
      <c r="B1663" t="s">
        <v>255</v>
      </c>
      <c r="C1663" t="s">
        <v>386</v>
      </c>
      <c r="D1663" t="s">
        <v>293</v>
      </c>
    </row>
    <row r="1664" spans="1:5" x14ac:dyDescent="0.2">
      <c r="A1664" t="s">
        <v>704</v>
      </c>
      <c r="B1664" t="s">
        <v>255</v>
      </c>
      <c r="C1664" t="s">
        <v>386</v>
      </c>
      <c r="D1664" t="s">
        <v>356</v>
      </c>
    </row>
    <row r="1665" spans="1:4" x14ac:dyDescent="0.2">
      <c r="A1665" t="s">
        <v>704</v>
      </c>
      <c r="B1665" t="s">
        <v>255</v>
      </c>
      <c r="C1665" t="s">
        <v>386</v>
      </c>
      <c r="D1665" t="s">
        <v>241</v>
      </c>
    </row>
    <row r="1666" spans="1:4" x14ac:dyDescent="0.2">
      <c r="A1666" t="s">
        <v>704</v>
      </c>
      <c r="B1666" t="s">
        <v>255</v>
      </c>
      <c r="C1666" t="s">
        <v>386</v>
      </c>
      <c r="D1666" t="s">
        <v>75</v>
      </c>
    </row>
    <row r="1667" spans="1:4" x14ac:dyDescent="0.2">
      <c r="A1667" t="s">
        <v>704</v>
      </c>
      <c r="B1667" t="s">
        <v>255</v>
      </c>
      <c r="C1667" t="s">
        <v>386</v>
      </c>
      <c r="D1667" t="s">
        <v>270</v>
      </c>
    </row>
    <row r="1668" spans="1:4" x14ac:dyDescent="0.2">
      <c r="A1668" t="s">
        <v>704</v>
      </c>
      <c r="B1668" t="s">
        <v>356</v>
      </c>
      <c r="C1668" t="s">
        <v>386</v>
      </c>
      <c r="D1668" t="s">
        <v>261</v>
      </c>
    </row>
    <row r="1669" spans="1:4" x14ac:dyDescent="0.2">
      <c r="A1669" t="s">
        <v>704</v>
      </c>
      <c r="B1669" t="s">
        <v>304</v>
      </c>
      <c r="C1669" t="s">
        <v>386</v>
      </c>
      <c r="D1669" t="s">
        <v>261</v>
      </c>
    </row>
    <row r="1670" spans="1:4" x14ac:dyDescent="0.2">
      <c r="A1670" t="s">
        <v>704</v>
      </c>
      <c r="B1670" t="s">
        <v>304</v>
      </c>
      <c r="C1670" t="s">
        <v>386</v>
      </c>
      <c r="D1670" t="s">
        <v>356</v>
      </c>
    </row>
    <row r="1671" spans="1:4" x14ac:dyDescent="0.2">
      <c r="A1671" t="s">
        <v>704</v>
      </c>
      <c r="B1671" t="s">
        <v>144</v>
      </c>
      <c r="C1671" t="s">
        <v>386</v>
      </c>
      <c r="D1671" t="s">
        <v>135</v>
      </c>
    </row>
    <row r="1672" spans="1:4" x14ac:dyDescent="0.2">
      <c r="A1672" t="s">
        <v>704</v>
      </c>
      <c r="B1672" t="s">
        <v>144</v>
      </c>
      <c r="C1672" t="s">
        <v>386</v>
      </c>
      <c r="D1672" t="s">
        <v>127</v>
      </c>
    </row>
    <row r="1673" spans="1:4" x14ac:dyDescent="0.2">
      <c r="A1673" t="s">
        <v>704</v>
      </c>
      <c r="B1673" t="s">
        <v>144</v>
      </c>
      <c r="C1673" t="s">
        <v>386</v>
      </c>
      <c r="D1673" t="s">
        <v>213</v>
      </c>
    </row>
    <row r="1674" spans="1:4" x14ac:dyDescent="0.2">
      <c r="A1674" t="s">
        <v>704</v>
      </c>
      <c r="B1674" t="s">
        <v>144</v>
      </c>
      <c r="C1674" t="s">
        <v>386</v>
      </c>
      <c r="D1674" t="s">
        <v>177</v>
      </c>
    </row>
    <row r="1675" spans="1:4" x14ac:dyDescent="0.2">
      <c r="A1675" t="s">
        <v>704</v>
      </c>
      <c r="B1675" t="s">
        <v>144</v>
      </c>
      <c r="C1675" t="s">
        <v>386</v>
      </c>
      <c r="D1675" t="s">
        <v>136</v>
      </c>
    </row>
    <row r="1676" spans="1:4" x14ac:dyDescent="0.2">
      <c r="A1676" t="s">
        <v>704</v>
      </c>
      <c r="B1676" t="s">
        <v>144</v>
      </c>
      <c r="C1676" t="s">
        <v>386</v>
      </c>
      <c r="D1676" t="s">
        <v>179</v>
      </c>
    </row>
    <row r="1677" spans="1:4" x14ac:dyDescent="0.2">
      <c r="A1677" t="s">
        <v>704</v>
      </c>
      <c r="B1677" t="s">
        <v>144</v>
      </c>
      <c r="C1677" t="s">
        <v>386</v>
      </c>
      <c r="D1677" t="s">
        <v>364</v>
      </c>
    </row>
    <row r="1678" spans="1:4" x14ac:dyDescent="0.2">
      <c r="A1678" t="s">
        <v>704</v>
      </c>
      <c r="B1678" t="s">
        <v>144</v>
      </c>
      <c r="C1678" t="s">
        <v>386</v>
      </c>
      <c r="D1678" t="s">
        <v>172</v>
      </c>
    </row>
    <row r="1679" spans="1:4" x14ac:dyDescent="0.2">
      <c r="A1679" t="s">
        <v>704</v>
      </c>
      <c r="B1679" t="s">
        <v>144</v>
      </c>
      <c r="C1679" t="s">
        <v>386</v>
      </c>
      <c r="D1679" t="s">
        <v>303</v>
      </c>
    </row>
    <row r="1680" spans="1:4" x14ac:dyDescent="0.2">
      <c r="A1680" t="s">
        <v>704</v>
      </c>
      <c r="B1680" t="s">
        <v>144</v>
      </c>
      <c r="C1680" t="s">
        <v>386</v>
      </c>
      <c r="D1680" t="s">
        <v>256</v>
      </c>
    </row>
    <row r="1681" spans="1:4" x14ac:dyDescent="0.2">
      <c r="A1681" t="s">
        <v>704</v>
      </c>
      <c r="B1681" t="s">
        <v>144</v>
      </c>
      <c r="C1681" t="s">
        <v>386</v>
      </c>
      <c r="D1681" t="s">
        <v>72</v>
      </c>
    </row>
    <row r="1682" spans="1:4" x14ac:dyDescent="0.2">
      <c r="A1682" t="s">
        <v>704</v>
      </c>
      <c r="B1682" t="s">
        <v>144</v>
      </c>
      <c r="C1682" t="s">
        <v>386</v>
      </c>
      <c r="D1682" t="s">
        <v>83</v>
      </c>
    </row>
    <row r="1683" spans="1:4" x14ac:dyDescent="0.2">
      <c r="A1683" t="s">
        <v>704</v>
      </c>
      <c r="B1683" t="s">
        <v>144</v>
      </c>
      <c r="C1683" t="s">
        <v>386</v>
      </c>
      <c r="D1683" t="s">
        <v>305</v>
      </c>
    </row>
    <row r="1684" spans="1:4" x14ac:dyDescent="0.2">
      <c r="A1684" t="s">
        <v>704</v>
      </c>
      <c r="B1684" t="s">
        <v>144</v>
      </c>
      <c r="C1684" t="s">
        <v>386</v>
      </c>
      <c r="D1684" t="s">
        <v>293</v>
      </c>
    </row>
    <row r="1685" spans="1:4" x14ac:dyDescent="0.2">
      <c r="A1685" t="s">
        <v>704</v>
      </c>
      <c r="B1685" t="s">
        <v>144</v>
      </c>
      <c r="C1685" t="s">
        <v>386</v>
      </c>
      <c r="D1685" t="s">
        <v>44</v>
      </c>
    </row>
    <row r="1686" spans="1:4" x14ac:dyDescent="0.2">
      <c r="A1686" t="s">
        <v>704</v>
      </c>
      <c r="B1686" t="s">
        <v>144</v>
      </c>
      <c r="C1686" t="s">
        <v>386</v>
      </c>
      <c r="D1686" t="s">
        <v>356</v>
      </c>
    </row>
    <row r="1687" spans="1:4" x14ac:dyDescent="0.2">
      <c r="A1687" t="s">
        <v>704</v>
      </c>
      <c r="B1687" t="s">
        <v>144</v>
      </c>
      <c r="C1687" t="s">
        <v>386</v>
      </c>
      <c r="D1687" t="s">
        <v>265</v>
      </c>
    </row>
    <row r="1688" spans="1:4" x14ac:dyDescent="0.2">
      <c r="A1688" t="s">
        <v>704</v>
      </c>
      <c r="B1688" t="s">
        <v>144</v>
      </c>
      <c r="C1688" t="s">
        <v>386</v>
      </c>
      <c r="D1688" t="s">
        <v>151</v>
      </c>
    </row>
    <row r="1689" spans="1:4" x14ac:dyDescent="0.2">
      <c r="A1689" t="s">
        <v>704</v>
      </c>
      <c r="B1689" t="s">
        <v>144</v>
      </c>
      <c r="C1689" t="s">
        <v>386</v>
      </c>
      <c r="D1689" t="s">
        <v>241</v>
      </c>
    </row>
    <row r="1690" spans="1:4" x14ac:dyDescent="0.2">
      <c r="A1690" t="s">
        <v>704</v>
      </c>
      <c r="B1690" t="s">
        <v>144</v>
      </c>
      <c r="C1690" t="s">
        <v>386</v>
      </c>
      <c r="D1690" t="s">
        <v>227</v>
      </c>
    </row>
    <row r="1691" spans="1:4" x14ac:dyDescent="0.2">
      <c r="A1691" t="s">
        <v>704</v>
      </c>
      <c r="B1691" t="s">
        <v>144</v>
      </c>
      <c r="C1691" t="s">
        <v>386</v>
      </c>
      <c r="D1691" t="s">
        <v>255</v>
      </c>
    </row>
    <row r="1692" spans="1:4" x14ac:dyDescent="0.2">
      <c r="A1692" t="s">
        <v>704</v>
      </c>
      <c r="B1692" t="s">
        <v>144</v>
      </c>
      <c r="C1692" t="s">
        <v>386</v>
      </c>
      <c r="D1692" t="s">
        <v>202</v>
      </c>
    </row>
    <row r="1693" spans="1:4" x14ac:dyDescent="0.2">
      <c r="A1693" t="s">
        <v>704</v>
      </c>
      <c r="B1693" t="s">
        <v>318</v>
      </c>
      <c r="C1693" t="s">
        <v>386</v>
      </c>
      <c r="D1693" t="s">
        <v>303</v>
      </c>
    </row>
    <row r="1694" spans="1:4" x14ac:dyDescent="0.2">
      <c r="A1694" t="s">
        <v>704</v>
      </c>
      <c r="B1694" t="s">
        <v>318</v>
      </c>
      <c r="C1694" t="s">
        <v>386</v>
      </c>
      <c r="D1694" t="s">
        <v>282</v>
      </c>
    </row>
    <row r="1695" spans="1:4" x14ac:dyDescent="0.2">
      <c r="A1695" t="s">
        <v>704</v>
      </c>
      <c r="B1695" t="s">
        <v>318</v>
      </c>
      <c r="C1695" t="s">
        <v>386</v>
      </c>
      <c r="D1695" t="s">
        <v>305</v>
      </c>
    </row>
    <row r="1696" spans="1:4" x14ac:dyDescent="0.2">
      <c r="A1696" t="s">
        <v>704</v>
      </c>
      <c r="B1696" t="s">
        <v>318</v>
      </c>
      <c r="C1696" t="s">
        <v>386</v>
      </c>
      <c r="D1696" t="s">
        <v>72</v>
      </c>
    </row>
    <row r="1697" spans="1:5" x14ac:dyDescent="0.2">
      <c r="A1697" t="s">
        <v>704</v>
      </c>
      <c r="B1697" t="s">
        <v>318</v>
      </c>
      <c r="C1697" t="s">
        <v>386</v>
      </c>
      <c r="D1697" t="s">
        <v>293</v>
      </c>
    </row>
    <row r="1698" spans="1:5" x14ac:dyDescent="0.2">
      <c r="A1698" t="s">
        <v>704</v>
      </c>
      <c r="B1698" t="s">
        <v>216</v>
      </c>
      <c r="C1698" t="s">
        <v>386</v>
      </c>
      <c r="D1698" t="s">
        <v>293</v>
      </c>
    </row>
    <row r="1699" spans="1:5" x14ac:dyDescent="0.2">
      <c r="A1699" t="s">
        <v>704</v>
      </c>
      <c r="B1699" t="s">
        <v>216</v>
      </c>
      <c r="C1699" t="s">
        <v>386</v>
      </c>
      <c r="D1699" t="s">
        <v>303</v>
      </c>
    </row>
    <row r="1700" spans="1:5" x14ac:dyDescent="0.2">
      <c r="A1700" t="s">
        <v>704</v>
      </c>
      <c r="B1700" t="s">
        <v>216</v>
      </c>
      <c r="C1700" t="s">
        <v>386</v>
      </c>
      <c r="D1700" t="s">
        <v>305</v>
      </c>
    </row>
    <row r="1701" spans="1:5" x14ac:dyDescent="0.2">
      <c r="A1701" t="s">
        <v>704</v>
      </c>
      <c r="B1701" t="s">
        <v>216</v>
      </c>
      <c r="C1701" t="s">
        <v>386</v>
      </c>
      <c r="D1701" t="s">
        <v>72</v>
      </c>
    </row>
    <row r="1702" spans="1:5" x14ac:dyDescent="0.2">
      <c r="A1702" t="s">
        <v>704</v>
      </c>
      <c r="B1702" t="s">
        <v>216</v>
      </c>
      <c r="C1702" t="s">
        <v>386</v>
      </c>
      <c r="D1702" t="s">
        <v>8</v>
      </c>
    </row>
    <row r="1703" spans="1:5" x14ac:dyDescent="0.2">
      <c r="A1703" t="s">
        <v>704</v>
      </c>
      <c r="B1703" t="s">
        <v>216</v>
      </c>
      <c r="C1703" t="s">
        <v>386</v>
      </c>
      <c r="D1703" t="s">
        <v>179</v>
      </c>
    </row>
    <row r="1704" spans="1:5" x14ac:dyDescent="0.2">
      <c r="A1704" t="s">
        <v>704</v>
      </c>
      <c r="B1704" t="s">
        <v>293</v>
      </c>
      <c r="C1704" t="s">
        <v>384</v>
      </c>
      <c r="D1704" t="s">
        <v>202</v>
      </c>
      <c r="E1704" t="s">
        <v>443</v>
      </c>
    </row>
    <row r="1705" spans="1:5" x14ac:dyDescent="0.2">
      <c r="A1705" t="s">
        <v>704</v>
      </c>
      <c r="B1705" t="s">
        <v>293</v>
      </c>
      <c r="C1705" t="s">
        <v>386</v>
      </c>
      <c r="D1705" t="s">
        <v>172</v>
      </c>
    </row>
    <row r="1706" spans="1:5" x14ac:dyDescent="0.2">
      <c r="A1706" t="s">
        <v>704</v>
      </c>
      <c r="B1706" t="s">
        <v>293</v>
      </c>
      <c r="C1706" t="s">
        <v>386</v>
      </c>
      <c r="D1706" t="s">
        <v>72</v>
      </c>
    </row>
    <row r="1707" spans="1:5" x14ac:dyDescent="0.2">
      <c r="A1707" t="s">
        <v>704</v>
      </c>
      <c r="B1707" t="s">
        <v>293</v>
      </c>
      <c r="C1707" t="s">
        <v>386</v>
      </c>
      <c r="D1707" t="s">
        <v>303</v>
      </c>
    </row>
    <row r="1708" spans="1:5" x14ac:dyDescent="0.2">
      <c r="A1708" t="s">
        <v>704</v>
      </c>
      <c r="B1708" t="s">
        <v>293</v>
      </c>
      <c r="C1708" t="s">
        <v>386</v>
      </c>
      <c r="D1708" t="s">
        <v>282</v>
      </c>
    </row>
    <row r="1709" spans="1:5" x14ac:dyDescent="0.2">
      <c r="A1709" t="s">
        <v>704</v>
      </c>
      <c r="B1709" t="s">
        <v>293</v>
      </c>
      <c r="C1709" t="s">
        <v>386</v>
      </c>
      <c r="D1709" t="s">
        <v>241</v>
      </c>
    </row>
    <row r="1710" spans="1:5" x14ac:dyDescent="0.2">
      <c r="A1710" t="s">
        <v>704</v>
      </c>
      <c r="B1710" t="s">
        <v>293</v>
      </c>
      <c r="C1710" t="s">
        <v>386</v>
      </c>
      <c r="D1710" t="s">
        <v>305</v>
      </c>
    </row>
    <row r="1711" spans="1:5" x14ac:dyDescent="0.2">
      <c r="A1711" t="s">
        <v>704</v>
      </c>
      <c r="B1711" t="s">
        <v>293</v>
      </c>
      <c r="C1711" t="s">
        <v>386</v>
      </c>
      <c r="D1711" t="s">
        <v>387</v>
      </c>
    </row>
    <row r="1712" spans="1:5" x14ac:dyDescent="0.2">
      <c r="A1712" t="s">
        <v>704</v>
      </c>
      <c r="B1712" t="s">
        <v>293</v>
      </c>
      <c r="C1712" t="s">
        <v>386</v>
      </c>
      <c r="D1712" t="s">
        <v>364</v>
      </c>
    </row>
    <row r="1713" spans="1:4" x14ac:dyDescent="0.2">
      <c r="A1713" t="s">
        <v>704</v>
      </c>
      <c r="B1713" t="s">
        <v>83</v>
      </c>
      <c r="C1713" t="s">
        <v>386</v>
      </c>
      <c r="D1713" t="s">
        <v>367</v>
      </c>
    </row>
    <row r="1714" spans="1:4" x14ac:dyDescent="0.2">
      <c r="A1714" t="s">
        <v>704</v>
      </c>
      <c r="B1714" t="s">
        <v>83</v>
      </c>
      <c r="C1714" t="s">
        <v>386</v>
      </c>
      <c r="D1714" t="s">
        <v>364</v>
      </c>
    </row>
    <row r="1715" spans="1:4" x14ac:dyDescent="0.2">
      <c r="A1715" t="s">
        <v>704</v>
      </c>
      <c r="B1715" t="s">
        <v>83</v>
      </c>
      <c r="C1715" t="s">
        <v>386</v>
      </c>
      <c r="D1715" t="s">
        <v>33</v>
      </c>
    </row>
    <row r="1716" spans="1:4" x14ac:dyDescent="0.2">
      <c r="A1716" t="s">
        <v>704</v>
      </c>
      <c r="B1716" t="s">
        <v>83</v>
      </c>
      <c r="C1716" t="s">
        <v>386</v>
      </c>
      <c r="D1716" t="s">
        <v>172</v>
      </c>
    </row>
    <row r="1717" spans="1:4" x14ac:dyDescent="0.2">
      <c r="A1717" t="s">
        <v>704</v>
      </c>
      <c r="B1717" t="s">
        <v>83</v>
      </c>
      <c r="C1717" t="s">
        <v>386</v>
      </c>
      <c r="D1717" t="s">
        <v>241</v>
      </c>
    </row>
    <row r="1718" spans="1:4" x14ac:dyDescent="0.2">
      <c r="A1718" t="s">
        <v>704</v>
      </c>
      <c r="B1718" t="s">
        <v>83</v>
      </c>
      <c r="C1718" t="s">
        <v>386</v>
      </c>
      <c r="D1718" t="s">
        <v>72</v>
      </c>
    </row>
    <row r="1719" spans="1:4" x14ac:dyDescent="0.2">
      <c r="A1719" t="s">
        <v>704</v>
      </c>
      <c r="B1719" t="s">
        <v>83</v>
      </c>
      <c r="C1719" t="s">
        <v>386</v>
      </c>
      <c r="D1719" t="s">
        <v>70</v>
      </c>
    </row>
    <row r="1720" spans="1:4" x14ac:dyDescent="0.2">
      <c r="A1720" t="s">
        <v>704</v>
      </c>
      <c r="B1720" t="s">
        <v>83</v>
      </c>
      <c r="C1720" t="s">
        <v>386</v>
      </c>
      <c r="D1720" t="s">
        <v>303</v>
      </c>
    </row>
    <row r="1721" spans="1:4" x14ac:dyDescent="0.2">
      <c r="A1721" t="s">
        <v>704</v>
      </c>
      <c r="B1721" t="s">
        <v>83</v>
      </c>
      <c r="C1721" t="s">
        <v>386</v>
      </c>
      <c r="D1721" t="s">
        <v>256</v>
      </c>
    </row>
    <row r="1722" spans="1:4" x14ac:dyDescent="0.2">
      <c r="A1722" t="s">
        <v>704</v>
      </c>
      <c r="B1722" t="s">
        <v>83</v>
      </c>
      <c r="C1722" t="s">
        <v>386</v>
      </c>
      <c r="D1722" t="s">
        <v>293</v>
      </c>
    </row>
    <row r="1723" spans="1:4" x14ac:dyDescent="0.2">
      <c r="A1723" t="s">
        <v>704</v>
      </c>
      <c r="B1723" t="s">
        <v>83</v>
      </c>
      <c r="C1723" t="s">
        <v>386</v>
      </c>
      <c r="D1723" t="s">
        <v>265</v>
      </c>
    </row>
    <row r="1724" spans="1:4" x14ac:dyDescent="0.2">
      <c r="A1724" t="s">
        <v>704</v>
      </c>
      <c r="B1724" t="s">
        <v>83</v>
      </c>
      <c r="C1724" t="s">
        <v>386</v>
      </c>
      <c r="D1724" t="s">
        <v>129</v>
      </c>
    </row>
    <row r="1725" spans="1:4" x14ac:dyDescent="0.2">
      <c r="A1725" t="s">
        <v>704</v>
      </c>
      <c r="B1725" t="s">
        <v>83</v>
      </c>
      <c r="C1725" t="s">
        <v>386</v>
      </c>
      <c r="D1725" t="s">
        <v>320</v>
      </c>
    </row>
    <row r="1726" spans="1:4" x14ac:dyDescent="0.2">
      <c r="A1726" t="s">
        <v>704</v>
      </c>
      <c r="B1726" t="s">
        <v>83</v>
      </c>
      <c r="C1726" t="s">
        <v>386</v>
      </c>
      <c r="D1726" t="s">
        <v>8</v>
      </c>
    </row>
    <row r="1727" spans="1:4" x14ac:dyDescent="0.2">
      <c r="A1727" t="s">
        <v>704</v>
      </c>
      <c r="B1727" t="s">
        <v>83</v>
      </c>
      <c r="C1727" t="s">
        <v>386</v>
      </c>
      <c r="D1727" t="s">
        <v>213</v>
      </c>
    </row>
    <row r="1728" spans="1:4" x14ac:dyDescent="0.2">
      <c r="A1728" t="s">
        <v>704</v>
      </c>
      <c r="B1728" t="s">
        <v>83</v>
      </c>
      <c r="C1728" t="s">
        <v>386</v>
      </c>
      <c r="D1728" t="s">
        <v>179</v>
      </c>
    </row>
    <row r="1729" spans="1:4" x14ac:dyDescent="0.2">
      <c r="A1729" t="s">
        <v>704</v>
      </c>
      <c r="B1729" t="s">
        <v>83</v>
      </c>
      <c r="C1729" t="s">
        <v>386</v>
      </c>
      <c r="D1729" t="s">
        <v>30</v>
      </c>
    </row>
    <row r="1730" spans="1:4" x14ac:dyDescent="0.2">
      <c r="A1730" t="s">
        <v>704</v>
      </c>
      <c r="B1730" t="s">
        <v>83</v>
      </c>
      <c r="C1730" t="s">
        <v>386</v>
      </c>
      <c r="D1730" t="s">
        <v>177</v>
      </c>
    </row>
    <row r="1731" spans="1:4" x14ac:dyDescent="0.2">
      <c r="A1731" t="s">
        <v>704</v>
      </c>
      <c r="B1731" t="s">
        <v>83</v>
      </c>
      <c r="C1731" t="s">
        <v>386</v>
      </c>
      <c r="D1731" t="s">
        <v>135</v>
      </c>
    </row>
    <row r="1732" spans="1:4" x14ac:dyDescent="0.2">
      <c r="A1732" t="s">
        <v>704</v>
      </c>
      <c r="B1732" t="s">
        <v>83</v>
      </c>
      <c r="C1732" t="s">
        <v>386</v>
      </c>
      <c r="D1732" t="s">
        <v>127</v>
      </c>
    </row>
    <row r="1733" spans="1:4" x14ac:dyDescent="0.2">
      <c r="A1733" t="s">
        <v>704</v>
      </c>
      <c r="B1733" t="s">
        <v>83</v>
      </c>
      <c r="C1733" t="s">
        <v>386</v>
      </c>
      <c r="D1733" t="s">
        <v>136</v>
      </c>
    </row>
    <row r="1734" spans="1:4" x14ac:dyDescent="0.2">
      <c r="A1734" t="s">
        <v>704</v>
      </c>
      <c r="B1734" t="s">
        <v>83</v>
      </c>
      <c r="C1734" t="s">
        <v>386</v>
      </c>
      <c r="D1734" t="s">
        <v>305</v>
      </c>
    </row>
    <row r="1735" spans="1:4" x14ac:dyDescent="0.2">
      <c r="A1735" t="s">
        <v>704</v>
      </c>
      <c r="B1735" t="s">
        <v>83</v>
      </c>
      <c r="C1735" t="s">
        <v>386</v>
      </c>
      <c r="D1735" t="s">
        <v>151</v>
      </c>
    </row>
    <row r="1736" spans="1:4" x14ac:dyDescent="0.2">
      <c r="A1736" t="s">
        <v>704</v>
      </c>
      <c r="B1736" t="s">
        <v>83</v>
      </c>
      <c r="C1736" t="s">
        <v>386</v>
      </c>
      <c r="D1736" t="s">
        <v>227</v>
      </c>
    </row>
    <row r="1737" spans="1:4" x14ac:dyDescent="0.2">
      <c r="A1737" t="s">
        <v>704</v>
      </c>
      <c r="B1737" t="s">
        <v>83</v>
      </c>
      <c r="C1737" t="s">
        <v>386</v>
      </c>
      <c r="D1737" t="s">
        <v>148</v>
      </c>
    </row>
    <row r="1738" spans="1:4" x14ac:dyDescent="0.2">
      <c r="A1738" t="s">
        <v>704</v>
      </c>
      <c r="B1738" t="s">
        <v>83</v>
      </c>
      <c r="C1738" t="s">
        <v>386</v>
      </c>
      <c r="D1738" t="s">
        <v>181</v>
      </c>
    </row>
    <row r="1739" spans="1:4" x14ac:dyDescent="0.2">
      <c r="A1739" t="s">
        <v>704</v>
      </c>
      <c r="B1739" t="s">
        <v>83</v>
      </c>
      <c r="C1739" t="s">
        <v>386</v>
      </c>
      <c r="D1739" t="s">
        <v>140</v>
      </c>
    </row>
    <row r="1740" spans="1:4" x14ac:dyDescent="0.2">
      <c r="A1740" t="s">
        <v>704</v>
      </c>
      <c r="B1740" t="s">
        <v>83</v>
      </c>
      <c r="C1740" t="s">
        <v>386</v>
      </c>
      <c r="D1740" t="s">
        <v>90</v>
      </c>
    </row>
    <row r="1741" spans="1:4" x14ac:dyDescent="0.2">
      <c r="A1741" t="s">
        <v>704</v>
      </c>
      <c r="B1741" t="s">
        <v>83</v>
      </c>
      <c r="C1741" t="s">
        <v>386</v>
      </c>
      <c r="D1741" t="s">
        <v>202</v>
      </c>
    </row>
    <row r="1742" spans="1:4" x14ac:dyDescent="0.2">
      <c r="A1742" t="s">
        <v>704</v>
      </c>
      <c r="B1742" t="s">
        <v>83</v>
      </c>
      <c r="C1742" t="s">
        <v>386</v>
      </c>
      <c r="D1742" t="s">
        <v>319</v>
      </c>
    </row>
    <row r="1743" spans="1:4" x14ac:dyDescent="0.2">
      <c r="A1743" t="s">
        <v>704</v>
      </c>
      <c r="B1743" t="s">
        <v>267</v>
      </c>
      <c r="C1743" t="s">
        <v>386</v>
      </c>
      <c r="D1743" t="s">
        <v>339</v>
      </c>
    </row>
    <row r="1744" spans="1:4" x14ac:dyDescent="0.2">
      <c r="A1744" t="s">
        <v>704</v>
      </c>
      <c r="B1744" t="s">
        <v>267</v>
      </c>
      <c r="C1744" t="s">
        <v>386</v>
      </c>
      <c r="D1744" t="s">
        <v>354</v>
      </c>
    </row>
    <row r="1745" spans="1:5" x14ac:dyDescent="0.2">
      <c r="A1745" t="s">
        <v>704</v>
      </c>
      <c r="B1745" t="s">
        <v>131</v>
      </c>
      <c r="C1745" t="s">
        <v>384</v>
      </c>
      <c r="D1745" t="s">
        <v>226</v>
      </c>
      <c r="E1745" t="s">
        <v>394</v>
      </c>
    </row>
    <row r="1746" spans="1:5" x14ac:dyDescent="0.2">
      <c r="A1746" t="s">
        <v>704</v>
      </c>
      <c r="B1746" t="s">
        <v>23</v>
      </c>
      <c r="C1746" t="s">
        <v>384</v>
      </c>
      <c r="D1746" t="s">
        <v>65</v>
      </c>
      <c r="E1746" t="s">
        <v>539</v>
      </c>
    </row>
    <row r="1747" spans="1:5" x14ac:dyDescent="0.2">
      <c r="A1747" t="s">
        <v>704</v>
      </c>
      <c r="B1747" t="s">
        <v>23</v>
      </c>
      <c r="C1747" t="s">
        <v>384</v>
      </c>
      <c r="D1747" t="s">
        <v>65</v>
      </c>
      <c r="E1747" t="s">
        <v>651</v>
      </c>
    </row>
    <row r="1748" spans="1:5" x14ac:dyDescent="0.2">
      <c r="A1748" t="s">
        <v>704</v>
      </c>
      <c r="B1748" t="s">
        <v>23</v>
      </c>
      <c r="C1748" t="s">
        <v>384</v>
      </c>
      <c r="D1748" t="s">
        <v>65</v>
      </c>
      <c r="E1748" t="s">
        <v>540</v>
      </c>
    </row>
    <row r="1749" spans="1:5" x14ac:dyDescent="0.2">
      <c r="A1749" t="s">
        <v>704</v>
      </c>
      <c r="B1749" t="s">
        <v>23</v>
      </c>
      <c r="C1749" t="s">
        <v>384</v>
      </c>
      <c r="D1749" t="s">
        <v>65</v>
      </c>
      <c r="E1749" t="s">
        <v>541</v>
      </c>
    </row>
    <row r="1750" spans="1:5" x14ac:dyDescent="0.2">
      <c r="A1750" t="s">
        <v>704</v>
      </c>
      <c r="B1750" t="s">
        <v>23</v>
      </c>
      <c r="C1750" t="s">
        <v>384</v>
      </c>
      <c r="D1750" t="s">
        <v>65</v>
      </c>
      <c r="E1750" t="s">
        <v>652</v>
      </c>
    </row>
    <row r="1751" spans="1:5" x14ac:dyDescent="0.2">
      <c r="A1751" t="s">
        <v>704</v>
      </c>
      <c r="B1751" t="s">
        <v>314</v>
      </c>
      <c r="C1751" t="s">
        <v>384</v>
      </c>
      <c r="D1751" t="s">
        <v>65</v>
      </c>
      <c r="E1751" t="s">
        <v>539</v>
      </c>
    </row>
    <row r="1752" spans="1:5" x14ac:dyDescent="0.2">
      <c r="A1752" t="s">
        <v>704</v>
      </c>
      <c r="B1752" t="s">
        <v>314</v>
      </c>
      <c r="C1752" t="s">
        <v>384</v>
      </c>
      <c r="D1752" t="s">
        <v>65</v>
      </c>
      <c r="E1752" t="s">
        <v>540</v>
      </c>
    </row>
    <row r="1753" spans="1:5" x14ac:dyDescent="0.2">
      <c r="A1753" t="s">
        <v>704</v>
      </c>
      <c r="B1753" t="s">
        <v>314</v>
      </c>
      <c r="C1753" t="s">
        <v>384</v>
      </c>
      <c r="D1753" t="s">
        <v>65</v>
      </c>
      <c r="E1753" t="s">
        <v>541</v>
      </c>
    </row>
    <row r="1754" spans="1:5" x14ac:dyDescent="0.2">
      <c r="A1754" t="s">
        <v>704</v>
      </c>
      <c r="B1754" t="s">
        <v>314</v>
      </c>
      <c r="C1754" t="s">
        <v>384</v>
      </c>
      <c r="D1754" t="s">
        <v>65</v>
      </c>
      <c r="E1754" t="s">
        <v>542</v>
      </c>
    </row>
    <row r="1755" spans="1:5" x14ac:dyDescent="0.2">
      <c r="A1755" t="s">
        <v>704</v>
      </c>
      <c r="B1755" t="s">
        <v>314</v>
      </c>
      <c r="C1755" t="s">
        <v>384</v>
      </c>
      <c r="D1755" t="s">
        <v>65</v>
      </c>
      <c r="E1755" t="s">
        <v>543</v>
      </c>
    </row>
    <row r="1756" spans="1:5" x14ac:dyDescent="0.2">
      <c r="A1756" t="s">
        <v>704</v>
      </c>
      <c r="B1756" t="s">
        <v>314</v>
      </c>
      <c r="C1756" t="s">
        <v>384</v>
      </c>
      <c r="D1756" t="s">
        <v>387</v>
      </c>
      <c r="E1756" t="s">
        <v>401</v>
      </c>
    </row>
    <row r="1757" spans="1:5" x14ac:dyDescent="0.2">
      <c r="A1757" t="s">
        <v>704</v>
      </c>
      <c r="B1757" t="s">
        <v>53</v>
      </c>
      <c r="C1757" t="s">
        <v>384</v>
      </c>
      <c r="D1757" t="s">
        <v>226</v>
      </c>
      <c r="E1757" t="s">
        <v>394</v>
      </c>
    </row>
    <row r="1758" spans="1:5" x14ac:dyDescent="0.2">
      <c r="A1758" t="s">
        <v>704</v>
      </c>
      <c r="B1758" t="s">
        <v>53</v>
      </c>
      <c r="C1758" t="s">
        <v>384</v>
      </c>
      <c r="D1758" t="s">
        <v>226</v>
      </c>
      <c r="E1758" t="s">
        <v>545</v>
      </c>
    </row>
    <row r="1759" spans="1:5" x14ac:dyDescent="0.2">
      <c r="A1759" t="s">
        <v>704</v>
      </c>
      <c r="B1759" t="s">
        <v>53</v>
      </c>
      <c r="C1759" t="s">
        <v>384</v>
      </c>
      <c r="D1759" t="s">
        <v>226</v>
      </c>
      <c r="E1759" t="s">
        <v>393</v>
      </c>
    </row>
    <row r="1760" spans="1:5" x14ac:dyDescent="0.2">
      <c r="A1760" t="s">
        <v>704</v>
      </c>
      <c r="B1760" t="s">
        <v>53</v>
      </c>
      <c r="C1760" t="s">
        <v>384</v>
      </c>
      <c r="D1760" t="s">
        <v>23</v>
      </c>
      <c r="E1760" t="s">
        <v>533</v>
      </c>
    </row>
    <row r="1761" spans="1:5" x14ac:dyDescent="0.2">
      <c r="A1761" t="s">
        <v>704</v>
      </c>
      <c r="B1761" t="s">
        <v>53</v>
      </c>
      <c r="C1761" t="s">
        <v>384</v>
      </c>
      <c r="D1761" t="s">
        <v>67</v>
      </c>
      <c r="E1761" t="s">
        <v>534</v>
      </c>
    </row>
    <row r="1762" spans="1:5" x14ac:dyDescent="0.2">
      <c r="A1762" t="s">
        <v>704</v>
      </c>
      <c r="B1762" t="s">
        <v>53</v>
      </c>
      <c r="C1762" t="s">
        <v>384</v>
      </c>
      <c r="D1762" t="s">
        <v>67</v>
      </c>
      <c r="E1762" t="s">
        <v>535</v>
      </c>
    </row>
    <row r="1763" spans="1:5" x14ac:dyDescent="0.2">
      <c r="A1763" t="s">
        <v>704</v>
      </c>
      <c r="B1763" t="s">
        <v>53</v>
      </c>
      <c r="C1763" t="s">
        <v>384</v>
      </c>
      <c r="D1763" t="s">
        <v>67</v>
      </c>
      <c r="E1763" t="s">
        <v>537</v>
      </c>
    </row>
    <row r="1764" spans="1:5" x14ac:dyDescent="0.2">
      <c r="A1764" t="s">
        <v>704</v>
      </c>
      <c r="B1764" t="s">
        <v>53</v>
      </c>
      <c r="C1764" t="s">
        <v>384</v>
      </c>
      <c r="D1764" t="s">
        <v>65</v>
      </c>
      <c r="E1764" t="s">
        <v>539</v>
      </c>
    </row>
    <row r="1765" spans="1:5" x14ac:dyDescent="0.2">
      <c r="A1765" t="s">
        <v>704</v>
      </c>
      <c r="B1765" t="s">
        <v>53</v>
      </c>
      <c r="C1765" t="s">
        <v>384</v>
      </c>
      <c r="D1765" t="s">
        <v>65</v>
      </c>
      <c r="E1765" t="s">
        <v>540</v>
      </c>
    </row>
    <row r="1766" spans="1:5" x14ac:dyDescent="0.2">
      <c r="A1766" t="s">
        <v>704</v>
      </c>
      <c r="B1766" t="s">
        <v>53</v>
      </c>
      <c r="C1766" t="s">
        <v>384</v>
      </c>
      <c r="D1766" t="s">
        <v>65</v>
      </c>
      <c r="E1766" t="s">
        <v>541</v>
      </c>
    </row>
    <row r="1767" spans="1:5" x14ac:dyDescent="0.2">
      <c r="A1767" t="s">
        <v>704</v>
      </c>
      <c r="B1767" t="s">
        <v>53</v>
      </c>
      <c r="C1767" t="s">
        <v>384</v>
      </c>
      <c r="D1767" t="s">
        <v>65</v>
      </c>
      <c r="E1767" t="s">
        <v>652</v>
      </c>
    </row>
    <row r="1768" spans="1:5" x14ac:dyDescent="0.2">
      <c r="A1768" t="s">
        <v>704</v>
      </c>
      <c r="B1768" t="s">
        <v>53</v>
      </c>
      <c r="C1768" t="s">
        <v>384</v>
      </c>
      <c r="D1768" t="s">
        <v>65</v>
      </c>
      <c r="E1768" t="s">
        <v>653</v>
      </c>
    </row>
    <row r="1769" spans="1:5" x14ac:dyDescent="0.2">
      <c r="A1769" t="s">
        <v>704</v>
      </c>
      <c r="B1769" t="s">
        <v>53</v>
      </c>
      <c r="C1769" t="s">
        <v>384</v>
      </c>
      <c r="D1769" t="s">
        <v>387</v>
      </c>
      <c r="E1769" t="s">
        <v>431</v>
      </c>
    </row>
    <row r="1770" spans="1:5" x14ac:dyDescent="0.2">
      <c r="A1770" t="s">
        <v>704</v>
      </c>
      <c r="B1770" t="s">
        <v>53</v>
      </c>
      <c r="C1770" t="s">
        <v>384</v>
      </c>
      <c r="D1770" t="s">
        <v>387</v>
      </c>
      <c r="E1770" t="s">
        <v>391</v>
      </c>
    </row>
    <row r="1771" spans="1:5" x14ac:dyDescent="0.2">
      <c r="A1771" t="s">
        <v>704</v>
      </c>
      <c r="B1771" t="s">
        <v>53</v>
      </c>
      <c r="C1771" t="s">
        <v>384</v>
      </c>
      <c r="D1771" t="s">
        <v>387</v>
      </c>
      <c r="E1771" t="s">
        <v>654</v>
      </c>
    </row>
    <row r="1772" spans="1:5" x14ac:dyDescent="0.2">
      <c r="A1772" t="s">
        <v>704</v>
      </c>
      <c r="B1772" t="s">
        <v>67</v>
      </c>
      <c r="C1772" t="s">
        <v>384</v>
      </c>
      <c r="D1772" t="s">
        <v>226</v>
      </c>
      <c r="E1772" t="s">
        <v>394</v>
      </c>
    </row>
    <row r="1773" spans="1:5" x14ac:dyDescent="0.2">
      <c r="A1773" t="s">
        <v>704</v>
      </c>
      <c r="B1773" t="s">
        <v>67</v>
      </c>
      <c r="C1773" t="s">
        <v>384</v>
      </c>
      <c r="D1773" t="s">
        <v>226</v>
      </c>
      <c r="E1773" t="s">
        <v>417</v>
      </c>
    </row>
    <row r="1774" spans="1:5" x14ac:dyDescent="0.2">
      <c r="A1774" t="s">
        <v>704</v>
      </c>
      <c r="B1774" t="s">
        <v>67</v>
      </c>
      <c r="C1774" t="s">
        <v>384</v>
      </c>
      <c r="D1774" t="s">
        <v>226</v>
      </c>
      <c r="E1774" t="s">
        <v>393</v>
      </c>
    </row>
    <row r="1775" spans="1:5" x14ac:dyDescent="0.2">
      <c r="A1775" t="s">
        <v>704</v>
      </c>
      <c r="B1775" t="s">
        <v>67</v>
      </c>
      <c r="C1775" t="s">
        <v>384</v>
      </c>
      <c r="D1775" t="s">
        <v>23</v>
      </c>
      <c r="E1775" t="s">
        <v>533</v>
      </c>
    </row>
    <row r="1776" spans="1:5" x14ac:dyDescent="0.2">
      <c r="A1776" t="s">
        <v>704</v>
      </c>
      <c r="B1776" t="s">
        <v>67</v>
      </c>
      <c r="C1776" t="s">
        <v>384</v>
      </c>
      <c r="D1776" t="s">
        <v>23</v>
      </c>
      <c r="E1776" t="s">
        <v>655</v>
      </c>
    </row>
    <row r="1777" spans="1:5" x14ac:dyDescent="0.2">
      <c r="A1777" t="s">
        <v>704</v>
      </c>
      <c r="B1777" t="s">
        <v>67</v>
      </c>
      <c r="C1777" t="s">
        <v>384</v>
      </c>
      <c r="D1777" t="s">
        <v>314</v>
      </c>
      <c r="E1777" t="s">
        <v>656</v>
      </c>
    </row>
    <row r="1778" spans="1:5" x14ac:dyDescent="0.2">
      <c r="A1778" t="s">
        <v>704</v>
      </c>
      <c r="B1778" t="s">
        <v>67</v>
      </c>
      <c r="C1778" t="s">
        <v>384</v>
      </c>
      <c r="D1778" t="s">
        <v>314</v>
      </c>
      <c r="E1778" t="s">
        <v>657</v>
      </c>
    </row>
    <row r="1779" spans="1:5" x14ac:dyDescent="0.2">
      <c r="A1779" t="s">
        <v>704</v>
      </c>
      <c r="B1779" t="s">
        <v>67</v>
      </c>
      <c r="C1779" t="s">
        <v>384</v>
      </c>
      <c r="D1779" t="s">
        <v>65</v>
      </c>
      <c r="E1779" t="s">
        <v>539</v>
      </c>
    </row>
    <row r="1780" spans="1:5" x14ac:dyDescent="0.2">
      <c r="A1780" t="s">
        <v>704</v>
      </c>
      <c r="B1780" t="s">
        <v>67</v>
      </c>
      <c r="C1780" t="s">
        <v>384</v>
      </c>
      <c r="D1780" t="s">
        <v>65</v>
      </c>
      <c r="E1780" t="s">
        <v>651</v>
      </c>
    </row>
    <row r="1781" spans="1:5" x14ac:dyDescent="0.2">
      <c r="A1781" t="s">
        <v>704</v>
      </c>
      <c r="B1781" t="s">
        <v>67</v>
      </c>
      <c r="C1781" t="s">
        <v>384</v>
      </c>
      <c r="D1781" t="s">
        <v>65</v>
      </c>
      <c r="E1781" t="s">
        <v>540</v>
      </c>
    </row>
    <row r="1782" spans="1:5" x14ac:dyDescent="0.2">
      <c r="A1782" t="s">
        <v>704</v>
      </c>
      <c r="B1782" t="s">
        <v>67</v>
      </c>
      <c r="C1782" t="s">
        <v>384</v>
      </c>
      <c r="D1782" t="s">
        <v>65</v>
      </c>
      <c r="E1782" t="s">
        <v>541</v>
      </c>
    </row>
    <row r="1783" spans="1:5" x14ac:dyDescent="0.2">
      <c r="A1783" t="s">
        <v>704</v>
      </c>
      <c r="B1783" t="s">
        <v>67</v>
      </c>
      <c r="C1783" t="s">
        <v>384</v>
      </c>
      <c r="D1783" t="s">
        <v>65</v>
      </c>
      <c r="E1783" t="s">
        <v>652</v>
      </c>
    </row>
    <row r="1784" spans="1:5" x14ac:dyDescent="0.2">
      <c r="A1784" t="s">
        <v>704</v>
      </c>
      <c r="B1784" t="s">
        <v>67</v>
      </c>
      <c r="C1784" t="s">
        <v>384</v>
      </c>
      <c r="D1784" t="s">
        <v>65</v>
      </c>
      <c r="E1784" t="s">
        <v>542</v>
      </c>
    </row>
    <row r="1785" spans="1:5" x14ac:dyDescent="0.2">
      <c r="A1785" t="s">
        <v>704</v>
      </c>
      <c r="B1785" t="s">
        <v>67</v>
      </c>
      <c r="C1785" t="s">
        <v>384</v>
      </c>
      <c r="D1785" t="s">
        <v>65</v>
      </c>
      <c r="E1785" t="s">
        <v>658</v>
      </c>
    </row>
    <row r="1786" spans="1:5" x14ac:dyDescent="0.2">
      <c r="A1786" t="s">
        <v>704</v>
      </c>
      <c r="B1786" t="s">
        <v>67</v>
      </c>
      <c r="C1786" t="s">
        <v>384</v>
      </c>
      <c r="D1786" t="s">
        <v>65</v>
      </c>
      <c r="E1786" t="s">
        <v>543</v>
      </c>
    </row>
    <row r="1787" spans="1:5" x14ac:dyDescent="0.2">
      <c r="A1787" t="s">
        <v>704</v>
      </c>
      <c r="B1787" t="s">
        <v>67</v>
      </c>
      <c r="C1787" t="s">
        <v>384</v>
      </c>
      <c r="D1787" t="s">
        <v>387</v>
      </c>
      <c r="E1787" t="s">
        <v>659</v>
      </c>
    </row>
    <row r="1788" spans="1:5" x14ac:dyDescent="0.2">
      <c r="A1788" t="s">
        <v>704</v>
      </c>
      <c r="B1788" t="s">
        <v>67</v>
      </c>
      <c r="C1788" t="s">
        <v>384</v>
      </c>
      <c r="D1788" t="s">
        <v>387</v>
      </c>
      <c r="E1788" t="s">
        <v>401</v>
      </c>
    </row>
    <row r="1789" spans="1:5" x14ac:dyDescent="0.2">
      <c r="A1789" t="s">
        <v>704</v>
      </c>
      <c r="B1789" t="s">
        <v>67</v>
      </c>
      <c r="C1789" t="s">
        <v>384</v>
      </c>
      <c r="D1789" t="s">
        <v>387</v>
      </c>
      <c r="E1789" t="s">
        <v>431</v>
      </c>
    </row>
    <row r="1790" spans="1:5" x14ac:dyDescent="0.2">
      <c r="A1790" t="s">
        <v>704</v>
      </c>
      <c r="B1790" t="s">
        <v>67</v>
      </c>
      <c r="C1790" t="s">
        <v>384</v>
      </c>
      <c r="D1790" t="s">
        <v>387</v>
      </c>
      <c r="E1790" t="s">
        <v>660</v>
      </c>
    </row>
    <row r="1791" spans="1:5" x14ac:dyDescent="0.2">
      <c r="A1791" t="s">
        <v>704</v>
      </c>
      <c r="B1791" t="s">
        <v>222</v>
      </c>
      <c r="C1791" t="s">
        <v>384</v>
      </c>
      <c r="D1791" t="s">
        <v>226</v>
      </c>
      <c r="E1791" t="s">
        <v>394</v>
      </c>
    </row>
    <row r="1792" spans="1:5" x14ac:dyDescent="0.2">
      <c r="A1792" t="s">
        <v>704</v>
      </c>
      <c r="B1792" t="s">
        <v>222</v>
      </c>
      <c r="C1792" t="s">
        <v>384</v>
      </c>
      <c r="D1792" t="s">
        <v>226</v>
      </c>
      <c r="E1792" t="s">
        <v>545</v>
      </c>
    </row>
    <row r="1793" spans="1:5" x14ac:dyDescent="0.2">
      <c r="A1793" t="s">
        <v>704</v>
      </c>
      <c r="B1793" t="s">
        <v>222</v>
      </c>
      <c r="C1793" t="s">
        <v>384</v>
      </c>
      <c r="D1793" t="s">
        <v>226</v>
      </c>
      <c r="E1793" t="s">
        <v>417</v>
      </c>
    </row>
    <row r="1794" spans="1:5" x14ac:dyDescent="0.2">
      <c r="A1794" t="s">
        <v>704</v>
      </c>
      <c r="B1794" t="s">
        <v>222</v>
      </c>
      <c r="C1794" t="s">
        <v>384</v>
      </c>
      <c r="D1794" t="s">
        <v>226</v>
      </c>
      <c r="E1794" t="s">
        <v>393</v>
      </c>
    </row>
    <row r="1795" spans="1:5" x14ac:dyDescent="0.2">
      <c r="A1795" t="s">
        <v>704</v>
      </c>
      <c r="B1795" t="s">
        <v>222</v>
      </c>
      <c r="C1795" t="s">
        <v>384</v>
      </c>
      <c r="D1795" t="s">
        <v>23</v>
      </c>
      <c r="E1795" t="s">
        <v>533</v>
      </c>
    </row>
    <row r="1796" spans="1:5" x14ac:dyDescent="0.2">
      <c r="A1796" t="s">
        <v>704</v>
      </c>
      <c r="B1796" t="s">
        <v>222</v>
      </c>
      <c r="C1796" t="s">
        <v>384</v>
      </c>
      <c r="D1796" t="s">
        <v>314</v>
      </c>
      <c r="E1796" t="s">
        <v>656</v>
      </c>
    </row>
    <row r="1797" spans="1:5" x14ac:dyDescent="0.2">
      <c r="A1797" t="s">
        <v>704</v>
      </c>
      <c r="B1797" t="s">
        <v>222</v>
      </c>
      <c r="C1797" t="s">
        <v>384</v>
      </c>
      <c r="D1797" t="s">
        <v>53</v>
      </c>
      <c r="E1797" t="s">
        <v>661</v>
      </c>
    </row>
    <row r="1798" spans="1:5" x14ac:dyDescent="0.2">
      <c r="A1798" t="s">
        <v>704</v>
      </c>
      <c r="B1798" t="s">
        <v>222</v>
      </c>
      <c r="C1798" t="s">
        <v>384</v>
      </c>
      <c r="D1798" t="s">
        <v>67</v>
      </c>
      <c r="E1798" t="s">
        <v>534</v>
      </c>
    </row>
    <row r="1799" spans="1:5" x14ac:dyDescent="0.2">
      <c r="A1799" t="s">
        <v>704</v>
      </c>
      <c r="B1799" t="s">
        <v>222</v>
      </c>
      <c r="C1799" t="s">
        <v>384</v>
      </c>
      <c r="D1799" t="s">
        <v>67</v>
      </c>
      <c r="E1799" t="s">
        <v>535</v>
      </c>
    </row>
    <row r="1800" spans="1:5" x14ac:dyDescent="0.2">
      <c r="A1800" t="s">
        <v>704</v>
      </c>
      <c r="B1800" t="s">
        <v>222</v>
      </c>
      <c r="C1800" t="s">
        <v>384</v>
      </c>
      <c r="D1800" t="s">
        <v>67</v>
      </c>
      <c r="E1800" t="s">
        <v>662</v>
      </c>
    </row>
    <row r="1801" spans="1:5" x14ac:dyDescent="0.2">
      <c r="A1801" t="s">
        <v>704</v>
      </c>
      <c r="B1801" t="s">
        <v>222</v>
      </c>
      <c r="C1801" t="s">
        <v>384</v>
      </c>
      <c r="D1801" t="s">
        <v>67</v>
      </c>
      <c r="E1801" t="s">
        <v>537</v>
      </c>
    </row>
    <row r="1802" spans="1:5" x14ac:dyDescent="0.2">
      <c r="A1802" t="s">
        <v>704</v>
      </c>
      <c r="B1802" t="s">
        <v>222</v>
      </c>
      <c r="C1802" t="s">
        <v>384</v>
      </c>
      <c r="D1802" t="s">
        <v>65</v>
      </c>
      <c r="E1802" t="s">
        <v>539</v>
      </c>
    </row>
    <row r="1803" spans="1:5" x14ac:dyDescent="0.2">
      <c r="A1803" t="s">
        <v>704</v>
      </c>
      <c r="B1803" t="s">
        <v>222</v>
      </c>
      <c r="C1803" t="s">
        <v>384</v>
      </c>
      <c r="D1803" t="s">
        <v>65</v>
      </c>
      <c r="E1803" t="s">
        <v>651</v>
      </c>
    </row>
    <row r="1804" spans="1:5" x14ac:dyDescent="0.2">
      <c r="A1804" t="s">
        <v>704</v>
      </c>
      <c r="B1804" t="s">
        <v>222</v>
      </c>
      <c r="C1804" t="s">
        <v>384</v>
      </c>
      <c r="D1804" t="s">
        <v>65</v>
      </c>
      <c r="E1804" t="s">
        <v>540</v>
      </c>
    </row>
    <row r="1805" spans="1:5" x14ac:dyDescent="0.2">
      <c r="A1805" t="s">
        <v>704</v>
      </c>
      <c r="B1805" t="s">
        <v>222</v>
      </c>
      <c r="C1805" t="s">
        <v>384</v>
      </c>
      <c r="D1805" t="s">
        <v>65</v>
      </c>
      <c r="E1805" t="s">
        <v>541</v>
      </c>
    </row>
    <row r="1806" spans="1:5" x14ac:dyDescent="0.2">
      <c r="A1806" t="s">
        <v>704</v>
      </c>
      <c r="B1806" t="s">
        <v>222</v>
      </c>
      <c r="C1806" t="s">
        <v>384</v>
      </c>
      <c r="D1806" t="s">
        <v>65</v>
      </c>
      <c r="E1806" t="s">
        <v>652</v>
      </c>
    </row>
    <row r="1807" spans="1:5" x14ac:dyDescent="0.2">
      <c r="A1807" t="s">
        <v>704</v>
      </c>
      <c r="B1807" t="s">
        <v>65</v>
      </c>
      <c r="C1807" t="s">
        <v>384</v>
      </c>
      <c r="D1807" t="s">
        <v>226</v>
      </c>
      <c r="E1807" t="s">
        <v>394</v>
      </c>
    </row>
    <row r="1808" spans="1:5" x14ac:dyDescent="0.2">
      <c r="A1808" t="s">
        <v>704</v>
      </c>
      <c r="B1808" t="s">
        <v>65</v>
      </c>
      <c r="C1808" t="s">
        <v>384</v>
      </c>
      <c r="D1808" t="s">
        <v>226</v>
      </c>
      <c r="E1808" t="s">
        <v>393</v>
      </c>
    </row>
    <row r="1809" spans="1:5" x14ac:dyDescent="0.2">
      <c r="A1809" t="s">
        <v>704</v>
      </c>
      <c r="B1809" t="s">
        <v>65</v>
      </c>
      <c r="C1809" t="s">
        <v>384</v>
      </c>
      <c r="D1809" t="s">
        <v>387</v>
      </c>
      <c r="E1809" t="s">
        <v>663</v>
      </c>
    </row>
    <row r="1810" spans="1:5" x14ac:dyDescent="0.2">
      <c r="A1810" t="s">
        <v>704</v>
      </c>
      <c r="B1810" t="s">
        <v>65</v>
      </c>
      <c r="C1810" t="s">
        <v>384</v>
      </c>
      <c r="D1810" t="s">
        <v>387</v>
      </c>
      <c r="E1810" t="s">
        <v>659</v>
      </c>
    </row>
    <row r="1811" spans="1:5" x14ac:dyDescent="0.2">
      <c r="A1811" t="s">
        <v>704</v>
      </c>
      <c r="B1811" t="s">
        <v>65</v>
      </c>
      <c r="C1811" t="s">
        <v>384</v>
      </c>
      <c r="D1811" t="s">
        <v>387</v>
      </c>
      <c r="E1811" t="s">
        <v>664</v>
      </c>
    </row>
    <row r="1812" spans="1:5" x14ac:dyDescent="0.2">
      <c r="A1812" t="s">
        <v>704</v>
      </c>
      <c r="B1812" t="s">
        <v>65</v>
      </c>
      <c r="C1812" t="s">
        <v>384</v>
      </c>
      <c r="D1812" t="s">
        <v>387</v>
      </c>
      <c r="E1812" t="s">
        <v>401</v>
      </c>
    </row>
    <row r="1813" spans="1:5" x14ac:dyDescent="0.2">
      <c r="A1813" t="s">
        <v>704</v>
      </c>
      <c r="B1813" t="s">
        <v>65</v>
      </c>
      <c r="C1813" t="s">
        <v>384</v>
      </c>
      <c r="D1813" t="s">
        <v>387</v>
      </c>
      <c r="E1813" t="s">
        <v>402</v>
      </c>
    </row>
    <row r="1814" spans="1:5" x14ac:dyDescent="0.2">
      <c r="A1814" t="s">
        <v>704</v>
      </c>
      <c r="B1814" t="s">
        <v>65</v>
      </c>
      <c r="C1814" t="s">
        <v>384</v>
      </c>
      <c r="D1814" t="s">
        <v>387</v>
      </c>
      <c r="E1814" t="s">
        <v>445</v>
      </c>
    </row>
    <row r="1815" spans="1:5" x14ac:dyDescent="0.2">
      <c r="A1815" t="s">
        <v>704</v>
      </c>
      <c r="B1815" t="s">
        <v>65</v>
      </c>
      <c r="C1815" t="s">
        <v>384</v>
      </c>
      <c r="D1815" t="s">
        <v>52</v>
      </c>
      <c r="E1815" t="s">
        <v>430</v>
      </c>
    </row>
    <row r="1816" spans="1:5" x14ac:dyDescent="0.2">
      <c r="A1816" t="s">
        <v>704</v>
      </c>
      <c r="B1816" t="s">
        <v>65</v>
      </c>
      <c r="C1816" t="s">
        <v>384</v>
      </c>
      <c r="D1816" t="s">
        <v>52</v>
      </c>
      <c r="E1816" t="s">
        <v>665</v>
      </c>
    </row>
    <row r="1817" spans="1:5" x14ac:dyDescent="0.2">
      <c r="A1817" t="s">
        <v>704</v>
      </c>
      <c r="B1817" t="s">
        <v>65</v>
      </c>
      <c r="C1817" t="s">
        <v>384</v>
      </c>
      <c r="D1817" t="s">
        <v>52</v>
      </c>
      <c r="E1817" t="s">
        <v>666</v>
      </c>
    </row>
    <row r="1818" spans="1:5" x14ac:dyDescent="0.2">
      <c r="A1818" t="s">
        <v>704</v>
      </c>
      <c r="B1818" t="s">
        <v>185</v>
      </c>
      <c r="C1818" t="s">
        <v>386</v>
      </c>
      <c r="D1818" t="s">
        <v>59</v>
      </c>
    </row>
    <row r="1819" spans="1:5" x14ac:dyDescent="0.2">
      <c r="A1819" t="s">
        <v>704</v>
      </c>
      <c r="B1819" t="s">
        <v>185</v>
      </c>
      <c r="C1819" t="s">
        <v>386</v>
      </c>
      <c r="D1819" t="s">
        <v>8</v>
      </c>
    </row>
    <row r="1820" spans="1:5" x14ac:dyDescent="0.2">
      <c r="A1820" t="s">
        <v>704</v>
      </c>
      <c r="B1820" t="s">
        <v>185</v>
      </c>
      <c r="C1820" t="s">
        <v>386</v>
      </c>
      <c r="D1820" t="s">
        <v>372</v>
      </c>
    </row>
    <row r="1821" spans="1:5" x14ac:dyDescent="0.2">
      <c r="A1821" t="s">
        <v>704</v>
      </c>
      <c r="B1821" t="s">
        <v>185</v>
      </c>
      <c r="C1821" t="s">
        <v>386</v>
      </c>
      <c r="D1821" t="s">
        <v>298</v>
      </c>
    </row>
    <row r="1822" spans="1:5" x14ac:dyDescent="0.2">
      <c r="A1822" t="s">
        <v>704</v>
      </c>
      <c r="B1822" t="s">
        <v>185</v>
      </c>
      <c r="C1822" t="s">
        <v>386</v>
      </c>
      <c r="D1822" t="s">
        <v>188</v>
      </c>
    </row>
    <row r="1823" spans="1:5" x14ac:dyDescent="0.2">
      <c r="A1823" t="s">
        <v>704</v>
      </c>
      <c r="B1823" t="s">
        <v>185</v>
      </c>
      <c r="C1823" t="s">
        <v>386</v>
      </c>
      <c r="D1823" t="s">
        <v>309</v>
      </c>
    </row>
    <row r="1824" spans="1:5" x14ac:dyDescent="0.2">
      <c r="A1824" t="s">
        <v>704</v>
      </c>
      <c r="B1824" t="s">
        <v>223</v>
      </c>
      <c r="C1824" t="s">
        <v>384</v>
      </c>
      <c r="D1824" t="s">
        <v>202</v>
      </c>
      <c r="E1824" t="s">
        <v>443</v>
      </c>
    </row>
    <row r="1825" spans="1:5" x14ac:dyDescent="0.2">
      <c r="A1825" t="s">
        <v>704</v>
      </c>
      <c r="B1825" t="s">
        <v>223</v>
      </c>
      <c r="C1825" t="s">
        <v>386</v>
      </c>
      <c r="D1825" t="s">
        <v>8</v>
      </c>
    </row>
    <row r="1826" spans="1:5" x14ac:dyDescent="0.2">
      <c r="A1826" t="s">
        <v>704</v>
      </c>
      <c r="B1826" t="s">
        <v>223</v>
      </c>
      <c r="C1826" t="s">
        <v>386</v>
      </c>
      <c r="D1826" t="s">
        <v>309</v>
      </c>
    </row>
    <row r="1827" spans="1:5" x14ac:dyDescent="0.2">
      <c r="A1827" t="s">
        <v>704</v>
      </c>
      <c r="B1827" t="s">
        <v>223</v>
      </c>
      <c r="C1827" t="s">
        <v>386</v>
      </c>
      <c r="D1827" t="s">
        <v>305</v>
      </c>
    </row>
    <row r="1828" spans="1:5" x14ac:dyDescent="0.2">
      <c r="A1828" t="s">
        <v>704</v>
      </c>
      <c r="B1828" t="s">
        <v>223</v>
      </c>
      <c r="C1828" t="s">
        <v>386</v>
      </c>
      <c r="D1828" t="s">
        <v>358</v>
      </c>
    </row>
    <row r="1829" spans="1:5" x14ac:dyDescent="0.2">
      <c r="A1829" t="s">
        <v>704</v>
      </c>
      <c r="B1829" t="s">
        <v>223</v>
      </c>
      <c r="C1829" t="s">
        <v>386</v>
      </c>
      <c r="D1829" t="s">
        <v>185</v>
      </c>
    </row>
    <row r="1830" spans="1:5" x14ac:dyDescent="0.2">
      <c r="A1830" t="s">
        <v>704</v>
      </c>
      <c r="B1830" t="s">
        <v>223</v>
      </c>
      <c r="C1830" t="s">
        <v>386</v>
      </c>
      <c r="D1830" t="s">
        <v>188</v>
      </c>
    </row>
    <row r="1831" spans="1:5" x14ac:dyDescent="0.2">
      <c r="A1831" t="s">
        <v>704</v>
      </c>
      <c r="B1831" t="s">
        <v>213</v>
      </c>
      <c r="C1831" t="s">
        <v>384</v>
      </c>
      <c r="D1831" t="s">
        <v>202</v>
      </c>
      <c r="E1831" t="s">
        <v>443</v>
      </c>
    </row>
    <row r="1832" spans="1:5" x14ac:dyDescent="0.2">
      <c r="A1832" t="s">
        <v>704</v>
      </c>
      <c r="B1832" t="s">
        <v>213</v>
      </c>
      <c r="C1832" t="s">
        <v>386</v>
      </c>
      <c r="D1832" t="s">
        <v>305</v>
      </c>
    </row>
    <row r="1833" spans="1:5" x14ac:dyDescent="0.2">
      <c r="A1833" t="s">
        <v>704</v>
      </c>
      <c r="B1833" t="s">
        <v>213</v>
      </c>
      <c r="C1833" t="s">
        <v>386</v>
      </c>
      <c r="D1833" t="s">
        <v>210</v>
      </c>
    </row>
    <row r="1834" spans="1:5" x14ac:dyDescent="0.2">
      <c r="A1834" t="s">
        <v>704</v>
      </c>
      <c r="B1834" t="s">
        <v>213</v>
      </c>
      <c r="C1834" t="s">
        <v>386</v>
      </c>
      <c r="D1834" t="s">
        <v>59</v>
      </c>
    </row>
    <row r="1835" spans="1:5" x14ac:dyDescent="0.2">
      <c r="A1835" t="s">
        <v>704</v>
      </c>
      <c r="B1835" t="s">
        <v>213</v>
      </c>
      <c r="C1835" t="s">
        <v>386</v>
      </c>
      <c r="D1835" t="s">
        <v>8</v>
      </c>
    </row>
    <row r="1836" spans="1:5" x14ac:dyDescent="0.2">
      <c r="A1836" t="s">
        <v>704</v>
      </c>
      <c r="B1836" t="s">
        <v>8</v>
      </c>
      <c r="C1836" t="s">
        <v>384</v>
      </c>
      <c r="D1836" t="s">
        <v>387</v>
      </c>
      <c r="E1836" t="s">
        <v>445</v>
      </c>
    </row>
    <row r="1837" spans="1:5" x14ac:dyDescent="0.2">
      <c r="A1837" t="s">
        <v>704</v>
      </c>
      <c r="B1837" t="s">
        <v>8</v>
      </c>
      <c r="C1837" t="s">
        <v>384</v>
      </c>
      <c r="D1837" t="s">
        <v>387</v>
      </c>
      <c r="E1837" t="s">
        <v>448</v>
      </c>
    </row>
    <row r="1838" spans="1:5" x14ac:dyDescent="0.2">
      <c r="A1838" t="s">
        <v>704</v>
      </c>
      <c r="B1838" t="s">
        <v>8</v>
      </c>
      <c r="C1838" t="s">
        <v>384</v>
      </c>
      <c r="D1838" t="s">
        <v>387</v>
      </c>
      <c r="E1838" t="s">
        <v>454</v>
      </c>
    </row>
    <row r="1839" spans="1:5" x14ac:dyDescent="0.2">
      <c r="A1839" t="s">
        <v>704</v>
      </c>
      <c r="B1839" t="s">
        <v>8</v>
      </c>
      <c r="C1839" t="s">
        <v>384</v>
      </c>
      <c r="D1839" t="s">
        <v>387</v>
      </c>
      <c r="E1839" t="s">
        <v>428</v>
      </c>
    </row>
    <row r="1840" spans="1:5" x14ac:dyDescent="0.2">
      <c r="A1840" t="s">
        <v>704</v>
      </c>
      <c r="B1840" t="s">
        <v>8</v>
      </c>
      <c r="C1840" t="s">
        <v>386</v>
      </c>
      <c r="D1840" t="s">
        <v>59</v>
      </c>
    </row>
    <row r="1841" spans="1:5" x14ac:dyDescent="0.2">
      <c r="A1841" t="s">
        <v>704</v>
      </c>
      <c r="B1841" t="s">
        <v>8</v>
      </c>
      <c r="C1841" t="s">
        <v>386</v>
      </c>
      <c r="D1841" t="s">
        <v>120</v>
      </c>
    </row>
    <row r="1842" spans="1:5" x14ac:dyDescent="0.2">
      <c r="A1842" t="s">
        <v>704</v>
      </c>
      <c r="B1842" t="s">
        <v>8</v>
      </c>
      <c r="C1842" t="s">
        <v>386</v>
      </c>
      <c r="D1842" t="s">
        <v>372</v>
      </c>
    </row>
    <row r="1843" spans="1:5" x14ac:dyDescent="0.2">
      <c r="A1843" t="s">
        <v>704</v>
      </c>
      <c r="B1843" t="s">
        <v>8</v>
      </c>
      <c r="C1843" t="s">
        <v>386</v>
      </c>
      <c r="D1843" t="s">
        <v>319</v>
      </c>
    </row>
    <row r="1844" spans="1:5" x14ac:dyDescent="0.2">
      <c r="A1844" t="s">
        <v>704</v>
      </c>
      <c r="B1844" t="s">
        <v>40</v>
      </c>
      <c r="C1844" t="s">
        <v>386</v>
      </c>
      <c r="D1844" t="s">
        <v>305</v>
      </c>
    </row>
    <row r="1845" spans="1:5" x14ac:dyDescent="0.2">
      <c r="A1845" t="s">
        <v>704</v>
      </c>
      <c r="B1845" t="s">
        <v>40</v>
      </c>
      <c r="C1845" t="s">
        <v>386</v>
      </c>
      <c r="D1845" t="s">
        <v>109</v>
      </c>
    </row>
    <row r="1846" spans="1:5" x14ac:dyDescent="0.2">
      <c r="A1846" t="s">
        <v>704</v>
      </c>
      <c r="B1846" t="s">
        <v>40</v>
      </c>
      <c r="C1846" t="s">
        <v>386</v>
      </c>
      <c r="D1846" t="s">
        <v>271</v>
      </c>
    </row>
    <row r="1847" spans="1:5" x14ac:dyDescent="0.2">
      <c r="A1847" t="s">
        <v>704</v>
      </c>
      <c r="B1847" t="s">
        <v>42</v>
      </c>
      <c r="C1847" t="s">
        <v>386</v>
      </c>
      <c r="D1847" t="s">
        <v>179</v>
      </c>
    </row>
    <row r="1848" spans="1:5" x14ac:dyDescent="0.2">
      <c r="A1848" t="s">
        <v>704</v>
      </c>
      <c r="B1848" t="s">
        <v>42</v>
      </c>
      <c r="C1848" t="s">
        <v>386</v>
      </c>
      <c r="D1848" t="s">
        <v>305</v>
      </c>
    </row>
    <row r="1849" spans="1:5" x14ac:dyDescent="0.2">
      <c r="A1849" t="s">
        <v>704</v>
      </c>
      <c r="B1849" t="s">
        <v>42</v>
      </c>
      <c r="C1849" t="s">
        <v>386</v>
      </c>
      <c r="D1849" t="s">
        <v>40</v>
      </c>
    </row>
    <row r="1850" spans="1:5" x14ac:dyDescent="0.2">
      <c r="A1850" t="s">
        <v>704</v>
      </c>
      <c r="B1850" t="s">
        <v>42</v>
      </c>
      <c r="C1850" t="s">
        <v>386</v>
      </c>
      <c r="D1850" t="s">
        <v>109</v>
      </c>
    </row>
    <row r="1851" spans="1:5" x14ac:dyDescent="0.2">
      <c r="A1851" t="s">
        <v>704</v>
      </c>
      <c r="B1851" t="s">
        <v>151</v>
      </c>
      <c r="C1851" t="s">
        <v>384</v>
      </c>
      <c r="D1851" t="s">
        <v>202</v>
      </c>
      <c r="E1851" t="s">
        <v>443</v>
      </c>
    </row>
    <row r="1852" spans="1:5" x14ac:dyDescent="0.2">
      <c r="A1852" t="s">
        <v>704</v>
      </c>
      <c r="B1852" t="s">
        <v>151</v>
      </c>
      <c r="C1852" t="s">
        <v>386</v>
      </c>
      <c r="D1852" t="s">
        <v>305</v>
      </c>
    </row>
    <row r="1853" spans="1:5" x14ac:dyDescent="0.2">
      <c r="A1853" t="s">
        <v>704</v>
      </c>
      <c r="B1853" t="s">
        <v>151</v>
      </c>
      <c r="C1853" t="s">
        <v>386</v>
      </c>
      <c r="D1853" t="s">
        <v>364</v>
      </c>
    </row>
    <row r="1854" spans="1:5" x14ac:dyDescent="0.2">
      <c r="A1854" t="s">
        <v>704</v>
      </c>
      <c r="B1854" t="s">
        <v>151</v>
      </c>
      <c r="C1854" t="s">
        <v>386</v>
      </c>
      <c r="D1854" t="s">
        <v>33</v>
      </c>
    </row>
    <row r="1855" spans="1:5" x14ac:dyDescent="0.2">
      <c r="A1855" t="s">
        <v>704</v>
      </c>
      <c r="B1855" t="s">
        <v>151</v>
      </c>
      <c r="C1855" t="s">
        <v>386</v>
      </c>
      <c r="D1855" t="s">
        <v>21</v>
      </c>
    </row>
    <row r="1856" spans="1:5" x14ac:dyDescent="0.2">
      <c r="A1856" t="s">
        <v>704</v>
      </c>
      <c r="B1856" t="s">
        <v>151</v>
      </c>
      <c r="C1856" t="s">
        <v>386</v>
      </c>
      <c r="D1856" t="s">
        <v>172</v>
      </c>
    </row>
    <row r="1857" spans="1:5" x14ac:dyDescent="0.2">
      <c r="A1857" t="s">
        <v>704</v>
      </c>
      <c r="B1857" t="s">
        <v>151</v>
      </c>
      <c r="C1857" t="s">
        <v>386</v>
      </c>
      <c r="D1857" t="s">
        <v>120</v>
      </c>
    </row>
    <row r="1858" spans="1:5" x14ac:dyDescent="0.2">
      <c r="A1858" t="s">
        <v>704</v>
      </c>
      <c r="B1858" t="s">
        <v>151</v>
      </c>
      <c r="C1858" t="s">
        <v>386</v>
      </c>
      <c r="D1858" t="s">
        <v>210</v>
      </c>
    </row>
    <row r="1859" spans="1:5" x14ac:dyDescent="0.2">
      <c r="A1859" t="s">
        <v>704</v>
      </c>
      <c r="B1859" t="s">
        <v>227</v>
      </c>
      <c r="C1859" t="s">
        <v>384</v>
      </c>
      <c r="D1859" t="s">
        <v>202</v>
      </c>
      <c r="E1859" t="s">
        <v>443</v>
      </c>
    </row>
    <row r="1860" spans="1:5" x14ac:dyDescent="0.2">
      <c r="A1860" t="s">
        <v>704</v>
      </c>
      <c r="B1860" t="s">
        <v>227</v>
      </c>
      <c r="C1860" t="s">
        <v>386</v>
      </c>
      <c r="D1860" t="s">
        <v>305</v>
      </c>
    </row>
    <row r="1861" spans="1:5" x14ac:dyDescent="0.2">
      <c r="A1861" t="s">
        <v>704</v>
      </c>
      <c r="B1861" t="s">
        <v>227</v>
      </c>
      <c r="C1861" t="s">
        <v>386</v>
      </c>
      <c r="D1861" t="s">
        <v>364</v>
      </c>
    </row>
    <row r="1862" spans="1:5" x14ac:dyDescent="0.2">
      <c r="A1862" t="s">
        <v>704</v>
      </c>
      <c r="B1862" t="s">
        <v>227</v>
      </c>
      <c r="C1862" t="s">
        <v>386</v>
      </c>
      <c r="D1862" t="s">
        <v>21</v>
      </c>
    </row>
    <row r="1863" spans="1:5" x14ac:dyDescent="0.2">
      <c r="A1863" t="s">
        <v>704</v>
      </c>
      <c r="B1863" t="s">
        <v>227</v>
      </c>
      <c r="C1863" t="s">
        <v>386</v>
      </c>
      <c r="D1863" t="s">
        <v>33</v>
      </c>
    </row>
    <row r="1864" spans="1:5" x14ac:dyDescent="0.2">
      <c r="A1864" t="s">
        <v>704</v>
      </c>
      <c r="B1864" t="s">
        <v>227</v>
      </c>
      <c r="C1864" t="s">
        <v>386</v>
      </c>
      <c r="D1864" t="s">
        <v>172</v>
      </c>
    </row>
    <row r="1865" spans="1:5" x14ac:dyDescent="0.2">
      <c r="A1865" t="s">
        <v>704</v>
      </c>
      <c r="B1865" t="s">
        <v>227</v>
      </c>
      <c r="C1865" t="s">
        <v>386</v>
      </c>
      <c r="D1865" t="s">
        <v>151</v>
      </c>
    </row>
    <row r="1866" spans="1:5" x14ac:dyDescent="0.2">
      <c r="A1866" t="s">
        <v>704</v>
      </c>
      <c r="B1866" t="s">
        <v>227</v>
      </c>
      <c r="C1866" t="s">
        <v>386</v>
      </c>
      <c r="D1866" t="s">
        <v>213</v>
      </c>
    </row>
    <row r="1867" spans="1:5" x14ac:dyDescent="0.2">
      <c r="A1867" t="s">
        <v>704</v>
      </c>
      <c r="B1867" t="s">
        <v>227</v>
      </c>
      <c r="C1867" t="s">
        <v>386</v>
      </c>
      <c r="D1867" t="s">
        <v>179</v>
      </c>
    </row>
    <row r="1868" spans="1:5" x14ac:dyDescent="0.2">
      <c r="A1868" t="s">
        <v>704</v>
      </c>
      <c r="B1868" t="s">
        <v>227</v>
      </c>
      <c r="C1868" t="s">
        <v>386</v>
      </c>
      <c r="D1868" t="s">
        <v>181</v>
      </c>
    </row>
    <row r="1869" spans="1:5" x14ac:dyDescent="0.2">
      <c r="A1869" t="s">
        <v>704</v>
      </c>
      <c r="B1869" t="s">
        <v>227</v>
      </c>
      <c r="C1869" t="s">
        <v>386</v>
      </c>
      <c r="D1869" t="s">
        <v>265</v>
      </c>
    </row>
    <row r="1870" spans="1:5" x14ac:dyDescent="0.2">
      <c r="A1870" t="s">
        <v>704</v>
      </c>
      <c r="B1870" t="s">
        <v>227</v>
      </c>
      <c r="C1870" t="s">
        <v>386</v>
      </c>
      <c r="D1870" t="s">
        <v>320</v>
      </c>
    </row>
    <row r="1871" spans="1:5" x14ac:dyDescent="0.2">
      <c r="A1871" t="s">
        <v>704</v>
      </c>
      <c r="B1871" t="s">
        <v>227</v>
      </c>
      <c r="C1871" t="s">
        <v>386</v>
      </c>
      <c r="D1871" t="s">
        <v>129</v>
      </c>
    </row>
    <row r="1872" spans="1:5" x14ac:dyDescent="0.2">
      <c r="A1872" t="s">
        <v>704</v>
      </c>
      <c r="B1872" t="s">
        <v>232</v>
      </c>
      <c r="C1872" t="s">
        <v>384</v>
      </c>
      <c r="D1872" t="s">
        <v>226</v>
      </c>
      <c r="E1872" t="s">
        <v>394</v>
      </c>
    </row>
    <row r="1873" spans="1:5" x14ac:dyDescent="0.2">
      <c r="A1873" t="s">
        <v>704</v>
      </c>
      <c r="B1873" t="s">
        <v>232</v>
      </c>
      <c r="C1873" t="s">
        <v>384</v>
      </c>
      <c r="D1873" t="s">
        <v>226</v>
      </c>
      <c r="E1873" t="s">
        <v>393</v>
      </c>
    </row>
    <row r="1874" spans="1:5" x14ac:dyDescent="0.2">
      <c r="A1874" t="s">
        <v>704</v>
      </c>
      <c r="B1874" t="s">
        <v>232</v>
      </c>
      <c r="C1874" t="s">
        <v>384</v>
      </c>
      <c r="D1874" t="s">
        <v>387</v>
      </c>
      <c r="E1874" t="s">
        <v>546</v>
      </c>
    </row>
    <row r="1875" spans="1:5" x14ac:dyDescent="0.2">
      <c r="A1875" t="s">
        <v>704</v>
      </c>
      <c r="B1875" t="s">
        <v>232</v>
      </c>
      <c r="C1875" t="s">
        <v>384</v>
      </c>
      <c r="D1875" t="s">
        <v>387</v>
      </c>
      <c r="E1875" t="s">
        <v>448</v>
      </c>
    </row>
    <row r="1876" spans="1:5" x14ac:dyDescent="0.2">
      <c r="A1876" t="s">
        <v>704</v>
      </c>
      <c r="B1876" t="s">
        <v>232</v>
      </c>
      <c r="C1876" t="s">
        <v>384</v>
      </c>
      <c r="D1876" t="s">
        <v>387</v>
      </c>
      <c r="E1876" t="s">
        <v>547</v>
      </c>
    </row>
    <row r="1877" spans="1:5" x14ac:dyDescent="0.2">
      <c r="A1877" t="s">
        <v>704</v>
      </c>
      <c r="B1877" t="s">
        <v>232</v>
      </c>
      <c r="C1877" t="s">
        <v>384</v>
      </c>
      <c r="D1877" t="s">
        <v>387</v>
      </c>
      <c r="E1877" t="s">
        <v>466</v>
      </c>
    </row>
    <row r="1878" spans="1:5" x14ac:dyDescent="0.2">
      <c r="A1878" t="s">
        <v>704</v>
      </c>
      <c r="B1878" t="s">
        <v>130</v>
      </c>
      <c r="C1878" t="s">
        <v>384</v>
      </c>
      <c r="D1878" t="s">
        <v>387</v>
      </c>
      <c r="E1878" t="s">
        <v>448</v>
      </c>
    </row>
    <row r="1879" spans="1:5" x14ac:dyDescent="0.2">
      <c r="A1879" t="s">
        <v>704</v>
      </c>
      <c r="B1879" t="s">
        <v>130</v>
      </c>
      <c r="C1879" t="s">
        <v>384</v>
      </c>
      <c r="D1879" t="s">
        <v>387</v>
      </c>
      <c r="E1879" t="s">
        <v>445</v>
      </c>
    </row>
    <row r="1880" spans="1:5" x14ac:dyDescent="0.2">
      <c r="A1880" t="s">
        <v>704</v>
      </c>
      <c r="B1880" t="s">
        <v>295</v>
      </c>
      <c r="C1880" t="s">
        <v>384</v>
      </c>
      <c r="D1880" t="s">
        <v>202</v>
      </c>
      <c r="E1880" t="s">
        <v>443</v>
      </c>
    </row>
    <row r="1881" spans="1:5" x14ac:dyDescent="0.2">
      <c r="A1881" t="s">
        <v>704</v>
      </c>
      <c r="B1881" t="s">
        <v>295</v>
      </c>
      <c r="C1881" t="s">
        <v>386</v>
      </c>
      <c r="D1881" t="s">
        <v>305</v>
      </c>
    </row>
    <row r="1882" spans="1:5" x14ac:dyDescent="0.2">
      <c r="A1882" t="s">
        <v>704</v>
      </c>
      <c r="B1882" t="s">
        <v>295</v>
      </c>
      <c r="C1882" t="s">
        <v>386</v>
      </c>
      <c r="D1882" t="s">
        <v>72</v>
      </c>
    </row>
    <row r="1883" spans="1:5" x14ac:dyDescent="0.2">
      <c r="A1883" t="s">
        <v>704</v>
      </c>
      <c r="B1883" t="s">
        <v>295</v>
      </c>
      <c r="C1883" t="s">
        <v>386</v>
      </c>
      <c r="D1883" t="s">
        <v>220</v>
      </c>
    </row>
    <row r="1884" spans="1:5" x14ac:dyDescent="0.2">
      <c r="A1884" t="s">
        <v>704</v>
      </c>
      <c r="B1884" t="s">
        <v>295</v>
      </c>
      <c r="C1884" t="s">
        <v>386</v>
      </c>
      <c r="D1884" t="s">
        <v>162</v>
      </c>
    </row>
    <row r="1885" spans="1:5" x14ac:dyDescent="0.2">
      <c r="A1885" t="s">
        <v>704</v>
      </c>
      <c r="B1885" t="s">
        <v>295</v>
      </c>
      <c r="C1885" t="s">
        <v>386</v>
      </c>
      <c r="D1885" t="s">
        <v>179</v>
      </c>
    </row>
    <row r="1886" spans="1:5" x14ac:dyDescent="0.2">
      <c r="A1886" t="s">
        <v>704</v>
      </c>
      <c r="B1886" t="s">
        <v>295</v>
      </c>
      <c r="C1886" t="s">
        <v>386</v>
      </c>
      <c r="D1886" t="s">
        <v>83</v>
      </c>
    </row>
    <row r="1887" spans="1:5" x14ac:dyDescent="0.2">
      <c r="A1887" t="s">
        <v>704</v>
      </c>
      <c r="B1887" t="s">
        <v>295</v>
      </c>
      <c r="C1887" t="s">
        <v>386</v>
      </c>
      <c r="D1887" t="s">
        <v>213</v>
      </c>
    </row>
    <row r="1888" spans="1:5" x14ac:dyDescent="0.2">
      <c r="A1888" t="s">
        <v>704</v>
      </c>
      <c r="B1888" t="s">
        <v>295</v>
      </c>
      <c r="C1888" t="s">
        <v>386</v>
      </c>
      <c r="D1888" t="s">
        <v>293</v>
      </c>
    </row>
    <row r="1889" spans="1:5" x14ac:dyDescent="0.2">
      <c r="A1889" t="s">
        <v>704</v>
      </c>
      <c r="B1889" t="s">
        <v>295</v>
      </c>
      <c r="C1889" t="s">
        <v>386</v>
      </c>
      <c r="D1889" t="s">
        <v>172</v>
      </c>
    </row>
    <row r="1890" spans="1:5" x14ac:dyDescent="0.2">
      <c r="A1890" t="s">
        <v>704</v>
      </c>
      <c r="B1890" t="s">
        <v>295</v>
      </c>
      <c r="C1890" t="s">
        <v>386</v>
      </c>
      <c r="D1890" t="s">
        <v>148</v>
      </c>
    </row>
    <row r="1891" spans="1:5" x14ac:dyDescent="0.2">
      <c r="A1891" t="s">
        <v>704</v>
      </c>
      <c r="B1891" t="s">
        <v>295</v>
      </c>
      <c r="C1891" t="s">
        <v>386</v>
      </c>
      <c r="D1891" t="s">
        <v>135</v>
      </c>
    </row>
    <row r="1892" spans="1:5" x14ac:dyDescent="0.2">
      <c r="A1892" t="s">
        <v>704</v>
      </c>
      <c r="B1892" t="s">
        <v>295</v>
      </c>
      <c r="C1892" t="s">
        <v>386</v>
      </c>
      <c r="D1892" t="s">
        <v>70</v>
      </c>
    </row>
    <row r="1893" spans="1:5" x14ac:dyDescent="0.2">
      <c r="A1893" t="s">
        <v>704</v>
      </c>
      <c r="B1893" t="s">
        <v>295</v>
      </c>
      <c r="C1893" t="s">
        <v>386</v>
      </c>
      <c r="D1893" t="s">
        <v>136</v>
      </c>
    </row>
    <row r="1894" spans="1:5" x14ac:dyDescent="0.2">
      <c r="A1894" t="s">
        <v>704</v>
      </c>
      <c r="B1894" t="s">
        <v>295</v>
      </c>
      <c r="C1894" t="s">
        <v>386</v>
      </c>
      <c r="D1894" t="s">
        <v>151</v>
      </c>
    </row>
    <row r="1895" spans="1:5" x14ac:dyDescent="0.2">
      <c r="A1895" t="s">
        <v>704</v>
      </c>
      <c r="B1895" t="s">
        <v>295</v>
      </c>
      <c r="C1895" t="s">
        <v>386</v>
      </c>
      <c r="D1895" t="s">
        <v>227</v>
      </c>
    </row>
    <row r="1896" spans="1:5" x14ac:dyDescent="0.2">
      <c r="A1896" t="s">
        <v>704</v>
      </c>
      <c r="B1896" t="s">
        <v>295</v>
      </c>
      <c r="C1896" t="s">
        <v>386</v>
      </c>
      <c r="D1896" t="s">
        <v>364</v>
      </c>
    </row>
    <row r="1897" spans="1:5" x14ac:dyDescent="0.2">
      <c r="A1897" t="s">
        <v>704</v>
      </c>
      <c r="B1897" t="s">
        <v>295</v>
      </c>
      <c r="C1897" t="s">
        <v>386</v>
      </c>
      <c r="D1897" t="s">
        <v>270</v>
      </c>
    </row>
    <row r="1898" spans="1:5" x14ac:dyDescent="0.2">
      <c r="A1898" t="s">
        <v>704</v>
      </c>
      <c r="B1898" t="s">
        <v>295</v>
      </c>
      <c r="C1898" t="s">
        <v>386</v>
      </c>
      <c r="D1898" t="s">
        <v>303</v>
      </c>
    </row>
    <row r="1899" spans="1:5" x14ac:dyDescent="0.2">
      <c r="A1899" t="s">
        <v>704</v>
      </c>
      <c r="B1899" t="s">
        <v>295</v>
      </c>
      <c r="C1899" t="s">
        <v>386</v>
      </c>
      <c r="D1899" t="s">
        <v>256</v>
      </c>
    </row>
    <row r="1900" spans="1:5" x14ac:dyDescent="0.2">
      <c r="A1900" t="s">
        <v>704</v>
      </c>
      <c r="B1900" t="s">
        <v>295</v>
      </c>
      <c r="C1900" t="s">
        <v>386</v>
      </c>
      <c r="D1900" t="s">
        <v>7</v>
      </c>
    </row>
    <row r="1901" spans="1:5" x14ac:dyDescent="0.2">
      <c r="A1901" t="s">
        <v>704</v>
      </c>
      <c r="B1901" t="s">
        <v>295</v>
      </c>
      <c r="C1901" t="s">
        <v>386</v>
      </c>
      <c r="D1901" t="s">
        <v>90</v>
      </c>
    </row>
    <row r="1902" spans="1:5" x14ac:dyDescent="0.2">
      <c r="A1902" t="s">
        <v>704</v>
      </c>
      <c r="B1902" t="s">
        <v>295</v>
      </c>
      <c r="C1902" t="s">
        <v>386</v>
      </c>
      <c r="D1902" t="s">
        <v>33</v>
      </c>
    </row>
    <row r="1903" spans="1:5" x14ac:dyDescent="0.2">
      <c r="A1903" t="s">
        <v>704</v>
      </c>
      <c r="B1903" t="s">
        <v>295</v>
      </c>
      <c r="C1903" t="s">
        <v>386</v>
      </c>
      <c r="D1903" t="s">
        <v>319</v>
      </c>
    </row>
    <row r="1904" spans="1:5" x14ac:dyDescent="0.2">
      <c r="A1904" t="s">
        <v>704</v>
      </c>
      <c r="B1904" t="s">
        <v>162</v>
      </c>
      <c r="C1904" t="s">
        <v>384</v>
      </c>
      <c r="D1904" t="s">
        <v>202</v>
      </c>
      <c r="E1904" t="s">
        <v>443</v>
      </c>
    </row>
    <row r="1905" spans="1:5" x14ac:dyDescent="0.2">
      <c r="A1905" t="s">
        <v>704</v>
      </c>
      <c r="B1905" t="s">
        <v>162</v>
      </c>
      <c r="C1905" t="s">
        <v>384</v>
      </c>
      <c r="D1905" t="s">
        <v>202</v>
      </c>
      <c r="E1905" t="s">
        <v>444</v>
      </c>
    </row>
    <row r="1906" spans="1:5" x14ac:dyDescent="0.2">
      <c r="A1906" t="s">
        <v>704</v>
      </c>
      <c r="B1906" t="s">
        <v>162</v>
      </c>
      <c r="C1906" t="s">
        <v>386</v>
      </c>
      <c r="D1906" t="s">
        <v>387</v>
      </c>
    </row>
    <row r="1907" spans="1:5" x14ac:dyDescent="0.2">
      <c r="A1907" t="s">
        <v>704</v>
      </c>
      <c r="B1907" t="s">
        <v>162</v>
      </c>
      <c r="C1907" t="s">
        <v>386</v>
      </c>
      <c r="D1907" t="s">
        <v>305</v>
      </c>
    </row>
    <row r="1908" spans="1:5" x14ac:dyDescent="0.2">
      <c r="A1908" t="s">
        <v>704</v>
      </c>
      <c r="B1908" t="s">
        <v>162</v>
      </c>
      <c r="C1908" t="s">
        <v>386</v>
      </c>
      <c r="D1908" t="s">
        <v>43</v>
      </c>
    </row>
    <row r="1909" spans="1:5" x14ac:dyDescent="0.2">
      <c r="A1909" t="s">
        <v>704</v>
      </c>
      <c r="B1909" t="s">
        <v>162</v>
      </c>
      <c r="C1909" t="s">
        <v>386</v>
      </c>
      <c r="D1909" t="s">
        <v>72</v>
      </c>
    </row>
    <row r="1910" spans="1:5" x14ac:dyDescent="0.2">
      <c r="A1910" t="s">
        <v>704</v>
      </c>
      <c r="B1910" t="s">
        <v>162</v>
      </c>
      <c r="C1910" t="s">
        <v>386</v>
      </c>
      <c r="D1910" t="s">
        <v>293</v>
      </c>
    </row>
    <row r="1911" spans="1:5" x14ac:dyDescent="0.2">
      <c r="A1911" t="s">
        <v>704</v>
      </c>
      <c r="B1911" t="s">
        <v>162</v>
      </c>
      <c r="C1911" t="s">
        <v>386</v>
      </c>
      <c r="D1911" t="s">
        <v>172</v>
      </c>
    </row>
    <row r="1912" spans="1:5" x14ac:dyDescent="0.2">
      <c r="A1912" t="s">
        <v>704</v>
      </c>
      <c r="B1912" t="s">
        <v>162</v>
      </c>
      <c r="C1912" t="s">
        <v>386</v>
      </c>
      <c r="D1912" t="s">
        <v>210</v>
      </c>
    </row>
    <row r="1913" spans="1:5" x14ac:dyDescent="0.2">
      <c r="A1913" t="s">
        <v>704</v>
      </c>
      <c r="B1913" t="s">
        <v>162</v>
      </c>
      <c r="C1913" t="s">
        <v>386</v>
      </c>
      <c r="D1913" t="s">
        <v>21</v>
      </c>
    </row>
    <row r="1914" spans="1:5" x14ac:dyDescent="0.2">
      <c r="A1914" t="s">
        <v>704</v>
      </c>
      <c r="B1914" t="s">
        <v>162</v>
      </c>
      <c r="C1914" t="s">
        <v>386</v>
      </c>
      <c r="D1914" t="s">
        <v>76</v>
      </c>
    </row>
    <row r="1915" spans="1:5" x14ac:dyDescent="0.2">
      <c r="A1915" t="s">
        <v>704</v>
      </c>
      <c r="B1915" t="s">
        <v>162</v>
      </c>
      <c r="C1915" t="s">
        <v>386</v>
      </c>
      <c r="D1915" t="s">
        <v>51</v>
      </c>
    </row>
    <row r="1916" spans="1:5" x14ac:dyDescent="0.2">
      <c r="A1916" t="s">
        <v>704</v>
      </c>
      <c r="B1916" t="s">
        <v>162</v>
      </c>
      <c r="C1916" t="s">
        <v>386</v>
      </c>
      <c r="D1916" t="s">
        <v>320</v>
      </c>
    </row>
    <row r="1917" spans="1:5" x14ac:dyDescent="0.2">
      <c r="A1917" t="s">
        <v>704</v>
      </c>
      <c r="B1917" t="s">
        <v>162</v>
      </c>
      <c r="C1917" t="s">
        <v>386</v>
      </c>
      <c r="D1917" t="s">
        <v>33</v>
      </c>
    </row>
    <row r="1918" spans="1:5" x14ac:dyDescent="0.2">
      <c r="A1918" t="s">
        <v>704</v>
      </c>
      <c r="B1918" t="s">
        <v>162</v>
      </c>
      <c r="C1918" t="s">
        <v>386</v>
      </c>
      <c r="D1918" t="s">
        <v>270</v>
      </c>
    </row>
    <row r="1919" spans="1:5" x14ac:dyDescent="0.2">
      <c r="A1919" t="s">
        <v>704</v>
      </c>
      <c r="B1919" t="s">
        <v>162</v>
      </c>
      <c r="C1919" t="s">
        <v>386</v>
      </c>
      <c r="D1919" t="s">
        <v>241</v>
      </c>
    </row>
    <row r="1920" spans="1:5" x14ac:dyDescent="0.2">
      <c r="A1920" t="s">
        <v>704</v>
      </c>
      <c r="B1920" t="s">
        <v>162</v>
      </c>
      <c r="C1920" t="s">
        <v>386</v>
      </c>
      <c r="D1920" t="s">
        <v>12</v>
      </c>
    </row>
    <row r="1921" spans="1:5" x14ac:dyDescent="0.2">
      <c r="A1921" t="s">
        <v>704</v>
      </c>
      <c r="B1921" t="s">
        <v>39</v>
      </c>
      <c r="C1921" t="s">
        <v>384</v>
      </c>
      <c r="D1921" t="s">
        <v>202</v>
      </c>
      <c r="E1921" t="s">
        <v>444</v>
      </c>
    </row>
    <row r="1922" spans="1:5" x14ac:dyDescent="0.2">
      <c r="A1922" t="s">
        <v>704</v>
      </c>
      <c r="B1922" t="s">
        <v>39</v>
      </c>
      <c r="C1922" t="s">
        <v>384</v>
      </c>
      <c r="D1922" t="s">
        <v>270</v>
      </c>
      <c r="E1922" t="s">
        <v>525</v>
      </c>
    </row>
    <row r="1923" spans="1:5" x14ac:dyDescent="0.2">
      <c r="A1923" t="s">
        <v>704</v>
      </c>
      <c r="B1923" t="s">
        <v>39</v>
      </c>
      <c r="C1923" t="s">
        <v>384</v>
      </c>
      <c r="D1923" t="s">
        <v>342</v>
      </c>
      <c r="E1923" t="s">
        <v>559</v>
      </c>
    </row>
    <row r="1924" spans="1:5" x14ac:dyDescent="0.2">
      <c r="A1924" t="s">
        <v>704</v>
      </c>
      <c r="B1924" t="s">
        <v>39</v>
      </c>
      <c r="C1924" t="s">
        <v>384</v>
      </c>
      <c r="D1924" t="s">
        <v>337</v>
      </c>
      <c r="E1924" t="s">
        <v>584</v>
      </c>
    </row>
    <row r="1925" spans="1:5" x14ac:dyDescent="0.2">
      <c r="A1925" t="s">
        <v>704</v>
      </c>
      <c r="B1925" t="s">
        <v>39</v>
      </c>
      <c r="C1925" t="s">
        <v>384</v>
      </c>
      <c r="D1925" t="s">
        <v>337</v>
      </c>
      <c r="E1925" t="s">
        <v>612</v>
      </c>
    </row>
    <row r="1926" spans="1:5" x14ac:dyDescent="0.2">
      <c r="A1926" t="s">
        <v>704</v>
      </c>
      <c r="B1926" t="s">
        <v>39</v>
      </c>
      <c r="C1926" t="s">
        <v>384</v>
      </c>
      <c r="D1926" t="s">
        <v>47</v>
      </c>
      <c r="E1926" t="s">
        <v>561</v>
      </c>
    </row>
    <row r="1927" spans="1:5" x14ac:dyDescent="0.2">
      <c r="A1927" t="s">
        <v>704</v>
      </c>
      <c r="B1927" t="s">
        <v>39</v>
      </c>
      <c r="C1927" t="s">
        <v>384</v>
      </c>
      <c r="D1927" t="s">
        <v>47</v>
      </c>
      <c r="E1927" t="s">
        <v>589</v>
      </c>
    </row>
    <row r="1928" spans="1:5" x14ac:dyDescent="0.2">
      <c r="A1928" t="s">
        <v>704</v>
      </c>
      <c r="B1928" t="s">
        <v>39</v>
      </c>
      <c r="C1928" t="s">
        <v>384</v>
      </c>
      <c r="D1928" t="s">
        <v>237</v>
      </c>
      <c r="E1928" t="s">
        <v>667</v>
      </c>
    </row>
    <row r="1929" spans="1:5" x14ac:dyDescent="0.2">
      <c r="A1929" t="s">
        <v>704</v>
      </c>
      <c r="B1929" t="s">
        <v>39</v>
      </c>
      <c r="C1929" t="s">
        <v>384</v>
      </c>
      <c r="D1929" t="s">
        <v>270</v>
      </c>
      <c r="E1929" t="s">
        <v>528</v>
      </c>
    </row>
    <row r="1930" spans="1:5" x14ac:dyDescent="0.2">
      <c r="A1930" t="s">
        <v>704</v>
      </c>
      <c r="B1930" t="s">
        <v>39</v>
      </c>
      <c r="C1930" t="s">
        <v>384</v>
      </c>
      <c r="D1930" t="s">
        <v>342</v>
      </c>
      <c r="E1930" t="s">
        <v>567</v>
      </c>
    </row>
    <row r="1931" spans="1:5" x14ac:dyDescent="0.2">
      <c r="A1931" t="s">
        <v>704</v>
      </c>
      <c r="B1931" t="s">
        <v>39</v>
      </c>
      <c r="C1931" t="s">
        <v>384</v>
      </c>
      <c r="D1931" t="s">
        <v>337</v>
      </c>
      <c r="E1931" t="s">
        <v>577</v>
      </c>
    </row>
    <row r="1932" spans="1:5" x14ac:dyDescent="0.2">
      <c r="A1932" t="s">
        <v>704</v>
      </c>
      <c r="B1932" t="s">
        <v>39</v>
      </c>
      <c r="C1932" t="s">
        <v>384</v>
      </c>
      <c r="D1932" t="s">
        <v>47</v>
      </c>
      <c r="E1932" t="s">
        <v>578</v>
      </c>
    </row>
    <row r="1933" spans="1:5" x14ac:dyDescent="0.2">
      <c r="A1933" t="s">
        <v>704</v>
      </c>
      <c r="B1933" t="s">
        <v>39</v>
      </c>
      <c r="C1933" t="s">
        <v>384</v>
      </c>
      <c r="D1933" t="s">
        <v>47</v>
      </c>
      <c r="E1933" t="s">
        <v>586</v>
      </c>
    </row>
    <row r="1934" spans="1:5" x14ac:dyDescent="0.2">
      <c r="A1934" t="s">
        <v>704</v>
      </c>
      <c r="B1934" t="s">
        <v>39</v>
      </c>
      <c r="C1934" t="s">
        <v>384</v>
      </c>
      <c r="D1934" t="s">
        <v>47</v>
      </c>
      <c r="E1934" t="s">
        <v>580</v>
      </c>
    </row>
    <row r="1935" spans="1:5" x14ac:dyDescent="0.2">
      <c r="A1935" t="s">
        <v>704</v>
      </c>
      <c r="B1935" t="s">
        <v>39</v>
      </c>
      <c r="C1935" t="s">
        <v>384</v>
      </c>
      <c r="D1935" t="s">
        <v>85</v>
      </c>
      <c r="E1935" t="s">
        <v>569</v>
      </c>
    </row>
    <row r="1936" spans="1:5" x14ac:dyDescent="0.2">
      <c r="A1936" t="s">
        <v>704</v>
      </c>
      <c r="B1936" t="s">
        <v>39</v>
      </c>
      <c r="C1936" t="s">
        <v>384</v>
      </c>
      <c r="D1936" t="s">
        <v>85</v>
      </c>
      <c r="E1936" t="s">
        <v>570</v>
      </c>
    </row>
    <row r="1937" spans="1:5" x14ac:dyDescent="0.2">
      <c r="A1937" t="s">
        <v>704</v>
      </c>
      <c r="B1937" t="s">
        <v>39</v>
      </c>
      <c r="C1937" t="s">
        <v>384</v>
      </c>
      <c r="D1937" t="s">
        <v>85</v>
      </c>
      <c r="E1937" t="s">
        <v>571</v>
      </c>
    </row>
    <row r="1938" spans="1:5" x14ac:dyDescent="0.2">
      <c r="A1938" t="s">
        <v>704</v>
      </c>
      <c r="B1938" t="s">
        <v>39</v>
      </c>
      <c r="C1938" t="s">
        <v>384</v>
      </c>
      <c r="D1938" t="s">
        <v>85</v>
      </c>
      <c r="E1938" t="s">
        <v>581</v>
      </c>
    </row>
    <row r="1939" spans="1:5" x14ac:dyDescent="0.2">
      <c r="A1939" t="s">
        <v>704</v>
      </c>
      <c r="B1939" t="s">
        <v>39</v>
      </c>
      <c r="C1939" t="s">
        <v>384</v>
      </c>
      <c r="D1939" t="s">
        <v>75</v>
      </c>
      <c r="E1939" t="s">
        <v>607</v>
      </c>
    </row>
    <row r="1940" spans="1:5" x14ac:dyDescent="0.2">
      <c r="A1940" t="s">
        <v>704</v>
      </c>
      <c r="B1940" t="s">
        <v>39</v>
      </c>
      <c r="C1940" t="s">
        <v>386</v>
      </c>
      <c r="D1940" t="s">
        <v>305</v>
      </c>
    </row>
    <row r="1941" spans="1:5" x14ac:dyDescent="0.2">
      <c r="A1941" t="s">
        <v>704</v>
      </c>
      <c r="B1941" t="s">
        <v>39</v>
      </c>
      <c r="C1941" t="s">
        <v>386</v>
      </c>
      <c r="D1941" t="s">
        <v>76</v>
      </c>
    </row>
    <row r="1942" spans="1:5" x14ac:dyDescent="0.2">
      <c r="A1942" t="s">
        <v>704</v>
      </c>
      <c r="B1942" t="s">
        <v>39</v>
      </c>
      <c r="C1942" t="s">
        <v>386</v>
      </c>
      <c r="D1942" t="s">
        <v>374</v>
      </c>
    </row>
    <row r="1943" spans="1:5" x14ac:dyDescent="0.2">
      <c r="A1943" t="s">
        <v>704</v>
      </c>
      <c r="B1943" t="s">
        <v>39</v>
      </c>
      <c r="C1943" t="s">
        <v>386</v>
      </c>
      <c r="D1943" t="s">
        <v>387</v>
      </c>
    </row>
    <row r="1944" spans="1:5" x14ac:dyDescent="0.2">
      <c r="A1944" t="s">
        <v>704</v>
      </c>
      <c r="B1944" t="s">
        <v>39</v>
      </c>
      <c r="C1944" t="s">
        <v>386</v>
      </c>
      <c r="D1944" t="s">
        <v>352</v>
      </c>
    </row>
    <row r="1945" spans="1:5" x14ac:dyDescent="0.2">
      <c r="A1945" t="s">
        <v>704</v>
      </c>
      <c r="B1945" t="s">
        <v>39</v>
      </c>
      <c r="C1945" t="s">
        <v>386</v>
      </c>
      <c r="D1945" t="s">
        <v>347</v>
      </c>
    </row>
    <row r="1946" spans="1:5" x14ac:dyDescent="0.2">
      <c r="A1946" t="s">
        <v>704</v>
      </c>
      <c r="B1946" t="s">
        <v>39</v>
      </c>
      <c r="C1946" t="s">
        <v>386</v>
      </c>
      <c r="D1946" t="s">
        <v>312</v>
      </c>
    </row>
    <row r="1947" spans="1:5" x14ac:dyDescent="0.2">
      <c r="A1947" t="s">
        <v>704</v>
      </c>
      <c r="B1947" t="s">
        <v>39</v>
      </c>
      <c r="C1947" t="s">
        <v>386</v>
      </c>
      <c r="D1947" t="s">
        <v>86</v>
      </c>
    </row>
    <row r="1948" spans="1:5" x14ac:dyDescent="0.2">
      <c r="A1948" t="s">
        <v>704</v>
      </c>
      <c r="B1948" t="s">
        <v>39</v>
      </c>
      <c r="C1948" t="s">
        <v>386</v>
      </c>
      <c r="D1948" t="s">
        <v>137</v>
      </c>
    </row>
    <row r="1949" spans="1:5" x14ac:dyDescent="0.2">
      <c r="A1949" t="s">
        <v>704</v>
      </c>
      <c r="B1949" t="s">
        <v>43</v>
      </c>
      <c r="C1949" t="s">
        <v>384</v>
      </c>
      <c r="D1949" t="s">
        <v>202</v>
      </c>
      <c r="E1949" t="s">
        <v>444</v>
      </c>
    </row>
    <row r="1950" spans="1:5" x14ac:dyDescent="0.2">
      <c r="A1950" t="s">
        <v>704</v>
      </c>
      <c r="B1950" t="s">
        <v>43</v>
      </c>
      <c r="C1950" t="s">
        <v>386</v>
      </c>
      <c r="D1950" t="s">
        <v>305</v>
      </c>
    </row>
    <row r="1951" spans="1:5" x14ac:dyDescent="0.2">
      <c r="A1951" t="s">
        <v>704</v>
      </c>
      <c r="B1951" t="s">
        <v>43</v>
      </c>
      <c r="C1951" t="s">
        <v>386</v>
      </c>
      <c r="D1951" t="s">
        <v>172</v>
      </c>
    </row>
    <row r="1952" spans="1:5" x14ac:dyDescent="0.2">
      <c r="A1952" t="s">
        <v>704</v>
      </c>
      <c r="B1952" t="s">
        <v>43</v>
      </c>
      <c r="C1952" t="s">
        <v>386</v>
      </c>
      <c r="D1952" t="s">
        <v>72</v>
      </c>
    </row>
    <row r="1953" spans="1:4" x14ac:dyDescent="0.2">
      <c r="A1953" t="s">
        <v>704</v>
      </c>
      <c r="B1953" t="s">
        <v>43</v>
      </c>
      <c r="C1953" t="s">
        <v>386</v>
      </c>
      <c r="D1953" t="s">
        <v>320</v>
      </c>
    </row>
    <row r="1954" spans="1:4" x14ac:dyDescent="0.2">
      <c r="A1954" t="s">
        <v>704</v>
      </c>
      <c r="B1954" t="s">
        <v>43</v>
      </c>
      <c r="C1954" t="s">
        <v>386</v>
      </c>
      <c r="D1954" t="s">
        <v>374</v>
      </c>
    </row>
    <row r="1955" spans="1:4" x14ac:dyDescent="0.2">
      <c r="A1955" t="s">
        <v>704</v>
      </c>
      <c r="B1955" t="s">
        <v>43</v>
      </c>
      <c r="C1955" t="s">
        <v>386</v>
      </c>
      <c r="D1955" t="s">
        <v>210</v>
      </c>
    </row>
    <row r="1956" spans="1:4" x14ac:dyDescent="0.2">
      <c r="A1956" t="s">
        <v>704</v>
      </c>
      <c r="B1956" t="s">
        <v>43</v>
      </c>
      <c r="C1956" t="s">
        <v>386</v>
      </c>
      <c r="D1956" t="s">
        <v>293</v>
      </c>
    </row>
    <row r="1957" spans="1:4" x14ac:dyDescent="0.2">
      <c r="A1957" t="s">
        <v>704</v>
      </c>
      <c r="B1957" t="s">
        <v>43</v>
      </c>
      <c r="C1957" t="s">
        <v>386</v>
      </c>
      <c r="D1957" t="s">
        <v>21</v>
      </c>
    </row>
    <row r="1958" spans="1:4" x14ac:dyDescent="0.2">
      <c r="A1958" t="s">
        <v>704</v>
      </c>
      <c r="B1958" t="s">
        <v>43</v>
      </c>
      <c r="C1958" t="s">
        <v>386</v>
      </c>
      <c r="D1958" t="s">
        <v>241</v>
      </c>
    </row>
    <row r="1959" spans="1:4" x14ac:dyDescent="0.2">
      <c r="A1959" t="s">
        <v>704</v>
      </c>
      <c r="B1959" t="s">
        <v>43</v>
      </c>
      <c r="C1959" t="s">
        <v>386</v>
      </c>
      <c r="D1959" t="s">
        <v>39</v>
      </c>
    </row>
    <row r="1960" spans="1:4" x14ac:dyDescent="0.2">
      <c r="A1960" t="s">
        <v>704</v>
      </c>
      <c r="B1960" t="s">
        <v>43</v>
      </c>
      <c r="C1960" t="s">
        <v>386</v>
      </c>
      <c r="D1960" t="s">
        <v>76</v>
      </c>
    </row>
    <row r="1961" spans="1:4" x14ac:dyDescent="0.2">
      <c r="A1961" t="s">
        <v>704</v>
      </c>
      <c r="B1961" t="s">
        <v>43</v>
      </c>
      <c r="C1961" t="s">
        <v>386</v>
      </c>
      <c r="D1961" t="s">
        <v>75</v>
      </c>
    </row>
    <row r="1962" spans="1:4" x14ac:dyDescent="0.2">
      <c r="A1962" t="s">
        <v>704</v>
      </c>
      <c r="B1962" t="s">
        <v>43</v>
      </c>
      <c r="C1962" t="s">
        <v>386</v>
      </c>
      <c r="D1962" t="s">
        <v>270</v>
      </c>
    </row>
    <row r="1963" spans="1:4" x14ac:dyDescent="0.2">
      <c r="A1963" t="s">
        <v>704</v>
      </c>
      <c r="B1963" t="s">
        <v>43</v>
      </c>
      <c r="C1963" t="s">
        <v>386</v>
      </c>
      <c r="D1963" t="s">
        <v>303</v>
      </c>
    </row>
    <row r="1964" spans="1:4" x14ac:dyDescent="0.2">
      <c r="A1964" t="s">
        <v>704</v>
      </c>
      <c r="B1964" t="s">
        <v>43</v>
      </c>
      <c r="C1964" t="s">
        <v>386</v>
      </c>
      <c r="D1964" t="s">
        <v>337</v>
      </c>
    </row>
    <row r="1965" spans="1:4" x14ac:dyDescent="0.2">
      <c r="A1965" t="s">
        <v>704</v>
      </c>
      <c r="B1965" t="s">
        <v>43</v>
      </c>
      <c r="C1965" t="s">
        <v>386</v>
      </c>
      <c r="D1965" t="s">
        <v>342</v>
      </c>
    </row>
    <row r="1966" spans="1:4" x14ac:dyDescent="0.2">
      <c r="A1966" t="s">
        <v>704</v>
      </c>
      <c r="B1966" t="s">
        <v>43</v>
      </c>
      <c r="C1966" t="s">
        <v>386</v>
      </c>
      <c r="D1966" t="s">
        <v>47</v>
      </c>
    </row>
    <row r="1967" spans="1:4" x14ac:dyDescent="0.2">
      <c r="A1967" t="s">
        <v>704</v>
      </c>
      <c r="B1967" t="s">
        <v>43</v>
      </c>
      <c r="C1967" t="s">
        <v>386</v>
      </c>
      <c r="D1967" t="s">
        <v>366</v>
      </c>
    </row>
    <row r="1968" spans="1:4" x14ac:dyDescent="0.2">
      <c r="A1968" t="s">
        <v>704</v>
      </c>
      <c r="B1968" t="s">
        <v>43</v>
      </c>
      <c r="C1968" t="s">
        <v>386</v>
      </c>
      <c r="D1968" t="s">
        <v>37</v>
      </c>
    </row>
    <row r="1969" spans="1:5" x14ac:dyDescent="0.2">
      <c r="A1969" t="s">
        <v>704</v>
      </c>
      <c r="B1969" t="s">
        <v>43</v>
      </c>
      <c r="C1969" t="s">
        <v>386</v>
      </c>
      <c r="D1969" t="s">
        <v>85</v>
      </c>
    </row>
    <row r="1970" spans="1:5" x14ac:dyDescent="0.2">
      <c r="A1970" t="s">
        <v>704</v>
      </c>
      <c r="B1970" t="s">
        <v>43</v>
      </c>
      <c r="C1970" t="s">
        <v>386</v>
      </c>
      <c r="D1970" t="s">
        <v>312</v>
      </c>
    </row>
    <row r="1971" spans="1:5" x14ac:dyDescent="0.2">
      <c r="A1971" t="s">
        <v>704</v>
      </c>
      <c r="B1971" t="s">
        <v>43</v>
      </c>
      <c r="C1971" t="s">
        <v>386</v>
      </c>
      <c r="D1971" t="s">
        <v>24</v>
      </c>
    </row>
    <row r="1972" spans="1:5" x14ac:dyDescent="0.2">
      <c r="A1972" t="s">
        <v>704</v>
      </c>
      <c r="B1972" t="s">
        <v>43</v>
      </c>
      <c r="C1972" t="s">
        <v>386</v>
      </c>
      <c r="D1972" t="s">
        <v>63</v>
      </c>
    </row>
    <row r="1973" spans="1:5" x14ac:dyDescent="0.2">
      <c r="A1973" t="s">
        <v>704</v>
      </c>
      <c r="B1973" t="s">
        <v>43</v>
      </c>
      <c r="C1973" t="s">
        <v>386</v>
      </c>
      <c r="D1973" t="s">
        <v>74</v>
      </c>
    </row>
    <row r="1974" spans="1:5" x14ac:dyDescent="0.2">
      <c r="A1974" t="s">
        <v>704</v>
      </c>
      <c r="B1974" t="s">
        <v>43</v>
      </c>
      <c r="C1974" t="s">
        <v>386</v>
      </c>
      <c r="D1974" t="s">
        <v>364</v>
      </c>
    </row>
    <row r="1975" spans="1:5" x14ac:dyDescent="0.2">
      <c r="A1975" t="s">
        <v>704</v>
      </c>
      <c r="B1975" t="s">
        <v>43</v>
      </c>
      <c r="C1975" t="s">
        <v>386</v>
      </c>
      <c r="D1975" t="s">
        <v>33</v>
      </c>
    </row>
    <row r="1976" spans="1:5" x14ac:dyDescent="0.2">
      <c r="A1976" t="s">
        <v>704</v>
      </c>
      <c r="B1976" t="s">
        <v>68</v>
      </c>
      <c r="C1976" t="s">
        <v>384</v>
      </c>
      <c r="D1976" t="s">
        <v>232</v>
      </c>
      <c r="E1976" t="s">
        <v>516</v>
      </c>
    </row>
    <row r="1977" spans="1:5" x14ac:dyDescent="0.2">
      <c r="A1977" t="s">
        <v>704</v>
      </c>
      <c r="B1977" t="s">
        <v>68</v>
      </c>
      <c r="C1977" t="s">
        <v>384</v>
      </c>
      <c r="D1977" t="s">
        <v>232</v>
      </c>
      <c r="E1977" t="s">
        <v>668</v>
      </c>
    </row>
    <row r="1978" spans="1:5" x14ac:dyDescent="0.2">
      <c r="A1978" t="s">
        <v>704</v>
      </c>
      <c r="B1978" t="s">
        <v>68</v>
      </c>
      <c r="C1978" t="s">
        <v>386</v>
      </c>
      <c r="D1978" t="s">
        <v>179</v>
      </c>
    </row>
    <row r="1979" spans="1:5" x14ac:dyDescent="0.2">
      <c r="A1979" t="s">
        <v>704</v>
      </c>
      <c r="B1979" t="s">
        <v>68</v>
      </c>
      <c r="C1979" t="s">
        <v>386</v>
      </c>
      <c r="D1979" t="s">
        <v>305</v>
      </c>
    </row>
    <row r="1980" spans="1:5" x14ac:dyDescent="0.2">
      <c r="A1980" t="s">
        <v>704</v>
      </c>
      <c r="B1980" t="s">
        <v>68</v>
      </c>
      <c r="C1980" t="s">
        <v>386</v>
      </c>
      <c r="D1980" t="s">
        <v>220</v>
      </c>
    </row>
    <row r="1981" spans="1:5" x14ac:dyDescent="0.2">
      <c r="A1981" t="s">
        <v>704</v>
      </c>
      <c r="B1981" t="s">
        <v>68</v>
      </c>
      <c r="C1981" t="s">
        <v>386</v>
      </c>
      <c r="D1981" t="s">
        <v>72</v>
      </c>
    </row>
    <row r="1982" spans="1:5" x14ac:dyDescent="0.2">
      <c r="A1982" t="s">
        <v>704</v>
      </c>
      <c r="B1982" t="s">
        <v>68</v>
      </c>
      <c r="C1982" t="s">
        <v>386</v>
      </c>
      <c r="D1982" t="s">
        <v>285</v>
      </c>
    </row>
    <row r="1983" spans="1:5" x14ac:dyDescent="0.2">
      <c r="A1983" t="s">
        <v>704</v>
      </c>
      <c r="B1983" t="s">
        <v>68</v>
      </c>
      <c r="C1983" t="s">
        <v>386</v>
      </c>
      <c r="D1983" t="s">
        <v>172</v>
      </c>
    </row>
    <row r="1984" spans="1:5" x14ac:dyDescent="0.2">
      <c r="A1984" t="s">
        <v>704</v>
      </c>
      <c r="B1984" t="s">
        <v>68</v>
      </c>
      <c r="C1984" t="s">
        <v>386</v>
      </c>
      <c r="D1984" t="s">
        <v>213</v>
      </c>
    </row>
    <row r="1985" spans="1:4" x14ac:dyDescent="0.2">
      <c r="A1985" t="s">
        <v>704</v>
      </c>
      <c r="B1985" t="s">
        <v>68</v>
      </c>
      <c r="C1985" t="s">
        <v>386</v>
      </c>
      <c r="D1985" t="s">
        <v>151</v>
      </c>
    </row>
    <row r="1986" spans="1:4" x14ac:dyDescent="0.2">
      <c r="A1986" t="s">
        <v>704</v>
      </c>
      <c r="B1986" t="s">
        <v>68</v>
      </c>
      <c r="C1986" t="s">
        <v>386</v>
      </c>
      <c r="D1986" t="s">
        <v>364</v>
      </c>
    </row>
    <row r="1987" spans="1:4" x14ac:dyDescent="0.2">
      <c r="A1987" t="s">
        <v>704</v>
      </c>
      <c r="B1987" t="s">
        <v>68</v>
      </c>
      <c r="C1987" t="s">
        <v>386</v>
      </c>
      <c r="D1987" t="s">
        <v>21</v>
      </c>
    </row>
    <row r="1988" spans="1:4" x14ac:dyDescent="0.2">
      <c r="A1988" t="s">
        <v>704</v>
      </c>
      <c r="B1988" t="s">
        <v>285</v>
      </c>
      <c r="C1988" t="s">
        <v>386</v>
      </c>
      <c r="D1988" t="s">
        <v>305</v>
      </c>
    </row>
    <row r="1989" spans="1:4" x14ac:dyDescent="0.2">
      <c r="A1989" t="s">
        <v>704</v>
      </c>
      <c r="B1989" t="s">
        <v>285</v>
      </c>
      <c r="C1989" t="s">
        <v>386</v>
      </c>
      <c r="D1989" t="s">
        <v>21</v>
      </c>
    </row>
    <row r="1990" spans="1:4" x14ac:dyDescent="0.2">
      <c r="A1990" t="s">
        <v>704</v>
      </c>
      <c r="B1990" t="s">
        <v>285</v>
      </c>
      <c r="C1990" t="s">
        <v>386</v>
      </c>
      <c r="D1990" t="s">
        <v>172</v>
      </c>
    </row>
    <row r="1991" spans="1:4" x14ac:dyDescent="0.2">
      <c r="A1991" t="s">
        <v>704</v>
      </c>
      <c r="B1991" t="s">
        <v>285</v>
      </c>
      <c r="C1991" t="s">
        <v>386</v>
      </c>
      <c r="D1991" t="s">
        <v>43</v>
      </c>
    </row>
    <row r="1992" spans="1:4" x14ac:dyDescent="0.2">
      <c r="A1992" t="s">
        <v>704</v>
      </c>
      <c r="B1992" t="s">
        <v>285</v>
      </c>
      <c r="C1992" t="s">
        <v>386</v>
      </c>
      <c r="D1992" t="s">
        <v>210</v>
      </c>
    </row>
    <row r="1993" spans="1:4" x14ac:dyDescent="0.2">
      <c r="A1993" t="s">
        <v>704</v>
      </c>
      <c r="B1993" t="s">
        <v>285</v>
      </c>
      <c r="C1993" t="s">
        <v>386</v>
      </c>
      <c r="D1993" t="s">
        <v>72</v>
      </c>
    </row>
    <row r="1994" spans="1:4" x14ac:dyDescent="0.2">
      <c r="A1994" t="s">
        <v>704</v>
      </c>
      <c r="B1994" t="s">
        <v>277</v>
      </c>
      <c r="C1994" t="s">
        <v>386</v>
      </c>
      <c r="D1994" t="s">
        <v>305</v>
      </c>
    </row>
    <row r="1995" spans="1:4" x14ac:dyDescent="0.2">
      <c r="A1995" t="s">
        <v>704</v>
      </c>
      <c r="B1995" t="s">
        <v>277</v>
      </c>
      <c r="C1995" t="s">
        <v>386</v>
      </c>
      <c r="D1995" t="s">
        <v>172</v>
      </c>
    </row>
    <row r="1996" spans="1:4" x14ac:dyDescent="0.2">
      <c r="A1996" t="s">
        <v>704</v>
      </c>
      <c r="B1996" t="s">
        <v>277</v>
      </c>
      <c r="C1996" t="s">
        <v>386</v>
      </c>
      <c r="D1996" t="s">
        <v>179</v>
      </c>
    </row>
    <row r="1997" spans="1:4" x14ac:dyDescent="0.2">
      <c r="A1997" t="s">
        <v>704</v>
      </c>
      <c r="B1997" t="s">
        <v>277</v>
      </c>
      <c r="C1997" t="s">
        <v>386</v>
      </c>
      <c r="D1997" t="s">
        <v>148</v>
      </c>
    </row>
    <row r="1998" spans="1:4" x14ac:dyDescent="0.2">
      <c r="A1998" t="s">
        <v>704</v>
      </c>
      <c r="B1998" t="s">
        <v>277</v>
      </c>
      <c r="C1998" t="s">
        <v>386</v>
      </c>
      <c r="D1998" t="s">
        <v>135</v>
      </c>
    </row>
    <row r="1999" spans="1:4" x14ac:dyDescent="0.2">
      <c r="A1999" t="s">
        <v>704</v>
      </c>
      <c r="B1999" t="s">
        <v>277</v>
      </c>
      <c r="C1999" t="s">
        <v>386</v>
      </c>
      <c r="D1999" t="s">
        <v>285</v>
      </c>
    </row>
    <row r="2000" spans="1:4" x14ac:dyDescent="0.2">
      <c r="A2000" t="s">
        <v>704</v>
      </c>
      <c r="B2000" t="s">
        <v>277</v>
      </c>
      <c r="C2000" t="s">
        <v>386</v>
      </c>
      <c r="D2000" t="s">
        <v>220</v>
      </c>
    </row>
    <row r="2001" spans="1:5" x14ac:dyDescent="0.2">
      <c r="A2001" t="s">
        <v>704</v>
      </c>
      <c r="B2001" t="s">
        <v>277</v>
      </c>
      <c r="C2001" t="s">
        <v>386</v>
      </c>
      <c r="D2001" t="s">
        <v>70</v>
      </c>
    </row>
    <row r="2002" spans="1:5" x14ac:dyDescent="0.2">
      <c r="A2002" t="s">
        <v>704</v>
      </c>
      <c r="B2002" t="s">
        <v>277</v>
      </c>
      <c r="C2002" t="s">
        <v>386</v>
      </c>
      <c r="D2002" t="s">
        <v>210</v>
      </c>
    </row>
    <row r="2003" spans="1:5" x14ac:dyDescent="0.2">
      <c r="A2003" t="s">
        <v>704</v>
      </c>
      <c r="B2003" t="s">
        <v>277</v>
      </c>
      <c r="C2003" t="s">
        <v>386</v>
      </c>
      <c r="D2003" t="s">
        <v>136</v>
      </c>
    </row>
    <row r="2004" spans="1:5" x14ac:dyDescent="0.2">
      <c r="A2004" t="s">
        <v>704</v>
      </c>
      <c r="B2004" t="s">
        <v>277</v>
      </c>
      <c r="C2004" t="s">
        <v>386</v>
      </c>
      <c r="D2004" t="s">
        <v>213</v>
      </c>
    </row>
    <row r="2005" spans="1:5" x14ac:dyDescent="0.2">
      <c r="A2005" t="s">
        <v>704</v>
      </c>
      <c r="B2005" t="s">
        <v>277</v>
      </c>
      <c r="C2005" t="s">
        <v>386</v>
      </c>
      <c r="D2005" t="s">
        <v>72</v>
      </c>
    </row>
    <row r="2006" spans="1:5" x14ac:dyDescent="0.2">
      <c r="A2006" t="s">
        <v>704</v>
      </c>
      <c r="B2006" t="s">
        <v>277</v>
      </c>
      <c r="C2006" t="s">
        <v>386</v>
      </c>
      <c r="D2006" t="s">
        <v>83</v>
      </c>
    </row>
    <row r="2007" spans="1:5" x14ac:dyDescent="0.2">
      <c r="A2007" t="s">
        <v>704</v>
      </c>
      <c r="B2007" t="s">
        <v>277</v>
      </c>
      <c r="C2007" t="s">
        <v>386</v>
      </c>
      <c r="D2007" t="s">
        <v>33</v>
      </c>
    </row>
    <row r="2008" spans="1:5" x14ac:dyDescent="0.2">
      <c r="A2008" t="s">
        <v>704</v>
      </c>
      <c r="B2008" t="s">
        <v>126</v>
      </c>
      <c r="C2008" t="s">
        <v>384</v>
      </c>
      <c r="D2008" t="s">
        <v>313</v>
      </c>
      <c r="E2008" t="s">
        <v>669</v>
      </c>
    </row>
    <row r="2009" spans="1:5" x14ac:dyDescent="0.2">
      <c r="A2009" t="s">
        <v>704</v>
      </c>
      <c r="B2009" t="s">
        <v>126</v>
      </c>
      <c r="C2009" t="s">
        <v>386</v>
      </c>
      <c r="D2009" t="s">
        <v>356</v>
      </c>
    </row>
    <row r="2010" spans="1:5" x14ac:dyDescent="0.2">
      <c r="A2010" t="s">
        <v>704</v>
      </c>
      <c r="B2010" t="s">
        <v>126</v>
      </c>
      <c r="C2010" t="s">
        <v>386</v>
      </c>
      <c r="D2010" t="s">
        <v>261</v>
      </c>
    </row>
    <row r="2011" spans="1:5" x14ac:dyDescent="0.2">
      <c r="A2011" t="s">
        <v>704</v>
      </c>
      <c r="B2011" t="s">
        <v>126</v>
      </c>
      <c r="C2011" t="s">
        <v>386</v>
      </c>
      <c r="D2011" t="s">
        <v>305</v>
      </c>
    </row>
    <row r="2012" spans="1:5" x14ac:dyDescent="0.2">
      <c r="A2012" t="s">
        <v>704</v>
      </c>
      <c r="B2012" t="s">
        <v>126</v>
      </c>
      <c r="C2012" t="s">
        <v>386</v>
      </c>
      <c r="D2012" t="s">
        <v>179</v>
      </c>
    </row>
    <row r="2013" spans="1:5" x14ac:dyDescent="0.2">
      <c r="A2013" t="s">
        <v>704</v>
      </c>
      <c r="B2013" t="s">
        <v>206</v>
      </c>
      <c r="C2013" t="s">
        <v>386</v>
      </c>
      <c r="D2013" t="s">
        <v>255</v>
      </c>
    </row>
    <row r="2014" spans="1:5" x14ac:dyDescent="0.2">
      <c r="A2014" t="s">
        <v>704</v>
      </c>
      <c r="B2014" t="s">
        <v>206</v>
      </c>
      <c r="C2014" t="s">
        <v>386</v>
      </c>
      <c r="D2014" t="s">
        <v>293</v>
      </c>
    </row>
    <row r="2015" spans="1:5" x14ac:dyDescent="0.2">
      <c r="A2015" t="s">
        <v>704</v>
      </c>
      <c r="B2015" t="s">
        <v>206</v>
      </c>
      <c r="C2015" t="s">
        <v>386</v>
      </c>
      <c r="D2015" t="s">
        <v>303</v>
      </c>
    </row>
    <row r="2016" spans="1:5" x14ac:dyDescent="0.2">
      <c r="A2016" t="s">
        <v>704</v>
      </c>
      <c r="B2016" t="s">
        <v>206</v>
      </c>
      <c r="C2016" t="s">
        <v>386</v>
      </c>
      <c r="D2016" t="s">
        <v>305</v>
      </c>
    </row>
    <row r="2017" spans="1:5" x14ac:dyDescent="0.2">
      <c r="A2017" t="s">
        <v>704</v>
      </c>
      <c r="B2017" t="s">
        <v>206</v>
      </c>
      <c r="C2017" t="s">
        <v>386</v>
      </c>
      <c r="D2017" t="s">
        <v>72</v>
      </c>
    </row>
    <row r="2018" spans="1:5" x14ac:dyDescent="0.2">
      <c r="A2018" t="s">
        <v>704</v>
      </c>
      <c r="B2018" t="s">
        <v>206</v>
      </c>
      <c r="C2018" t="s">
        <v>386</v>
      </c>
      <c r="D2018" t="s">
        <v>241</v>
      </c>
    </row>
    <row r="2019" spans="1:5" x14ac:dyDescent="0.2">
      <c r="A2019" t="s">
        <v>704</v>
      </c>
      <c r="B2019" t="s">
        <v>206</v>
      </c>
      <c r="C2019" t="s">
        <v>386</v>
      </c>
      <c r="D2019" t="s">
        <v>39</v>
      </c>
    </row>
    <row r="2020" spans="1:5" x14ac:dyDescent="0.2">
      <c r="A2020" t="s">
        <v>704</v>
      </c>
      <c r="B2020" t="s">
        <v>206</v>
      </c>
      <c r="C2020" t="s">
        <v>386</v>
      </c>
      <c r="D2020" t="s">
        <v>43</v>
      </c>
    </row>
    <row r="2021" spans="1:5" x14ac:dyDescent="0.2">
      <c r="A2021" t="s">
        <v>704</v>
      </c>
      <c r="B2021" t="s">
        <v>206</v>
      </c>
      <c r="C2021" t="s">
        <v>386</v>
      </c>
      <c r="D2021" t="s">
        <v>282</v>
      </c>
    </row>
    <row r="2022" spans="1:5" x14ac:dyDescent="0.2">
      <c r="A2022" t="s">
        <v>704</v>
      </c>
      <c r="B2022" t="s">
        <v>206</v>
      </c>
      <c r="C2022" t="s">
        <v>386</v>
      </c>
      <c r="D2022" t="s">
        <v>33</v>
      </c>
    </row>
    <row r="2023" spans="1:5" x14ac:dyDescent="0.2">
      <c r="A2023" t="s">
        <v>704</v>
      </c>
      <c r="B2023" t="s">
        <v>206</v>
      </c>
      <c r="C2023" t="s">
        <v>386</v>
      </c>
      <c r="D2023" t="s">
        <v>172</v>
      </c>
    </row>
    <row r="2024" spans="1:5" x14ac:dyDescent="0.2">
      <c r="A2024" t="s">
        <v>704</v>
      </c>
      <c r="B2024" t="s">
        <v>48</v>
      </c>
      <c r="C2024" t="s">
        <v>386</v>
      </c>
      <c r="D2024" t="s">
        <v>305</v>
      </c>
    </row>
    <row r="2025" spans="1:5" x14ac:dyDescent="0.2">
      <c r="A2025" t="s">
        <v>704</v>
      </c>
      <c r="B2025" t="s">
        <v>48</v>
      </c>
      <c r="C2025" t="s">
        <v>386</v>
      </c>
      <c r="D2025" t="s">
        <v>179</v>
      </c>
    </row>
    <row r="2026" spans="1:5" x14ac:dyDescent="0.2">
      <c r="A2026" t="s">
        <v>704</v>
      </c>
      <c r="B2026" t="s">
        <v>48</v>
      </c>
      <c r="C2026" t="s">
        <v>386</v>
      </c>
      <c r="D2026" t="s">
        <v>148</v>
      </c>
    </row>
    <row r="2027" spans="1:5" x14ac:dyDescent="0.2">
      <c r="A2027" t="s">
        <v>704</v>
      </c>
      <c r="B2027" t="s">
        <v>48</v>
      </c>
      <c r="C2027" t="s">
        <v>386</v>
      </c>
      <c r="D2027" t="s">
        <v>72</v>
      </c>
    </row>
    <row r="2028" spans="1:5" x14ac:dyDescent="0.2">
      <c r="A2028" t="s">
        <v>704</v>
      </c>
      <c r="B2028" t="s">
        <v>48</v>
      </c>
      <c r="C2028" t="s">
        <v>386</v>
      </c>
      <c r="D2028" t="s">
        <v>172</v>
      </c>
    </row>
    <row r="2029" spans="1:5" x14ac:dyDescent="0.2">
      <c r="A2029" t="s">
        <v>704</v>
      </c>
      <c r="B2029" t="s">
        <v>48</v>
      </c>
      <c r="C2029" t="s">
        <v>386</v>
      </c>
      <c r="D2029" t="s">
        <v>83</v>
      </c>
    </row>
    <row r="2030" spans="1:5" x14ac:dyDescent="0.2">
      <c r="A2030" t="s">
        <v>704</v>
      </c>
      <c r="B2030" t="s">
        <v>48</v>
      </c>
      <c r="C2030" t="s">
        <v>386</v>
      </c>
      <c r="D2030" t="s">
        <v>220</v>
      </c>
    </row>
    <row r="2031" spans="1:5" x14ac:dyDescent="0.2">
      <c r="A2031" t="s">
        <v>704</v>
      </c>
      <c r="B2031" t="s">
        <v>48</v>
      </c>
      <c r="C2031" t="s">
        <v>386</v>
      </c>
      <c r="D2031" t="s">
        <v>367</v>
      </c>
    </row>
    <row r="2032" spans="1:5" x14ac:dyDescent="0.2">
      <c r="A2032" t="s">
        <v>704</v>
      </c>
      <c r="B2032" t="s">
        <v>233</v>
      </c>
      <c r="C2032" t="s">
        <v>384</v>
      </c>
      <c r="D2032" t="s">
        <v>224</v>
      </c>
      <c r="E2032" t="s">
        <v>670</v>
      </c>
    </row>
    <row r="2033" spans="1:5" x14ac:dyDescent="0.2">
      <c r="A2033" t="s">
        <v>704</v>
      </c>
      <c r="B2033" t="s">
        <v>233</v>
      </c>
      <c r="C2033" t="s">
        <v>384</v>
      </c>
      <c r="D2033" t="s">
        <v>72</v>
      </c>
      <c r="E2033" t="s">
        <v>671</v>
      </c>
    </row>
    <row r="2034" spans="1:5" x14ac:dyDescent="0.2">
      <c r="A2034" t="s">
        <v>704</v>
      </c>
      <c r="B2034" t="s">
        <v>233</v>
      </c>
      <c r="C2034" t="s">
        <v>384</v>
      </c>
      <c r="D2034" t="s">
        <v>72</v>
      </c>
      <c r="E2034" t="s">
        <v>672</v>
      </c>
    </row>
    <row r="2035" spans="1:5" x14ac:dyDescent="0.2">
      <c r="A2035" t="s">
        <v>704</v>
      </c>
      <c r="B2035" t="s">
        <v>233</v>
      </c>
      <c r="C2035" t="s">
        <v>384</v>
      </c>
      <c r="D2035" t="s">
        <v>374</v>
      </c>
      <c r="E2035" t="s">
        <v>673</v>
      </c>
    </row>
    <row r="2036" spans="1:5" x14ac:dyDescent="0.2">
      <c r="A2036" t="s">
        <v>704</v>
      </c>
      <c r="B2036" t="s">
        <v>233</v>
      </c>
      <c r="C2036" t="s">
        <v>384</v>
      </c>
      <c r="D2036" t="s">
        <v>328</v>
      </c>
      <c r="E2036" t="s">
        <v>674</v>
      </c>
    </row>
    <row r="2037" spans="1:5" x14ac:dyDescent="0.2">
      <c r="A2037" t="s">
        <v>704</v>
      </c>
      <c r="B2037" t="s">
        <v>233</v>
      </c>
      <c r="C2037" t="s">
        <v>384</v>
      </c>
      <c r="D2037" t="s">
        <v>328</v>
      </c>
      <c r="E2037" t="s">
        <v>675</v>
      </c>
    </row>
    <row r="2038" spans="1:5" x14ac:dyDescent="0.2">
      <c r="A2038" t="s">
        <v>704</v>
      </c>
      <c r="B2038" t="s">
        <v>233</v>
      </c>
      <c r="C2038" t="s">
        <v>386</v>
      </c>
      <c r="D2038" t="s">
        <v>305</v>
      </c>
    </row>
    <row r="2039" spans="1:5" x14ac:dyDescent="0.2">
      <c r="A2039" t="s">
        <v>704</v>
      </c>
      <c r="B2039" t="s">
        <v>329</v>
      </c>
      <c r="C2039" t="s">
        <v>386</v>
      </c>
      <c r="D2039" t="s">
        <v>305</v>
      </c>
    </row>
    <row r="2040" spans="1:5" x14ac:dyDescent="0.2">
      <c r="A2040" t="s">
        <v>704</v>
      </c>
      <c r="B2040" t="s">
        <v>329</v>
      </c>
      <c r="C2040" t="s">
        <v>386</v>
      </c>
      <c r="D2040" t="s">
        <v>43</v>
      </c>
    </row>
    <row r="2041" spans="1:5" x14ac:dyDescent="0.2">
      <c r="A2041" t="s">
        <v>704</v>
      </c>
      <c r="B2041" t="s">
        <v>329</v>
      </c>
      <c r="C2041" t="s">
        <v>386</v>
      </c>
      <c r="D2041" t="s">
        <v>210</v>
      </c>
    </row>
    <row r="2042" spans="1:5" x14ac:dyDescent="0.2">
      <c r="A2042" t="s">
        <v>704</v>
      </c>
      <c r="B2042" t="s">
        <v>329</v>
      </c>
      <c r="C2042" t="s">
        <v>386</v>
      </c>
      <c r="D2042" t="s">
        <v>172</v>
      </c>
    </row>
    <row r="2043" spans="1:5" x14ac:dyDescent="0.2">
      <c r="A2043" t="s">
        <v>704</v>
      </c>
      <c r="B2043" t="s">
        <v>344</v>
      </c>
      <c r="C2043" t="s">
        <v>386</v>
      </c>
      <c r="D2043" t="s">
        <v>179</v>
      </c>
    </row>
    <row r="2044" spans="1:5" x14ac:dyDescent="0.2">
      <c r="A2044" t="s">
        <v>704</v>
      </c>
      <c r="B2044" t="s">
        <v>344</v>
      </c>
      <c r="C2044" t="s">
        <v>386</v>
      </c>
      <c r="D2044" t="s">
        <v>305</v>
      </c>
    </row>
    <row r="2045" spans="1:5" x14ac:dyDescent="0.2">
      <c r="A2045" t="s">
        <v>704</v>
      </c>
      <c r="B2045" t="s">
        <v>344</v>
      </c>
      <c r="C2045" t="s">
        <v>386</v>
      </c>
      <c r="D2045" t="s">
        <v>220</v>
      </c>
    </row>
    <row r="2046" spans="1:5" x14ac:dyDescent="0.2">
      <c r="A2046" t="s">
        <v>704</v>
      </c>
      <c r="B2046" t="s">
        <v>344</v>
      </c>
      <c r="C2046" t="s">
        <v>386</v>
      </c>
      <c r="D2046" t="s">
        <v>172</v>
      </c>
    </row>
    <row r="2047" spans="1:5" x14ac:dyDescent="0.2">
      <c r="A2047" t="s">
        <v>704</v>
      </c>
      <c r="B2047" t="s">
        <v>344</v>
      </c>
      <c r="C2047" t="s">
        <v>386</v>
      </c>
      <c r="D2047" t="s">
        <v>148</v>
      </c>
    </row>
    <row r="2048" spans="1:5" x14ac:dyDescent="0.2">
      <c r="A2048" t="s">
        <v>704</v>
      </c>
      <c r="B2048" t="s">
        <v>344</v>
      </c>
      <c r="C2048" t="s">
        <v>386</v>
      </c>
      <c r="D2048" t="s">
        <v>329</v>
      </c>
    </row>
    <row r="2049" spans="1:5" x14ac:dyDescent="0.2">
      <c r="A2049" t="s">
        <v>704</v>
      </c>
      <c r="B2049" t="s">
        <v>344</v>
      </c>
      <c r="C2049" t="s">
        <v>386</v>
      </c>
      <c r="D2049" t="s">
        <v>135</v>
      </c>
    </row>
    <row r="2050" spans="1:5" x14ac:dyDescent="0.2">
      <c r="A2050" t="s">
        <v>704</v>
      </c>
      <c r="B2050" t="s">
        <v>344</v>
      </c>
      <c r="C2050" t="s">
        <v>386</v>
      </c>
      <c r="D2050" t="s">
        <v>213</v>
      </c>
    </row>
    <row r="2051" spans="1:5" x14ac:dyDescent="0.2">
      <c r="A2051" t="s">
        <v>704</v>
      </c>
      <c r="B2051" t="s">
        <v>344</v>
      </c>
      <c r="C2051" t="s">
        <v>386</v>
      </c>
      <c r="D2051" t="s">
        <v>83</v>
      </c>
    </row>
    <row r="2052" spans="1:5" x14ac:dyDescent="0.2">
      <c r="A2052" t="s">
        <v>704</v>
      </c>
      <c r="B2052" t="s">
        <v>344</v>
      </c>
      <c r="C2052" t="s">
        <v>386</v>
      </c>
      <c r="D2052" t="s">
        <v>354</v>
      </c>
    </row>
    <row r="2053" spans="1:5" x14ac:dyDescent="0.2">
      <c r="A2053" t="s">
        <v>704</v>
      </c>
      <c r="B2053" t="s">
        <v>344</v>
      </c>
      <c r="C2053" t="s">
        <v>386</v>
      </c>
      <c r="D2053" t="s">
        <v>177</v>
      </c>
    </row>
    <row r="2054" spans="1:5" x14ac:dyDescent="0.2">
      <c r="A2054" t="s">
        <v>704</v>
      </c>
      <c r="B2054" t="s">
        <v>344</v>
      </c>
      <c r="C2054" t="s">
        <v>386</v>
      </c>
      <c r="D2054" t="s">
        <v>136</v>
      </c>
    </row>
    <row r="2055" spans="1:5" x14ac:dyDescent="0.2">
      <c r="A2055" t="s">
        <v>704</v>
      </c>
      <c r="B2055" t="s">
        <v>344</v>
      </c>
      <c r="C2055" t="s">
        <v>386</v>
      </c>
      <c r="D2055" t="s">
        <v>70</v>
      </c>
    </row>
    <row r="2056" spans="1:5" x14ac:dyDescent="0.2">
      <c r="A2056" t="s">
        <v>704</v>
      </c>
      <c r="B2056" t="s">
        <v>344</v>
      </c>
      <c r="C2056" t="s">
        <v>386</v>
      </c>
      <c r="D2056" t="s">
        <v>364</v>
      </c>
    </row>
    <row r="2057" spans="1:5" x14ac:dyDescent="0.2">
      <c r="A2057" t="s">
        <v>704</v>
      </c>
      <c r="B2057" t="s">
        <v>344</v>
      </c>
      <c r="C2057" t="s">
        <v>386</v>
      </c>
      <c r="D2057" t="s">
        <v>33</v>
      </c>
    </row>
    <row r="2058" spans="1:5" x14ac:dyDescent="0.2">
      <c r="A2058" t="s">
        <v>704</v>
      </c>
      <c r="B2058" t="s">
        <v>121</v>
      </c>
      <c r="C2058" t="s">
        <v>386</v>
      </c>
      <c r="D2058" t="s">
        <v>179</v>
      </c>
    </row>
    <row r="2059" spans="1:5" x14ac:dyDescent="0.2">
      <c r="A2059" t="s">
        <v>704</v>
      </c>
      <c r="B2059" t="s">
        <v>121</v>
      </c>
      <c r="C2059" t="s">
        <v>386</v>
      </c>
      <c r="D2059" t="s">
        <v>305</v>
      </c>
    </row>
    <row r="2060" spans="1:5" x14ac:dyDescent="0.2">
      <c r="A2060" t="s">
        <v>704</v>
      </c>
      <c r="B2060" t="s">
        <v>121</v>
      </c>
      <c r="C2060" t="s">
        <v>386</v>
      </c>
      <c r="D2060" t="s">
        <v>220</v>
      </c>
    </row>
    <row r="2061" spans="1:5" x14ac:dyDescent="0.2">
      <c r="A2061" t="s">
        <v>704</v>
      </c>
      <c r="B2061" t="s">
        <v>121</v>
      </c>
      <c r="C2061" t="s">
        <v>386</v>
      </c>
      <c r="D2061" t="s">
        <v>172</v>
      </c>
    </row>
    <row r="2062" spans="1:5" x14ac:dyDescent="0.2">
      <c r="A2062" t="s">
        <v>704</v>
      </c>
      <c r="B2062" t="s">
        <v>121</v>
      </c>
      <c r="C2062" t="s">
        <v>386</v>
      </c>
      <c r="D2062" t="s">
        <v>135</v>
      </c>
    </row>
    <row r="2063" spans="1:5" x14ac:dyDescent="0.2">
      <c r="A2063" t="s">
        <v>704</v>
      </c>
      <c r="B2063" t="s">
        <v>220</v>
      </c>
      <c r="C2063" t="s">
        <v>384</v>
      </c>
      <c r="D2063" t="s">
        <v>202</v>
      </c>
      <c r="E2063" t="s">
        <v>443</v>
      </c>
    </row>
    <row r="2064" spans="1:5" x14ac:dyDescent="0.2">
      <c r="A2064" t="s">
        <v>704</v>
      </c>
      <c r="B2064" t="s">
        <v>220</v>
      </c>
      <c r="C2064" t="s">
        <v>384</v>
      </c>
      <c r="D2064" t="s">
        <v>282</v>
      </c>
      <c r="E2064" t="s">
        <v>676</v>
      </c>
    </row>
    <row r="2065" spans="1:4" x14ac:dyDescent="0.2">
      <c r="A2065" t="s">
        <v>704</v>
      </c>
      <c r="B2065" t="s">
        <v>220</v>
      </c>
      <c r="C2065" t="s">
        <v>386</v>
      </c>
      <c r="D2065" t="s">
        <v>43</v>
      </c>
    </row>
    <row r="2066" spans="1:4" x14ac:dyDescent="0.2">
      <c r="A2066" t="s">
        <v>704</v>
      </c>
      <c r="B2066" t="s">
        <v>220</v>
      </c>
      <c r="C2066" t="s">
        <v>386</v>
      </c>
      <c r="D2066" t="s">
        <v>305</v>
      </c>
    </row>
    <row r="2067" spans="1:4" x14ac:dyDescent="0.2">
      <c r="A2067" t="s">
        <v>704</v>
      </c>
      <c r="B2067" t="s">
        <v>220</v>
      </c>
      <c r="C2067" t="s">
        <v>386</v>
      </c>
      <c r="D2067" t="s">
        <v>135</v>
      </c>
    </row>
    <row r="2068" spans="1:4" x14ac:dyDescent="0.2">
      <c r="A2068" t="s">
        <v>704</v>
      </c>
      <c r="B2068" t="s">
        <v>220</v>
      </c>
      <c r="C2068" t="s">
        <v>386</v>
      </c>
      <c r="D2068" t="s">
        <v>127</v>
      </c>
    </row>
    <row r="2069" spans="1:4" x14ac:dyDescent="0.2">
      <c r="A2069" t="s">
        <v>704</v>
      </c>
      <c r="B2069" t="s">
        <v>220</v>
      </c>
      <c r="C2069" t="s">
        <v>386</v>
      </c>
      <c r="D2069" t="s">
        <v>213</v>
      </c>
    </row>
    <row r="2070" spans="1:4" x14ac:dyDescent="0.2">
      <c r="A2070" t="s">
        <v>704</v>
      </c>
      <c r="B2070" t="s">
        <v>220</v>
      </c>
      <c r="C2070" t="s">
        <v>386</v>
      </c>
      <c r="D2070" t="s">
        <v>177</v>
      </c>
    </row>
    <row r="2071" spans="1:4" x14ac:dyDescent="0.2">
      <c r="A2071" t="s">
        <v>704</v>
      </c>
      <c r="B2071" t="s">
        <v>220</v>
      </c>
      <c r="C2071" t="s">
        <v>386</v>
      </c>
      <c r="D2071" t="s">
        <v>136</v>
      </c>
    </row>
    <row r="2072" spans="1:4" x14ac:dyDescent="0.2">
      <c r="A2072" t="s">
        <v>704</v>
      </c>
      <c r="B2072" t="s">
        <v>220</v>
      </c>
      <c r="C2072" t="s">
        <v>386</v>
      </c>
      <c r="D2072" t="s">
        <v>256</v>
      </c>
    </row>
    <row r="2073" spans="1:4" x14ac:dyDescent="0.2">
      <c r="A2073" t="s">
        <v>704</v>
      </c>
      <c r="B2073" t="s">
        <v>220</v>
      </c>
      <c r="C2073" t="s">
        <v>386</v>
      </c>
      <c r="D2073" t="s">
        <v>72</v>
      </c>
    </row>
    <row r="2074" spans="1:4" x14ac:dyDescent="0.2">
      <c r="A2074" t="s">
        <v>704</v>
      </c>
      <c r="B2074" t="s">
        <v>220</v>
      </c>
      <c r="C2074" t="s">
        <v>386</v>
      </c>
      <c r="D2074" t="s">
        <v>44</v>
      </c>
    </row>
    <row r="2075" spans="1:4" x14ac:dyDescent="0.2">
      <c r="A2075" t="s">
        <v>704</v>
      </c>
      <c r="B2075" t="s">
        <v>220</v>
      </c>
      <c r="C2075" t="s">
        <v>386</v>
      </c>
      <c r="D2075" t="s">
        <v>293</v>
      </c>
    </row>
    <row r="2076" spans="1:4" x14ac:dyDescent="0.2">
      <c r="A2076" t="s">
        <v>704</v>
      </c>
      <c r="B2076" t="s">
        <v>220</v>
      </c>
      <c r="C2076" t="s">
        <v>386</v>
      </c>
      <c r="D2076" t="s">
        <v>83</v>
      </c>
    </row>
    <row r="2077" spans="1:4" x14ac:dyDescent="0.2">
      <c r="A2077" t="s">
        <v>704</v>
      </c>
      <c r="B2077" t="s">
        <v>220</v>
      </c>
      <c r="C2077" t="s">
        <v>386</v>
      </c>
      <c r="D2077" t="s">
        <v>39</v>
      </c>
    </row>
    <row r="2078" spans="1:4" x14ac:dyDescent="0.2">
      <c r="A2078" t="s">
        <v>704</v>
      </c>
      <c r="B2078" t="s">
        <v>220</v>
      </c>
      <c r="C2078" t="s">
        <v>386</v>
      </c>
      <c r="D2078" t="s">
        <v>70</v>
      </c>
    </row>
    <row r="2079" spans="1:4" x14ac:dyDescent="0.2">
      <c r="A2079" t="s">
        <v>704</v>
      </c>
      <c r="B2079" t="s">
        <v>220</v>
      </c>
      <c r="C2079" t="s">
        <v>386</v>
      </c>
      <c r="D2079" t="s">
        <v>320</v>
      </c>
    </row>
    <row r="2080" spans="1:4" x14ac:dyDescent="0.2">
      <c r="A2080" t="s">
        <v>704</v>
      </c>
      <c r="B2080" t="s">
        <v>220</v>
      </c>
      <c r="C2080" t="s">
        <v>386</v>
      </c>
      <c r="D2080" t="s">
        <v>179</v>
      </c>
    </row>
    <row r="2081" spans="1:4" x14ac:dyDescent="0.2">
      <c r="A2081" t="s">
        <v>704</v>
      </c>
      <c r="B2081" t="s">
        <v>220</v>
      </c>
      <c r="C2081" t="s">
        <v>386</v>
      </c>
      <c r="D2081" t="s">
        <v>148</v>
      </c>
    </row>
    <row r="2082" spans="1:4" x14ac:dyDescent="0.2">
      <c r="A2082" t="s">
        <v>704</v>
      </c>
      <c r="B2082" t="s">
        <v>220</v>
      </c>
      <c r="C2082" t="s">
        <v>386</v>
      </c>
      <c r="D2082" t="s">
        <v>228</v>
      </c>
    </row>
    <row r="2083" spans="1:4" x14ac:dyDescent="0.2">
      <c r="A2083" t="s">
        <v>704</v>
      </c>
      <c r="B2083" t="s">
        <v>220</v>
      </c>
      <c r="C2083" t="s">
        <v>386</v>
      </c>
      <c r="D2083" t="s">
        <v>307</v>
      </c>
    </row>
    <row r="2084" spans="1:4" x14ac:dyDescent="0.2">
      <c r="A2084" t="s">
        <v>704</v>
      </c>
      <c r="B2084" t="s">
        <v>220</v>
      </c>
      <c r="C2084" t="s">
        <v>386</v>
      </c>
      <c r="D2084" t="s">
        <v>144</v>
      </c>
    </row>
    <row r="2085" spans="1:4" x14ac:dyDescent="0.2">
      <c r="A2085" t="s">
        <v>704</v>
      </c>
      <c r="B2085" t="s">
        <v>220</v>
      </c>
      <c r="C2085" t="s">
        <v>386</v>
      </c>
      <c r="D2085" t="s">
        <v>339</v>
      </c>
    </row>
    <row r="2086" spans="1:4" x14ac:dyDescent="0.2">
      <c r="A2086" t="s">
        <v>704</v>
      </c>
      <c r="B2086" t="s">
        <v>220</v>
      </c>
      <c r="C2086" t="s">
        <v>386</v>
      </c>
      <c r="D2086" t="s">
        <v>354</v>
      </c>
    </row>
    <row r="2087" spans="1:4" x14ac:dyDescent="0.2">
      <c r="A2087" t="s">
        <v>704</v>
      </c>
      <c r="B2087" t="s">
        <v>220</v>
      </c>
      <c r="C2087" t="s">
        <v>386</v>
      </c>
      <c r="D2087" t="s">
        <v>374</v>
      </c>
    </row>
    <row r="2088" spans="1:4" x14ac:dyDescent="0.2">
      <c r="A2088" t="s">
        <v>704</v>
      </c>
      <c r="B2088" t="s">
        <v>220</v>
      </c>
      <c r="C2088" t="s">
        <v>386</v>
      </c>
      <c r="D2088" t="s">
        <v>89</v>
      </c>
    </row>
    <row r="2089" spans="1:4" x14ac:dyDescent="0.2">
      <c r="A2089" t="s">
        <v>704</v>
      </c>
      <c r="B2089" t="s">
        <v>220</v>
      </c>
      <c r="C2089" t="s">
        <v>386</v>
      </c>
      <c r="D2089" t="s">
        <v>151</v>
      </c>
    </row>
    <row r="2090" spans="1:4" x14ac:dyDescent="0.2">
      <c r="A2090" t="s">
        <v>704</v>
      </c>
      <c r="B2090" t="s">
        <v>220</v>
      </c>
      <c r="C2090" t="s">
        <v>386</v>
      </c>
      <c r="D2090" t="s">
        <v>241</v>
      </c>
    </row>
    <row r="2091" spans="1:4" x14ac:dyDescent="0.2">
      <c r="A2091" t="s">
        <v>704</v>
      </c>
      <c r="B2091" t="s">
        <v>220</v>
      </c>
      <c r="C2091" t="s">
        <v>386</v>
      </c>
      <c r="D2091" t="s">
        <v>265</v>
      </c>
    </row>
    <row r="2092" spans="1:4" x14ac:dyDescent="0.2">
      <c r="A2092" t="s">
        <v>704</v>
      </c>
      <c r="B2092" t="s">
        <v>220</v>
      </c>
      <c r="C2092" t="s">
        <v>386</v>
      </c>
      <c r="D2092" t="s">
        <v>33</v>
      </c>
    </row>
    <row r="2093" spans="1:4" x14ac:dyDescent="0.2">
      <c r="A2093" t="s">
        <v>704</v>
      </c>
      <c r="B2093" t="s">
        <v>220</v>
      </c>
      <c r="C2093" t="s">
        <v>386</v>
      </c>
      <c r="D2093" t="s">
        <v>227</v>
      </c>
    </row>
    <row r="2094" spans="1:4" x14ac:dyDescent="0.2">
      <c r="A2094" t="s">
        <v>704</v>
      </c>
      <c r="B2094" t="s">
        <v>220</v>
      </c>
      <c r="C2094" t="s">
        <v>386</v>
      </c>
      <c r="D2094" t="s">
        <v>364</v>
      </c>
    </row>
    <row r="2095" spans="1:4" x14ac:dyDescent="0.2">
      <c r="A2095" t="s">
        <v>704</v>
      </c>
      <c r="B2095" t="s">
        <v>220</v>
      </c>
      <c r="C2095" t="s">
        <v>386</v>
      </c>
      <c r="D2095" t="s">
        <v>140</v>
      </c>
    </row>
    <row r="2096" spans="1:4" x14ac:dyDescent="0.2">
      <c r="A2096" t="s">
        <v>704</v>
      </c>
      <c r="B2096" t="s">
        <v>220</v>
      </c>
      <c r="C2096" t="s">
        <v>386</v>
      </c>
      <c r="D2096" t="s">
        <v>286</v>
      </c>
    </row>
    <row r="2097" spans="1:4" x14ac:dyDescent="0.2">
      <c r="A2097" t="s">
        <v>704</v>
      </c>
      <c r="B2097" t="s">
        <v>220</v>
      </c>
      <c r="C2097" t="s">
        <v>386</v>
      </c>
      <c r="D2097" t="s">
        <v>47</v>
      </c>
    </row>
    <row r="2098" spans="1:4" x14ac:dyDescent="0.2">
      <c r="A2098" t="s">
        <v>704</v>
      </c>
      <c r="B2098" t="s">
        <v>220</v>
      </c>
      <c r="C2098" t="s">
        <v>386</v>
      </c>
      <c r="D2098" t="s">
        <v>337</v>
      </c>
    </row>
    <row r="2099" spans="1:4" x14ac:dyDescent="0.2">
      <c r="A2099" t="s">
        <v>704</v>
      </c>
      <c r="B2099" t="s">
        <v>220</v>
      </c>
      <c r="C2099" t="s">
        <v>386</v>
      </c>
      <c r="D2099" t="s">
        <v>342</v>
      </c>
    </row>
    <row r="2100" spans="1:4" x14ac:dyDescent="0.2">
      <c r="A2100" t="s">
        <v>704</v>
      </c>
      <c r="B2100" t="s">
        <v>220</v>
      </c>
      <c r="C2100" t="s">
        <v>386</v>
      </c>
      <c r="D2100" t="s">
        <v>366</v>
      </c>
    </row>
    <row r="2101" spans="1:4" x14ac:dyDescent="0.2">
      <c r="A2101" t="s">
        <v>704</v>
      </c>
      <c r="B2101" t="s">
        <v>220</v>
      </c>
      <c r="C2101" t="s">
        <v>386</v>
      </c>
      <c r="D2101" t="s">
        <v>37</v>
      </c>
    </row>
    <row r="2102" spans="1:4" x14ac:dyDescent="0.2">
      <c r="A2102" t="s">
        <v>704</v>
      </c>
      <c r="B2102" t="s">
        <v>220</v>
      </c>
      <c r="C2102" t="s">
        <v>386</v>
      </c>
      <c r="D2102" t="s">
        <v>24</v>
      </c>
    </row>
    <row r="2103" spans="1:4" x14ac:dyDescent="0.2">
      <c r="A2103" t="s">
        <v>704</v>
      </c>
      <c r="B2103" t="s">
        <v>220</v>
      </c>
      <c r="C2103" t="s">
        <v>386</v>
      </c>
      <c r="D2103" t="s">
        <v>262</v>
      </c>
    </row>
    <row r="2104" spans="1:4" x14ac:dyDescent="0.2">
      <c r="A2104" t="s">
        <v>704</v>
      </c>
      <c r="B2104" t="s">
        <v>220</v>
      </c>
      <c r="C2104" t="s">
        <v>386</v>
      </c>
      <c r="D2104" t="s">
        <v>85</v>
      </c>
    </row>
    <row r="2105" spans="1:4" x14ac:dyDescent="0.2">
      <c r="A2105" t="s">
        <v>704</v>
      </c>
      <c r="B2105" t="s">
        <v>220</v>
      </c>
      <c r="C2105" t="s">
        <v>386</v>
      </c>
      <c r="D2105" t="s">
        <v>270</v>
      </c>
    </row>
    <row r="2106" spans="1:4" x14ac:dyDescent="0.2">
      <c r="A2106" t="s">
        <v>704</v>
      </c>
      <c r="B2106" t="s">
        <v>220</v>
      </c>
      <c r="C2106" t="s">
        <v>386</v>
      </c>
      <c r="D2106" t="s">
        <v>98</v>
      </c>
    </row>
    <row r="2107" spans="1:4" x14ac:dyDescent="0.2">
      <c r="A2107" t="s">
        <v>704</v>
      </c>
      <c r="B2107" t="s">
        <v>220</v>
      </c>
      <c r="C2107" t="s">
        <v>386</v>
      </c>
      <c r="D2107" t="s">
        <v>206</v>
      </c>
    </row>
    <row r="2108" spans="1:4" x14ac:dyDescent="0.2">
      <c r="A2108" t="s">
        <v>704</v>
      </c>
      <c r="B2108" t="s">
        <v>220</v>
      </c>
      <c r="C2108" t="s">
        <v>386</v>
      </c>
      <c r="D2108" t="s">
        <v>30</v>
      </c>
    </row>
    <row r="2109" spans="1:4" x14ac:dyDescent="0.2">
      <c r="A2109" t="s">
        <v>704</v>
      </c>
      <c r="B2109" t="s">
        <v>220</v>
      </c>
      <c r="C2109" t="s">
        <v>386</v>
      </c>
      <c r="D2109" t="s">
        <v>341</v>
      </c>
    </row>
    <row r="2110" spans="1:4" x14ac:dyDescent="0.2">
      <c r="A2110" t="s">
        <v>704</v>
      </c>
      <c r="B2110" t="s">
        <v>220</v>
      </c>
      <c r="C2110" t="s">
        <v>386</v>
      </c>
      <c r="D2110" t="s">
        <v>312</v>
      </c>
    </row>
    <row r="2111" spans="1:4" x14ac:dyDescent="0.2">
      <c r="A2111" t="s">
        <v>704</v>
      </c>
      <c r="B2111" t="s">
        <v>220</v>
      </c>
      <c r="C2111" t="s">
        <v>386</v>
      </c>
      <c r="D2111" t="s">
        <v>129</v>
      </c>
    </row>
    <row r="2112" spans="1:4" x14ac:dyDescent="0.2">
      <c r="A2112" t="s">
        <v>704</v>
      </c>
      <c r="B2112" t="s">
        <v>220</v>
      </c>
      <c r="C2112" t="s">
        <v>386</v>
      </c>
      <c r="D2112" t="s">
        <v>367</v>
      </c>
    </row>
    <row r="2113" spans="1:4" x14ac:dyDescent="0.2">
      <c r="A2113" t="s">
        <v>704</v>
      </c>
      <c r="B2113" t="s">
        <v>220</v>
      </c>
      <c r="C2113" t="s">
        <v>386</v>
      </c>
      <c r="D2113" t="s">
        <v>172</v>
      </c>
    </row>
    <row r="2114" spans="1:4" x14ac:dyDescent="0.2">
      <c r="A2114" t="s">
        <v>704</v>
      </c>
      <c r="B2114" t="s">
        <v>220</v>
      </c>
      <c r="C2114" t="s">
        <v>386</v>
      </c>
      <c r="D2114" t="s">
        <v>303</v>
      </c>
    </row>
    <row r="2115" spans="1:4" x14ac:dyDescent="0.2">
      <c r="A2115" t="s">
        <v>704</v>
      </c>
      <c r="B2115" t="s">
        <v>220</v>
      </c>
      <c r="C2115" t="s">
        <v>386</v>
      </c>
      <c r="D2115" t="s">
        <v>7</v>
      </c>
    </row>
    <row r="2116" spans="1:4" x14ac:dyDescent="0.2">
      <c r="A2116" t="s">
        <v>704</v>
      </c>
      <c r="B2116" t="s">
        <v>220</v>
      </c>
      <c r="C2116" t="s">
        <v>386</v>
      </c>
      <c r="D2116" t="s">
        <v>319</v>
      </c>
    </row>
    <row r="2117" spans="1:4" x14ac:dyDescent="0.2">
      <c r="A2117" t="s">
        <v>704</v>
      </c>
      <c r="B2117" t="s">
        <v>50</v>
      </c>
      <c r="C2117" t="s">
        <v>386</v>
      </c>
      <c r="D2117" t="s">
        <v>339</v>
      </c>
    </row>
    <row r="2118" spans="1:4" x14ac:dyDescent="0.2">
      <c r="A2118" t="s">
        <v>704</v>
      </c>
      <c r="B2118" t="s">
        <v>50</v>
      </c>
      <c r="C2118" t="s">
        <v>386</v>
      </c>
      <c r="D2118" t="s">
        <v>354</v>
      </c>
    </row>
    <row r="2119" spans="1:4" x14ac:dyDescent="0.2">
      <c r="A2119" t="s">
        <v>704</v>
      </c>
      <c r="B2119" t="s">
        <v>50</v>
      </c>
      <c r="C2119" t="s">
        <v>386</v>
      </c>
      <c r="D2119" t="s">
        <v>148</v>
      </c>
    </row>
    <row r="2120" spans="1:4" x14ac:dyDescent="0.2">
      <c r="A2120" t="s">
        <v>704</v>
      </c>
      <c r="B2120" t="s">
        <v>50</v>
      </c>
      <c r="C2120" t="s">
        <v>386</v>
      </c>
      <c r="D2120" t="s">
        <v>179</v>
      </c>
    </row>
    <row r="2121" spans="1:4" x14ac:dyDescent="0.2">
      <c r="A2121" t="s">
        <v>704</v>
      </c>
      <c r="B2121" t="s">
        <v>50</v>
      </c>
      <c r="C2121" t="s">
        <v>386</v>
      </c>
      <c r="D2121" t="s">
        <v>305</v>
      </c>
    </row>
    <row r="2122" spans="1:4" x14ac:dyDescent="0.2">
      <c r="A2122" t="s">
        <v>704</v>
      </c>
      <c r="B2122" t="s">
        <v>242</v>
      </c>
      <c r="C2122" t="s">
        <v>386</v>
      </c>
      <c r="D2122" t="s">
        <v>135</v>
      </c>
    </row>
    <row r="2123" spans="1:4" x14ac:dyDescent="0.2">
      <c r="A2123" t="s">
        <v>704</v>
      </c>
      <c r="B2123" t="s">
        <v>242</v>
      </c>
      <c r="C2123" t="s">
        <v>386</v>
      </c>
      <c r="D2123" t="s">
        <v>127</v>
      </c>
    </row>
    <row r="2124" spans="1:4" x14ac:dyDescent="0.2">
      <c r="A2124" t="s">
        <v>704</v>
      </c>
      <c r="B2124" t="s">
        <v>242</v>
      </c>
      <c r="C2124" t="s">
        <v>386</v>
      </c>
      <c r="D2124" t="s">
        <v>213</v>
      </c>
    </row>
    <row r="2125" spans="1:4" x14ac:dyDescent="0.2">
      <c r="A2125" t="s">
        <v>704</v>
      </c>
      <c r="B2125" t="s">
        <v>242</v>
      </c>
      <c r="C2125" t="s">
        <v>386</v>
      </c>
      <c r="D2125" t="s">
        <v>177</v>
      </c>
    </row>
    <row r="2126" spans="1:4" x14ac:dyDescent="0.2">
      <c r="A2126" t="s">
        <v>704</v>
      </c>
      <c r="B2126" t="s">
        <v>242</v>
      </c>
      <c r="C2126" t="s">
        <v>386</v>
      </c>
      <c r="D2126" t="s">
        <v>136</v>
      </c>
    </row>
    <row r="2127" spans="1:4" x14ac:dyDescent="0.2">
      <c r="A2127" t="s">
        <v>704</v>
      </c>
      <c r="B2127" t="s">
        <v>242</v>
      </c>
      <c r="C2127" t="s">
        <v>386</v>
      </c>
      <c r="D2127" t="s">
        <v>172</v>
      </c>
    </row>
    <row r="2128" spans="1:4" x14ac:dyDescent="0.2">
      <c r="A2128" t="s">
        <v>704</v>
      </c>
      <c r="B2128" t="s">
        <v>242</v>
      </c>
      <c r="C2128" t="s">
        <v>386</v>
      </c>
      <c r="D2128" t="s">
        <v>179</v>
      </c>
    </row>
    <row r="2129" spans="1:5" x14ac:dyDescent="0.2">
      <c r="A2129" t="s">
        <v>704</v>
      </c>
      <c r="B2129" t="s">
        <v>242</v>
      </c>
      <c r="C2129" t="s">
        <v>386</v>
      </c>
      <c r="D2129" t="s">
        <v>248</v>
      </c>
    </row>
    <row r="2130" spans="1:5" x14ac:dyDescent="0.2">
      <c r="A2130" t="s">
        <v>704</v>
      </c>
      <c r="B2130" t="s">
        <v>242</v>
      </c>
      <c r="C2130" t="s">
        <v>386</v>
      </c>
      <c r="D2130" t="s">
        <v>320</v>
      </c>
    </row>
    <row r="2131" spans="1:5" x14ac:dyDescent="0.2">
      <c r="A2131" t="s">
        <v>704</v>
      </c>
      <c r="B2131" t="s">
        <v>242</v>
      </c>
      <c r="C2131" t="s">
        <v>386</v>
      </c>
      <c r="D2131" t="s">
        <v>158</v>
      </c>
    </row>
    <row r="2132" spans="1:5" x14ac:dyDescent="0.2">
      <c r="A2132" t="s">
        <v>704</v>
      </c>
      <c r="B2132" t="s">
        <v>242</v>
      </c>
      <c r="C2132" t="s">
        <v>386</v>
      </c>
      <c r="D2132" t="s">
        <v>305</v>
      </c>
    </row>
    <row r="2133" spans="1:5" x14ac:dyDescent="0.2">
      <c r="A2133" t="s">
        <v>704</v>
      </c>
      <c r="B2133" t="s">
        <v>242</v>
      </c>
      <c r="C2133" t="s">
        <v>386</v>
      </c>
      <c r="D2133" t="s">
        <v>320</v>
      </c>
    </row>
    <row r="2134" spans="1:5" x14ac:dyDescent="0.2">
      <c r="A2134" t="s">
        <v>704</v>
      </c>
      <c r="B2134" t="s">
        <v>242</v>
      </c>
      <c r="C2134" t="s">
        <v>386</v>
      </c>
      <c r="D2134" t="s">
        <v>129</v>
      </c>
    </row>
    <row r="2135" spans="1:5" x14ac:dyDescent="0.2">
      <c r="A2135" t="s">
        <v>704</v>
      </c>
      <c r="B2135" t="s">
        <v>242</v>
      </c>
      <c r="C2135" t="s">
        <v>386</v>
      </c>
      <c r="D2135" t="s">
        <v>265</v>
      </c>
    </row>
    <row r="2136" spans="1:5" x14ac:dyDescent="0.2">
      <c r="A2136" t="s">
        <v>704</v>
      </c>
      <c r="B2136" t="s">
        <v>242</v>
      </c>
      <c r="C2136" t="s">
        <v>386</v>
      </c>
      <c r="D2136" t="s">
        <v>30</v>
      </c>
    </row>
    <row r="2137" spans="1:5" x14ac:dyDescent="0.2">
      <c r="A2137" t="s">
        <v>704</v>
      </c>
      <c r="B2137" t="s">
        <v>242</v>
      </c>
      <c r="C2137" t="s">
        <v>386</v>
      </c>
      <c r="D2137" t="s">
        <v>210</v>
      </c>
    </row>
    <row r="2138" spans="1:5" x14ac:dyDescent="0.2">
      <c r="A2138" t="s">
        <v>704</v>
      </c>
      <c r="B2138" t="s">
        <v>331</v>
      </c>
      <c r="C2138" t="s">
        <v>386</v>
      </c>
      <c r="D2138" t="s">
        <v>179</v>
      </c>
    </row>
    <row r="2139" spans="1:5" x14ac:dyDescent="0.2">
      <c r="A2139" t="s">
        <v>704</v>
      </c>
      <c r="B2139" t="s">
        <v>331</v>
      </c>
      <c r="C2139" t="s">
        <v>386</v>
      </c>
      <c r="D2139" t="s">
        <v>327</v>
      </c>
    </row>
    <row r="2140" spans="1:5" x14ac:dyDescent="0.2">
      <c r="A2140" t="s">
        <v>704</v>
      </c>
      <c r="B2140" t="s">
        <v>331</v>
      </c>
      <c r="C2140" t="s">
        <v>386</v>
      </c>
      <c r="D2140" t="s">
        <v>326</v>
      </c>
    </row>
    <row r="2141" spans="1:5" x14ac:dyDescent="0.2">
      <c r="A2141" t="s">
        <v>704</v>
      </c>
      <c r="B2141" t="s">
        <v>331</v>
      </c>
      <c r="C2141" t="s">
        <v>386</v>
      </c>
      <c r="D2141" t="s">
        <v>354</v>
      </c>
    </row>
    <row r="2142" spans="1:5" x14ac:dyDescent="0.2">
      <c r="A2142" t="s">
        <v>704</v>
      </c>
      <c r="B2142" t="s">
        <v>331</v>
      </c>
      <c r="C2142" t="s">
        <v>386</v>
      </c>
      <c r="D2142" t="s">
        <v>164</v>
      </c>
    </row>
    <row r="2143" spans="1:5" x14ac:dyDescent="0.2">
      <c r="A2143" t="s">
        <v>704</v>
      </c>
      <c r="B2143" t="s">
        <v>70</v>
      </c>
      <c r="C2143" t="s">
        <v>384</v>
      </c>
      <c r="D2143" t="s">
        <v>202</v>
      </c>
      <c r="E2143" t="s">
        <v>443</v>
      </c>
    </row>
    <row r="2144" spans="1:5" x14ac:dyDescent="0.2">
      <c r="A2144" t="s">
        <v>704</v>
      </c>
      <c r="B2144" t="s">
        <v>70</v>
      </c>
      <c r="C2144" t="s">
        <v>386</v>
      </c>
      <c r="D2144" t="s">
        <v>305</v>
      </c>
    </row>
    <row r="2145" spans="1:4" x14ac:dyDescent="0.2">
      <c r="A2145" t="s">
        <v>704</v>
      </c>
      <c r="B2145" t="s">
        <v>70</v>
      </c>
      <c r="C2145" t="s">
        <v>386</v>
      </c>
      <c r="D2145" t="s">
        <v>172</v>
      </c>
    </row>
    <row r="2146" spans="1:4" x14ac:dyDescent="0.2">
      <c r="A2146" t="s">
        <v>704</v>
      </c>
      <c r="B2146" t="s">
        <v>70</v>
      </c>
      <c r="C2146" t="s">
        <v>386</v>
      </c>
      <c r="D2146" t="s">
        <v>33</v>
      </c>
    </row>
    <row r="2147" spans="1:4" x14ac:dyDescent="0.2">
      <c r="A2147" t="s">
        <v>704</v>
      </c>
      <c r="B2147" t="s">
        <v>70</v>
      </c>
      <c r="C2147" t="s">
        <v>386</v>
      </c>
      <c r="D2147" t="s">
        <v>21</v>
      </c>
    </row>
    <row r="2148" spans="1:4" x14ac:dyDescent="0.2">
      <c r="A2148" t="s">
        <v>704</v>
      </c>
      <c r="B2148" t="s">
        <v>70</v>
      </c>
      <c r="C2148" t="s">
        <v>386</v>
      </c>
      <c r="D2148" t="s">
        <v>179</v>
      </c>
    </row>
    <row r="2149" spans="1:4" x14ac:dyDescent="0.2">
      <c r="A2149" t="s">
        <v>704</v>
      </c>
      <c r="B2149" t="s">
        <v>70</v>
      </c>
      <c r="C2149" t="s">
        <v>386</v>
      </c>
      <c r="D2149" t="s">
        <v>135</v>
      </c>
    </row>
    <row r="2150" spans="1:4" x14ac:dyDescent="0.2">
      <c r="A2150" t="s">
        <v>704</v>
      </c>
      <c r="B2150" t="s">
        <v>70</v>
      </c>
      <c r="C2150" t="s">
        <v>386</v>
      </c>
      <c r="D2150" t="s">
        <v>177</v>
      </c>
    </row>
    <row r="2151" spans="1:4" x14ac:dyDescent="0.2">
      <c r="A2151" t="s">
        <v>704</v>
      </c>
      <c r="B2151" t="s">
        <v>70</v>
      </c>
      <c r="C2151" t="s">
        <v>386</v>
      </c>
      <c r="D2151" t="s">
        <v>213</v>
      </c>
    </row>
    <row r="2152" spans="1:4" x14ac:dyDescent="0.2">
      <c r="A2152" t="s">
        <v>704</v>
      </c>
      <c r="B2152" t="s">
        <v>70</v>
      </c>
      <c r="C2152" t="s">
        <v>386</v>
      </c>
      <c r="D2152" t="s">
        <v>148</v>
      </c>
    </row>
    <row r="2153" spans="1:4" x14ac:dyDescent="0.2">
      <c r="A2153" t="s">
        <v>704</v>
      </c>
      <c r="B2153" t="s">
        <v>70</v>
      </c>
      <c r="C2153" t="s">
        <v>386</v>
      </c>
      <c r="D2153" t="s">
        <v>151</v>
      </c>
    </row>
    <row r="2154" spans="1:4" x14ac:dyDescent="0.2">
      <c r="A2154" t="s">
        <v>704</v>
      </c>
      <c r="B2154" t="s">
        <v>70</v>
      </c>
      <c r="C2154" t="s">
        <v>386</v>
      </c>
      <c r="D2154" t="s">
        <v>227</v>
      </c>
    </row>
    <row r="2155" spans="1:4" x14ac:dyDescent="0.2">
      <c r="A2155" t="s">
        <v>704</v>
      </c>
      <c r="B2155" t="s">
        <v>208</v>
      </c>
      <c r="C2155" t="s">
        <v>386</v>
      </c>
      <c r="D2155" t="s">
        <v>179</v>
      </c>
    </row>
    <row r="2156" spans="1:4" x14ac:dyDescent="0.2">
      <c r="A2156" t="s">
        <v>704</v>
      </c>
      <c r="B2156" t="s">
        <v>208</v>
      </c>
      <c r="C2156" t="s">
        <v>386</v>
      </c>
      <c r="D2156" t="s">
        <v>305</v>
      </c>
    </row>
    <row r="2157" spans="1:4" x14ac:dyDescent="0.2">
      <c r="A2157" t="s">
        <v>704</v>
      </c>
      <c r="B2157" t="s">
        <v>173</v>
      </c>
      <c r="C2157" t="s">
        <v>386</v>
      </c>
      <c r="D2157" t="s">
        <v>305</v>
      </c>
    </row>
    <row r="2158" spans="1:4" x14ac:dyDescent="0.2">
      <c r="A2158" t="s">
        <v>704</v>
      </c>
      <c r="B2158" t="s">
        <v>173</v>
      </c>
      <c r="C2158" t="s">
        <v>386</v>
      </c>
      <c r="D2158" t="s">
        <v>179</v>
      </c>
    </row>
    <row r="2159" spans="1:4" x14ac:dyDescent="0.2">
      <c r="A2159" t="s">
        <v>704</v>
      </c>
      <c r="B2159" t="s">
        <v>3</v>
      </c>
      <c r="C2159" t="s">
        <v>386</v>
      </c>
      <c r="D2159" t="s">
        <v>135</v>
      </c>
    </row>
    <row r="2160" spans="1:4" x14ac:dyDescent="0.2">
      <c r="A2160" t="s">
        <v>704</v>
      </c>
      <c r="B2160" t="s">
        <v>3</v>
      </c>
      <c r="C2160" t="s">
        <v>386</v>
      </c>
      <c r="D2160" t="s">
        <v>127</v>
      </c>
    </row>
    <row r="2161" spans="1:4" x14ac:dyDescent="0.2">
      <c r="A2161" t="s">
        <v>704</v>
      </c>
      <c r="B2161" t="s">
        <v>3</v>
      </c>
      <c r="C2161" t="s">
        <v>386</v>
      </c>
      <c r="D2161" t="s">
        <v>213</v>
      </c>
    </row>
    <row r="2162" spans="1:4" x14ac:dyDescent="0.2">
      <c r="A2162" t="s">
        <v>704</v>
      </c>
      <c r="B2162" t="s">
        <v>3</v>
      </c>
      <c r="C2162" t="s">
        <v>386</v>
      </c>
      <c r="D2162" t="s">
        <v>177</v>
      </c>
    </row>
    <row r="2163" spans="1:4" x14ac:dyDescent="0.2">
      <c r="A2163" t="s">
        <v>704</v>
      </c>
      <c r="B2163" t="s">
        <v>3</v>
      </c>
      <c r="C2163" t="s">
        <v>386</v>
      </c>
      <c r="D2163" t="s">
        <v>136</v>
      </c>
    </row>
    <row r="2164" spans="1:4" x14ac:dyDescent="0.2">
      <c r="A2164" t="s">
        <v>704</v>
      </c>
      <c r="B2164" t="s">
        <v>3</v>
      </c>
      <c r="C2164" t="s">
        <v>386</v>
      </c>
      <c r="D2164" t="s">
        <v>305</v>
      </c>
    </row>
    <row r="2165" spans="1:4" x14ac:dyDescent="0.2">
      <c r="A2165" t="s">
        <v>704</v>
      </c>
      <c r="B2165" t="s">
        <v>3</v>
      </c>
      <c r="C2165" t="s">
        <v>386</v>
      </c>
      <c r="D2165" t="s">
        <v>172</v>
      </c>
    </row>
    <row r="2166" spans="1:4" x14ac:dyDescent="0.2">
      <c r="A2166" t="s">
        <v>704</v>
      </c>
      <c r="B2166" t="s">
        <v>3</v>
      </c>
      <c r="C2166" t="s">
        <v>386</v>
      </c>
      <c r="D2166" t="s">
        <v>179</v>
      </c>
    </row>
    <row r="2167" spans="1:4" x14ac:dyDescent="0.2">
      <c r="A2167" t="s">
        <v>704</v>
      </c>
      <c r="B2167" t="s">
        <v>3</v>
      </c>
      <c r="C2167" t="s">
        <v>386</v>
      </c>
      <c r="D2167" t="s">
        <v>59</v>
      </c>
    </row>
    <row r="2168" spans="1:4" x14ac:dyDescent="0.2">
      <c r="A2168" t="s">
        <v>704</v>
      </c>
      <c r="B2168" t="s">
        <v>170</v>
      </c>
      <c r="C2168" t="s">
        <v>386</v>
      </c>
      <c r="D2168" t="s">
        <v>305</v>
      </c>
    </row>
    <row r="2169" spans="1:4" x14ac:dyDescent="0.2">
      <c r="A2169" t="s">
        <v>704</v>
      </c>
      <c r="B2169" t="s">
        <v>170</v>
      </c>
      <c r="C2169" t="s">
        <v>386</v>
      </c>
      <c r="D2169" t="s">
        <v>179</v>
      </c>
    </row>
    <row r="2170" spans="1:4" x14ac:dyDescent="0.2">
      <c r="A2170" t="s">
        <v>704</v>
      </c>
      <c r="B2170" t="s">
        <v>170</v>
      </c>
      <c r="C2170" t="s">
        <v>386</v>
      </c>
      <c r="D2170" t="s">
        <v>257</v>
      </c>
    </row>
    <row r="2171" spans="1:4" x14ac:dyDescent="0.2">
      <c r="A2171" t="s">
        <v>704</v>
      </c>
      <c r="B2171" t="s">
        <v>257</v>
      </c>
      <c r="C2171" t="s">
        <v>386</v>
      </c>
      <c r="D2171" t="s">
        <v>59</v>
      </c>
    </row>
    <row r="2172" spans="1:4" x14ac:dyDescent="0.2">
      <c r="A2172" t="s">
        <v>704</v>
      </c>
      <c r="B2172" t="s">
        <v>280</v>
      </c>
      <c r="C2172" t="s">
        <v>386</v>
      </c>
      <c r="D2172" t="s">
        <v>305</v>
      </c>
    </row>
    <row r="2173" spans="1:4" x14ac:dyDescent="0.2">
      <c r="A2173" t="s">
        <v>704</v>
      </c>
      <c r="B2173" t="s">
        <v>280</v>
      </c>
      <c r="C2173" t="s">
        <v>386</v>
      </c>
      <c r="D2173" t="s">
        <v>172</v>
      </c>
    </row>
    <row r="2174" spans="1:4" x14ac:dyDescent="0.2">
      <c r="A2174" t="s">
        <v>704</v>
      </c>
      <c r="B2174" t="s">
        <v>280</v>
      </c>
      <c r="C2174" t="s">
        <v>386</v>
      </c>
      <c r="D2174" t="s">
        <v>72</v>
      </c>
    </row>
    <row r="2175" spans="1:4" x14ac:dyDescent="0.2">
      <c r="A2175" t="s">
        <v>704</v>
      </c>
      <c r="B2175" t="s">
        <v>280</v>
      </c>
      <c r="C2175" t="s">
        <v>386</v>
      </c>
      <c r="D2175" t="s">
        <v>179</v>
      </c>
    </row>
    <row r="2176" spans="1:4" x14ac:dyDescent="0.2">
      <c r="A2176" t="s">
        <v>704</v>
      </c>
      <c r="B2176" t="s">
        <v>280</v>
      </c>
      <c r="C2176" t="s">
        <v>386</v>
      </c>
      <c r="D2176" t="s">
        <v>213</v>
      </c>
    </row>
    <row r="2177" spans="1:5" x14ac:dyDescent="0.2">
      <c r="A2177" t="s">
        <v>704</v>
      </c>
      <c r="B2177" t="s">
        <v>320</v>
      </c>
      <c r="C2177" t="s">
        <v>386</v>
      </c>
      <c r="D2177" t="s">
        <v>172</v>
      </c>
    </row>
    <row r="2178" spans="1:5" x14ac:dyDescent="0.2">
      <c r="A2178" t="s">
        <v>704</v>
      </c>
      <c r="B2178" t="s">
        <v>320</v>
      </c>
      <c r="C2178" t="s">
        <v>386</v>
      </c>
      <c r="D2178" t="s">
        <v>305</v>
      </c>
    </row>
    <row r="2179" spans="1:5" x14ac:dyDescent="0.2">
      <c r="A2179" t="s">
        <v>704</v>
      </c>
      <c r="B2179" t="s">
        <v>320</v>
      </c>
      <c r="C2179" t="s">
        <v>386</v>
      </c>
      <c r="D2179" t="s">
        <v>33</v>
      </c>
    </row>
    <row r="2180" spans="1:5" x14ac:dyDescent="0.2">
      <c r="A2180" t="s">
        <v>704</v>
      </c>
      <c r="B2180" t="s">
        <v>320</v>
      </c>
      <c r="C2180" t="s">
        <v>386</v>
      </c>
      <c r="D2180" t="s">
        <v>290</v>
      </c>
    </row>
    <row r="2181" spans="1:5" x14ac:dyDescent="0.2">
      <c r="A2181" t="s">
        <v>704</v>
      </c>
      <c r="B2181" t="s">
        <v>248</v>
      </c>
      <c r="C2181" t="s">
        <v>384</v>
      </c>
      <c r="D2181" t="s">
        <v>202</v>
      </c>
      <c r="E2181" t="s">
        <v>443</v>
      </c>
    </row>
    <row r="2182" spans="1:5" x14ac:dyDescent="0.2">
      <c r="A2182" t="s">
        <v>704</v>
      </c>
      <c r="B2182" t="s">
        <v>248</v>
      </c>
      <c r="C2182" t="s">
        <v>384</v>
      </c>
      <c r="D2182" t="s">
        <v>202</v>
      </c>
      <c r="E2182" t="s">
        <v>444</v>
      </c>
    </row>
    <row r="2183" spans="1:5" x14ac:dyDescent="0.2">
      <c r="A2183" t="s">
        <v>704</v>
      </c>
      <c r="B2183" t="s">
        <v>248</v>
      </c>
      <c r="C2183" t="s">
        <v>386</v>
      </c>
      <c r="D2183" t="s">
        <v>305</v>
      </c>
    </row>
    <row r="2184" spans="1:5" x14ac:dyDescent="0.2">
      <c r="A2184" t="s">
        <v>704</v>
      </c>
      <c r="B2184" t="s">
        <v>248</v>
      </c>
      <c r="C2184" t="s">
        <v>386</v>
      </c>
      <c r="D2184" t="s">
        <v>172</v>
      </c>
    </row>
    <row r="2185" spans="1:5" x14ac:dyDescent="0.2">
      <c r="A2185" t="s">
        <v>704</v>
      </c>
      <c r="B2185" t="s">
        <v>248</v>
      </c>
      <c r="C2185" t="s">
        <v>386</v>
      </c>
      <c r="D2185" t="s">
        <v>320</v>
      </c>
    </row>
    <row r="2186" spans="1:5" x14ac:dyDescent="0.2">
      <c r="A2186" t="s">
        <v>704</v>
      </c>
      <c r="B2186" t="s">
        <v>248</v>
      </c>
      <c r="C2186" t="s">
        <v>386</v>
      </c>
      <c r="D2186" t="s">
        <v>33</v>
      </c>
    </row>
    <row r="2187" spans="1:5" x14ac:dyDescent="0.2">
      <c r="A2187" t="s">
        <v>704</v>
      </c>
      <c r="B2187" t="s">
        <v>248</v>
      </c>
      <c r="C2187" t="s">
        <v>386</v>
      </c>
      <c r="D2187" t="s">
        <v>109</v>
      </c>
    </row>
    <row r="2188" spans="1:5" x14ac:dyDescent="0.2">
      <c r="A2188" t="s">
        <v>704</v>
      </c>
      <c r="B2188" t="s">
        <v>248</v>
      </c>
      <c r="C2188" t="s">
        <v>386</v>
      </c>
      <c r="D2188" t="s">
        <v>40</v>
      </c>
    </row>
    <row r="2189" spans="1:5" x14ac:dyDescent="0.2">
      <c r="A2189" t="s">
        <v>704</v>
      </c>
      <c r="B2189" t="s">
        <v>248</v>
      </c>
      <c r="C2189" t="s">
        <v>386</v>
      </c>
      <c r="D2189" t="s">
        <v>271</v>
      </c>
    </row>
    <row r="2190" spans="1:5" x14ac:dyDescent="0.2">
      <c r="A2190" t="s">
        <v>704</v>
      </c>
      <c r="B2190" t="s">
        <v>248</v>
      </c>
      <c r="C2190" t="s">
        <v>386</v>
      </c>
      <c r="D2190" t="s">
        <v>80</v>
      </c>
    </row>
    <row r="2191" spans="1:5" x14ac:dyDescent="0.2">
      <c r="A2191" t="s">
        <v>704</v>
      </c>
      <c r="B2191" t="s">
        <v>245</v>
      </c>
      <c r="C2191" t="s">
        <v>386</v>
      </c>
      <c r="D2191" t="s">
        <v>305</v>
      </c>
    </row>
    <row r="2192" spans="1:5" x14ac:dyDescent="0.2">
      <c r="A2192" t="s">
        <v>704</v>
      </c>
      <c r="B2192" t="s">
        <v>245</v>
      </c>
      <c r="C2192" t="s">
        <v>386</v>
      </c>
      <c r="D2192" t="s">
        <v>248</v>
      </c>
    </row>
    <row r="2193" spans="1:4" x14ac:dyDescent="0.2">
      <c r="A2193" t="s">
        <v>704</v>
      </c>
      <c r="B2193" t="s">
        <v>245</v>
      </c>
      <c r="C2193" t="s">
        <v>386</v>
      </c>
      <c r="D2193" t="s">
        <v>320</v>
      </c>
    </row>
    <row r="2194" spans="1:4" x14ac:dyDescent="0.2">
      <c r="A2194" t="s">
        <v>704</v>
      </c>
      <c r="B2194" t="s">
        <v>245</v>
      </c>
      <c r="C2194" t="s">
        <v>386</v>
      </c>
      <c r="D2194" t="s">
        <v>109</v>
      </c>
    </row>
    <row r="2195" spans="1:4" x14ac:dyDescent="0.2">
      <c r="A2195" t="s">
        <v>704</v>
      </c>
      <c r="B2195" t="s">
        <v>245</v>
      </c>
      <c r="C2195" t="s">
        <v>386</v>
      </c>
      <c r="D2195" t="s">
        <v>40</v>
      </c>
    </row>
    <row r="2196" spans="1:4" x14ac:dyDescent="0.2">
      <c r="A2196" t="s">
        <v>704</v>
      </c>
      <c r="B2196" t="s">
        <v>158</v>
      </c>
      <c r="C2196" t="s">
        <v>386</v>
      </c>
      <c r="D2196" t="s">
        <v>135</v>
      </c>
    </row>
    <row r="2197" spans="1:4" x14ac:dyDescent="0.2">
      <c r="A2197" t="s">
        <v>704</v>
      </c>
      <c r="B2197" t="s">
        <v>158</v>
      </c>
      <c r="C2197" t="s">
        <v>386</v>
      </c>
      <c r="D2197" t="s">
        <v>127</v>
      </c>
    </row>
    <row r="2198" spans="1:4" x14ac:dyDescent="0.2">
      <c r="A2198" t="s">
        <v>704</v>
      </c>
      <c r="B2198" t="s">
        <v>158</v>
      </c>
      <c r="C2198" t="s">
        <v>386</v>
      </c>
      <c r="D2198" t="s">
        <v>213</v>
      </c>
    </row>
    <row r="2199" spans="1:4" x14ac:dyDescent="0.2">
      <c r="A2199" t="s">
        <v>704</v>
      </c>
      <c r="B2199" t="s">
        <v>158</v>
      </c>
      <c r="C2199" t="s">
        <v>386</v>
      </c>
      <c r="D2199" t="s">
        <v>177</v>
      </c>
    </row>
    <row r="2200" spans="1:4" x14ac:dyDescent="0.2">
      <c r="A2200" t="s">
        <v>704</v>
      </c>
      <c r="B2200" t="s">
        <v>158</v>
      </c>
      <c r="C2200" t="s">
        <v>386</v>
      </c>
      <c r="D2200" t="s">
        <v>136</v>
      </c>
    </row>
    <row r="2201" spans="1:4" x14ac:dyDescent="0.2">
      <c r="A2201" t="s">
        <v>704</v>
      </c>
      <c r="B2201" t="s">
        <v>158</v>
      </c>
      <c r="C2201" t="s">
        <v>386</v>
      </c>
      <c r="D2201" t="s">
        <v>305</v>
      </c>
    </row>
    <row r="2202" spans="1:4" x14ac:dyDescent="0.2">
      <c r="A2202" t="s">
        <v>704</v>
      </c>
      <c r="B2202" t="s">
        <v>158</v>
      </c>
      <c r="C2202" t="s">
        <v>386</v>
      </c>
      <c r="D2202" t="s">
        <v>172</v>
      </c>
    </row>
    <row r="2203" spans="1:4" x14ac:dyDescent="0.2">
      <c r="A2203" t="s">
        <v>704</v>
      </c>
      <c r="B2203" t="s">
        <v>158</v>
      </c>
      <c r="C2203" t="s">
        <v>386</v>
      </c>
      <c r="D2203" t="s">
        <v>179</v>
      </c>
    </row>
    <row r="2204" spans="1:4" x14ac:dyDescent="0.2">
      <c r="A2204" t="s">
        <v>704</v>
      </c>
      <c r="B2204" t="s">
        <v>158</v>
      </c>
      <c r="C2204" t="s">
        <v>386</v>
      </c>
      <c r="D2204" t="s">
        <v>30</v>
      </c>
    </row>
    <row r="2205" spans="1:4" x14ac:dyDescent="0.2">
      <c r="A2205" t="s">
        <v>704</v>
      </c>
      <c r="B2205" t="s">
        <v>158</v>
      </c>
      <c r="C2205" t="s">
        <v>386</v>
      </c>
      <c r="D2205" t="s">
        <v>320</v>
      </c>
    </row>
    <row r="2206" spans="1:4" x14ac:dyDescent="0.2">
      <c r="A2206" t="s">
        <v>704</v>
      </c>
      <c r="B2206" t="s">
        <v>158</v>
      </c>
      <c r="C2206" t="s">
        <v>386</v>
      </c>
      <c r="D2206" t="s">
        <v>129</v>
      </c>
    </row>
    <row r="2207" spans="1:4" x14ac:dyDescent="0.2">
      <c r="A2207" t="s">
        <v>704</v>
      </c>
      <c r="B2207" t="s">
        <v>158</v>
      </c>
      <c r="C2207" t="s">
        <v>386</v>
      </c>
      <c r="D2207" t="s">
        <v>248</v>
      </c>
    </row>
    <row r="2208" spans="1:4" x14ac:dyDescent="0.2">
      <c r="A2208" t="s">
        <v>704</v>
      </c>
      <c r="B2208" t="s">
        <v>158</v>
      </c>
      <c r="C2208" t="s">
        <v>386</v>
      </c>
      <c r="D2208" t="s">
        <v>265</v>
      </c>
    </row>
    <row r="2209" spans="1:4" x14ac:dyDescent="0.2">
      <c r="A2209" t="s">
        <v>704</v>
      </c>
      <c r="B2209" t="s">
        <v>158</v>
      </c>
      <c r="C2209" t="s">
        <v>386</v>
      </c>
      <c r="D2209" t="s">
        <v>181</v>
      </c>
    </row>
    <row r="2210" spans="1:4" x14ac:dyDescent="0.2">
      <c r="A2210" t="s">
        <v>704</v>
      </c>
      <c r="B2210" t="s">
        <v>158</v>
      </c>
      <c r="C2210" t="s">
        <v>386</v>
      </c>
      <c r="D2210" t="s">
        <v>364</v>
      </c>
    </row>
    <row r="2211" spans="1:4" x14ac:dyDescent="0.2">
      <c r="A2211" t="s">
        <v>704</v>
      </c>
      <c r="B2211" t="s">
        <v>158</v>
      </c>
      <c r="C2211" t="s">
        <v>386</v>
      </c>
      <c r="D2211" t="s">
        <v>202</v>
      </c>
    </row>
    <row r="2212" spans="1:4" x14ac:dyDescent="0.2">
      <c r="A2212" t="s">
        <v>704</v>
      </c>
      <c r="B2212" t="s">
        <v>112</v>
      </c>
      <c r="C2212" t="s">
        <v>386</v>
      </c>
      <c r="D2212" t="s">
        <v>305</v>
      </c>
    </row>
    <row r="2213" spans="1:4" x14ac:dyDescent="0.2">
      <c r="A2213" t="s">
        <v>704</v>
      </c>
      <c r="B2213" t="s">
        <v>112</v>
      </c>
      <c r="C2213" t="s">
        <v>386</v>
      </c>
      <c r="D2213" t="s">
        <v>135</v>
      </c>
    </row>
    <row r="2214" spans="1:4" x14ac:dyDescent="0.2">
      <c r="A2214" t="s">
        <v>704</v>
      </c>
      <c r="B2214" t="s">
        <v>112</v>
      </c>
      <c r="C2214" t="s">
        <v>386</v>
      </c>
      <c r="D2214" t="s">
        <v>127</v>
      </c>
    </row>
    <row r="2215" spans="1:4" x14ac:dyDescent="0.2">
      <c r="A2215" t="s">
        <v>704</v>
      </c>
      <c r="B2215" t="s">
        <v>112</v>
      </c>
      <c r="C2215" t="s">
        <v>386</v>
      </c>
      <c r="D2215" t="s">
        <v>213</v>
      </c>
    </row>
    <row r="2216" spans="1:4" x14ac:dyDescent="0.2">
      <c r="A2216" t="s">
        <v>704</v>
      </c>
      <c r="B2216" t="s">
        <v>112</v>
      </c>
      <c r="C2216" t="s">
        <v>386</v>
      </c>
      <c r="D2216" t="s">
        <v>177</v>
      </c>
    </row>
    <row r="2217" spans="1:4" x14ac:dyDescent="0.2">
      <c r="A2217" t="s">
        <v>704</v>
      </c>
      <c r="B2217" t="s">
        <v>112</v>
      </c>
      <c r="C2217" t="s">
        <v>386</v>
      </c>
      <c r="D2217" t="s">
        <v>136</v>
      </c>
    </row>
    <row r="2218" spans="1:4" x14ac:dyDescent="0.2">
      <c r="A2218" t="s">
        <v>704</v>
      </c>
      <c r="B2218" t="s">
        <v>112</v>
      </c>
      <c r="C2218" t="s">
        <v>386</v>
      </c>
      <c r="D2218" t="s">
        <v>172</v>
      </c>
    </row>
    <row r="2219" spans="1:4" x14ac:dyDescent="0.2">
      <c r="A2219" t="s">
        <v>704</v>
      </c>
      <c r="B2219" t="s">
        <v>112</v>
      </c>
      <c r="C2219" t="s">
        <v>386</v>
      </c>
      <c r="D2219" t="s">
        <v>320</v>
      </c>
    </row>
    <row r="2220" spans="1:4" x14ac:dyDescent="0.2">
      <c r="A2220" t="s">
        <v>704</v>
      </c>
      <c r="B2220" t="s">
        <v>112</v>
      </c>
      <c r="C2220" t="s">
        <v>386</v>
      </c>
      <c r="D2220" t="s">
        <v>129</v>
      </c>
    </row>
    <row r="2221" spans="1:4" x14ac:dyDescent="0.2">
      <c r="A2221" t="s">
        <v>704</v>
      </c>
      <c r="B2221" t="s">
        <v>112</v>
      </c>
      <c r="C2221" t="s">
        <v>386</v>
      </c>
      <c r="D2221" t="s">
        <v>265</v>
      </c>
    </row>
    <row r="2222" spans="1:4" x14ac:dyDescent="0.2">
      <c r="A2222" t="s">
        <v>704</v>
      </c>
      <c r="B2222" t="s">
        <v>112</v>
      </c>
      <c r="C2222" t="s">
        <v>386</v>
      </c>
      <c r="D2222" t="s">
        <v>179</v>
      </c>
    </row>
    <row r="2223" spans="1:4" x14ac:dyDescent="0.2">
      <c r="A2223" t="s">
        <v>704</v>
      </c>
      <c r="B2223" t="s">
        <v>112</v>
      </c>
      <c r="C2223" t="s">
        <v>386</v>
      </c>
      <c r="D2223" t="s">
        <v>33</v>
      </c>
    </row>
    <row r="2224" spans="1:4" x14ac:dyDescent="0.2">
      <c r="A2224" t="s">
        <v>704</v>
      </c>
      <c r="B2224" t="s">
        <v>112</v>
      </c>
      <c r="C2224" t="s">
        <v>386</v>
      </c>
      <c r="D2224" t="s">
        <v>181</v>
      </c>
    </row>
    <row r="2225" spans="1:5" x14ac:dyDescent="0.2">
      <c r="A2225" t="s">
        <v>704</v>
      </c>
      <c r="B2225" t="s">
        <v>129</v>
      </c>
      <c r="C2225" t="s">
        <v>384</v>
      </c>
      <c r="D2225" t="s">
        <v>202</v>
      </c>
      <c r="E2225" t="s">
        <v>443</v>
      </c>
    </row>
    <row r="2226" spans="1:5" x14ac:dyDescent="0.2">
      <c r="A2226" t="s">
        <v>704</v>
      </c>
      <c r="B2226" t="s">
        <v>129</v>
      </c>
      <c r="C2226" t="s">
        <v>384</v>
      </c>
      <c r="D2226" t="s">
        <v>202</v>
      </c>
      <c r="E2226" t="s">
        <v>444</v>
      </c>
    </row>
    <row r="2227" spans="1:5" x14ac:dyDescent="0.2">
      <c r="A2227" t="s">
        <v>704</v>
      </c>
      <c r="B2227" t="s">
        <v>129</v>
      </c>
      <c r="C2227" t="s">
        <v>386</v>
      </c>
      <c r="D2227" t="s">
        <v>135</v>
      </c>
    </row>
    <row r="2228" spans="1:5" x14ac:dyDescent="0.2">
      <c r="A2228" t="s">
        <v>704</v>
      </c>
      <c r="B2228" t="s">
        <v>129</v>
      </c>
      <c r="C2228" t="s">
        <v>386</v>
      </c>
      <c r="D2228" t="s">
        <v>172</v>
      </c>
    </row>
    <row r="2229" spans="1:5" x14ac:dyDescent="0.2">
      <c r="A2229" t="s">
        <v>704</v>
      </c>
      <c r="B2229" t="s">
        <v>129</v>
      </c>
      <c r="C2229" t="s">
        <v>386</v>
      </c>
      <c r="D2229" t="s">
        <v>305</v>
      </c>
    </row>
    <row r="2230" spans="1:5" x14ac:dyDescent="0.2">
      <c r="A2230" t="s">
        <v>704</v>
      </c>
      <c r="B2230" t="s">
        <v>129</v>
      </c>
      <c r="C2230" t="s">
        <v>386</v>
      </c>
      <c r="D2230" t="s">
        <v>320</v>
      </c>
    </row>
    <row r="2231" spans="1:5" x14ac:dyDescent="0.2">
      <c r="A2231" t="s">
        <v>704</v>
      </c>
      <c r="B2231" t="s">
        <v>129</v>
      </c>
      <c r="C2231" t="s">
        <v>386</v>
      </c>
      <c r="D2231" t="s">
        <v>179</v>
      </c>
    </row>
    <row r="2232" spans="1:5" x14ac:dyDescent="0.2">
      <c r="A2232" t="s">
        <v>704</v>
      </c>
      <c r="B2232" t="s">
        <v>129</v>
      </c>
      <c r="C2232" t="s">
        <v>386</v>
      </c>
      <c r="D2232" t="s">
        <v>265</v>
      </c>
    </row>
    <row r="2233" spans="1:5" x14ac:dyDescent="0.2">
      <c r="A2233" t="s">
        <v>704</v>
      </c>
      <c r="B2233" t="s">
        <v>129</v>
      </c>
      <c r="C2233" t="s">
        <v>386</v>
      </c>
      <c r="D2233" t="s">
        <v>148</v>
      </c>
    </row>
    <row r="2234" spans="1:5" x14ac:dyDescent="0.2">
      <c r="A2234" t="s">
        <v>704</v>
      </c>
      <c r="B2234" t="s">
        <v>129</v>
      </c>
      <c r="C2234" t="s">
        <v>386</v>
      </c>
      <c r="D2234" t="s">
        <v>181</v>
      </c>
    </row>
    <row r="2235" spans="1:5" x14ac:dyDescent="0.2">
      <c r="A2235" t="s">
        <v>704</v>
      </c>
      <c r="B2235" t="s">
        <v>129</v>
      </c>
      <c r="C2235" t="s">
        <v>386</v>
      </c>
      <c r="D2235" t="s">
        <v>213</v>
      </c>
    </row>
    <row r="2236" spans="1:5" x14ac:dyDescent="0.2">
      <c r="A2236" t="s">
        <v>704</v>
      </c>
      <c r="B2236" t="s">
        <v>129</v>
      </c>
      <c r="C2236" t="s">
        <v>386</v>
      </c>
      <c r="D2236" t="s">
        <v>136</v>
      </c>
    </row>
    <row r="2237" spans="1:5" x14ac:dyDescent="0.2">
      <c r="A2237" t="s">
        <v>704</v>
      </c>
      <c r="B2237" t="s">
        <v>274</v>
      </c>
      <c r="C2237" t="s">
        <v>386</v>
      </c>
      <c r="D2237" t="s">
        <v>305</v>
      </c>
    </row>
    <row r="2238" spans="1:5" x14ac:dyDescent="0.2">
      <c r="A2238" t="s">
        <v>704</v>
      </c>
      <c r="B2238" t="s">
        <v>274</v>
      </c>
      <c r="C2238" t="s">
        <v>386</v>
      </c>
      <c r="D2238" t="s">
        <v>261</v>
      </c>
    </row>
    <row r="2239" spans="1:5" x14ac:dyDescent="0.2">
      <c r="A2239" t="s">
        <v>704</v>
      </c>
      <c r="B2239" t="s">
        <v>210</v>
      </c>
      <c r="C2239" t="s">
        <v>384</v>
      </c>
      <c r="D2239" t="s">
        <v>202</v>
      </c>
      <c r="E2239" t="s">
        <v>443</v>
      </c>
    </row>
    <row r="2240" spans="1:5" x14ac:dyDescent="0.2">
      <c r="A2240" t="s">
        <v>704</v>
      </c>
      <c r="B2240" t="s">
        <v>210</v>
      </c>
      <c r="C2240" t="s">
        <v>384</v>
      </c>
      <c r="D2240" t="s">
        <v>202</v>
      </c>
      <c r="E2240" t="s">
        <v>444</v>
      </c>
    </row>
    <row r="2241" spans="1:5" x14ac:dyDescent="0.2">
      <c r="A2241" t="s">
        <v>704</v>
      </c>
      <c r="B2241" t="s">
        <v>210</v>
      </c>
      <c r="C2241" t="s">
        <v>386</v>
      </c>
      <c r="D2241" t="s">
        <v>120</v>
      </c>
    </row>
    <row r="2242" spans="1:5" x14ac:dyDescent="0.2">
      <c r="A2242" t="s">
        <v>704</v>
      </c>
      <c r="B2242" t="s">
        <v>210</v>
      </c>
      <c r="C2242" t="s">
        <v>386</v>
      </c>
      <c r="D2242" t="s">
        <v>372</v>
      </c>
    </row>
    <row r="2243" spans="1:5" x14ac:dyDescent="0.2">
      <c r="A2243" t="s">
        <v>704</v>
      </c>
      <c r="B2243" t="s">
        <v>199</v>
      </c>
      <c r="C2243" t="s">
        <v>384</v>
      </c>
      <c r="D2243" t="s">
        <v>202</v>
      </c>
      <c r="E2243" t="s">
        <v>443</v>
      </c>
    </row>
    <row r="2244" spans="1:5" x14ac:dyDescent="0.2">
      <c r="A2244" t="s">
        <v>704</v>
      </c>
      <c r="B2244" t="s">
        <v>199</v>
      </c>
      <c r="C2244" t="s">
        <v>386</v>
      </c>
      <c r="D2244" t="s">
        <v>305</v>
      </c>
    </row>
    <row r="2245" spans="1:5" x14ac:dyDescent="0.2">
      <c r="A2245" t="s">
        <v>704</v>
      </c>
      <c r="B2245" t="s">
        <v>199</v>
      </c>
      <c r="C2245" t="s">
        <v>386</v>
      </c>
      <c r="D2245" t="s">
        <v>179</v>
      </c>
    </row>
    <row r="2246" spans="1:5" x14ac:dyDescent="0.2">
      <c r="A2246" t="s">
        <v>704</v>
      </c>
      <c r="B2246" t="s">
        <v>354</v>
      </c>
      <c r="C2246" t="s">
        <v>384</v>
      </c>
      <c r="D2246" t="s">
        <v>202</v>
      </c>
      <c r="E2246" t="s">
        <v>443</v>
      </c>
    </row>
    <row r="2247" spans="1:5" x14ac:dyDescent="0.2">
      <c r="A2247" t="s">
        <v>704</v>
      </c>
      <c r="B2247" t="s">
        <v>354</v>
      </c>
      <c r="C2247" t="s">
        <v>384</v>
      </c>
      <c r="D2247" t="s">
        <v>387</v>
      </c>
      <c r="E2247" t="s">
        <v>445</v>
      </c>
    </row>
    <row r="2248" spans="1:5" x14ac:dyDescent="0.2">
      <c r="A2248" t="s">
        <v>704</v>
      </c>
      <c r="B2248" t="s">
        <v>354</v>
      </c>
      <c r="C2248" t="s">
        <v>384</v>
      </c>
      <c r="D2248" t="s">
        <v>387</v>
      </c>
      <c r="E2248" t="s">
        <v>454</v>
      </c>
    </row>
    <row r="2249" spans="1:5" x14ac:dyDescent="0.2">
      <c r="A2249" t="s">
        <v>704</v>
      </c>
      <c r="B2249" t="s">
        <v>354</v>
      </c>
      <c r="C2249" t="s">
        <v>384</v>
      </c>
      <c r="D2249" t="s">
        <v>387</v>
      </c>
      <c r="E2249" t="s">
        <v>428</v>
      </c>
    </row>
    <row r="2250" spans="1:5" x14ac:dyDescent="0.2">
      <c r="A2250" t="s">
        <v>704</v>
      </c>
      <c r="B2250" t="s">
        <v>354</v>
      </c>
      <c r="C2250" t="s">
        <v>386</v>
      </c>
      <c r="D2250" t="s">
        <v>179</v>
      </c>
    </row>
    <row r="2251" spans="1:5" x14ac:dyDescent="0.2">
      <c r="A2251" t="s">
        <v>704</v>
      </c>
      <c r="B2251" t="s">
        <v>354</v>
      </c>
      <c r="C2251" t="s">
        <v>386</v>
      </c>
      <c r="D2251" t="s">
        <v>148</v>
      </c>
    </row>
    <row r="2252" spans="1:5" x14ac:dyDescent="0.2">
      <c r="A2252" t="s">
        <v>704</v>
      </c>
      <c r="B2252" t="s">
        <v>354</v>
      </c>
      <c r="C2252" t="s">
        <v>386</v>
      </c>
      <c r="D2252" t="s">
        <v>367</v>
      </c>
    </row>
    <row r="2253" spans="1:5" x14ac:dyDescent="0.2">
      <c r="A2253" t="s">
        <v>704</v>
      </c>
      <c r="B2253" t="s">
        <v>354</v>
      </c>
      <c r="C2253" t="s">
        <v>386</v>
      </c>
      <c r="D2253" t="s">
        <v>305</v>
      </c>
    </row>
    <row r="2254" spans="1:5" x14ac:dyDescent="0.2">
      <c r="A2254" t="s">
        <v>704</v>
      </c>
      <c r="B2254" t="s">
        <v>354</v>
      </c>
      <c r="C2254" t="s">
        <v>386</v>
      </c>
      <c r="D2254" t="s">
        <v>326</v>
      </c>
    </row>
    <row r="2255" spans="1:5" x14ac:dyDescent="0.2">
      <c r="A2255" t="s">
        <v>704</v>
      </c>
      <c r="B2255" t="s">
        <v>354</v>
      </c>
      <c r="C2255" t="s">
        <v>386</v>
      </c>
      <c r="D2255" t="s">
        <v>327</v>
      </c>
    </row>
    <row r="2256" spans="1:5" x14ac:dyDescent="0.2">
      <c r="A2256" t="s">
        <v>704</v>
      </c>
      <c r="B2256" t="s">
        <v>354</v>
      </c>
      <c r="C2256" t="s">
        <v>386</v>
      </c>
      <c r="D2256" t="s">
        <v>364</v>
      </c>
    </row>
    <row r="2257" spans="1:5" x14ac:dyDescent="0.2">
      <c r="A2257" t="s">
        <v>704</v>
      </c>
      <c r="B2257" t="s">
        <v>30</v>
      </c>
      <c r="C2257" t="s">
        <v>384</v>
      </c>
      <c r="D2257" t="s">
        <v>202</v>
      </c>
      <c r="E2257" t="s">
        <v>443</v>
      </c>
    </row>
    <row r="2258" spans="1:5" x14ac:dyDescent="0.2">
      <c r="A2258" t="s">
        <v>704</v>
      </c>
      <c r="B2258" t="s">
        <v>30</v>
      </c>
      <c r="C2258" t="s">
        <v>386</v>
      </c>
      <c r="D2258" t="s">
        <v>179</v>
      </c>
    </row>
    <row r="2259" spans="1:5" x14ac:dyDescent="0.2">
      <c r="A2259" t="s">
        <v>704</v>
      </c>
      <c r="B2259" t="s">
        <v>30</v>
      </c>
      <c r="C2259" t="s">
        <v>386</v>
      </c>
      <c r="D2259" t="s">
        <v>213</v>
      </c>
    </row>
    <row r="2260" spans="1:5" x14ac:dyDescent="0.2">
      <c r="A2260" t="s">
        <v>704</v>
      </c>
      <c r="B2260" t="s">
        <v>30</v>
      </c>
      <c r="C2260" t="s">
        <v>386</v>
      </c>
      <c r="D2260" t="s">
        <v>177</v>
      </c>
    </row>
    <row r="2261" spans="1:5" x14ac:dyDescent="0.2">
      <c r="A2261" t="s">
        <v>704</v>
      </c>
      <c r="B2261" t="s">
        <v>30</v>
      </c>
      <c r="C2261" t="s">
        <v>386</v>
      </c>
      <c r="D2261" t="s">
        <v>305</v>
      </c>
    </row>
    <row r="2262" spans="1:5" x14ac:dyDescent="0.2">
      <c r="A2262" t="s">
        <v>704</v>
      </c>
      <c r="B2262" t="s">
        <v>30</v>
      </c>
      <c r="C2262" t="s">
        <v>386</v>
      </c>
      <c r="D2262" t="s">
        <v>364</v>
      </c>
    </row>
    <row r="2263" spans="1:5" x14ac:dyDescent="0.2">
      <c r="A2263" t="s">
        <v>704</v>
      </c>
      <c r="B2263" t="s">
        <v>30</v>
      </c>
      <c r="C2263" t="s">
        <v>386</v>
      </c>
      <c r="D2263" t="s">
        <v>241</v>
      </c>
    </row>
    <row r="2264" spans="1:5" x14ac:dyDescent="0.2">
      <c r="A2264" t="s">
        <v>704</v>
      </c>
      <c r="B2264" t="s">
        <v>136</v>
      </c>
      <c r="C2264" t="s">
        <v>384</v>
      </c>
      <c r="D2264" t="s">
        <v>202</v>
      </c>
      <c r="E2264" t="s">
        <v>443</v>
      </c>
    </row>
    <row r="2265" spans="1:5" x14ac:dyDescent="0.2">
      <c r="A2265" t="s">
        <v>704</v>
      </c>
      <c r="B2265" t="s">
        <v>136</v>
      </c>
      <c r="C2265" t="s">
        <v>386</v>
      </c>
      <c r="D2265" t="s">
        <v>305</v>
      </c>
    </row>
    <row r="2266" spans="1:5" x14ac:dyDescent="0.2">
      <c r="A2266" t="s">
        <v>704</v>
      </c>
      <c r="B2266" t="s">
        <v>136</v>
      </c>
      <c r="C2266" t="s">
        <v>386</v>
      </c>
      <c r="D2266" t="s">
        <v>364</v>
      </c>
    </row>
    <row r="2267" spans="1:5" x14ac:dyDescent="0.2">
      <c r="A2267" t="s">
        <v>704</v>
      </c>
      <c r="B2267" t="s">
        <v>136</v>
      </c>
      <c r="C2267" t="s">
        <v>386</v>
      </c>
      <c r="D2267" t="s">
        <v>59</v>
      </c>
    </row>
    <row r="2268" spans="1:5" x14ac:dyDescent="0.2">
      <c r="A2268" t="s">
        <v>704</v>
      </c>
      <c r="B2268" t="s">
        <v>136</v>
      </c>
      <c r="C2268" t="s">
        <v>386</v>
      </c>
      <c r="D2268" t="s">
        <v>135</v>
      </c>
    </row>
    <row r="2269" spans="1:5" x14ac:dyDescent="0.2">
      <c r="A2269" t="s">
        <v>704</v>
      </c>
      <c r="B2269" t="s">
        <v>136</v>
      </c>
      <c r="C2269" t="s">
        <v>386</v>
      </c>
      <c r="D2269" t="s">
        <v>179</v>
      </c>
    </row>
    <row r="2270" spans="1:5" x14ac:dyDescent="0.2">
      <c r="A2270" t="s">
        <v>704</v>
      </c>
      <c r="B2270" t="s">
        <v>136</v>
      </c>
      <c r="C2270" t="s">
        <v>386</v>
      </c>
      <c r="D2270" t="s">
        <v>213</v>
      </c>
    </row>
    <row r="2271" spans="1:5" x14ac:dyDescent="0.2">
      <c r="A2271" t="s">
        <v>704</v>
      </c>
      <c r="B2271" t="s">
        <v>136</v>
      </c>
      <c r="C2271" t="s">
        <v>386</v>
      </c>
      <c r="D2271" t="s">
        <v>177</v>
      </c>
    </row>
    <row r="2272" spans="1:5" x14ac:dyDescent="0.2">
      <c r="A2272" t="s">
        <v>704</v>
      </c>
      <c r="B2272" t="s">
        <v>136</v>
      </c>
      <c r="C2272" t="s">
        <v>386</v>
      </c>
      <c r="D2272" t="s">
        <v>21</v>
      </c>
    </row>
    <row r="2273" spans="1:4" x14ac:dyDescent="0.2">
      <c r="A2273" t="s">
        <v>704</v>
      </c>
      <c r="B2273" t="s">
        <v>136</v>
      </c>
      <c r="C2273" t="s">
        <v>386</v>
      </c>
      <c r="D2273" t="s">
        <v>172</v>
      </c>
    </row>
    <row r="2274" spans="1:4" x14ac:dyDescent="0.2">
      <c r="A2274" t="s">
        <v>704</v>
      </c>
      <c r="B2274" t="s">
        <v>136</v>
      </c>
      <c r="C2274" t="s">
        <v>386</v>
      </c>
      <c r="D2274" t="s">
        <v>33</v>
      </c>
    </row>
    <row r="2275" spans="1:4" x14ac:dyDescent="0.2">
      <c r="A2275" t="s">
        <v>704</v>
      </c>
      <c r="B2275" t="s">
        <v>45</v>
      </c>
      <c r="C2275" t="s">
        <v>386</v>
      </c>
      <c r="D2275" t="s">
        <v>179</v>
      </c>
    </row>
    <row r="2276" spans="1:4" x14ac:dyDescent="0.2">
      <c r="A2276" t="s">
        <v>704</v>
      </c>
      <c r="B2276" t="s">
        <v>45</v>
      </c>
      <c r="C2276" t="s">
        <v>386</v>
      </c>
      <c r="D2276" t="s">
        <v>305</v>
      </c>
    </row>
    <row r="2277" spans="1:4" x14ac:dyDescent="0.2">
      <c r="A2277" t="s">
        <v>704</v>
      </c>
      <c r="B2277" t="s">
        <v>45</v>
      </c>
      <c r="C2277" t="s">
        <v>386</v>
      </c>
      <c r="D2277" t="s">
        <v>364</v>
      </c>
    </row>
    <row r="2278" spans="1:4" x14ac:dyDescent="0.2">
      <c r="A2278" t="s">
        <v>704</v>
      </c>
      <c r="B2278" t="s">
        <v>99</v>
      </c>
      <c r="C2278" t="s">
        <v>386</v>
      </c>
      <c r="D2278" t="s">
        <v>179</v>
      </c>
    </row>
    <row r="2279" spans="1:4" x14ac:dyDescent="0.2">
      <c r="A2279" t="s">
        <v>704</v>
      </c>
      <c r="B2279" t="s">
        <v>99</v>
      </c>
      <c r="C2279" t="s">
        <v>386</v>
      </c>
      <c r="D2279" t="s">
        <v>305</v>
      </c>
    </row>
    <row r="2280" spans="1:4" x14ac:dyDescent="0.2">
      <c r="A2280" t="s">
        <v>704</v>
      </c>
      <c r="B2280" t="s">
        <v>97</v>
      </c>
      <c r="C2280" t="s">
        <v>386</v>
      </c>
      <c r="D2280" t="s">
        <v>305</v>
      </c>
    </row>
    <row r="2281" spans="1:4" x14ac:dyDescent="0.2">
      <c r="A2281" t="s">
        <v>704</v>
      </c>
      <c r="B2281" t="s">
        <v>97</v>
      </c>
      <c r="C2281" t="s">
        <v>386</v>
      </c>
      <c r="D2281" t="s">
        <v>179</v>
      </c>
    </row>
    <row r="2282" spans="1:4" x14ac:dyDescent="0.2">
      <c r="A2282" t="s">
        <v>704</v>
      </c>
      <c r="B2282" t="s">
        <v>97</v>
      </c>
      <c r="C2282" t="s">
        <v>386</v>
      </c>
      <c r="D2282" t="s">
        <v>213</v>
      </c>
    </row>
    <row r="2283" spans="1:4" x14ac:dyDescent="0.2">
      <c r="A2283" t="s">
        <v>704</v>
      </c>
      <c r="B2283" t="s">
        <v>97</v>
      </c>
      <c r="C2283" t="s">
        <v>386</v>
      </c>
      <c r="D2283" t="s">
        <v>177</v>
      </c>
    </row>
    <row r="2284" spans="1:4" x14ac:dyDescent="0.2">
      <c r="A2284" t="s">
        <v>704</v>
      </c>
      <c r="B2284" t="s">
        <v>97</v>
      </c>
      <c r="C2284" t="s">
        <v>386</v>
      </c>
      <c r="D2284" t="s">
        <v>136</v>
      </c>
    </row>
    <row r="2285" spans="1:4" x14ac:dyDescent="0.2">
      <c r="A2285" t="s">
        <v>704</v>
      </c>
      <c r="B2285" t="s">
        <v>97</v>
      </c>
      <c r="C2285" t="s">
        <v>386</v>
      </c>
      <c r="D2285" t="s">
        <v>127</v>
      </c>
    </row>
    <row r="2286" spans="1:4" x14ac:dyDescent="0.2">
      <c r="A2286" t="s">
        <v>704</v>
      </c>
      <c r="B2286" t="s">
        <v>134</v>
      </c>
      <c r="C2286" t="s">
        <v>386</v>
      </c>
      <c r="D2286" t="s">
        <v>179</v>
      </c>
    </row>
    <row r="2287" spans="1:4" x14ac:dyDescent="0.2">
      <c r="A2287" t="s">
        <v>704</v>
      </c>
      <c r="B2287" t="s">
        <v>134</v>
      </c>
      <c r="C2287" t="s">
        <v>386</v>
      </c>
      <c r="D2287" t="s">
        <v>172</v>
      </c>
    </row>
    <row r="2288" spans="1:4" x14ac:dyDescent="0.2">
      <c r="A2288" t="s">
        <v>704</v>
      </c>
      <c r="B2288" t="s">
        <v>134</v>
      </c>
      <c r="C2288" t="s">
        <v>386</v>
      </c>
      <c r="D2288" t="s">
        <v>305</v>
      </c>
    </row>
    <row r="2289" spans="1:4" x14ac:dyDescent="0.2">
      <c r="A2289" t="s">
        <v>704</v>
      </c>
      <c r="B2289" t="s">
        <v>134</v>
      </c>
      <c r="C2289" t="s">
        <v>386</v>
      </c>
      <c r="D2289" t="s">
        <v>177</v>
      </c>
    </row>
    <row r="2290" spans="1:4" x14ac:dyDescent="0.2">
      <c r="A2290" t="s">
        <v>704</v>
      </c>
      <c r="B2290" t="s">
        <v>134</v>
      </c>
      <c r="C2290" t="s">
        <v>386</v>
      </c>
      <c r="D2290" t="s">
        <v>136</v>
      </c>
    </row>
    <row r="2291" spans="1:4" x14ac:dyDescent="0.2">
      <c r="A2291" t="s">
        <v>704</v>
      </c>
      <c r="B2291" t="s">
        <v>134</v>
      </c>
      <c r="C2291" t="s">
        <v>386</v>
      </c>
      <c r="D2291" t="s">
        <v>135</v>
      </c>
    </row>
    <row r="2292" spans="1:4" x14ac:dyDescent="0.2">
      <c r="A2292" t="s">
        <v>704</v>
      </c>
      <c r="B2292" t="s">
        <v>134</v>
      </c>
      <c r="C2292" t="s">
        <v>386</v>
      </c>
      <c r="D2292" t="s">
        <v>213</v>
      </c>
    </row>
    <row r="2293" spans="1:4" x14ac:dyDescent="0.2">
      <c r="A2293" t="s">
        <v>704</v>
      </c>
      <c r="B2293" t="s">
        <v>260</v>
      </c>
      <c r="C2293" t="s">
        <v>386</v>
      </c>
      <c r="D2293" t="s">
        <v>179</v>
      </c>
    </row>
    <row r="2294" spans="1:4" x14ac:dyDescent="0.2">
      <c r="A2294" t="s">
        <v>704</v>
      </c>
      <c r="B2294" t="s">
        <v>260</v>
      </c>
      <c r="C2294" t="s">
        <v>386</v>
      </c>
      <c r="D2294" t="s">
        <v>172</v>
      </c>
    </row>
    <row r="2295" spans="1:4" x14ac:dyDescent="0.2">
      <c r="A2295" t="s">
        <v>704</v>
      </c>
      <c r="B2295" t="s">
        <v>260</v>
      </c>
      <c r="C2295" t="s">
        <v>386</v>
      </c>
      <c r="D2295" t="s">
        <v>305</v>
      </c>
    </row>
    <row r="2296" spans="1:4" x14ac:dyDescent="0.2">
      <c r="A2296" t="s">
        <v>704</v>
      </c>
      <c r="B2296" t="s">
        <v>260</v>
      </c>
      <c r="C2296" t="s">
        <v>386</v>
      </c>
      <c r="D2296" t="s">
        <v>127</v>
      </c>
    </row>
    <row r="2297" spans="1:4" x14ac:dyDescent="0.2">
      <c r="A2297" t="s">
        <v>704</v>
      </c>
      <c r="B2297" t="s">
        <v>260</v>
      </c>
      <c r="C2297" t="s">
        <v>386</v>
      </c>
      <c r="D2297" t="s">
        <v>135</v>
      </c>
    </row>
    <row r="2298" spans="1:4" x14ac:dyDescent="0.2">
      <c r="A2298" t="s">
        <v>704</v>
      </c>
      <c r="B2298" t="s">
        <v>260</v>
      </c>
      <c r="C2298" t="s">
        <v>386</v>
      </c>
      <c r="D2298" t="s">
        <v>213</v>
      </c>
    </row>
    <row r="2299" spans="1:4" x14ac:dyDescent="0.2">
      <c r="A2299" t="s">
        <v>704</v>
      </c>
      <c r="B2299" t="s">
        <v>260</v>
      </c>
      <c r="C2299" t="s">
        <v>386</v>
      </c>
      <c r="D2299" t="s">
        <v>210</v>
      </c>
    </row>
    <row r="2300" spans="1:4" x14ac:dyDescent="0.2">
      <c r="A2300" t="s">
        <v>704</v>
      </c>
      <c r="B2300" t="s">
        <v>260</v>
      </c>
      <c r="C2300" t="s">
        <v>386</v>
      </c>
      <c r="D2300" t="s">
        <v>177</v>
      </c>
    </row>
    <row r="2301" spans="1:4" x14ac:dyDescent="0.2">
      <c r="A2301" t="s">
        <v>704</v>
      </c>
      <c r="B2301" t="s">
        <v>260</v>
      </c>
      <c r="C2301" t="s">
        <v>386</v>
      </c>
      <c r="D2301" t="s">
        <v>136</v>
      </c>
    </row>
    <row r="2302" spans="1:4" x14ac:dyDescent="0.2">
      <c r="A2302" t="s">
        <v>704</v>
      </c>
      <c r="B2302" t="s">
        <v>250</v>
      </c>
      <c r="C2302" t="s">
        <v>386</v>
      </c>
      <c r="D2302" t="s">
        <v>179</v>
      </c>
    </row>
    <row r="2303" spans="1:4" x14ac:dyDescent="0.2">
      <c r="A2303" t="s">
        <v>704</v>
      </c>
      <c r="B2303" t="s">
        <v>250</v>
      </c>
      <c r="C2303" t="s">
        <v>386</v>
      </c>
      <c r="D2303" t="s">
        <v>172</v>
      </c>
    </row>
    <row r="2304" spans="1:4" x14ac:dyDescent="0.2">
      <c r="A2304" t="s">
        <v>704</v>
      </c>
      <c r="B2304" t="s">
        <v>250</v>
      </c>
      <c r="C2304" t="s">
        <v>386</v>
      </c>
      <c r="D2304" t="s">
        <v>305</v>
      </c>
    </row>
    <row r="2305" spans="1:4" x14ac:dyDescent="0.2">
      <c r="A2305" t="s">
        <v>704</v>
      </c>
      <c r="B2305" t="s">
        <v>250</v>
      </c>
      <c r="C2305" t="s">
        <v>386</v>
      </c>
      <c r="D2305" t="s">
        <v>127</v>
      </c>
    </row>
    <row r="2306" spans="1:4" x14ac:dyDescent="0.2">
      <c r="A2306" t="s">
        <v>704</v>
      </c>
      <c r="B2306" t="s">
        <v>250</v>
      </c>
      <c r="C2306" t="s">
        <v>386</v>
      </c>
      <c r="D2306" t="s">
        <v>135</v>
      </c>
    </row>
    <row r="2307" spans="1:4" x14ac:dyDescent="0.2">
      <c r="A2307" t="s">
        <v>704</v>
      </c>
      <c r="B2307" t="s">
        <v>250</v>
      </c>
      <c r="C2307" t="s">
        <v>386</v>
      </c>
      <c r="D2307" t="s">
        <v>213</v>
      </c>
    </row>
    <row r="2308" spans="1:4" x14ac:dyDescent="0.2">
      <c r="A2308" t="s">
        <v>704</v>
      </c>
      <c r="B2308" t="s">
        <v>250</v>
      </c>
      <c r="C2308" t="s">
        <v>386</v>
      </c>
      <c r="D2308" t="s">
        <v>177</v>
      </c>
    </row>
    <row r="2309" spans="1:4" x14ac:dyDescent="0.2">
      <c r="A2309" t="s">
        <v>704</v>
      </c>
      <c r="B2309" t="s">
        <v>250</v>
      </c>
      <c r="C2309" t="s">
        <v>386</v>
      </c>
      <c r="D2309" t="s">
        <v>136</v>
      </c>
    </row>
    <row r="2310" spans="1:4" x14ac:dyDescent="0.2">
      <c r="A2310" t="s">
        <v>704</v>
      </c>
      <c r="B2310" t="s">
        <v>219</v>
      </c>
      <c r="C2310" t="s">
        <v>386</v>
      </c>
      <c r="D2310" t="s">
        <v>179</v>
      </c>
    </row>
    <row r="2311" spans="1:4" x14ac:dyDescent="0.2">
      <c r="A2311" t="s">
        <v>704</v>
      </c>
      <c r="B2311" t="s">
        <v>219</v>
      </c>
      <c r="C2311" t="s">
        <v>386</v>
      </c>
      <c r="D2311" t="s">
        <v>305</v>
      </c>
    </row>
    <row r="2312" spans="1:4" x14ac:dyDescent="0.2">
      <c r="A2312" t="s">
        <v>704</v>
      </c>
      <c r="B2312" t="s">
        <v>219</v>
      </c>
      <c r="C2312" t="s">
        <v>386</v>
      </c>
      <c r="D2312" t="s">
        <v>213</v>
      </c>
    </row>
    <row r="2313" spans="1:4" x14ac:dyDescent="0.2">
      <c r="A2313" t="s">
        <v>704</v>
      </c>
      <c r="B2313" t="s">
        <v>178</v>
      </c>
      <c r="C2313" t="s">
        <v>386</v>
      </c>
      <c r="D2313" t="s">
        <v>179</v>
      </c>
    </row>
    <row r="2314" spans="1:4" x14ac:dyDescent="0.2">
      <c r="A2314" t="s">
        <v>704</v>
      </c>
      <c r="B2314" t="s">
        <v>178</v>
      </c>
      <c r="C2314" t="s">
        <v>386</v>
      </c>
      <c r="D2314" t="s">
        <v>305</v>
      </c>
    </row>
    <row r="2315" spans="1:4" x14ac:dyDescent="0.2">
      <c r="A2315" t="s">
        <v>704</v>
      </c>
      <c r="B2315" t="s">
        <v>178</v>
      </c>
      <c r="C2315" t="s">
        <v>386</v>
      </c>
      <c r="D2315" t="s">
        <v>214</v>
      </c>
    </row>
    <row r="2316" spans="1:4" x14ac:dyDescent="0.2">
      <c r="A2316" t="s">
        <v>704</v>
      </c>
      <c r="B2316" t="s">
        <v>192</v>
      </c>
      <c r="C2316" t="s">
        <v>386</v>
      </c>
      <c r="D2316" t="s">
        <v>135</v>
      </c>
    </row>
    <row r="2317" spans="1:4" x14ac:dyDescent="0.2">
      <c r="A2317" t="s">
        <v>704</v>
      </c>
      <c r="B2317" t="s">
        <v>192</v>
      </c>
      <c r="C2317" t="s">
        <v>386</v>
      </c>
      <c r="D2317" t="s">
        <v>172</v>
      </c>
    </row>
    <row r="2318" spans="1:4" x14ac:dyDescent="0.2">
      <c r="A2318" t="s">
        <v>704</v>
      </c>
      <c r="B2318" t="s">
        <v>192</v>
      </c>
      <c r="C2318" t="s">
        <v>386</v>
      </c>
      <c r="D2318" t="s">
        <v>241</v>
      </c>
    </row>
    <row r="2319" spans="1:4" x14ac:dyDescent="0.2">
      <c r="A2319" t="s">
        <v>704</v>
      </c>
      <c r="B2319" t="s">
        <v>192</v>
      </c>
      <c r="C2319" t="s">
        <v>386</v>
      </c>
      <c r="D2319" t="s">
        <v>179</v>
      </c>
    </row>
    <row r="2320" spans="1:4" x14ac:dyDescent="0.2">
      <c r="A2320" t="s">
        <v>704</v>
      </c>
      <c r="B2320" t="s">
        <v>192</v>
      </c>
      <c r="C2320" t="s">
        <v>386</v>
      </c>
      <c r="D2320" t="s">
        <v>303</v>
      </c>
    </row>
    <row r="2321" spans="1:5" x14ac:dyDescent="0.2">
      <c r="A2321" t="s">
        <v>704</v>
      </c>
      <c r="B2321" t="s">
        <v>192</v>
      </c>
      <c r="C2321" t="s">
        <v>386</v>
      </c>
      <c r="D2321" t="s">
        <v>256</v>
      </c>
    </row>
    <row r="2322" spans="1:5" x14ac:dyDescent="0.2">
      <c r="A2322" t="s">
        <v>704</v>
      </c>
      <c r="B2322" t="s">
        <v>192</v>
      </c>
      <c r="C2322" t="s">
        <v>386</v>
      </c>
      <c r="D2322" t="s">
        <v>305</v>
      </c>
    </row>
    <row r="2323" spans="1:5" x14ac:dyDescent="0.2">
      <c r="A2323" t="s">
        <v>704</v>
      </c>
      <c r="B2323" t="s">
        <v>192</v>
      </c>
      <c r="C2323" t="s">
        <v>386</v>
      </c>
      <c r="D2323" t="s">
        <v>335</v>
      </c>
    </row>
    <row r="2324" spans="1:5" x14ac:dyDescent="0.2">
      <c r="A2324" t="s">
        <v>704</v>
      </c>
      <c r="B2324" t="s">
        <v>148</v>
      </c>
      <c r="C2324" t="s">
        <v>384</v>
      </c>
      <c r="D2324" t="s">
        <v>202</v>
      </c>
      <c r="E2324" t="s">
        <v>443</v>
      </c>
    </row>
    <row r="2325" spans="1:5" x14ac:dyDescent="0.2">
      <c r="A2325" t="s">
        <v>704</v>
      </c>
      <c r="B2325" t="s">
        <v>148</v>
      </c>
      <c r="C2325" t="s">
        <v>384</v>
      </c>
      <c r="D2325" t="s">
        <v>387</v>
      </c>
      <c r="E2325" t="s">
        <v>445</v>
      </c>
    </row>
    <row r="2326" spans="1:5" x14ac:dyDescent="0.2">
      <c r="A2326" t="s">
        <v>704</v>
      </c>
      <c r="B2326" t="s">
        <v>148</v>
      </c>
      <c r="C2326" t="s">
        <v>384</v>
      </c>
      <c r="D2326" t="s">
        <v>387</v>
      </c>
      <c r="E2326" t="s">
        <v>454</v>
      </c>
    </row>
    <row r="2327" spans="1:5" x14ac:dyDescent="0.2">
      <c r="A2327" t="s">
        <v>704</v>
      </c>
      <c r="B2327" t="s">
        <v>148</v>
      </c>
      <c r="C2327" t="s">
        <v>384</v>
      </c>
      <c r="D2327" t="s">
        <v>387</v>
      </c>
      <c r="E2327" t="s">
        <v>428</v>
      </c>
    </row>
    <row r="2328" spans="1:5" x14ac:dyDescent="0.2">
      <c r="A2328" t="s">
        <v>704</v>
      </c>
      <c r="B2328" t="s">
        <v>148</v>
      </c>
      <c r="C2328" t="s">
        <v>386</v>
      </c>
      <c r="D2328" t="s">
        <v>305</v>
      </c>
    </row>
    <row r="2329" spans="1:5" x14ac:dyDescent="0.2">
      <c r="A2329" t="s">
        <v>704</v>
      </c>
      <c r="B2329" t="s">
        <v>148</v>
      </c>
      <c r="C2329" t="s">
        <v>386</v>
      </c>
      <c r="D2329" t="s">
        <v>8</v>
      </c>
    </row>
    <row r="2330" spans="1:5" x14ac:dyDescent="0.2">
      <c r="A2330" t="s">
        <v>704</v>
      </c>
      <c r="B2330" t="s">
        <v>148</v>
      </c>
      <c r="C2330" t="s">
        <v>386</v>
      </c>
      <c r="D2330" t="s">
        <v>179</v>
      </c>
    </row>
    <row r="2331" spans="1:5" x14ac:dyDescent="0.2">
      <c r="A2331" t="s">
        <v>704</v>
      </c>
      <c r="B2331" t="s">
        <v>148</v>
      </c>
      <c r="C2331" t="s">
        <v>386</v>
      </c>
      <c r="D2331" t="s">
        <v>100</v>
      </c>
    </row>
    <row r="2332" spans="1:5" x14ac:dyDescent="0.2">
      <c r="A2332" t="s">
        <v>704</v>
      </c>
      <c r="B2332" t="s">
        <v>148</v>
      </c>
      <c r="C2332" t="s">
        <v>386</v>
      </c>
      <c r="D2332" t="s">
        <v>20</v>
      </c>
    </row>
    <row r="2333" spans="1:5" x14ac:dyDescent="0.2">
      <c r="A2333" t="s">
        <v>704</v>
      </c>
      <c r="B2333" t="s">
        <v>164</v>
      </c>
      <c r="C2333" t="s">
        <v>384</v>
      </c>
      <c r="D2333" t="s">
        <v>202</v>
      </c>
      <c r="E2333" t="s">
        <v>443</v>
      </c>
    </row>
    <row r="2334" spans="1:5" x14ac:dyDescent="0.2">
      <c r="A2334" t="s">
        <v>704</v>
      </c>
      <c r="B2334" t="s">
        <v>164</v>
      </c>
      <c r="C2334" t="s">
        <v>386</v>
      </c>
      <c r="D2334" t="s">
        <v>135</v>
      </c>
    </row>
    <row r="2335" spans="1:5" x14ac:dyDescent="0.2">
      <c r="A2335" t="s">
        <v>704</v>
      </c>
      <c r="B2335" t="s">
        <v>164</v>
      </c>
      <c r="C2335" t="s">
        <v>386</v>
      </c>
      <c r="D2335" t="s">
        <v>305</v>
      </c>
    </row>
    <row r="2336" spans="1:5" x14ac:dyDescent="0.2">
      <c r="A2336" t="s">
        <v>704</v>
      </c>
      <c r="B2336" t="s">
        <v>164</v>
      </c>
      <c r="C2336" t="s">
        <v>386</v>
      </c>
      <c r="D2336" t="s">
        <v>172</v>
      </c>
    </row>
    <row r="2337" spans="1:5" x14ac:dyDescent="0.2">
      <c r="A2337" t="s">
        <v>704</v>
      </c>
      <c r="B2337" t="s">
        <v>164</v>
      </c>
      <c r="C2337" t="s">
        <v>386</v>
      </c>
      <c r="D2337" t="s">
        <v>179</v>
      </c>
    </row>
    <row r="2338" spans="1:5" x14ac:dyDescent="0.2">
      <c r="A2338" t="s">
        <v>704</v>
      </c>
      <c r="B2338" t="s">
        <v>164</v>
      </c>
      <c r="C2338" t="s">
        <v>386</v>
      </c>
      <c r="D2338" t="s">
        <v>140</v>
      </c>
    </row>
    <row r="2339" spans="1:5" x14ac:dyDescent="0.2">
      <c r="A2339" t="s">
        <v>704</v>
      </c>
      <c r="B2339" t="s">
        <v>164</v>
      </c>
      <c r="C2339" t="s">
        <v>386</v>
      </c>
      <c r="D2339" t="s">
        <v>271</v>
      </c>
    </row>
    <row r="2340" spans="1:5" x14ac:dyDescent="0.2">
      <c r="A2340" t="s">
        <v>704</v>
      </c>
      <c r="B2340" t="s">
        <v>164</v>
      </c>
      <c r="C2340" t="s">
        <v>386</v>
      </c>
      <c r="D2340" t="s">
        <v>33</v>
      </c>
    </row>
    <row r="2341" spans="1:5" x14ac:dyDescent="0.2">
      <c r="A2341" t="s">
        <v>704</v>
      </c>
      <c r="B2341" t="s">
        <v>164</v>
      </c>
      <c r="C2341" t="s">
        <v>386</v>
      </c>
      <c r="D2341" t="s">
        <v>234</v>
      </c>
    </row>
    <row r="2342" spans="1:5" x14ac:dyDescent="0.2">
      <c r="A2342" t="s">
        <v>704</v>
      </c>
      <c r="B2342" t="s">
        <v>164</v>
      </c>
      <c r="C2342" t="s">
        <v>386</v>
      </c>
      <c r="D2342" t="s">
        <v>259</v>
      </c>
    </row>
    <row r="2343" spans="1:5" x14ac:dyDescent="0.2">
      <c r="A2343" t="s">
        <v>704</v>
      </c>
      <c r="B2343" t="s">
        <v>164</v>
      </c>
      <c r="C2343" t="s">
        <v>386</v>
      </c>
      <c r="D2343" t="s">
        <v>26</v>
      </c>
    </row>
    <row r="2344" spans="1:5" x14ac:dyDescent="0.2">
      <c r="A2344" t="s">
        <v>704</v>
      </c>
      <c r="B2344" t="s">
        <v>164</v>
      </c>
      <c r="C2344" t="s">
        <v>386</v>
      </c>
      <c r="D2344" t="s">
        <v>115</v>
      </c>
    </row>
    <row r="2345" spans="1:5" x14ac:dyDescent="0.2">
      <c r="A2345" t="s">
        <v>704</v>
      </c>
      <c r="B2345" t="s">
        <v>164</v>
      </c>
      <c r="C2345" t="s">
        <v>386</v>
      </c>
      <c r="D2345" t="s">
        <v>232</v>
      </c>
    </row>
    <row r="2346" spans="1:5" x14ac:dyDescent="0.2">
      <c r="A2346" t="s">
        <v>704</v>
      </c>
      <c r="B2346" t="s">
        <v>164</v>
      </c>
      <c r="C2346" t="s">
        <v>386</v>
      </c>
      <c r="D2346" t="s">
        <v>272</v>
      </c>
    </row>
    <row r="2347" spans="1:5" x14ac:dyDescent="0.2">
      <c r="A2347" t="s">
        <v>704</v>
      </c>
      <c r="B2347" t="s">
        <v>164</v>
      </c>
      <c r="C2347" t="s">
        <v>386</v>
      </c>
      <c r="D2347" t="s">
        <v>201</v>
      </c>
    </row>
    <row r="2348" spans="1:5" x14ac:dyDescent="0.2">
      <c r="A2348" t="s">
        <v>704</v>
      </c>
      <c r="B2348" t="s">
        <v>135</v>
      </c>
      <c r="C2348" t="s">
        <v>384</v>
      </c>
      <c r="D2348" t="s">
        <v>202</v>
      </c>
      <c r="E2348" t="s">
        <v>443</v>
      </c>
    </row>
    <row r="2349" spans="1:5" x14ac:dyDescent="0.2">
      <c r="A2349" t="s">
        <v>704</v>
      </c>
      <c r="B2349" t="s">
        <v>135</v>
      </c>
      <c r="C2349" t="s">
        <v>386</v>
      </c>
      <c r="D2349" t="s">
        <v>172</v>
      </c>
    </row>
    <row r="2350" spans="1:5" x14ac:dyDescent="0.2">
      <c r="A2350" t="s">
        <v>704</v>
      </c>
      <c r="B2350" t="s">
        <v>135</v>
      </c>
      <c r="C2350" t="s">
        <v>386</v>
      </c>
      <c r="D2350" t="s">
        <v>305</v>
      </c>
    </row>
    <row r="2351" spans="1:5" x14ac:dyDescent="0.2">
      <c r="A2351" t="s">
        <v>704</v>
      </c>
      <c r="B2351" t="s">
        <v>135</v>
      </c>
      <c r="C2351" t="s">
        <v>386</v>
      </c>
      <c r="D2351" t="s">
        <v>33</v>
      </c>
    </row>
    <row r="2352" spans="1:5" x14ac:dyDescent="0.2">
      <c r="A2352" t="s">
        <v>704</v>
      </c>
      <c r="B2352" t="s">
        <v>135</v>
      </c>
      <c r="C2352" t="s">
        <v>386</v>
      </c>
      <c r="D2352" t="s">
        <v>367</v>
      </c>
    </row>
    <row r="2353" spans="1:4" x14ac:dyDescent="0.2">
      <c r="A2353" t="s">
        <v>704</v>
      </c>
      <c r="B2353" t="s">
        <v>135</v>
      </c>
      <c r="C2353" t="s">
        <v>386</v>
      </c>
      <c r="D2353" t="s">
        <v>179</v>
      </c>
    </row>
    <row r="2354" spans="1:4" x14ac:dyDescent="0.2">
      <c r="A2354" t="s">
        <v>704</v>
      </c>
      <c r="B2354" t="s">
        <v>135</v>
      </c>
      <c r="C2354" t="s">
        <v>386</v>
      </c>
      <c r="D2354" t="s">
        <v>46</v>
      </c>
    </row>
    <row r="2355" spans="1:4" x14ac:dyDescent="0.2">
      <c r="A2355" t="s">
        <v>704</v>
      </c>
      <c r="B2355" t="s">
        <v>135</v>
      </c>
      <c r="C2355" t="s">
        <v>386</v>
      </c>
      <c r="D2355" t="s">
        <v>127</v>
      </c>
    </row>
    <row r="2356" spans="1:4" x14ac:dyDescent="0.2">
      <c r="A2356" t="s">
        <v>704</v>
      </c>
      <c r="B2356" t="s">
        <v>135</v>
      </c>
      <c r="C2356" t="s">
        <v>386</v>
      </c>
      <c r="D2356" t="s">
        <v>213</v>
      </c>
    </row>
    <row r="2357" spans="1:4" x14ac:dyDescent="0.2">
      <c r="A2357" t="s">
        <v>704</v>
      </c>
      <c r="B2357" t="s">
        <v>135</v>
      </c>
      <c r="C2357" t="s">
        <v>386</v>
      </c>
      <c r="D2357" t="s">
        <v>148</v>
      </c>
    </row>
    <row r="2358" spans="1:4" x14ac:dyDescent="0.2">
      <c r="A2358" t="s">
        <v>704</v>
      </c>
      <c r="B2358" t="s">
        <v>135</v>
      </c>
      <c r="C2358" t="s">
        <v>386</v>
      </c>
      <c r="D2358" t="s">
        <v>337</v>
      </c>
    </row>
    <row r="2359" spans="1:4" x14ac:dyDescent="0.2">
      <c r="A2359" t="s">
        <v>704</v>
      </c>
      <c r="B2359" t="s">
        <v>135</v>
      </c>
      <c r="C2359" t="s">
        <v>386</v>
      </c>
      <c r="D2359" t="s">
        <v>47</v>
      </c>
    </row>
    <row r="2360" spans="1:4" x14ac:dyDescent="0.2">
      <c r="A2360" t="s">
        <v>704</v>
      </c>
      <c r="B2360" t="s">
        <v>135</v>
      </c>
      <c r="C2360" t="s">
        <v>386</v>
      </c>
      <c r="D2360" t="s">
        <v>319</v>
      </c>
    </row>
    <row r="2361" spans="1:4" x14ac:dyDescent="0.2">
      <c r="A2361" t="s">
        <v>704</v>
      </c>
      <c r="B2361" t="s">
        <v>135</v>
      </c>
      <c r="C2361" t="s">
        <v>386</v>
      </c>
      <c r="D2361" t="s">
        <v>272</v>
      </c>
    </row>
    <row r="2362" spans="1:4" x14ac:dyDescent="0.2">
      <c r="A2362" t="s">
        <v>704</v>
      </c>
      <c r="B2362" t="s">
        <v>135</v>
      </c>
      <c r="C2362" t="s">
        <v>386</v>
      </c>
      <c r="D2362" t="s">
        <v>201</v>
      </c>
    </row>
    <row r="2363" spans="1:4" x14ac:dyDescent="0.2">
      <c r="A2363" t="s">
        <v>704</v>
      </c>
      <c r="B2363" t="s">
        <v>135</v>
      </c>
      <c r="C2363" t="s">
        <v>386</v>
      </c>
      <c r="D2363" t="s">
        <v>234</v>
      </c>
    </row>
    <row r="2364" spans="1:4" x14ac:dyDescent="0.2">
      <c r="A2364" t="s">
        <v>704</v>
      </c>
      <c r="B2364" t="s">
        <v>135</v>
      </c>
      <c r="C2364" t="s">
        <v>386</v>
      </c>
      <c r="D2364" t="s">
        <v>363</v>
      </c>
    </row>
    <row r="2365" spans="1:4" x14ac:dyDescent="0.2">
      <c r="A2365" t="s">
        <v>704</v>
      </c>
      <c r="B2365" t="s">
        <v>135</v>
      </c>
      <c r="C2365" t="s">
        <v>386</v>
      </c>
      <c r="D2365" t="s">
        <v>259</v>
      </c>
    </row>
    <row r="2366" spans="1:4" x14ac:dyDescent="0.2">
      <c r="A2366" t="s">
        <v>704</v>
      </c>
      <c r="B2366" t="s">
        <v>135</v>
      </c>
      <c r="C2366" t="s">
        <v>386</v>
      </c>
      <c r="D2366" t="s">
        <v>26</v>
      </c>
    </row>
    <row r="2367" spans="1:4" x14ac:dyDescent="0.2">
      <c r="A2367" t="s">
        <v>704</v>
      </c>
      <c r="B2367" t="s">
        <v>135</v>
      </c>
      <c r="C2367" t="s">
        <v>386</v>
      </c>
      <c r="D2367" t="s">
        <v>115</v>
      </c>
    </row>
    <row r="2368" spans="1:4" x14ac:dyDescent="0.2">
      <c r="A2368" t="s">
        <v>704</v>
      </c>
      <c r="B2368" t="s">
        <v>135</v>
      </c>
      <c r="C2368" t="s">
        <v>386</v>
      </c>
      <c r="D2368" t="s">
        <v>232</v>
      </c>
    </row>
    <row r="2369" spans="1:5" x14ac:dyDescent="0.2">
      <c r="A2369" t="s">
        <v>704</v>
      </c>
      <c r="B2369" t="s">
        <v>49</v>
      </c>
      <c r="C2369" t="s">
        <v>384</v>
      </c>
      <c r="D2369" t="s">
        <v>387</v>
      </c>
      <c r="E2369" t="s">
        <v>448</v>
      </c>
    </row>
    <row r="2370" spans="1:5" x14ac:dyDescent="0.2">
      <c r="A2370" t="s">
        <v>704</v>
      </c>
      <c r="B2370" t="s">
        <v>49</v>
      </c>
      <c r="C2370" t="s">
        <v>386</v>
      </c>
      <c r="D2370" t="s">
        <v>339</v>
      </c>
    </row>
    <row r="2371" spans="1:5" x14ac:dyDescent="0.2">
      <c r="A2371" t="s">
        <v>704</v>
      </c>
      <c r="B2371" t="s">
        <v>49</v>
      </c>
      <c r="C2371" t="s">
        <v>386</v>
      </c>
      <c r="D2371" t="s">
        <v>46</v>
      </c>
    </row>
    <row r="2372" spans="1:5" x14ac:dyDescent="0.2">
      <c r="A2372" t="s">
        <v>704</v>
      </c>
      <c r="B2372" t="s">
        <v>49</v>
      </c>
      <c r="C2372" t="s">
        <v>386</v>
      </c>
      <c r="D2372" t="s">
        <v>8</v>
      </c>
    </row>
    <row r="2373" spans="1:5" x14ac:dyDescent="0.2">
      <c r="A2373" t="s">
        <v>704</v>
      </c>
      <c r="B2373" t="s">
        <v>49</v>
      </c>
      <c r="C2373" t="s">
        <v>386</v>
      </c>
      <c r="D2373" t="s">
        <v>148</v>
      </c>
    </row>
    <row r="2374" spans="1:5" x14ac:dyDescent="0.2">
      <c r="A2374" t="s">
        <v>704</v>
      </c>
      <c r="B2374" t="s">
        <v>49</v>
      </c>
      <c r="C2374" t="s">
        <v>386</v>
      </c>
      <c r="D2374" t="s">
        <v>315</v>
      </c>
    </row>
    <row r="2375" spans="1:5" x14ac:dyDescent="0.2">
      <c r="A2375" t="s">
        <v>704</v>
      </c>
      <c r="B2375" t="s">
        <v>49</v>
      </c>
      <c r="C2375" t="s">
        <v>386</v>
      </c>
      <c r="D2375" t="s">
        <v>305</v>
      </c>
    </row>
    <row r="2376" spans="1:5" x14ac:dyDescent="0.2">
      <c r="A2376" t="s">
        <v>704</v>
      </c>
      <c r="B2376" t="s">
        <v>360</v>
      </c>
      <c r="C2376" t="s">
        <v>384</v>
      </c>
      <c r="D2376" t="s">
        <v>387</v>
      </c>
      <c r="E2376" t="s">
        <v>445</v>
      </c>
    </row>
    <row r="2377" spans="1:5" x14ac:dyDescent="0.2">
      <c r="A2377" t="s">
        <v>704</v>
      </c>
      <c r="B2377" t="s">
        <v>360</v>
      </c>
      <c r="C2377" t="s">
        <v>384</v>
      </c>
      <c r="D2377" t="s">
        <v>387</v>
      </c>
      <c r="E2377" t="s">
        <v>454</v>
      </c>
    </row>
    <row r="2378" spans="1:5" x14ac:dyDescent="0.2">
      <c r="A2378" t="s">
        <v>704</v>
      </c>
      <c r="B2378" t="s">
        <v>360</v>
      </c>
      <c r="C2378" t="s">
        <v>384</v>
      </c>
      <c r="D2378" t="s">
        <v>387</v>
      </c>
      <c r="E2378" t="s">
        <v>428</v>
      </c>
    </row>
    <row r="2379" spans="1:5" x14ac:dyDescent="0.2">
      <c r="A2379" t="s">
        <v>704</v>
      </c>
      <c r="B2379" t="s">
        <v>360</v>
      </c>
      <c r="C2379" t="s">
        <v>386</v>
      </c>
      <c r="D2379" t="s">
        <v>305</v>
      </c>
    </row>
    <row r="2380" spans="1:5" x14ac:dyDescent="0.2">
      <c r="A2380" t="s">
        <v>704</v>
      </c>
      <c r="B2380" t="s">
        <v>360</v>
      </c>
      <c r="C2380" t="s">
        <v>386</v>
      </c>
      <c r="D2380" t="s">
        <v>367</v>
      </c>
    </row>
    <row r="2381" spans="1:5" x14ac:dyDescent="0.2">
      <c r="A2381" t="s">
        <v>704</v>
      </c>
      <c r="B2381" t="s">
        <v>360</v>
      </c>
      <c r="C2381" t="s">
        <v>386</v>
      </c>
      <c r="D2381" t="s">
        <v>179</v>
      </c>
    </row>
    <row r="2382" spans="1:5" x14ac:dyDescent="0.2">
      <c r="A2382" t="s">
        <v>704</v>
      </c>
      <c r="B2382" t="s">
        <v>360</v>
      </c>
      <c r="C2382" t="s">
        <v>386</v>
      </c>
      <c r="D2382" t="s">
        <v>339</v>
      </c>
    </row>
    <row r="2383" spans="1:5" x14ac:dyDescent="0.2">
      <c r="A2383" t="s">
        <v>704</v>
      </c>
      <c r="B2383" t="s">
        <v>360</v>
      </c>
      <c r="C2383" t="s">
        <v>386</v>
      </c>
      <c r="D2383" t="s">
        <v>49</v>
      </c>
    </row>
    <row r="2384" spans="1:5" x14ac:dyDescent="0.2">
      <c r="A2384" t="s">
        <v>704</v>
      </c>
      <c r="B2384" t="s">
        <v>339</v>
      </c>
      <c r="C2384" t="s">
        <v>384</v>
      </c>
      <c r="D2384" t="s">
        <v>387</v>
      </c>
      <c r="E2384" t="s">
        <v>445</v>
      </c>
    </row>
    <row r="2385" spans="1:5" x14ac:dyDescent="0.2">
      <c r="A2385" t="s">
        <v>704</v>
      </c>
      <c r="B2385" t="s">
        <v>339</v>
      </c>
      <c r="C2385" t="s">
        <v>384</v>
      </c>
      <c r="D2385" t="s">
        <v>387</v>
      </c>
      <c r="E2385" t="s">
        <v>644</v>
      </c>
    </row>
    <row r="2386" spans="1:5" x14ac:dyDescent="0.2">
      <c r="A2386" t="s">
        <v>704</v>
      </c>
      <c r="B2386" t="s">
        <v>339</v>
      </c>
      <c r="C2386" t="s">
        <v>384</v>
      </c>
      <c r="D2386" t="s">
        <v>387</v>
      </c>
      <c r="E2386" t="s">
        <v>645</v>
      </c>
    </row>
    <row r="2387" spans="1:5" x14ac:dyDescent="0.2">
      <c r="A2387" t="s">
        <v>704</v>
      </c>
      <c r="B2387" t="s">
        <v>339</v>
      </c>
      <c r="C2387" t="s">
        <v>384</v>
      </c>
      <c r="D2387" t="s">
        <v>387</v>
      </c>
      <c r="E2387" t="s">
        <v>646</v>
      </c>
    </row>
    <row r="2388" spans="1:5" x14ac:dyDescent="0.2">
      <c r="A2388" t="s">
        <v>704</v>
      </c>
      <c r="B2388" t="s">
        <v>339</v>
      </c>
      <c r="C2388" t="s">
        <v>384</v>
      </c>
      <c r="D2388" t="s">
        <v>258</v>
      </c>
      <c r="E2388" t="s">
        <v>677</v>
      </c>
    </row>
    <row r="2389" spans="1:5" x14ac:dyDescent="0.2">
      <c r="A2389" t="s">
        <v>704</v>
      </c>
      <c r="B2389" t="s">
        <v>339</v>
      </c>
      <c r="C2389" t="s">
        <v>384</v>
      </c>
      <c r="D2389" t="s">
        <v>203</v>
      </c>
      <c r="E2389" t="s">
        <v>678</v>
      </c>
    </row>
    <row r="2390" spans="1:5" x14ac:dyDescent="0.2">
      <c r="A2390" t="s">
        <v>704</v>
      </c>
      <c r="B2390" t="s">
        <v>339</v>
      </c>
      <c r="C2390" t="s">
        <v>384</v>
      </c>
      <c r="D2390" t="s">
        <v>128</v>
      </c>
      <c r="E2390" t="s">
        <v>679</v>
      </c>
    </row>
    <row r="2391" spans="1:5" x14ac:dyDescent="0.2">
      <c r="A2391" t="s">
        <v>704</v>
      </c>
      <c r="B2391" t="s">
        <v>339</v>
      </c>
      <c r="C2391" t="s">
        <v>384</v>
      </c>
      <c r="D2391" t="s">
        <v>387</v>
      </c>
      <c r="E2391" t="s">
        <v>454</v>
      </c>
    </row>
    <row r="2392" spans="1:5" x14ac:dyDescent="0.2">
      <c r="A2392" t="s">
        <v>704</v>
      </c>
      <c r="B2392" t="s">
        <v>339</v>
      </c>
      <c r="C2392" t="s">
        <v>384</v>
      </c>
      <c r="D2392" t="s">
        <v>387</v>
      </c>
      <c r="E2392" t="s">
        <v>428</v>
      </c>
    </row>
    <row r="2393" spans="1:5" x14ac:dyDescent="0.2">
      <c r="A2393" t="s">
        <v>704</v>
      </c>
      <c r="B2393" t="s">
        <v>339</v>
      </c>
      <c r="C2393" t="s">
        <v>386</v>
      </c>
      <c r="D2393" t="s">
        <v>305</v>
      </c>
    </row>
    <row r="2394" spans="1:5" x14ac:dyDescent="0.2">
      <c r="A2394" t="s">
        <v>704</v>
      </c>
      <c r="B2394" t="s">
        <v>339</v>
      </c>
      <c r="C2394" t="s">
        <v>386</v>
      </c>
      <c r="D2394" t="s">
        <v>367</v>
      </c>
    </row>
    <row r="2395" spans="1:5" x14ac:dyDescent="0.2">
      <c r="A2395" t="s">
        <v>704</v>
      </c>
      <c r="B2395" t="s">
        <v>339</v>
      </c>
      <c r="C2395" t="s">
        <v>386</v>
      </c>
      <c r="D2395" t="s">
        <v>326</v>
      </c>
    </row>
    <row r="2396" spans="1:5" x14ac:dyDescent="0.2">
      <c r="A2396" t="s">
        <v>704</v>
      </c>
      <c r="B2396" t="s">
        <v>339</v>
      </c>
      <c r="C2396" t="s">
        <v>386</v>
      </c>
      <c r="D2396" t="s">
        <v>179</v>
      </c>
    </row>
    <row r="2397" spans="1:5" x14ac:dyDescent="0.2">
      <c r="A2397" t="s">
        <v>704</v>
      </c>
      <c r="B2397" t="s">
        <v>339</v>
      </c>
      <c r="C2397" t="s">
        <v>386</v>
      </c>
      <c r="D2397" t="s">
        <v>148</v>
      </c>
    </row>
    <row r="2398" spans="1:5" x14ac:dyDescent="0.2">
      <c r="A2398" t="s">
        <v>704</v>
      </c>
      <c r="B2398" t="s">
        <v>339</v>
      </c>
      <c r="C2398" t="s">
        <v>386</v>
      </c>
      <c r="D2398" t="s">
        <v>364</v>
      </c>
    </row>
    <row r="2399" spans="1:5" x14ac:dyDescent="0.2">
      <c r="A2399" t="s">
        <v>704</v>
      </c>
      <c r="B2399" t="s">
        <v>339</v>
      </c>
      <c r="C2399" t="s">
        <v>386</v>
      </c>
      <c r="D2399" t="s">
        <v>234</v>
      </c>
    </row>
    <row r="2400" spans="1:5" x14ac:dyDescent="0.2">
      <c r="A2400" t="s">
        <v>704</v>
      </c>
      <c r="B2400" t="s">
        <v>339</v>
      </c>
      <c r="C2400" t="s">
        <v>386</v>
      </c>
      <c r="D2400" t="s">
        <v>259</v>
      </c>
    </row>
    <row r="2401" spans="1:5" x14ac:dyDescent="0.2">
      <c r="A2401" t="s">
        <v>704</v>
      </c>
      <c r="B2401" t="s">
        <v>166</v>
      </c>
      <c r="C2401" t="s">
        <v>386</v>
      </c>
      <c r="D2401" t="s">
        <v>305</v>
      </c>
    </row>
    <row r="2402" spans="1:5" x14ac:dyDescent="0.2">
      <c r="A2402" t="s">
        <v>704</v>
      </c>
      <c r="B2402" t="s">
        <v>166</v>
      </c>
      <c r="C2402" t="s">
        <v>386</v>
      </c>
      <c r="D2402" t="s">
        <v>8</v>
      </c>
    </row>
    <row r="2403" spans="1:5" x14ac:dyDescent="0.2">
      <c r="A2403" t="s">
        <v>704</v>
      </c>
      <c r="B2403" t="s">
        <v>166</v>
      </c>
      <c r="C2403" t="s">
        <v>386</v>
      </c>
      <c r="D2403" t="s">
        <v>179</v>
      </c>
    </row>
    <row r="2404" spans="1:5" x14ac:dyDescent="0.2">
      <c r="A2404" t="s">
        <v>704</v>
      </c>
      <c r="B2404" t="s">
        <v>140</v>
      </c>
      <c r="C2404" t="s">
        <v>384</v>
      </c>
      <c r="D2404" t="s">
        <v>202</v>
      </c>
      <c r="E2404" t="s">
        <v>443</v>
      </c>
    </row>
    <row r="2405" spans="1:5" x14ac:dyDescent="0.2">
      <c r="A2405" t="s">
        <v>704</v>
      </c>
      <c r="B2405" t="s">
        <v>140</v>
      </c>
      <c r="C2405" t="s">
        <v>386</v>
      </c>
      <c r="D2405" t="s">
        <v>135</v>
      </c>
    </row>
    <row r="2406" spans="1:5" x14ac:dyDescent="0.2">
      <c r="A2406" t="s">
        <v>704</v>
      </c>
      <c r="B2406" t="s">
        <v>140</v>
      </c>
      <c r="C2406" t="s">
        <v>386</v>
      </c>
      <c r="D2406" t="s">
        <v>172</v>
      </c>
    </row>
    <row r="2407" spans="1:5" x14ac:dyDescent="0.2">
      <c r="A2407" t="s">
        <v>704</v>
      </c>
      <c r="B2407" t="s">
        <v>140</v>
      </c>
      <c r="C2407" t="s">
        <v>386</v>
      </c>
      <c r="D2407" t="s">
        <v>8</v>
      </c>
    </row>
    <row r="2408" spans="1:5" x14ac:dyDescent="0.2">
      <c r="A2408" t="s">
        <v>704</v>
      </c>
      <c r="B2408" t="s">
        <v>140</v>
      </c>
      <c r="C2408" t="s">
        <v>386</v>
      </c>
      <c r="D2408" t="s">
        <v>179</v>
      </c>
    </row>
    <row r="2409" spans="1:5" x14ac:dyDescent="0.2">
      <c r="A2409" t="s">
        <v>704</v>
      </c>
      <c r="B2409" t="s">
        <v>140</v>
      </c>
      <c r="C2409" t="s">
        <v>386</v>
      </c>
      <c r="D2409" t="s">
        <v>181</v>
      </c>
    </row>
    <row r="2410" spans="1:5" x14ac:dyDescent="0.2">
      <c r="A2410" t="s">
        <v>704</v>
      </c>
      <c r="B2410" t="s">
        <v>140</v>
      </c>
      <c r="C2410" t="s">
        <v>386</v>
      </c>
      <c r="D2410" t="s">
        <v>305</v>
      </c>
    </row>
    <row r="2411" spans="1:5" x14ac:dyDescent="0.2">
      <c r="A2411" t="s">
        <v>704</v>
      </c>
      <c r="B2411" t="s">
        <v>140</v>
      </c>
      <c r="C2411" t="s">
        <v>386</v>
      </c>
      <c r="D2411" t="s">
        <v>214</v>
      </c>
    </row>
    <row r="2412" spans="1:5" x14ac:dyDescent="0.2">
      <c r="A2412" t="s">
        <v>704</v>
      </c>
      <c r="B2412" t="s">
        <v>140</v>
      </c>
      <c r="C2412" t="s">
        <v>386</v>
      </c>
      <c r="D2412" t="s">
        <v>177</v>
      </c>
    </row>
    <row r="2413" spans="1:5" x14ac:dyDescent="0.2">
      <c r="A2413" t="s">
        <v>704</v>
      </c>
      <c r="B2413" t="s">
        <v>140</v>
      </c>
      <c r="C2413" t="s">
        <v>386</v>
      </c>
      <c r="D2413" t="s">
        <v>151</v>
      </c>
    </row>
    <row r="2414" spans="1:5" x14ac:dyDescent="0.2">
      <c r="A2414" t="s">
        <v>704</v>
      </c>
      <c r="B2414" t="s">
        <v>140</v>
      </c>
      <c r="C2414" t="s">
        <v>386</v>
      </c>
      <c r="D2414" t="s">
        <v>227</v>
      </c>
    </row>
    <row r="2415" spans="1:5" x14ac:dyDescent="0.2">
      <c r="A2415" t="s">
        <v>704</v>
      </c>
      <c r="B2415" t="s">
        <v>181</v>
      </c>
      <c r="C2415" t="s">
        <v>386</v>
      </c>
      <c r="D2415" t="s">
        <v>305</v>
      </c>
    </row>
    <row r="2416" spans="1:5" x14ac:dyDescent="0.2">
      <c r="A2416" t="s">
        <v>704</v>
      </c>
      <c r="B2416" t="s">
        <v>181</v>
      </c>
      <c r="C2416" t="s">
        <v>386</v>
      </c>
      <c r="D2416" t="s">
        <v>179</v>
      </c>
    </row>
    <row r="2417" spans="1:5" x14ac:dyDescent="0.2">
      <c r="A2417" t="s">
        <v>704</v>
      </c>
      <c r="B2417" t="s">
        <v>181</v>
      </c>
      <c r="C2417" t="s">
        <v>386</v>
      </c>
      <c r="D2417" t="s">
        <v>364</v>
      </c>
    </row>
    <row r="2418" spans="1:5" x14ac:dyDescent="0.2">
      <c r="A2418" t="s">
        <v>704</v>
      </c>
      <c r="B2418" t="s">
        <v>246</v>
      </c>
      <c r="C2418" t="s">
        <v>386</v>
      </c>
      <c r="D2418" t="s">
        <v>179</v>
      </c>
    </row>
    <row r="2419" spans="1:5" x14ac:dyDescent="0.2">
      <c r="A2419" t="s">
        <v>704</v>
      </c>
      <c r="B2419" t="s">
        <v>246</v>
      </c>
      <c r="C2419" t="s">
        <v>386</v>
      </c>
      <c r="D2419" t="s">
        <v>305</v>
      </c>
    </row>
    <row r="2420" spans="1:5" x14ac:dyDescent="0.2">
      <c r="A2420" t="s">
        <v>704</v>
      </c>
      <c r="B2420" t="s">
        <v>246</v>
      </c>
      <c r="C2420" t="s">
        <v>386</v>
      </c>
      <c r="D2420" t="s">
        <v>271</v>
      </c>
    </row>
    <row r="2421" spans="1:5" x14ac:dyDescent="0.2">
      <c r="A2421" t="s">
        <v>704</v>
      </c>
      <c r="B2421" t="s">
        <v>117</v>
      </c>
      <c r="C2421" t="s">
        <v>386</v>
      </c>
      <c r="D2421" t="s">
        <v>165</v>
      </c>
    </row>
    <row r="2422" spans="1:5" x14ac:dyDescent="0.2">
      <c r="A2422" t="s">
        <v>704</v>
      </c>
      <c r="B2422" t="s">
        <v>7</v>
      </c>
      <c r="C2422" t="s">
        <v>386</v>
      </c>
      <c r="D2422" t="s">
        <v>387</v>
      </c>
    </row>
    <row r="2423" spans="1:5" x14ac:dyDescent="0.2">
      <c r="A2423" t="s">
        <v>704</v>
      </c>
      <c r="B2423" t="s">
        <v>7</v>
      </c>
      <c r="C2423" t="s">
        <v>386</v>
      </c>
      <c r="D2423" t="s">
        <v>305</v>
      </c>
    </row>
    <row r="2424" spans="1:5" x14ac:dyDescent="0.2">
      <c r="A2424" t="s">
        <v>704</v>
      </c>
      <c r="B2424" t="s">
        <v>7</v>
      </c>
      <c r="C2424" t="s">
        <v>386</v>
      </c>
      <c r="D2424" t="s">
        <v>179</v>
      </c>
    </row>
    <row r="2425" spans="1:5" x14ac:dyDescent="0.2">
      <c r="A2425" t="s">
        <v>704</v>
      </c>
      <c r="B2425" t="s">
        <v>89</v>
      </c>
      <c r="C2425" t="s">
        <v>384</v>
      </c>
      <c r="D2425" t="s">
        <v>202</v>
      </c>
      <c r="E2425" t="s">
        <v>443</v>
      </c>
    </row>
    <row r="2426" spans="1:5" x14ac:dyDescent="0.2">
      <c r="A2426" t="s">
        <v>704</v>
      </c>
      <c r="B2426" t="s">
        <v>89</v>
      </c>
      <c r="C2426" t="s">
        <v>386</v>
      </c>
      <c r="D2426" t="s">
        <v>305</v>
      </c>
    </row>
    <row r="2427" spans="1:5" x14ac:dyDescent="0.2">
      <c r="A2427" t="s">
        <v>704</v>
      </c>
      <c r="B2427" t="s">
        <v>89</v>
      </c>
      <c r="C2427" t="s">
        <v>386</v>
      </c>
      <c r="D2427" t="s">
        <v>33</v>
      </c>
    </row>
    <row r="2428" spans="1:5" x14ac:dyDescent="0.2">
      <c r="A2428" t="s">
        <v>704</v>
      </c>
      <c r="B2428" t="s">
        <v>89</v>
      </c>
      <c r="C2428" t="s">
        <v>386</v>
      </c>
      <c r="D2428" t="s">
        <v>179</v>
      </c>
    </row>
    <row r="2429" spans="1:5" x14ac:dyDescent="0.2">
      <c r="A2429" t="s">
        <v>704</v>
      </c>
      <c r="B2429" t="s">
        <v>89</v>
      </c>
      <c r="C2429" t="s">
        <v>386</v>
      </c>
      <c r="D2429" t="s">
        <v>135</v>
      </c>
    </row>
    <row r="2430" spans="1:5" x14ac:dyDescent="0.2">
      <c r="A2430" t="s">
        <v>704</v>
      </c>
      <c r="B2430" t="s">
        <v>214</v>
      </c>
      <c r="C2430" t="s">
        <v>384</v>
      </c>
      <c r="D2430" t="s">
        <v>202</v>
      </c>
      <c r="E2430" t="s">
        <v>443</v>
      </c>
    </row>
    <row r="2431" spans="1:5" x14ac:dyDescent="0.2">
      <c r="A2431" t="s">
        <v>704</v>
      </c>
      <c r="B2431" t="s">
        <v>214</v>
      </c>
      <c r="C2431" t="s">
        <v>386</v>
      </c>
      <c r="D2431" t="s">
        <v>148</v>
      </c>
    </row>
    <row r="2432" spans="1:5" x14ac:dyDescent="0.2">
      <c r="A2432" t="s">
        <v>704</v>
      </c>
      <c r="B2432" t="s">
        <v>214</v>
      </c>
      <c r="C2432" t="s">
        <v>386</v>
      </c>
      <c r="D2432" t="s">
        <v>127</v>
      </c>
    </row>
    <row r="2433" spans="1:5" x14ac:dyDescent="0.2">
      <c r="A2433" t="s">
        <v>704</v>
      </c>
      <c r="B2433" t="s">
        <v>214</v>
      </c>
      <c r="C2433" t="s">
        <v>386</v>
      </c>
      <c r="D2433" t="s">
        <v>179</v>
      </c>
    </row>
    <row r="2434" spans="1:5" x14ac:dyDescent="0.2">
      <c r="A2434" t="s">
        <v>704</v>
      </c>
      <c r="B2434" t="s">
        <v>214</v>
      </c>
      <c r="C2434" t="s">
        <v>386</v>
      </c>
      <c r="D2434" t="s">
        <v>305</v>
      </c>
    </row>
    <row r="2435" spans="1:5" x14ac:dyDescent="0.2">
      <c r="A2435" t="s">
        <v>704</v>
      </c>
      <c r="B2435" t="s">
        <v>127</v>
      </c>
      <c r="C2435" t="s">
        <v>386</v>
      </c>
      <c r="D2435" t="s">
        <v>305</v>
      </c>
    </row>
    <row r="2436" spans="1:5" x14ac:dyDescent="0.2">
      <c r="A2436" t="s">
        <v>704</v>
      </c>
      <c r="B2436" t="s">
        <v>127</v>
      </c>
      <c r="C2436" t="s">
        <v>386</v>
      </c>
      <c r="D2436" t="s">
        <v>367</v>
      </c>
    </row>
    <row r="2437" spans="1:5" x14ac:dyDescent="0.2">
      <c r="A2437" t="s">
        <v>704</v>
      </c>
      <c r="B2437" t="s">
        <v>127</v>
      </c>
      <c r="C2437" t="s">
        <v>386</v>
      </c>
      <c r="D2437" t="s">
        <v>179</v>
      </c>
    </row>
    <row r="2438" spans="1:5" x14ac:dyDescent="0.2">
      <c r="A2438" t="s">
        <v>704</v>
      </c>
      <c r="B2438" t="s">
        <v>177</v>
      </c>
      <c r="C2438" t="s">
        <v>384</v>
      </c>
      <c r="D2438" t="s">
        <v>202</v>
      </c>
      <c r="E2438" t="s">
        <v>443</v>
      </c>
    </row>
    <row r="2439" spans="1:5" x14ac:dyDescent="0.2">
      <c r="A2439" t="s">
        <v>704</v>
      </c>
      <c r="B2439" t="s">
        <v>177</v>
      </c>
      <c r="C2439" t="s">
        <v>386</v>
      </c>
      <c r="D2439" t="s">
        <v>305</v>
      </c>
    </row>
    <row r="2440" spans="1:5" x14ac:dyDescent="0.2">
      <c r="A2440" t="s">
        <v>704</v>
      </c>
      <c r="B2440" t="s">
        <v>177</v>
      </c>
      <c r="C2440" t="s">
        <v>386</v>
      </c>
      <c r="D2440" t="s">
        <v>290</v>
      </c>
    </row>
    <row r="2441" spans="1:5" x14ac:dyDescent="0.2">
      <c r="A2441" t="s">
        <v>704</v>
      </c>
      <c r="B2441" t="s">
        <v>177</v>
      </c>
      <c r="C2441" t="s">
        <v>386</v>
      </c>
      <c r="D2441" t="s">
        <v>364</v>
      </c>
    </row>
    <row r="2442" spans="1:5" x14ac:dyDescent="0.2">
      <c r="A2442" t="s">
        <v>704</v>
      </c>
      <c r="B2442" t="s">
        <v>177</v>
      </c>
      <c r="C2442" t="s">
        <v>386</v>
      </c>
      <c r="D2442" t="s">
        <v>213</v>
      </c>
    </row>
    <row r="2443" spans="1:5" x14ac:dyDescent="0.2">
      <c r="A2443" t="s">
        <v>704</v>
      </c>
      <c r="B2443" t="s">
        <v>177</v>
      </c>
      <c r="C2443" t="s">
        <v>386</v>
      </c>
      <c r="D2443" t="s">
        <v>179</v>
      </c>
    </row>
    <row r="2444" spans="1:5" x14ac:dyDescent="0.2">
      <c r="A2444" t="s">
        <v>704</v>
      </c>
      <c r="B2444" t="s">
        <v>46</v>
      </c>
      <c r="C2444" t="s">
        <v>384</v>
      </c>
      <c r="D2444" t="s">
        <v>202</v>
      </c>
      <c r="E2444" t="s">
        <v>443</v>
      </c>
    </row>
    <row r="2445" spans="1:5" x14ac:dyDescent="0.2">
      <c r="A2445" t="s">
        <v>704</v>
      </c>
      <c r="B2445" t="s">
        <v>46</v>
      </c>
      <c r="C2445" t="s">
        <v>384</v>
      </c>
      <c r="D2445" t="s">
        <v>202</v>
      </c>
      <c r="E2445" t="s">
        <v>444</v>
      </c>
    </row>
    <row r="2446" spans="1:5" x14ac:dyDescent="0.2">
      <c r="A2446" t="s">
        <v>704</v>
      </c>
      <c r="B2446" t="s">
        <v>46</v>
      </c>
      <c r="C2446" t="s">
        <v>384</v>
      </c>
      <c r="D2446" t="s">
        <v>387</v>
      </c>
      <c r="E2446" t="s">
        <v>457</v>
      </c>
    </row>
    <row r="2447" spans="1:5" x14ac:dyDescent="0.2">
      <c r="A2447" t="s">
        <v>704</v>
      </c>
      <c r="B2447" t="s">
        <v>46</v>
      </c>
      <c r="C2447" t="s">
        <v>384</v>
      </c>
      <c r="D2447" t="s">
        <v>81</v>
      </c>
      <c r="E2447" t="s">
        <v>385</v>
      </c>
    </row>
    <row r="2448" spans="1:5" x14ac:dyDescent="0.2">
      <c r="A2448" t="s">
        <v>704</v>
      </c>
      <c r="B2448" t="s">
        <v>46</v>
      </c>
      <c r="C2448" t="s">
        <v>384</v>
      </c>
      <c r="D2448" t="s">
        <v>387</v>
      </c>
      <c r="E2448" t="s">
        <v>445</v>
      </c>
    </row>
    <row r="2449" spans="1:5" x14ac:dyDescent="0.2">
      <c r="A2449" t="s">
        <v>704</v>
      </c>
      <c r="B2449" t="s">
        <v>46</v>
      </c>
      <c r="C2449" t="s">
        <v>384</v>
      </c>
      <c r="D2449" t="s">
        <v>363</v>
      </c>
      <c r="E2449" t="s">
        <v>467</v>
      </c>
    </row>
    <row r="2450" spans="1:5" x14ac:dyDescent="0.2">
      <c r="A2450" t="s">
        <v>704</v>
      </c>
      <c r="B2450" t="s">
        <v>46</v>
      </c>
      <c r="C2450" t="s">
        <v>384</v>
      </c>
      <c r="D2450" t="s">
        <v>363</v>
      </c>
      <c r="E2450" t="s">
        <v>468</v>
      </c>
    </row>
    <row r="2451" spans="1:5" x14ac:dyDescent="0.2">
      <c r="A2451" t="s">
        <v>704</v>
      </c>
      <c r="B2451" t="s">
        <v>46</v>
      </c>
      <c r="C2451" t="s">
        <v>384</v>
      </c>
      <c r="D2451" t="s">
        <v>234</v>
      </c>
      <c r="E2451" t="s">
        <v>680</v>
      </c>
    </row>
    <row r="2452" spans="1:5" x14ac:dyDescent="0.2">
      <c r="A2452" t="s">
        <v>704</v>
      </c>
      <c r="B2452" t="s">
        <v>46</v>
      </c>
      <c r="C2452" t="s">
        <v>384</v>
      </c>
      <c r="D2452" t="s">
        <v>234</v>
      </c>
      <c r="E2452" t="s">
        <v>681</v>
      </c>
    </row>
    <row r="2453" spans="1:5" x14ac:dyDescent="0.2">
      <c r="A2453" t="s">
        <v>704</v>
      </c>
      <c r="B2453" t="s">
        <v>46</v>
      </c>
      <c r="C2453" t="s">
        <v>384</v>
      </c>
      <c r="D2453" t="s">
        <v>88</v>
      </c>
      <c r="E2453" t="s">
        <v>682</v>
      </c>
    </row>
    <row r="2454" spans="1:5" x14ac:dyDescent="0.2">
      <c r="A2454" t="s">
        <v>704</v>
      </c>
      <c r="B2454" t="s">
        <v>46</v>
      </c>
      <c r="C2454" t="s">
        <v>384</v>
      </c>
      <c r="D2454" t="s">
        <v>110</v>
      </c>
      <c r="E2454" t="s">
        <v>477</v>
      </c>
    </row>
    <row r="2455" spans="1:5" x14ac:dyDescent="0.2">
      <c r="A2455" t="s">
        <v>704</v>
      </c>
      <c r="B2455" t="s">
        <v>46</v>
      </c>
      <c r="C2455" t="s">
        <v>384</v>
      </c>
      <c r="D2455" t="s">
        <v>113</v>
      </c>
      <c r="E2455" t="s">
        <v>683</v>
      </c>
    </row>
    <row r="2456" spans="1:5" x14ac:dyDescent="0.2">
      <c r="A2456" t="s">
        <v>704</v>
      </c>
      <c r="B2456" t="s">
        <v>46</v>
      </c>
      <c r="C2456" t="s">
        <v>384</v>
      </c>
      <c r="D2456" t="s">
        <v>234</v>
      </c>
      <c r="E2456" t="s">
        <v>684</v>
      </c>
    </row>
    <row r="2457" spans="1:5" x14ac:dyDescent="0.2">
      <c r="A2457" t="s">
        <v>704</v>
      </c>
      <c r="B2457" t="s">
        <v>46</v>
      </c>
      <c r="C2457" t="s">
        <v>384</v>
      </c>
      <c r="D2457" t="s">
        <v>234</v>
      </c>
      <c r="E2457" t="s">
        <v>685</v>
      </c>
    </row>
    <row r="2458" spans="1:5" x14ac:dyDescent="0.2">
      <c r="A2458" t="s">
        <v>704</v>
      </c>
      <c r="B2458" t="s">
        <v>46</v>
      </c>
      <c r="C2458" t="s">
        <v>384</v>
      </c>
      <c r="D2458" t="s">
        <v>88</v>
      </c>
      <c r="E2458" t="s">
        <v>686</v>
      </c>
    </row>
    <row r="2459" spans="1:5" x14ac:dyDescent="0.2">
      <c r="A2459" t="s">
        <v>704</v>
      </c>
      <c r="B2459" t="s">
        <v>46</v>
      </c>
      <c r="C2459" t="s">
        <v>384</v>
      </c>
      <c r="D2459" t="s">
        <v>203</v>
      </c>
      <c r="E2459" t="s">
        <v>687</v>
      </c>
    </row>
    <row r="2460" spans="1:5" x14ac:dyDescent="0.2">
      <c r="A2460" t="s">
        <v>704</v>
      </c>
      <c r="B2460" t="s">
        <v>46</v>
      </c>
      <c r="C2460" t="s">
        <v>384</v>
      </c>
      <c r="D2460" t="s">
        <v>128</v>
      </c>
      <c r="E2460" t="s">
        <v>679</v>
      </c>
    </row>
    <row r="2461" spans="1:5" x14ac:dyDescent="0.2">
      <c r="A2461" t="s">
        <v>704</v>
      </c>
      <c r="B2461" t="s">
        <v>46</v>
      </c>
      <c r="C2461" t="s">
        <v>384</v>
      </c>
      <c r="D2461" t="s">
        <v>128</v>
      </c>
      <c r="E2461" t="s">
        <v>688</v>
      </c>
    </row>
    <row r="2462" spans="1:5" x14ac:dyDescent="0.2">
      <c r="A2462" t="s">
        <v>704</v>
      </c>
      <c r="B2462" t="s">
        <v>46</v>
      </c>
      <c r="C2462" t="s">
        <v>384</v>
      </c>
      <c r="D2462" t="s">
        <v>232</v>
      </c>
      <c r="E2462" t="s">
        <v>464</v>
      </c>
    </row>
    <row r="2463" spans="1:5" x14ac:dyDescent="0.2">
      <c r="A2463" t="s">
        <v>704</v>
      </c>
      <c r="B2463" t="s">
        <v>46</v>
      </c>
      <c r="C2463" t="s">
        <v>384</v>
      </c>
      <c r="D2463" t="s">
        <v>387</v>
      </c>
      <c r="E2463" t="s">
        <v>454</v>
      </c>
    </row>
    <row r="2464" spans="1:5" x14ac:dyDescent="0.2">
      <c r="A2464" t="s">
        <v>704</v>
      </c>
      <c r="B2464" t="s">
        <v>46</v>
      </c>
      <c r="C2464" t="s">
        <v>384</v>
      </c>
      <c r="D2464" t="s">
        <v>387</v>
      </c>
      <c r="E2464" t="s">
        <v>474</v>
      </c>
    </row>
    <row r="2465" spans="1:5" x14ac:dyDescent="0.2">
      <c r="A2465" t="s">
        <v>704</v>
      </c>
      <c r="B2465" t="s">
        <v>46</v>
      </c>
      <c r="C2465" t="s">
        <v>384</v>
      </c>
      <c r="D2465" t="s">
        <v>387</v>
      </c>
      <c r="E2465" t="s">
        <v>428</v>
      </c>
    </row>
    <row r="2466" spans="1:5" x14ac:dyDescent="0.2">
      <c r="A2466" t="s">
        <v>704</v>
      </c>
      <c r="B2466" t="s">
        <v>46</v>
      </c>
      <c r="C2466" t="s">
        <v>386</v>
      </c>
      <c r="D2466" t="s">
        <v>305</v>
      </c>
    </row>
    <row r="2467" spans="1:5" x14ac:dyDescent="0.2">
      <c r="A2467" t="s">
        <v>704</v>
      </c>
      <c r="B2467" t="s">
        <v>46</v>
      </c>
      <c r="C2467" t="s">
        <v>386</v>
      </c>
      <c r="D2467" t="s">
        <v>367</v>
      </c>
    </row>
    <row r="2468" spans="1:5" x14ac:dyDescent="0.2">
      <c r="A2468" t="s">
        <v>704</v>
      </c>
      <c r="B2468" t="s">
        <v>46</v>
      </c>
      <c r="C2468" t="s">
        <v>386</v>
      </c>
      <c r="D2468" t="s">
        <v>8</v>
      </c>
    </row>
    <row r="2469" spans="1:5" x14ac:dyDescent="0.2">
      <c r="A2469" t="s">
        <v>704</v>
      </c>
      <c r="B2469" t="s">
        <v>46</v>
      </c>
      <c r="C2469" t="s">
        <v>386</v>
      </c>
      <c r="D2469" t="s">
        <v>59</v>
      </c>
    </row>
    <row r="2470" spans="1:5" x14ac:dyDescent="0.2">
      <c r="A2470" t="s">
        <v>704</v>
      </c>
      <c r="B2470" t="s">
        <v>46</v>
      </c>
      <c r="C2470" t="s">
        <v>386</v>
      </c>
      <c r="D2470" t="s">
        <v>185</v>
      </c>
    </row>
    <row r="2471" spans="1:5" x14ac:dyDescent="0.2">
      <c r="A2471" t="s">
        <v>704</v>
      </c>
      <c r="B2471" t="s">
        <v>46</v>
      </c>
      <c r="C2471" t="s">
        <v>386</v>
      </c>
      <c r="D2471" t="s">
        <v>188</v>
      </c>
    </row>
    <row r="2472" spans="1:5" x14ac:dyDescent="0.2">
      <c r="A2472" t="s">
        <v>704</v>
      </c>
      <c r="B2472" t="s">
        <v>46</v>
      </c>
      <c r="C2472" t="s">
        <v>386</v>
      </c>
      <c r="D2472" t="s">
        <v>298</v>
      </c>
    </row>
    <row r="2473" spans="1:5" x14ac:dyDescent="0.2">
      <c r="A2473" t="s">
        <v>704</v>
      </c>
      <c r="B2473" t="s">
        <v>46</v>
      </c>
      <c r="C2473" t="s">
        <v>386</v>
      </c>
      <c r="D2473" t="s">
        <v>272</v>
      </c>
    </row>
    <row r="2474" spans="1:5" x14ac:dyDescent="0.2">
      <c r="A2474" t="s">
        <v>704</v>
      </c>
      <c r="B2474" t="s">
        <v>46</v>
      </c>
      <c r="C2474" t="s">
        <v>386</v>
      </c>
      <c r="D2474" t="s">
        <v>201</v>
      </c>
    </row>
    <row r="2475" spans="1:5" x14ac:dyDescent="0.2">
      <c r="A2475" t="s">
        <v>704</v>
      </c>
      <c r="B2475" t="s">
        <v>46</v>
      </c>
      <c r="C2475" t="s">
        <v>386</v>
      </c>
      <c r="D2475" t="s">
        <v>26</v>
      </c>
    </row>
    <row r="2476" spans="1:5" x14ac:dyDescent="0.2">
      <c r="A2476" t="s">
        <v>704</v>
      </c>
      <c r="B2476" t="s">
        <v>46</v>
      </c>
      <c r="C2476" t="s">
        <v>386</v>
      </c>
      <c r="D2476" t="s">
        <v>110</v>
      </c>
    </row>
    <row r="2477" spans="1:5" x14ac:dyDescent="0.2">
      <c r="A2477" t="s">
        <v>704</v>
      </c>
      <c r="B2477" t="s">
        <v>46</v>
      </c>
      <c r="C2477" t="s">
        <v>386</v>
      </c>
      <c r="D2477" t="s">
        <v>276</v>
      </c>
    </row>
    <row r="2478" spans="1:5" x14ac:dyDescent="0.2">
      <c r="A2478" t="s">
        <v>704</v>
      </c>
      <c r="B2478" t="s">
        <v>46</v>
      </c>
      <c r="C2478" t="s">
        <v>386</v>
      </c>
      <c r="D2478" t="s">
        <v>259</v>
      </c>
    </row>
    <row r="2479" spans="1:5" x14ac:dyDescent="0.2">
      <c r="A2479" t="s">
        <v>704</v>
      </c>
      <c r="B2479" t="s">
        <v>46</v>
      </c>
      <c r="C2479" t="s">
        <v>386</v>
      </c>
      <c r="D2479" t="s">
        <v>165</v>
      </c>
    </row>
    <row r="2480" spans="1:5" x14ac:dyDescent="0.2">
      <c r="A2480" t="s">
        <v>704</v>
      </c>
      <c r="B2480" t="s">
        <v>46</v>
      </c>
      <c r="C2480" t="s">
        <v>386</v>
      </c>
      <c r="D2480" t="s">
        <v>180</v>
      </c>
    </row>
    <row r="2481" spans="1:5" x14ac:dyDescent="0.2">
      <c r="A2481" t="s">
        <v>704</v>
      </c>
      <c r="B2481" t="s">
        <v>46</v>
      </c>
      <c r="C2481" t="s">
        <v>386</v>
      </c>
      <c r="D2481" t="s">
        <v>20</v>
      </c>
    </row>
    <row r="2482" spans="1:5" x14ac:dyDescent="0.2">
      <c r="A2482" t="s">
        <v>704</v>
      </c>
      <c r="B2482" t="s">
        <v>46</v>
      </c>
      <c r="C2482" t="s">
        <v>386</v>
      </c>
      <c r="D2482" t="s">
        <v>100</v>
      </c>
    </row>
    <row r="2483" spans="1:5" x14ac:dyDescent="0.2">
      <c r="A2483" t="s">
        <v>704</v>
      </c>
      <c r="B2483" t="s">
        <v>46</v>
      </c>
      <c r="C2483" t="s">
        <v>386</v>
      </c>
      <c r="D2483" t="s">
        <v>313</v>
      </c>
    </row>
    <row r="2484" spans="1:5" x14ac:dyDescent="0.2">
      <c r="A2484" t="s">
        <v>704</v>
      </c>
      <c r="B2484" t="s">
        <v>46</v>
      </c>
      <c r="C2484" t="s">
        <v>386</v>
      </c>
      <c r="D2484" t="s">
        <v>275</v>
      </c>
    </row>
    <row r="2485" spans="1:5" x14ac:dyDescent="0.2">
      <c r="A2485" t="s">
        <v>704</v>
      </c>
      <c r="B2485" t="s">
        <v>46</v>
      </c>
      <c r="C2485" t="s">
        <v>386</v>
      </c>
      <c r="D2485" t="s">
        <v>128</v>
      </c>
    </row>
    <row r="2486" spans="1:5" x14ac:dyDescent="0.2">
      <c r="A2486" t="s">
        <v>704</v>
      </c>
      <c r="B2486" t="s">
        <v>46</v>
      </c>
      <c r="C2486" t="s">
        <v>386</v>
      </c>
      <c r="D2486" t="s">
        <v>113</v>
      </c>
    </row>
    <row r="2487" spans="1:5" x14ac:dyDescent="0.2">
      <c r="A2487" t="s">
        <v>704</v>
      </c>
      <c r="B2487" t="s">
        <v>46</v>
      </c>
      <c r="C2487" t="s">
        <v>386</v>
      </c>
      <c r="D2487" t="s">
        <v>306</v>
      </c>
    </row>
    <row r="2488" spans="1:5" x14ac:dyDescent="0.2">
      <c r="A2488" t="s">
        <v>704</v>
      </c>
      <c r="B2488" t="s">
        <v>46</v>
      </c>
      <c r="C2488" t="s">
        <v>386</v>
      </c>
      <c r="D2488" t="s">
        <v>115</v>
      </c>
    </row>
    <row r="2489" spans="1:5" x14ac:dyDescent="0.2">
      <c r="A2489" t="s">
        <v>704</v>
      </c>
      <c r="B2489" t="s">
        <v>179</v>
      </c>
      <c r="C2489" t="s">
        <v>386</v>
      </c>
      <c r="D2489" t="s">
        <v>305</v>
      </c>
    </row>
    <row r="2490" spans="1:5" x14ac:dyDescent="0.2">
      <c r="A2490" t="s">
        <v>704</v>
      </c>
      <c r="B2490" t="s">
        <v>179</v>
      </c>
      <c r="C2490" t="s">
        <v>386</v>
      </c>
      <c r="D2490" t="s">
        <v>59</v>
      </c>
    </row>
    <row r="2491" spans="1:5" x14ac:dyDescent="0.2">
      <c r="A2491" t="s">
        <v>704</v>
      </c>
      <c r="B2491" t="s">
        <v>179</v>
      </c>
      <c r="C2491" t="s">
        <v>386</v>
      </c>
      <c r="D2491" t="s">
        <v>8</v>
      </c>
    </row>
    <row r="2492" spans="1:5" x14ac:dyDescent="0.2">
      <c r="A2492" t="s">
        <v>704</v>
      </c>
      <c r="B2492" t="s">
        <v>179</v>
      </c>
      <c r="C2492" t="s">
        <v>386</v>
      </c>
      <c r="D2492" t="s">
        <v>46</v>
      </c>
    </row>
    <row r="2493" spans="1:5" x14ac:dyDescent="0.2">
      <c r="A2493" t="s">
        <v>704</v>
      </c>
      <c r="B2493" t="s">
        <v>179</v>
      </c>
      <c r="C2493" t="s">
        <v>386</v>
      </c>
      <c r="D2493" t="s">
        <v>364</v>
      </c>
    </row>
    <row r="2494" spans="1:5" x14ac:dyDescent="0.2">
      <c r="A2494" t="s">
        <v>704</v>
      </c>
      <c r="B2494" t="s">
        <v>328</v>
      </c>
      <c r="C2494" t="s">
        <v>384</v>
      </c>
      <c r="D2494" t="s">
        <v>387</v>
      </c>
      <c r="E2494" t="s">
        <v>445</v>
      </c>
    </row>
    <row r="2495" spans="1:5" x14ac:dyDescent="0.2">
      <c r="A2495" t="s">
        <v>704</v>
      </c>
      <c r="B2495" t="s">
        <v>328</v>
      </c>
      <c r="C2495" t="s">
        <v>384</v>
      </c>
      <c r="D2495" t="s">
        <v>387</v>
      </c>
      <c r="E2495" t="s">
        <v>454</v>
      </c>
    </row>
    <row r="2496" spans="1:5" x14ac:dyDescent="0.2">
      <c r="A2496" t="s">
        <v>704</v>
      </c>
      <c r="B2496" t="s">
        <v>328</v>
      </c>
      <c r="C2496" t="s">
        <v>384</v>
      </c>
      <c r="D2496" t="s">
        <v>387</v>
      </c>
      <c r="E2496" t="s">
        <v>428</v>
      </c>
    </row>
    <row r="2497" spans="1:5" x14ac:dyDescent="0.2">
      <c r="A2497" t="s">
        <v>704</v>
      </c>
      <c r="B2497" t="s">
        <v>328</v>
      </c>
      <c r="C2497" t="s">
        <v>384</v>
      </c>
      <c r="D2497" t="s">
        <v>387</v>
      </c>
      <c r="E2497" t="s">
        <v>451</v>
      </c>
    </row>
    <row r="2498" spans="1:5" x14ac:dyDescent="0.2">
      <c r="A2498" t="s">
        <v>704</v>
      </c>
      <c r="B2498" t="s">
        <v>328</v>
      </c>
      <c r="C2498" t="s">
        <v>386</v>
      </c>
      <c r="D2498" t="s">
        <v>305</v>
      </c>
    </row>
    <row r="2499" spans="1:5" x14ac:dyDescent="0.2">
      <c r="A2499" t="s">
        <v>704</v>
      </c>
      <c r="B2499" t="s">
        <v>328</v>
      </c>
      <c r="C2499" t="s">
        <v>386</v>
      </c>
      <c r="D2499" t="s">
        <v>374</v>
      </c>
    </row>
    <row r="2500" spans="1:5" x14ac:dyDescent="0.2">
      <c r="A2500" t="s">
        <v>704</v>
      </c>
      <c r="B2500" t="s">
        <v>328</v>
      </c>
      <c r="C2500" t="s">
        <v>386</v>
      </c>
      <c r="D2500" t="s">
        <v>271</v>
      </c>
    </row>
    <row r="2501" spans="1:5" x14ac:dyDescent="0.2">
      <c r="A2501" t="s">
        <v>704</v>
      </c>
      <c r="B2501" t="s">
        <v>323</v>
      </c>
      <c r="C2501" t="s">
        <v>384</v>
      </c>
      <c r="D2501" t="s">
        <v>31</v>
      </c>
      <c r="E2501" t="s">
        <v>689</v>
      </c>
    </row>
    <row r="2502" spans="1:5" x14ac:dyDescent="0.2">
      <c r="A2502" t="s">
        <v>704</v>
      </c>
      <c r="B2502" t="s">
        <v>323</v>
      </c>
      <c r="C2502" t="s">
        <v>386</v>
      </c>
      <c r="D2502" t="s">
        <v>325</v>
      </c>
    </row>
    <row r="2503" spans="1:5" x14ac:dyDescent="0.2">
      <c r="A2503" t="s">
        <v>704</v>
      </c>
      <c r="B2503" t="s">
        <v>365</v>
      </c>
      <c r="C2503" t="s">
        <v>386</v>
      </c>
      <c r="D2503" t="s">
        <v>325</v>
      </c>
    </row>
    <row r="2504" spans="1:5" x14ac:dyDescent="0.2">
      <c r="A2504" t="s">
        <v>704</v>
      </c>
      <c r="B2504" t="s">
        <v>118</v>
      </c>
      <c r="C2504" t="s">
        <v>386</v>
      </c>
      <c r="D2504" t="s">
        <v>325</v>
      </c>
    </row>
    <row r="2505" spans="1:5" x14ac:dyDescent="0.2">
      <c r="A2505" t="s">
        <v>704</v>
      </c>
      <c r="B2505" t="s">
        <v>118</v>
      </c>
      <c r="C2505" t="s">
        <v>386</v>
      </c>
      <c r="D2505" t="s">
        <v>365</v>
      </c>
    </row>
    <row r="2506" spans="1:5" x14ac:dyDescent="0.2">
      <c r="A2506" t="s">
        <v>704</v>
      </c>
      <c r="B2506" t="s">
        <v>191</v>
      </c>
      <c r="C2506" t="s">
        <v>386</v>
      </c>
      <c r="D2506" t="s">
        <v>325</v>
      </c>
    </row>
    <row r="2507" spans="1:5" x14ac:dyDescent="0.2">
      <c r="A2507" t="s">
        <v>704</v>
      </c>
      <c r="B2507" t="s">
        <v>191</v>
      </c>
      <c r="C2507" t="s">
        <v>386</v>
      </c>
      <c r="D2507" t="s">
        <v>365</v>
      </c>
    </row>
    <row r="2508" spans="1:5" x14ac:dyDescent="0.2">
      <c r="A2508" t="s">
        <v>704</v>
      </c>
      <c r="B2508" t="s">
        <v>191</v>
      </c>
      <c r="C2508" t="s">
        <v>386</v>
      </c>
      <c r="D2508" t="s">
        <v>323</v>
      </c>
    </row>
    <row r="2509" spans="1:5" x14ac:dyDescent="0.2">
      <c r="A2509" t="s">
        <v>704</v>
      </c>
      <c r="B2509" t="s">
        <v>191</v>
      </c>
      <c r="C2509" t="s">
        <v>386</v>
      </c>
      <c r="D2509" t="s">
        <v>118</v>
      </c>
    </row>
    <row r="2510" spans="1:5" x14ac:dyDescent="0.2">
      <c r="A2510" t="s">
        <v>704</v>
      </c>
      <c r="B2510" t="s">
        <v>261</v>
      </c>
      <c r="C2510" t="s">
        <v>386</v>
      </c>
      <c r="D2510" t="s">
        <v>325</v>
      </c>
    </row>
    <row r="2511" spans="1:5" x14ac:dyDescent="0.2">
      <c r="A2511" t="s">
        <v>704</v>
      </c>
      <c r="B2511" t="s">
        <v>251</v>
      </c>
      <c r="C2511" t="s">
        <v>384</v>
      </c>
      <c r="D2511" t="s">
        <v>261</v>
      </c>
      <c r="E2511" t="s">
        <v>690</v>
      </c>
    </row>
    <row r="2512" spans="1:5" x14ac:dyDescent="0.2">
      <c r="A2512" t="s">
        <v>704</v>
      </c>
      <c r="B2512" t="s">
        <v>251</v>
      </c>
      <c r="C2512" t="s">
        <v>384</v>
      </c>
      <c r="D2512" t="s">
        <v>94</v>
      </c>
      <c r="E2512" t="s">
        <v>691</v>
      </c>
    </row>
    <row r="2513" spans="1:5" x14ac:dyDescent="0.2">
      <c r="A2513" t="s">
        <v>704</v>
      </c>
      <c r="B2513" t="s">
        <v>251</v>
      </c>
      <c r="C2513" t="s">
        <v>384</v>
      </c>
      <c r="D2513" t="s">
        <v>94</v>
      </c>
      <c r="E2513" t="s">
        <v>692</v>
      </c>
    </row>
    <row r="2514" spans="1:5" x14ac:dyDescent="0.2">
      <c r="A2514" t="s">
        <v>704</v>
      </c>
      <c r="B2514" t="s">
        <v>251</v>
      </c>
      <c r="C2514" t="s">
        <v>384</v>
      </c>
      <c r="D2514" t="s">
        <v>191</v>
      </c>
      <c r="E2514" t="s">
        <v>693</v>
      </c>
    </row>
    <row r="2515" spans="1:5" x14ac:dyDescent="0.2">
      <c r="A2515" t="s">
        <v>704</v>
      </c>
      <c r="B2515" t="s">
        <v>251</v>
      </c>
      <c r="C2515" t="s">
        <v>384</v>
      </c>
      <c r="D2515" t="s">
        <v>261</v>
      </c>
      <c r="E2515" t="s">
        <v>694</v>
      </c>
    </row>
    <row r="2516" spans="1:5" x14ac:dyDescent="0.2">
      <c r="A2516" t="s">
        <v>704</v>
      </c>
      <c r="B2516" t="s">
        <v>251</v>
      </c>
      <c r="C2516" t="s">
        <v>384</v>
      </c>
      <c r="D2516" t="s">
        <v>261</v>
      </c>
      <c r="E2516" t="s">
        <v>695</v>
      </c>
    </row>
    <row r="2517" spans="1:5" x14ac:dyDescent="0.2">
      <c r="A2517" t="s">
        <v>704</v>
      </c>
      <c r="B2517" t="s">
        <v>251</v>
      </c>
      <c r="C2517" t="s">
        <v>384</v>
      </c>
      <c r="D2517" t="s">
        <v>261</v>
      </c>
      <c r="E2517" t="s">
        <v>696</v>
      </c>
    </row>
    <row r="2518" spans="1:5" x14ac:dyDescent="0.2">
      <c r="A2518" t="s">
        <v>704</v>
      </c>
      <c r="B2518" t="s">
        <v>251</v>
      </c>
      <c r="C2518" t="s">
        <v>384</v>
      </c>
      <c r="D2518" t="s">
        <v>261</v>
      </c>
      <c r="E2518" t="s">
        <v>697</v>
      </c>
    </row>
    <row r="2519" spans="1:5" x14ac:dyDescent="0.2">
      <c r="A2519" t="s">
        <v>704</v>
      </c>
      <c r="B2519" t="s">
        <v>251</v>
      </c>
      <c r="C2519" t="s">
        <v>384</v>
      </c>
      <c r="D2519" t="s">
        <v>261</v>
      </c>
      <c r="E2519" t="s">
        <v>698</v>
      </c>
    </row>
    <row r="2520" spans="1:5" x14ac:dyDescent="0.2">
      <c r="A2520" t="s">
        <v>704</v>
      </c>
      <c r="B2520" t="s">
        <v>251</v>
      </c>
      <c r="C2520" t="s">
        <v>384</v>
      </c>
      <c r="D2520" t="s">
        <v>261</v>
      </c>
      <c r="E2520" t="s">
        <v>699</v>
      </c>
    </row>
    <row r="2521" spans="1:5" x14ac:dyDescent="0.2">
      <c r="A2521" t="s">
        <v>704</v>
      </c>
      <c r="B2521" t="s">
        <v>251</v>
      </c>
      <c r="C2521" t="s">
        <v>384</v>
      </c>
      <c r="D2521" t="s">
        <v>261</v>
      </c>
      <c r="E2521" t="s">
        <v>700</v>
      </c>
    </row>
    <row r="2522" spans="1:5" x14ac:dyDescent="0.2">
      <c r="A2522" t="s">
        <v>704</v>
      </c>
      <c r="B2522" t="s">
        <v>251</v>
      </c>
      <c r="C2522" t="s">
        <v>384</v>
      </c>
      <c r="D2522" t="s">
        <v>235</v>
      </c>
      <c r="E2522" t="s">
        <v>701</v>
      </c>
    </row>
    <row r="2523" spans="1:5" x14ac:dyDescent="0.2">
      <c r="A2523" t="s">
        <v>704</v>
      </c>
      <c r="B2523" t="s">
        <v>12</v>
      </c>
      <c r="C2523" t="s">
        <v>384</v>
      </c>
      <c r="D2523" t="s">
        <v>51</v>
      </c>
      <c r="E2523" t="s">
        <v>702</v>
      </c>
    </row>
    <row r="2524" spans="1:5" x14ac:dyDescent="0.2">
      <c r="A2524" t="s">
        <v>704</v>
      </c>
      <c r="B2524" t="s">
        <v>187</v>
      </c>
      <c r="C2524" t="s">
        <v>386</v>
      </c>
      <c r="D2524" t="s">
        <v>79</v>
      </c>
    </row>
    <row r="2525" spans="1:5" x14ac:dyDescent="0.2">
      <c r="A2525" t="s">
        <v>704</v>
      </c>
      <c r="B2525" t="s">
        <v>155</v>
      </c>
      <c r="C2525" t="s">
        <v>384</v>
      </c>
      <c r="D2525" t="s">
        <v>387</v>
      </c>
      <c r="E2525" t="s">
        <v>454</v>
      </c>
    </row>
    <row r="2526" spans="1:5" x14ac:dyDescent="0.2">
      <c r="A2526" t="s">
        <v>704</v>
      </c>
      <c r="B2526" t="s">
        <v>155</v>
      </c>
      <c r="C2526" t="s">
        <v>384</v>
      </c>
      <c r="D2526" t="s">
        <v>283</v>
      </c>
      <c r="E2526" t="s">
        <v>395</v>
      </c>
    </row>
    <row r="2527" spans="1:5" x14ac:dyDescent="0.2">
      <c r="A2527" t="s">
        <v>704</v>
      </c>
      <c r="B2527" t="s">
        <v>104</v>
      </c>
      <c r="C2527" t="s">
        <v>384</v>
      </c>
      <c r="D2527" t="s">
        <v>387</v>
      </c>
      <c r="E2527" t="s">
        <v>454</v>
      </c>
    </row>
    <row r="2528" spans="1:5" x14ac:dyDescent="0.2">
      <c r="A2528" t="s">
        <v>704</v>
      </c>
      <c r="B2528" t="s">
        <v>104</v>
      </c>
      <c r="C2528" t="s">
        <v>386</v>
      </c>
      <c r="D2528" t="s">
        <v>155</v>
      </c>
    </row>
    <row r="2529" spans="1:5" x14ac:dyDescent="0.2">
      <c r="A2529" t="s">
        <v>740</v>
      </c>
      <c r="B2529" t="s">
        <v>16</v>
      </c>
      <c r="C2529" t="s">
        <v>384</v>
      </c>
      <c r="D2529" t="s">
        <v>81</v>
      </c>
      <c r="E2529" t="s">
        <v>385</v>
      </c>
    </row>
    <row r="2530" spans="1:5" x14ac:dyDescent="0.2">
      <c r="A2530" t="s">
        <v>740</v>
      </c>
      <c r="B2530" t="s">
        <v>16</v>
      </c>
      <c r="C2530" t="s">
        <v>386</v>
      </c>
      <c r="D2530" t="s">
        <v>261</v>
      </c>
    </row>
    <row r="2531" spans="1:5" x14ac:dyDescent="0.2">
      <c r="A2531" t="s">
        <v>740</v>
      </c>
      <c r="B2531" t="s">
        <v>109</v>
      </c>
      <c r="C2531" t="s">
        <v>384</v>
      </c>
      <c r="D2531" t="s">
        <v>387</v>
      </c>
      <c r="E2531" t="s">
        <v>388</v>
      </c>
    </row>
    <row r="2532" spans="1:5" x14ac:dyDescent="0.2">
      <c r="A2532" t="s">
        <v>740</v>
      </c>
      <c r="B2532" t="s">
        <v>109</v>
      </c>
      <c r="C2532" t="s">
        <v>384</v>
      </c>
      <c r="D2532" t="s">
        <v>387</v>
      </c>
      <c r="E2532" t="s">
        <v>389</v>
      </c>
    </row>
    <row r="2533" spans="1:5" x14ac:dyDescent="0.2">
      <c r="A2533" t="s">
        <v>740</v>
      </c>
      <c r="B2533" t="s">
        <v>109</v>
      </c>
      <c r="C2533" t="s">
        <v>384</v>
      </c>
      <c r="D2533" t="s">
        <v>387</v>
      </c>
      <c r="E2533" t="s">
        <v>390</v>
      </c>
    </row>
    <row r="2534" spans="1:5" x14ac:dyDescent="0.2">
      <c r="A2534" t="s">
        <v>740</v>
      </c>
      <c r="B2534" t="s">
        <v>109</v>
      </c>
      <c r="C2534" t="s">
        <v>384</v>
      </c>
      <c r="D2534" t="s">
        <v>387</v>
      </c>
      <c r="E2534" t="s">
        <v>391</v>
      </c>
    </row>
    <row r="2535" spans="1:5" x14ac:dyDescent="0.2">
      <c r="A2535" t="s">
        <v>740</v>
      </c>
      <c r="B2535" t="s">
        <v>133</v>
      </c>
      <c r="C2535" t="s">
        <v>384</v>
      </c>
      <c r="D2535" t="s">
        <v>349</v>
      </c>
      <c r="E2535" t="s">
        <v>392</v>
      </c>
    </row>
    <row r="2536" spans="1:5" x14ac:dyDescent="0.2">
      <c r="A2536" t="s">
        <v>740</v>
      </c>
      <c r="B2536" t="s">
        <v>133</v>
      </c>
      <c r="C2536" t="s">
        <v>384</v>
      </c>
      <c r="D2536" t="s">
        <v>226</v>
      </c>
      <c r="E2536" t="s">
        <v>393</v>
      </c>
    </row>
    <row r="2537" spans="1:5" x14ac:dyDescent="0.2">
      <c r="A2537" t="s">
        <v>740</v>
      </c>
      <c r="B2537" t="s">
        <v>322</v>
      </c>
      <c r="C2537" t="s">
        <v>386</v>
      </c>
      <c r="D2537" t="s">
        <v>387</v>
      </c>
    </row>
    <row r="2538" spans="1:5" x14ac:dyDescent="0.2">
      <c r="A2538" t="s">
        <v>740</v>
      </c>
      <c r="B2538" t="s">
        <v>349</v>
      </c>
      <c r="C2538" t="s">
        <v>384</v>
      </c>
      <c r="D2538" t="s">
        <v>226</v>
      </c>
      <c r="E2538" t="s">
        <v>394</v>
      </c>
    </row>
    <row r="2539" spans="1:5" x14ac:dyDescent="0.2">
      <c r="A2539" t="s">
        <v>740</v>
      </c>
      <c r="B2539" t="s">
        <v>349</v>
      </c>
      <c r="C2539" t="s">
        <v>384</v>
      </c>
      <c r="D2539" t="s">
        <v>226</v>
      </c>
      <c r="E2539" t="s">
        <v>393</v>
      </c>
    </row>
    <row r="2540" spans="1:5" x14ac:dyDescent="0.2">
      <c r="A2540" t="s">
        <v>740</v>
      </c>
      <c r="B2540" t="s">
        <v>182</v>
      </c>
      <c r="C2540" t="s">
        <v>384</v>
      </c>
      <c r="D2540" t="s">
        <v>349</v>
      </c>
      <c r="E2540" t="s">
        <v>392</v>
      </c>
    </row>
    <row r="2541" spans="1:5" x14ac:dyDescent="0.2">
      <c r="A2541" t="s">
        <v>740</v>
      </c>
      <c r="B2541" t="s">
        <v>182</v>
      </c>
      <c r="C2541" t="s">
        <v>384</v>
      </c>
      <c r="D2541" t="s">
        <v>226</v>
      </c>
      <c r="E2541" t="s">
        <v>394</v>
      </c>
    </row>
    <row r="2542" spans="1:5" x14ac:dyDescent="0.2">
      <c r="A2542" t="s">
        <v>740</v>
      </c>
      <c r="B2542" t="s">
        <v>182</v>
      </c>
      <c r="C2542" t="s">
        <v>384</v>
      </c>
      <c r="D2542" t="s">
        <v>226</v>
      </c>
      <c r="E2542" t="s">
        <v>393</v>
      </c>
    </row>
    <row r="2543" spans="1:5" x14ac:dyDescent="0.2">
      <c r="A2543" t="s">
        <v>740</v>
      </c>
      <c r="B2543" t="s">
        <v>1</v>
      </c>
      <c r="C2543" t="s">
        <v>386</v>
      </c>
      <c r="D2543" t="s">
        <v>387</v>
      </c>
    </row>
    <row r="2544" spans="1:5" x14ac:dyDescent="0.2">
      <c r="A2544" t="s">
        <v>740</v>
      </c>
      <c r="B2544" t="s">
        <v>94</v>
      </c>
      <c r="C2544" t="s">
        <v>386</v>
      </c>
      <c r="D2544" t="s">
        <v>261</v>
      </c>
    </row>
    <row r="2545" spans="1:5" x14ac:dyDescent="0.2">
      <c r="A2545" t="s">
        <v>740</v>
      </c>
      <c r="B2545" t="s">
        <v>154</v>
      </c>
      <c r="C2545" t="s">
        <v>384</v>
      </c>
      <c r="D2545" t="s">
        <v>283</v>
      </c>
      <c r="E2545" t="s">
        <v>395</v>
      </c>
    </row>
    <row r="2546" spans="1:5" x14ac:dyDescent="0.2">
      <c r="A2546" t="s">
        <v>740</v>
      </c>
      <c r="B2546" t="s">
        <v>154</v>
      </c>
      <c r="C2546" t="s">
        <v>384</v>
      </c>
      <c r="D2546" t="s">
        <v>217</v>
      </c>
      <c r="E2546" t="s">
        <v>396</v>
      </c>
    </row>
    <row r="2547" spans="1:5" x14ac:dyDescent="0.2">
      <c r="A2547" t="s">
        <v>740</v>
      </c>
      <c r="B2547" t="s">
        <v>154</v>
      </c>
      <c r="C2547" t="s">
        <v>384</v>
      </c>
      <c r="D2547" t="s">
        <v>104</v>
      </c>
      <c r="E2547" t="s">
        <v>397</v>
      </c>
    </row>
    <row r="2548" spans="1:5" x14ac:dyDescent="0.2">
      <c r="A2548" t="s">
        <v>740</v>
      </c>
      <c r="B2548" t="s">
        <v>154</v>
      </c>
      <c r="C2548" t="s">
        <v>386</v>
      </c>
      <c r="D2548" t="s">
        <v>138</v>
      </c>
    </row>
    <row r="2549" spans="1:5" x14ac:dyDescent="0.2">
      <c r="A2549" t="s">
        <v>740</v>
      </c>
      <c r="B2549" t="s">
        <v>138</v>
      </c>
      <c r="C2549" t="s">
        <v>386</v>
      </c>
      <c r="D2549" t="s">
        <v>22</v>
      </c>
    </row>
    <row r="2550" spans="1:5" x14ac:dyDescent="0.2">
      <c r="A2550" t="s">
        <v>740</v>
      </c>
      <c r="B2550" t="s">
        <v>161</v>
      </c>
      <c r="C2550" t="s">
        <v>384</v>
      </c>
      <c r="D2550" t="s">
        <v>226</v>
      </c>
      <c r="E2550" t="s">
        <v>394</v>
      </c>
    </row>
    <row r="2551" spans="1:5" x14ac:dyDescent="0.2">
      <c r="A2551" t="s">
        <v>740</v>
      </c>
      <c r="B2551" t="s">
        <v>161</v>
      </c>
      <c r="C2551" t="s">
        <v>384</v>
      </c>
      <c r="D2551" t="s">
        <v>226</v>
      </c>
      <c r="E2551" t="s">
        <v>393</v>
      </c>
    </row>
    <row r="2552" spans="1:5" x14ac:dyDescent="0.2">
      <c r="A2552" t="s">
        <v>740</v>
      </c>
      <c r="B2552" t="s">
        <v>161</v>
      </c>
      <c r="C2552" t="s">
        <v>384</v>
      </c>
      <c r="D2552" t="s">
        <v>353</v>
      </c>
      <c r="E2552" t="s">
        <v>398</v>
      </c>
    </row>
    <row r="2553" spans="1:5" x14ac:dyDescent="0.2">
      <c r="A2553" t="s">
        <v>740</v>
      </c>
      <c r="B2553" t="s">
        <v>161</v>
      </c>
      <c r="C2553" t="s">
        <v>384</v>
      </c>
      <c r="D2553" t="s">
        <v>353</v>
      </c>
      <c r="E2553" t="s">
        <v>399</v>
      </c>
    </row>
    <row r="2554" spans="1:5" x14ac:dyDescent="0.2">
      <c r="A2554" t="s">
        <v>740</v>
      </c>
      <c r="B2554" t="s">
        <v>19</v>
      </c>
      <c r="C2554" t="s">
        <v>384</v>
      </c>
      <c r="D2554" t="s">
        <v>387</v>
      </c>
      <c r="E2554" t="s">
        <v>388</v>
      </c>
    </row>
    <row r="2555" spans="1:5" x14ac:dyDescent="0.2">
      <c r="A2555" t="s">
        <v>740</v>
      </c>
      <c r="B2555" t="s">
        <v>19</v>
      </c>
      <c r="C2555" t="s">
        <v>384</v>
      </c>
      <c r="D2555" t="s">
        <v>387</v>
      </c>
      <c r="E2555" t="s">
        <v>390</v>
      </c>
    </row>
    <row r="2556" spans="1:5" x14ac:dyDescent="0.2">
      <c r="A2556" t="s">
        <v>740</v>
      </c>
      <c r="B2556" t="s">
        <v>19</v>
      </c>
      <c r="C2556" t="s">
        <v>384</v>
      </c>
      <c r="D2556" t="s">
        <v>387</v>
      </c>
      <c r="E2556" t="s">
        <v>400</v>
      </c>
    </row>
    <row r="2557" spans="1:5" x14ac:dyDescent="0.2">
      <c r="A2557" t="s">
        <v>740</v>
      </c>
      <c r="B2557" t="s">
        <v>19</v>
      </c>
      <c r="C2557" t="s">
        <v>384</v>
      </c>
      <c r="D2557" t="s">
        <v>387</v>
      </c>
      <c r="E2557" t="s">
        <v>401</v>
      </c>
    </row>
    <row r="2558" spans="1:5" x14ac:dyDescent="0.2">
      <c r="A2558" t="s">
        <v>740</v>
      </c>
      <c r="B2558" t="s">
        <v>19</v>
      </c>
      <c r="C2558" t="s">
        <v>384</v>
      </c>
      <c r="D2558" t="s">
        <v>387</v>
      </c>
      <c r="E2558" t="s">
        <v>402</v>
      </c>
    </row>
    <row r="2559" spans="1:5" x14ac:dyDescent="0.2">
      <c r="A2559" t="s">
        <v>740</v>
      </c>
      <c r="B2559" t="s">
        <v>19</v>
      </c>
      <c r="C2559" t="s">
        <v>384</v>
      </c>
      <c r="D2559" t="s">
        <v>153</v>
      </c>
      <c r="E2559" t="s">
        <v>403</v>
      </c>
    </row>
    <row r="2560" spans="1:5" x14ac:dyDescent="0.2">
      <c r="A2560" t="s">
        <v>740</v>
      </c>
      <c r="B2560" t="s">
        <v>19</v>
      </c>
      <c r="C2560" t="s">
        <v>384</v>
      </c>
      <c r="D2560" t="s">
        <v>209</v>
      </c>
      <c r="E2560" t="s">
        <v>404</v>
      </c>
    </row>
    <row r="2561" spans="1:5" x14ac:dyDescent="0.2">
      <c r="A2561" t="s">
        <v>740</v>
      </c>
      <c r="B2561" t="s">
        <v>19</v>
      </c>
      <c r="C2561" t="s">
        <v>384</v>
      </c>
      <c r="D2561" t="s">
        <v>13</v>
      </c>
      <c r="E2561" t="s">
        <v>405</v>
      </c>
    </row>
    <row r="2562" spans="1:5" x14ac:dyDescent="0.2">
      <c r="A2562" t="s">
        <v>740</v>
      </c>
      <c r="B2562" t="s">
        <v>19</v>
      </c>
      <c r="C2562" t="s">
        <v>384</v>
      </c>
      <c r="D2562" t="s">
        <v>13</v>
      </c>
      <c r="E2562" t="s">
        <v>406</v>
      </c>
    </row>
    <row r="2563" spans="1:5" x14ac:dyDescent="0.2">
      <c r="A2563" t="s">
        <v>740</v>
      </c>
      <c r="B2563" t="s">
        <v>19</v>
      </c>
      <c r="C2563" t="s">
        <v>384</v>
      </c>
      <c r="D2563" t="s">
        <v>13</v>
      </c>
      <c r="E2563" t="s">
        <v>407</v>
      </c>
    </row>
    <row r="2564" spans="1:5" x14ac:dyDescent="0.2">
      <c r="A2564" t="s">
        <v>740</v>
      </c>
      <c r="B2564" t="s">
        <v>19</v>
      </c>
      <c r="C2564" t="s">
        <v>384</v>
      </c>
      <c r="D2564" t="s">
        <v>13</v>
      </c>
      <c r="E2564" t="s">
        <v>408</v>
      </c>
    </row>
    <row r="2565" spans="1:5" x14ac:dyDescent="0.2">
      <c r="A2565" t="s">
        <v>740</v>
      </c>
      <c r="B2565" t="s">
        <v>19</v>
      </c>
      <c r="C2565" t="s">
        <v>384</v>
      </c>
      <c r="D2565" t="s">
        <v>13</v>
      </c>
      <c r="E2565" t="s">
        <v>409</v>
      </c>
    </row>
    <row r="2566" spans="1:5" x14ac:dyDescent="0.2">
      <c r="A2566" t="s">
        <v>740</v>
      </c>
      <c r="B2566" t="s">
        <v>19</v>
      </c>
      <c r="C2566" t="s">
        <v>384</v>
      </c>
      <c r="D2566" t="s">
        <v>13</v>
      </c>
      <c r="E2566" t="s">
        <v>410</v>
      </c>
    </row>
    <row r="2567" spans="1:5" x14ac:dyDescent="0.2">
      <c r="A2567" t="s">
        <v>740</v>
      </c>
      <c r="B2567" t="s">
        <v>19</v>
      </c>
      <c r="C2567" t="s">
        <v>384</v>
      </c>
      <c r="D2567" t="s">
        <v>13</v>
      </c>
      <c r="E2567" t="s">
        <v>411</v>
      </c>
    </row>
    <row r="2568" spans="1:5" x14ac:dyDescent="0.2">
      <c r="A2568" t="s">
        <v>740</v>
      </c>
      <c r="B2568" t="s">
        <v>19</v>
      </c>
      <c r="C2568" t="s">
        <v>384</v>
      </c>
      <c r="D2568" t="s">
        <v>13</v>
      </c>
      <c r="E2568" t="s">
        <v>412</v>
      </c>
    </row>
    <row r="2569" spans="1:5" x14ac:dyDescent="0.2">
      <c r="A2569" t="s">
        <v>740</v>
      </c>
      <c r="B2569" t="s">
        <v>19</v>
      </c>
      <c r="C2569" t="s">
        <v>384</v>
      </c>
      <c r="D2569" t="s">
        <v>13</v>
      </c>
      <c r="E2569" t="s">
        <v>413</v>
      </c>
    </row>
    <row r="2570" spans="1:5" x14ac:dyDescent="0.2">
      <c r="A2570" t="s">
        <v>740</v>
      </c>
      <c r="B2570" t="s">
        <v>19</v>
      </c>
      <c r="C2570" t="s">
        <v>384</v>
      </c>
      <c r="D2570" t="s">
        <v>13</v>
      </c>
      <c r="E2570" t="s">
        <v>414</v>
      </c>
    </row>
    <row r="2571" spans="1:5" x14ac:dyDescent="0.2">
      <c r="A2571" t="s">
        <v>740</v>
      </c>
      <c r="B2571" t="s">
        <v>19</v>
      </c>
      <c r="C2571" t="s">
        <v>384</v>
      </c>
      <c r="D2571" t="s">
        <v>13</v>
      </c>
      <c r="E2571" t="s">
        <v>415</v>
      </c>
    </row>
    <row r="2572" spans="1:5" x14ac:dyDescent="0.2">
      <c r="A2572" t="s">
        <v>740</v>
      </c>
      <c r="B2572" t="s">
        <v>19</v>
      </c>
      <c r="C2572" t="s">
        <v>384</v>
      </c>
      <c r="D2572" t="s">
        <v>13</v>
      </c>
      <c r="E2572" t="s">
        <v>416</v>
      </c>
    </row>
    <row r="2573" spans="1:5" x14ac:dyDescent="0.2">
      <c r="A2573" t="s">
        <v>740</v>
      </c>
      <c r="B2573" t="s">
        <v>19</v>
      </c>
      <c r="C2573" t="s">
        <v>384</v>
      </c>
      <c r="D2573" t="s">
        <v>387</v>
      </c>
      <c r="E2573" t="s">
        <v>391</v>
      </c>
    </row>
    <row r="2574" spans="1:5" x14ac:dyDescent="0.2">
      <c r="A2574" t="s">
        <v>740</v>
      </c>
      <c r="B2574" t="s">
        <v>13</v>
      </c>
      <c r="C2574" t="s">
        <v>384</v>
      </c>
      <c r="D2574" t="s">
        <v>387</v>
      </c>
      <c r="E2574" t="s">
        <v>400</v>
      </c>
    </row>
    <row r="2575" spans="1:5" x14ac:dyDescent="0.2">
      <c r="A2575" t="s">
        <v>740</v>
      </c>
      <c r="B2575" t="s">
        <v>13</v>
      </c>
      <c r="C2575" t="s">
        <v>384</v>
      </c>
      <c r="D2575" t="s">
        <v>387</v>
      </c>
      <c r="E2575" t="s">
        <v>401</v>
      </c>
    </row>
    <row r="2576" spans="1:5" x14ac:dyDescent="0.2">
      <c r="A2576" t="s">
        <v>740</v>
      </c>
      <c r="B2576" t="s">
        <v>278</v>
      </c>
      <c r="C2576" t="s">
        <v>384</v>
      </c>
      <c r="D2576" t="s">
        <v>349</v>
      </c>
      <c r="E2576" t="s">
        <v>392</v>
      </c>
    </row>
    <row r="2577" spans="1:5" x14ac:dyDescent="0.2">
      <c r="A2577" t="s">
        <v>740</v>
      </c>
      <c r="B2577" t="s">
        <v>278</v>
      </c>
      <c r="C2577" t="s">
        <v>384</v>
      </c>
      <c r="D2577" t="s">
        <v>226</v>
      </c>
      <c r="E2577" t="s">
        <v>394</v>
      </c>
    </row>
    <row r="2578" spans="1:5" x14ac:dyDescent="0.2">
      <c r="A2578" t="s">
        <v>740</v>
      </c>
      <c r="B2578" t="s">
        <v>278</v>
      </c>
      <c r="C2578" t="s">
        <v>384</v>
      </c>
      <c r="D2578" t="s">
        <v>226</v>
      </c>
      <c r="E2578" t="s">
        <v>417</v>
      </c>
    </row>
    <row r="2579" spans="1:5" x14ac:dyDescent="0.2">
      <c r="A2579" t="s">
        <v>740</v>
      </c>
      <c r="B2579" t="s">
        <v>278</v>
      </c>
      <c r="C2579" t="s">
        <v>384</v>
      </c>
      <c r="D2579" t="s">
        <v>226</v>
      </c>
      <c r="E2579" t="s">
        <v>393</v>
      </c>
    </row>
    <row r="2580" spans="1:5" x14ac:dyDescent="0.2">
      <c r="A2580" t="s">
        <v>740</v>
      </c>
      <c r="B2580" t="s">
        <v>278</v>
      </c>
      <c r="C2580" t="s">
        <v>384</v>
      </c>
      <c r="D2580" t="s">
        <v>182</v>
      </c>
      <c r="E2580" t="s">
        <v>418</v>
      </c>
    </row>
    <row r="2581" spans="1:5" x14ac:dyDescent="0.2">
      <c r="A2581" t="s">
        <v>740</v>
      </c>
      <c r="B2581" t="s">
        <v>278</v>
      </c>
      <c r="C2581" t="s">
        <v>384</v>
      </c>
      <c r="D2581" t="s">
        <v>182</v>
      </c>
      <c r="E2581" t="s">
        <v>419</v>
      </c>
    </row>
    <row r="2582" spans="1:5" x14ac:dyDescent="0.2">
      <c r="A2582" t="s">
        <v>740</v>
      </c>
      <c r="B2582" t="s">
        <v>278</v>
      </c>
      <c r="C2582" t="s">
        <v>384</v>
      </c>
      <c r="D2582" t="s">
        <v>182</v>
      </c>
      <c r="E2582" t="s">
        <v>420</v>
      </c>
    </row>
    <row r="2583" spans="1:5" x14ac:dyDescent="0.2">
      <c r="A2583" t="s">
        <v>740</v>
      </c>
      <c r="B2583" t="s">
        <v>278</v>
      </c>
      <c r="C2583" t="s">
        <v>384</v>
      </c>
      <c r="D2583" t="s">
        <v>387</v>
      </c>
      <c r="E2583" t="s">
        <v>421</v>
      </c>
    </row>
    <row r="2584" spans="1:5" x14ac:dyDescent="0.2">
      <c r="A2584" t="s">
        <v>740</v>
      </c>
      <c r="B2584" t="s">
        <v>278</v>
      </c>
      <c r="C2584" t="s">
        <v>384</v>
      </c>
      <c r="D2584" t="s">
        <v>224</v>
      </c>
      <c r="E2584" t="s">
        <v>422</v>
      </c>
    </row>
    <row r="2585" spans="1:5" x14ac:dyDescent="0.2">
      <c r="A2585" t="s">
        <v>740</v>
      </c>
      <c r="B2585" t="s">
        <v>278</v>
      </c>
      <c r="C2585" t="s">
        <v>384</v>
      </c>
      <c r="D2585" t="s">
        <v>224</v>
      </c>
      <c r="E2585" t="s">
        <v>423</v>
      </c>
    </row>
    <row r="2586" spans="1:5" x14ac:dyDescent="0.2">
      <c r="A2586" t="s">
        <v>740</v>
      </c>
      <c r="B2586" t="s">
        <v>278</v>
      </c>
      <c r="C2586" t="s">
        <v>384</v>
      </c>
      <c r="D2586" t="s">
        <v>224</v>
      </c>
      <c r="E2586" t="s">
        <v>424</v>
      </c>
    </row>
    <row r="2587" spans="1:5" x14ac:dyDescent="0.2">
      <c r="A2587" t="s">
        <v>740</v>
      </c>
      <c r="B2587" t="s">
        <v>278</v>
      </c>
      <c r="C2587" t="s">
        <v>384</v>
      </c>
      <c r="D2587" t="s">
        <v>224</v>
      </c>
      <c r="E2587" t="s">
        <v>425</v>
      </c>
    </row>
    <row r="2588" spans="1:5" x14ac:dyDescent="0.2">
      <c r="A2588" t="s">
        <v>740</v>
      </c>
      <c r="B2588" t="s">
        <v>278</v>
      </c>
      <c r="C2588" t="s">
        <v>384</v>
      </c>
      <c r="D2588" t="s">
        <v>224</v>
      </c>
      <c r="E2588" t="s">
        <v>426</v>
      </c>
    </row>
    <row r="2589" spans="1:5" x14ac:dyDescent="0.2">
      <c r="A2589" t="s">
        <v>740</v>
      </c>
      <c r="B2589" t="s">
        <v>278</v>
      </c>
      <c r="C2589" t="s">
        <v>384</v>
      </c>
      <c r="D2589" t="s">
        <v>224</v>
      </c>
      <c r="E2589" t="s">
        <v>427</v>
      </c>
    </row>
    <row r="2590" spans="1:5" x14ac:dyDescent="0.2">
      <c r="A2590" t="s">
        <v>740</v>
      </c>
      <c r="B2590" t="s">
        <v>17</v>
      </c>
      <c r="C2590" t="s">
        <v>384</v>
      </c>
      <c r="D2590" t="s">
        <v>387</v>
      </c>
      <c r="E2590" t="s">
        <v>428</v>
      </c>
    </row>
    <row r="2591" spans="1:5" x14ac:dyDescent="0.2">
      <c r="A2591" t="s">
        <v>740</v>
      </c>
      <c r="B2591" t="s">
        <v>17</v>
      </c>
      <c r="C2591" t="s">
        <v>386</v>
      </c>
      <c r="D2591" t="s">
        <v>108</v>
      </c>
    </row>
    <row r="2592" spans="1:5" x14ac:dyDescent="0.2">
      <c r="A2592" t="s">
        <v>740</v>
      </c>
      <c r="B2592" t="s">
        <v>54</v>
      </c>
      <c r="C2592" t="s">
        <v>384</v>
      </c>
      <c r="D2592" t="s">
        <v>387</v>
      </c>
      <c r="E2592" t="s">
        <v>388</v>
      </c>
    </row>
    <row r="2593" spans="1:5" x14ac:dyDescent="0.2">
      <c r="A2593" t="s">
        <v>740</v>
      </c>
      <c r="B2593" t="s">
        <v>54</v>
      </c>
      <c r="C2593" t="s">
        <v>384</v>
      </c>
      <c r="D2593" t="s">
        <v>387</v>
      </c>
      <c r="E2593" t="s">
        <v>390</v>
      </c>
    </row>
    <row r="2594" spans="1:5" x14ac:dyDescent="0.2">
      <c r="A2594" t="s">
        <v>740</v>
      </c>
      <c r="B2594" t="s">
        <v>54</v>
      </c>
      <c r="C2594" t="s">
        <v>384</v>
      </c>
      <c r="D2594" t="s">
        <v>387</v>
      </c>
      <c r="E2594" t="s">
        <v>401</v>
      </c>
    </row>
    <row r="2595" spans="1:5" x14ac:dyDescent="0.2">
      <c r="A2595" t="s">
        <v>740</v>
      </c>
      <c r="B2595" t="s">
        <v>54</v>
      </c>
      <c r="C2595" t="s">
        <v>384</v>
      </c>
      <c r="D2595" t="s">
        <v>387</v>
      </c>
      <c r="E2595" t="s">
        <v>429</v>
      </c>
    </row>
    <row r="2596" spans="1:5" x14ac:dyDescent="0.2">
      <c r="A2596" t="s">
        <v>740</v>
      </c>
      <c r="B2596" t="s">
        <v>54</v>
      </c>
      <c r="C2596" t="s">
        <v>384</v>
      </c>
      <c r="D2596" t="s">
        <v>387</v>
      </c>
      <c r="E2596" t="s">
        <v>391</v>
      </c>
    </row>
    <row r="2597" spans="1:5" x14ac:dyDescent="0.2">
      <c r="A2597" t="s">
        <v>740</v>
      </c>
      <c r="B2597" t="s">
        <v>54</v>
      </c>
      <c r="C2597" t="s">
        <v>384</v>
      </c>
      <c r="D2597" t="s">
        <v>52</v>
      </c>
      <c r="E2597" t="s">
        <v>430</v>
      </c>
    </row>
    <row r="2598" spans="1:5" x14ac:dyDescent="0.2">
      <c r="A2598" t="s">
        <v>740</v>
      </c>
      <c r="B2598" t="s">
        <v>264</v>
      </c>
      <c r="C2598" t="s">
        <v>384</v>
      </c>
      <c r="D2598" t="s">
        <v>387</v>
      </c>
      <c r="E2598" t="s">
        <v>388</v>
      </c>
    </row>
    <row r="2599" spans="1:5" x14ac:dyDescent="0.2">
      <c r="A2599" t="s">
        <v>740</v>
      </c>
      <c r="B2599" t="s">
        <v>264</v>
      </c>
      <c r="C2599" t="s">
        <v>384</v>
      </c>
      <c r="D2599" t="s">
        <v>387</v>
      </c>
      <c r="E2599" t="s">
        <v>389</v>
      </c>
    </row>
    <row r="2600" spans="1:5" x14ac:dyDescent="0.2">
      <c r="A2600" t="s">
        <v>740</v>
      </c>
      <c r="B2600" t="s">
        <v>264</v>
      </c>
      <c r="C2600" t="s">
        <v>384</v>
      </c>
      <c r="D2600" t="s">
        <v>387</v>
      </c>
      <c r="E2600" t="s">
        <v>390</v>
      </c>
    </row>
    <row r="2601" spans="1:5" x14ac:dyDescent="0.2">
      <c r="A2601" t="s">
        <v>740</v>
      </c>
      <c r="B2601" t="s">
        <v>264</v>
      </c>
      <c r="C2601" t="s">
        <v>384</v>
      </c>
      <c r="D2601" t="s">
        <v>387</v>
      </c>
      <c r="E2601" t="s">
        <v>431</v>
      </c>
    </row>
    <row r="2602" spans="1:5" x14ac:dyDescent="0.2">
      <c r="A2602" t="s">
        <v>740</v>
      </c>
      <c r="B2602" t="s">
        <v>264</v>
      </c>
      <c r="C2602" t="s">
        <v>384</v>
      </c>
      <c r="D2602" t="s">
        <v>387</v>
      </c>
      <c r="E2602" t="s">
        <v>432</v>
      </c>
    </row>
    <row r="2603" spans="1:5" x14ac:dyDescent="0.2">
      <c r="A2603" t="s">
        <v>740</v>
      </c>
      <c r="B2603" t="s">
        <v>264</v>
      </c>
      <c r="C2603" t="s">
        <v>384</v>
      </c>
      <c r="D2603" t="s">
        <v>387</v>
      </c>
      <c r="E2603" t="s">
        <v>433</v>
      </c>
    </row>
    <row r="2604" spans="1:5" x14ac:dyDescent="0.2">
      <c r="A2604" t="s">
        <v>740</v>
      </c>
      <c r="B2604" t="s">
        <v>264</v>
      </c>
      <c r="C2604" t="s">
        <v>384</v>
      </c>
      <c r="D2604" t="s">
        <v>54</v>
      </c>
      <c r="E2604" t="s">
        <v>434</v>
      </c>
    </row>
    <row r="2605" spans="1:5" x14ac:dyDescent="0.2">
      <c r="A2605" t="s">
        <v>740</v>
      </c>
      <c r="B2605" t="s">
        <v>264</v>
      </c>
      <c r="C2605" t="s">
        <v>384</v>
      </c>
      <c r="D2605" t="s">
        <v>54</v>
      </c>
      <c r="E2605" t="s">
        <v>435</v>
      </c>
    </row>
    <row r="2606" spans="1:5" x14ac:dyDescent="0.2">
      <c r="A2606" t="s">
        <v>740</v>
      </c>
      <c r="B2606" t="s">
        <v>264</v>
      </c>
      <c r="C2606" t="s">
        <v>384</v>
      </c>
      <c r="D2606" t="s">
        <v>54</v>
      </c>
      <c r="E2606" t="s">
        <v>436</v>
      </c>
    </row>
    <row r="2607" spans="1:5" x14ac:dyDescent="0.2">
      <c r="A2607" t="s">
        <v>740</v>
      </c>
      <c r="B2607" t="s">
        <v>264</v>
      </c>
      <c r="C2607" t="s">
        <v>384</v>
      </c>
      <c r="D2607" t="s">
        <v>54</v>
      </c>
      <c r="E2607" t="s">
        <v>437</v>
      </c>
    </row>
    <row r="2608" spans="1:5" x14ac:dyDescent="0.2">
      <c r="A2608" t="s">
        <v>740</v>
      </c>
      <c r="B2608" t="s">
        <v>264</v>
      </c>
      <c r="C2608" t="s">
        <v>384</v>
      </c>
      <c r="D2608" t="s">
        <v>54</v>
      </c>
      <c r="E2608" t="s">
        <v>438</v>
      </c>
    </row>
    <row r="2609" spans="1:5" x14ac:dyDescent="0.2">
      <c r="A2609" t="s">
        <v>740</v>
      </c>
      <c r="B2609" t="s">
        <v>264</v>
      </c>
      <c r="C2609" t="s">
        <v>384</v>
      </c>
      <c r="D2609" t="s">
        <v>54</v>
      </c>
      <c r="E2609" t="s">
        <v>439</v>
      </c>
    </row>
    <row r="2610" spans="1:5" x14ac:dyDescent="0.2">
      <c r="A2610" t="s">
        <v>740</v>
      </c>
      <c r="B2610" t="s">
        <v>264</v>
      </c>
      <c r="C2610" t="s">
        <v>384</v>
      </c>
      <c r="D2610" t="s">
        <v>54</v>
      </c>
      <c r="E2610" t="s">
        <v>440</v>
      </c>
    </row>
    <row r="2611" spans="1:5" x14ac:dyDescent="0.2">
      <c r="A2611" t="s">
        <v>740</v>
      </c>
      <c r="B2611" t="s">
        <v>264</v>
      </c>
      <c r="C2611" t="s">
        <v>384</v>
      </c>
      <c r="D2611" t="s">
        <v>54</v>
      </c>
      <c r="E2611" t="s">
        <v>441</v>
      </c>
    </row>
    <row r="2612" spans="1:5" x14ac:dyDescent="0.2">
      <c r="A2612" t="s">
        <v>740</v>
      </c>
      <c r="B2612" t="s">
        <v>264</v>
      </c>
      <c r="C2612" t="s">
        <v>384</v>
      </c>
      <c r="D2612" t="s">
        <v>54</v>
      </c>
      <c r="E2612" t="s">
        <v>442</v>
      </c>
    </row>
    <row r="2613" spans="1:5" x14ac:dyDescent="0.2">
      <c r="A2613" t="s">
        <v>740</v>
      </c>
      <c r="B2613" t="s">
        <v>264</v>
      </c>
      <c r="C2613" t="s">
        <v>384</v>
      </c>
      <c r="D2613" t="s">
        <v>387</v>
      </c>
      <c r="E2613" t="s">
        <v>391</v>
      </c>
    </row>
    <row r="2614" spans="1:5" x14ac:dyDescent="0.2">
      <c r="A2614" t="s">
        <v>740</v>
      </c>
      <c r="B2614" t="s">
        <v>264</v>
      </c>
      <c r="C2614" t="s">
        <v>384</v>
      </c>
      <c r="D2614" t="s">
        <v>52</v>
      </c>
      <c r="E2614" t="s">
        <v>430</v>
      </c>
    </row>
    <row r="2615" spans="1:5" x14ac:dyDescent="0.2">
      <c r="A2615" t="s">
        <v>740</v>
      </c>
      <c r="B2615" t="s">
        <v>76</v>
      </c>
      <c r="C2615" t="s">
        <v>386</v>
      </c>
      <c r="D2615" t="s">
        <v>241</v>
      </c>
    </row>
    <row r="2616" spans="1:5" x14ac:dyDescent="0.2">
      <c r="A2616" t="s">
        <v>740</v>
      </c>
      <c r="B2616" t="s">
        <v>76</v>
      </c>
      <c r="C2616" t="s">
        <v>386</v>
      </c>
      <c r="D2616" t="s">
        <v>305</v>
      </c>
    </row>
    <row r="2617" spans="1:5" x14ac:dyDescent="0.2">
      <c r="A2617" t="s">
        <v>740</v>
      </c>
      <c r="B2617" t="s">
        <v>228</v>
      </c>
      <c r="C2617" t="s">
        <v>384</v>
      </c>
      <c r="D2617" t="s">
        <v>202</v>
      </c>
      <c r="E2617" t="s">
        <v>443</v>
      </c>
    </row>
    <row r="2618" spans="1:5" x14ac:dyDescent="0.2">
      <c r="A2618" t="s">
        <v>740</v>
      </c>
      <c r="B2618" t="s">
        <v>228</v>
      </c>
      <c r="C2618" t="s">
        <v>386</v>
      </c>
      <c r="D2618" t="s">
        <v>305</v>
      </c>
    </row>
    <row r="2619" spans="1:5" x14ac:dyDescent="0.2">
      <c r="A2619" t="s">
        <v>740</v>
      </c>
      <c r="B2619" t="s">
        <v>228</v>
      </c>
      <c r="C2619" t="s">
        <v>386</v>
      </c>
      <c r="D2619" t="s">
        <v>303</v>
      </c>
    </row>
    <row r="2620" spans="1:5" x14ac:dyDescent="0.2">
      <c r="A2620" t="s">
        <v>740</v>
      </c>
      <c r="B2620" t="s">
        <v>228</v>
      </c>
      <c r="C2620" t="s">
        <v>386</v>
      </c>
      <c r="D2620" t="s">
        <v>293</v>
      </c>
    </row>
    <row r="2621" spans="1:5" x14ac:dyDescent="0.2">
      <c r="A2621" t="s">
        <v>740</v>
      </c>
      <c r="B2621" t="s">
        <v>228</v>
      </c>
      <c r="C2621" t="s">
        <v>386</v>
      </c>
      <c r="D2621" t="s">
        <v>241</v>
      </c>
    </row>
    <row r="2622" spans="1:5" x14ac:dyDescent="0.2">
      <c r="A2622" t="s">
        <v>740</v>
      </c>
      <c r="B2622" t="s">
        <v>228</v>
      </c>
      <c r="C2622" t="s">
        <v>386</v>
      </c>
      <c r="D2622" t="s">
        <v>76</v>
      </c>
    </row>
    <row r="2623" spans="1:5" x14ac:dyDescent="0.2">
      <c r="A2623" t="s">
        <v>740</v>
      </c>
      <c r="B2623" t="s">
        <v>228</v>
      </c>
      <c r="C2623" t="s">
        <v>386</v>
      </c>
      <c r="D2623" t="s">
        <v>94</v>
      </c>
    </row>
    <row r="2624" spans="1:5" x14ac:dyDescent="0.2">
      <c r="A2624" t="s">
        <v>740</v>
      </c>
      <c r="B2624" t="s">
        <v>228</v>
      </c>
      <c r="C2624" t="s">
        <v>386</v>
      </c>
      <c r="D2624" t="s">
        <v>335</v>
      </c>
    </row>
    <row r="2625" spans="1:5" x14ac:dyDescent="0.2">
      <c r="A2625" t="s">
        <v>740</v>
      </c>
      <c r="B2625" t="s">
        <v>228</v>
      </c>
      <c r="C2625" t="s">
        <v>386</v>
      </c>
      <c r="D2625" t="s">
        <v>210</v>
      </c>
    </row>
    <row r="2626" spans="1:5" x14ac:dyDescent="0.2">
      <c r="A2626" t="s">
        <v>740</v>
      </c>
      <c r="B2626" t="s">
        <v>228</v>
      </c>
      <c r="C2626" t="s">
        <v>386</v>
      </c>
      <c r="D2626" t="s">
        <v>72</v>
      </c>
    </row>
    <row r="2627" spans="1:5" x14ac:dyDescent="0.2">
      <c r="A2627" t="s">
        <v>740</v>
      </c>
      <c r="B2627" t="s">
        <v>228</v>
      </c>
      <c r="C2627" t="s">
        <v>386</v>
      </c>
      <c r="D2627" t="s">
        <v>172</v>
      </c>
    </row>
    <row r="2628" spans="1:5" x14ac:dyDescent="0.2">
      <c r="A2628" t="s">
        <v>740</v>
      </c>
      <c r="B2628" t="s">
        <v>307</v>
      </c>
      <c r="C2628" t="s">
        <v>384</v>
      </c>
      <c r="D2628" t="s">
        <v>202</v>
      </c>
      <c r="E2628" t="s">
        <v>443</v>
      </c>
    </row>
    <row r="2629" spans="1:5" x14ac:dyDescent="0.2">
      <c r="A2629" t="s">
        <v>740</v>
      </c>
      <c r="B2629" t="s">
        <v>307</v>
      </c>
      <c r="C2629" t="s">
        <v>386</v>
      </c>
      <c r="D2629" t="s">
        <v>135</v>
      </c>
    </row>
    <row r="2630" spans="1:5" x14ac:dyDescent="0.2">
      <c r="A2630" t="s">
        <v>740</v>
      </c>
      <c r="B2630" t="s">
        <v>307</v>
      </c>
      <c r="C2630" t="s">
        <v>386</v>
      </c>
      <c r="D2630" t="s">
        <v>127</v>
      </c>
    </row>
    <row r="2631" spans="1:5" x14ac:dyDescent="0.2">
      <c r="A2631" t="s">
        <v>740</v>
      </c>
      <c r="B2631" t="s">
        <v>307</v>
      </c>
      <c r="C2631" t="s">
        <v>386</v>
      </c>
      <c r="D2631" t="s">
        <v>213</v>
      </c>
    </row>
    <row r="2632" spans="1:5" x14ac:dyDescent="0.2">
      <c r="A2632" t="s">
        <v>740</v>
      </c>
      <c r="B2632" t="s">
        <v>307</v>
      </c>
      <c r="C2632" t="s">
        <v>386</v>
      </c>
      <c r="D2632" t="s">
        <v>177</v>
      </c>
    </row>
    <row r="2633" spans="1:5" x14ac:dyDescent="0.2">
      <c r="A2633" t="s">
        <v>740</v>
      </c>
      <c r="B2633" t="s">
        <v>307</v>
      </c>
      <c r="C2633" t="s">
        <v>386</v>
      </c>
      <c r="D2633" t="s">
        <v>136</v>
      </c>
    </row>
    <row r="2634" spans="1:5" x14ac:dyDescent="0.2">
      <c r="A2634" t="s">
        <v>740</v>
      </c>
      <c r="B2634" t="s">
        <v>307</v>
      </c>
      <c r="C2634" t="s">
        <v>386</v>
      </c>
      <c r="D2634" t="s">
        <v>94</v>
      </c>
    </row>
    <row r="2635" spans="1:5" x14ac:dyDescent="0.2">
      <c r="A2635" t="s">
        <v>740</v>
      </c>
      <c r="B2635" t="s">
        <v>307</v>
      </c>
      <c r="C2635" t="s">
        <v>386</v>
      </c>
      <c r="D2635" t="s">
        <v>76</v>
      </c>
    </row>
    <row r="2636" spans="1:5" x14ac:dyDescent="0.2">
      <c r="A2636" t="s">
        <v>740</v>
      </c>
      <c r="B2636" t="s">
        <v>307</v>
      </c>
      <c r="C2636" t="s">
        <v>386</v>
      </c>
      <c r="D2636" t="s">
        <v>33</v>
      </c>
    </row>
    <row r="2637" spans="1:5" x14ac:dyDescent="0.2">
      <c r="A2637" t="s">
        <v>740</v>
      </c>
      <c r="B2637" t="s">
        <v>307</v>
      </c>
      <c r="C2637" t="s">
        <v>386</v>
      </c>
      <c r="D2637" t="s">
        <v>172</v>
      </c>
    </row>
    <row r="2638" spans="1:5" x14ac:dyDescent="0.2">
      <c r="A2638" t="s">
        <v>740</v>
      </c>
      <c r="B2638" t="s">
        <v>307</v>
      </c>
      <c r="C2638" t="s">
        <v>386</v>
      </c>
      <c r="D2638" t="s">
        <v>241</v>
      </c>
    </row>
    <row r="2639" spans="1:5" x14ac:dyDescent="0.2">
      <c r="A2639" t="s">
        <v>740</v>
      </c>
      <c r="B2639" t="s">
        <v>307</v>
      </c>
      <c r="C2639" t="s">
        <v>386</v>
      </c>
      <c r="D2639" t="s">
        <v>192</v>
      </c>
    </row>
    <row r="2640" spans="1:5" x14ac:dyDescent="0.2">
      <c r="A2640" t="s">
        <v>740</v>
      </c>
      <c r="B2640" t="s">
        <v>307</v>
      </c>
      <c r="C2640" t="s">
        <v>386</v>
      </c>
      <c r="D2640" t="s">
        <v>179</v>
      </c>
    </row>
    <row r="2641" spans="1:5" x14ac:dyDescent="0.2">
      <c r="A2641" t="s">
        <v>740</v>
      </c>
      <c r="B2641" t="s">
        <v>307</v>
      </c>
      <c r="C2641" t="s">
        <v>386</v>
      </c>
      <c r="D2641" t="s">
        <v>30</v>
      </c>
    </row>
    <row r="2642" spans="1:5" x14ac:dyDescent="0.2">
      <c r="A2642" t="s">
        <v>740</v>
      </c>
      <c r="B2642" t="s">
        <v>307</v>
      </c>
      <c r="C2642" t="s">
        <v>386</v>
      </c>
      <c r="D2642" t="s">
        <v>303</v>
      </c>
    </row>
    <row r="2643" spans="1:5" x14ac:dyDescent="0.2">
      <c r="A2643" t="s">
        <v>740</v>
      </c>
      <c r="B2643" t="s">
        <v>307</v>
      </c>
      <c r="C2643" t="s">
        <v>386</v>
      </c>
      <c r="D2643" t="s">
        <v>256</v>
      </c>
    </row>
    <row r="2644" spans="1:5" x14ac:dyDescent="0.2">
      <c r="A2644" t="s">
        <v>740</v>
      </c>
      <c r="B2644" t="s">
        <v>307</v>
      </c>
      <c r="C2644" t="s">
        <v>386</v>
      </c>
      <c r="D2644" t="s">
        <v>83</v>
      </c>
    </row>
    <row r="2645" spans="1:5" x14ac:dyDescent="0.2">
      <c r="A2645" t="s">
        <v>740</v>
      </c>
      <c r="B2645" t="s">
        <v>307</v>
      </c>
      <c r="C2645" t="s">
        <v>386</v>
      </c>
      <c r="D2645" t="s">
        <v>44</v>
      </c>
    </row>
    <row r="2646" spans="1:5" x14ac:dyDescent="0.2">
      <c r="A2646" t="s">
        <v>740</v>
      </c>
      <c r="B2646" t="s">
        <v>307</v>
      </c>
      <c r="C2646" t="s">
        <v>386</v>
      </c>
      <c r="D2646" t="s">
        <v>293</v>
      </c>
    </row>
    <row r="2647" spans="1:5" x14ac:dyDescent="0.2">
      <c r="A2647" t="s">
        <v>740</v>
      </c>
      <c r="B2647" t="s">
        <v>307</v>
      </c>
      <c r="C2647" t="s">
        <v>386</v>
      </c>
      <c r="D2647" t="s">
        <v>305</v>
      </c>
    </row>
    <row r="2648" spans="1:5" x14ac:dyDescent="0.2">
      <c r="A2648" t="s">
        <v>740</v>
      </c>
      <c r="B2648" t="s">
        <v>307</v>
      </c>
      <c r="C2648" t="s">
        <v>386</v>
      </c>
      <c r="D2648" t="s">
        <v>72</v>
      </c>
    </row>
    <row r="2649" spans="1:5" x14ac:dyDescent="0.2">
      <c r="A2649" t="s">
        <v>740</v>
      </c>
      <c r="B2649" t="s">
        <v>307</v>
      </c>
      <c r="C2649" t="s">
        <v>386</v>
      </c>
      <c r="D2649" t="s">
        <v>320</v>
      </c>
    </row>
    <row r="2650" spans="1:5" x14ac:dyDescent="0.2">
      <c r="A2650" t="s">
        <v>740</v>
      </c>
      <c r="B2650" t="s">
        <v>307</v>
      </c>
      <c r="C2650" t="s">
        <v>386</v>
      </c>
      <c r="D2650" t="s">
        <v>151</v>
      </c>
    </row>
    <row r="2651" spans="1:5" x14ac:dyDescent="0.2">
      <c r="A2651" t="s">
        <v>740</v>
      </c>
      <c r="B2651" t="s">
        <v>307</v>
      </c>
      <c r="C2651" t="s">
        <v>386</v>
      </c>
      <c r="D2651" t="s">
        <v>364</v>
      </c>
    </row>
    <row r="2652" spans="1:5" x14ac:dyDescent="0.2">
      <c r="A2652" t="s">
        <v>740</v>
      </c>
      <c r="B2652" t="s">
        <v>307</v>
      </c>
      <c r="C2652" t="s">
        <v>386</v>
      </c>
      <c r="D2652" t="s">
        <v>144</v>
      </c>
    </row>
    <row r="2653" spans="1:5" x14ac:dyDescent="0.2">
      <c r="A2653" t="s">
        <v>740</v>
      </c>
      <c r="B2653" t="s">
        <v>307</v>
      </c>
      <c r="C2653" t="s">
        <v>386</v>
      </c>
      <c r="D2653" t="s">
        <v>228</v>
      </c>
    </row>
    <row r="2654" spans="1:5" x14ac:dyDescent="0.2">
      <c r="A2654" t="s">
        <v>740</v>
      </c>
      <c r="B2654" t="s">
        <v>307</v>
      </c>
      <c r="C2654" t="s">
        <v>386</v>
      </c>
      <c r="D2654" t="s">
        <v>335</v>
      </c>
    </row>
    <row r="2655" spans="1:5" x14ac:dyDescent="0.2">
      <c r="A2655" t="s">
        <v>740</v>
      </c>
      <c r="B2655" t="s">
        <v>290</v>
      </c>
      <c r="C2655" t="s">
        <v>384</v>
      </c>
      <c r="D2655" t="s">
        <v>202</v>
      </c>
      <c r="E2655" t="s">
        <v>443</v>
      </c>
    </row>
    <row r="2656" spans="1:5" x14ac:dyDescent="0.2">
      <c r="A2656" t="s">
        <v>740</v>
      </c>
      <c r="B2656" t="s">
        <v>290</v>
      </c>
      <c r="C2656" t="s">
        <v>384</v>
      </c>
      <c r="D2656" t="s">
        <v>202</v>
      </c>
      <c r="E2656" t="s">
        <v>444</v>
      </c>
    </row>
    <row r="2657" spans="1:5" x14ac:dyDescent="0.2">
      <c r="A2657" t="s">
        <v>740</v>
      </c>
      <c r="B2657" t="s">
        <v>290</v>
      </c>
      <c r="C2657" t="s">
        <v>386</v>
      </c>
      <c r="D2657" t="s">
        <v>305</v>
      </c>
    </row>
    <row r="2658" spans="1:5" x14ac:dyDescent="0.2">
      <c r="A2658" t="s">
        <v>740</v>
      </c>
      <c r="B2658" t="s">
        <v>147</v>
      </c>
      <c r="C2658" t="s">
        <v>386</v>
      </c>
      <c r="D2658" t="s">
        <v>305</v>
      </c>
    </row>
    <row r="2659" spans="1:5" x14ac:dyDescent="0.2">
      <c r="A2659" t="s">
        <v>740</v>
      </c>
      <c r="B2659" t="s">
        <v>147</v>
      </c>
      <c r="C2659" t="s">
        <v>386</v>
      </c>
      <c r="D2659" t="s">
        <v>172</v>
      </c>
    </row>
    <row r="2660" spans="1:5" x14ac:dyDescent="0.2">
      <c r="A2660" t="s">
        <v>740</v>
      </c>
      <c r="B2660" t="s">
        <v>147</v>
      </c>
      <c r="C2660" t="s">
        <v>386</v>
      </c>
      <c r="D2660" t="s">
        <v>265</v>
      </c>
    </row>
    <row r="2661" spans="1:5" x14ac:dyDescent="0.2">
      <c r="A2661" t="s">
        <v>740</v>
      </c>
      <c r="B2661" t="s">
        <v>147</v>
      </c>
      <c r="C2661" t="s">
        <v>386</v>
      </c>
      <c r="D2661" t="s">
        <v>179</v>
      </c>
    </row>
    <row r="2662" spans="1:5" x14ac:dyDescent="0.2">
      <c r="A2662" t="s">
        <v>740</v>
      </c>
      <c r="B2662" t="s">
        <v>147</v>
      </c>
      <c r="C2662" t="s">
        <v>386</v>
      </c>
      <c r="D2662" t="s">
        <v>213</v>
      </c>
    </row>
    <row r="2663" spans="1:5" x14ac:dyDescent="0.2">
      <c r="A2663" t="s">
        <v>740</v>
      </c>
      <c r="B2663" t="s">
        <v>147</v>
      </c>
      <c r="C2663" t="s">
        <v>386</v>
      </c>
      <c r="D2663" t="s">
        <v>261</v>
      </c>
    </row>
    <row r="2664" spans="1:5" x14ac:dyDescent="0.2">
      <c r="A2664" t="s">
        <v>740</v>
      </c>
      <c r="B2664" t="s">
        <v>114</v>
      </c>
      <c r="C2664" t="s">
        <v>386</v>
      </c>
      <c r="D2664" t="s">
        <v>179</v>
      </c>
    </row>
    <row r="2665" spans="1:5" x14ac:dyDescent="0.2">
      <c r="A2665" t="s">
        <v>740</v>
      </c>
      <c r="B2665" t="s">
        <v>114</v>
      </c>
      <c r="C2665" t="s">
        <v>386</v>
      </c>
      <c r="D2665" t="s">
        <v>172</v>
      </c>
    </row>
    <row r="2666" spans="1:5" x14ac:dyDescent="0.2">
      <c r="A2666" t="s">
        <v>740</v>
      </c>
      <c r="B2666" t="s">
        <v>114</v>
      </c>
      <c r="C2666" t="s">
        <v>386</v>
      </c>
      <c r="D2666" t="s">
        <v>265</v>
      </c>
    </row>
    <row r="2667" spans="1:5" x14ac:dyDescent="0.2">
      <c r="A2667" t="s">
        <v>740</v>
      </c>
      <c r="B2667" t="s">
        <v>114</v>
      </c>
      <c r="C2667" t="s">
        <v>386</v>
      </c>
      <c r="D2667" t="s">
        <v>213</v>
      </c>
    </row>
    <row r="2668" spans="1:5" x14ac:dyDescent="0.2">
      <c r="A2668" t="s">
        <v>740</v>
      </c>
      <c r="B2668" t="s">
        <v>114</v>
      </c>
      <c r="C2668" t="s">
        <v>386</v>
      </c>
      <c r="D2668" t="s">
        <v>305</v>
      </c>
    </row>
    <row r="2669" spans="1:5" x14ac:dyDescent="0.2">
      <c r="A2669" t="s">
        <v>740</v>
      </c>
      <c r="B2669" t="s">
        <v>265</v>
      </c>
      <c r="C2669" t="s">
        <v>384</v>
      </c>
      <c r="D2669" t="s">
        <v>202</v>
      </c>
      <c r="E2669" t="s">
        <v>444</v>
      </c>
    </row>
    <row r="2670" spans="1:5" x14ac:dyDescent="0.2">
      <c r="A2670" t="s">
        <v>740</v>
      </c>
      <c r="B2670" t="s">
        <v>265</v>
      </c>
      <c r="C2670" t="s">
        <v>384</v>
      </c>
      <c r="D2670" t="s">
        <v>202</v>
      </c>
      <c r="E2670" t="s">
        <v>443</v>
      </c>
    </row>
    <row r="2671" spans="1:5" x14ac:dyDescent="0.2">
      <c r="A2671" t="s">
        <v>740</v>
      </c>
      <c r="B2671" t="s">
        <v>265</v>
      </c>
      <c r="C2671" t="s">
        <v>386</v>
      </c>
      <c r="D2671" t="s">
        <v>179</v>
      </c>
    </row>
    <row r="2672" spans="1:5" x14ac:dyDescent="0.2">
      <c r="A2672" t="s">
        <v>740</v>
      </c>
      <c r="B2672" t="s">
        <v>265</v>
      </c>
      <c r="C2672" t="s">
        <v>386</v>
      </c>
      <c r="D2672" t="s">
        <v>172</v>
      </c>
    </row>
    <row r="2673" spans="1:5" x14ac:dyDescent="0.2">
      <c r="A2673" t="s">
        <v>740</v>
      </c>
      <c r="B2673" t="s">
        <v>265</v>
      </c>
      <c r="C2673" t="s">
        <v>386</v>
      </c>
      <c r="D2673" t="s">
        <v>213</v>
      </c>
    </row>
    <row r="2674" spans="1:5" x14ac:dyDescent="0.2">
      <c r="A2674" t="s">
        <v>740</v>
      </c>
      <c r="B2674" t="s">
        <v>265</v>
      </c>
      <c r="C2674" t="s">
        <v>386</v>
      </c>
      <c r="D2674" t="s">
        <v>135</v>
      </c>
    </row>
    <row r="2675" spans="1:5" x14ac:dyDescent="0.2">
      <c r="A2675" t="s">
        <v>740</v>
      </c>
      <c r="B2675" t="s">
        <v>265</v>
      </c>
      <c r="C2675" t="s">
        <v>386</v>
      </c>
      <c r="D2675" t="s">
        <v>127</v>
      </c>
    </row>
    <row r="2676" spans="1:5" x14ac:dyDescent="0.2">
      <c r="A2676" t="s">
        <v>740</v>
      </c>
      <c r="B2676" t="s">
        <v>265</v>
      </c>
      <c r="C2676" t="s">
        <v>386</v>
      </c>
      <c r="D2676" t="s">
        <v>177</v>
      </c>
    </row>
    <row r="2677" spans="1:5" x14ac:dyDescent="0.2">
      <c r="A2677" t="s">
        <v>740</v>
      </c>
      <c r="B2677" t="s">
        <v>265</v>
      </c>
      <c r="C2677" t="s">
        <v>386</v>
      </c>
      <c r="D2677" t="s">
        <v>305</v>
      </c>
    </row>
    <row r="2678" spans="1:5" x14ac:dyDescent="0.2">
      <c r="A2678" t="s">
        <v>740</v>
      </c>
      <c r="B2678" t="s">
        <v>265</v>
      </c>
      <c r="C2678" t="s">
        <v>386</v>
      </c>
      <c r="D2678" t="s">
        <v>364</v>
      </c>
    </row>
    <row r="2679" spans="1:5" x14ac:dyDescent="0.2">
      <c r="A2679" t="s">
        <v>740</v>
      </c>
      <c r="B2679" t="s">
        <v>265</v>
      </c>
      <c r="C2679" t="s">
        <v>386</v>
      </c>
      <c r="D2679" t="s">
        <v>136</v>
      </c>
    </row>
    <row r="2680" spans="1:5" x14ac:dyDescent="0.2">
      <c r="A2680" t="s">
        <v>740</v>
      </c>
      <c r="B2680" t="s">
        <v>265</v>
      </c>
      <c r="C2680" t="s">
        <v>386</v>
      </c>
      <c r="D2680" t="s">
        <v>148</v>
      </c>
    </row>
    <row r="2681" spans="1:5" x14ac:dyDescent="0.2">
      <c r="A2681" t="s">
        <v>740</v>
      </c>
      <c r="B2681" t="s">
        <v>265</v>
      </c>
      <c r="C2681" t="s">
        <v>386</v>
      </c>
      <c r="D2681" t="s">
        <v>290</v>
      </c>
    </row>
    <row r="2682" spans="1:5" x14ac:dyDescent="0.2">
      <c r="A2682" t="s">
        <v>740</v>
      </c>
      <c r="B2682" t="s">
        <v>120</v>
      </c>
      <c r="C2682" t="s">
        <v>386</v>
      </c>
      <c r="D2682" t="s">
        <v>372</v>
      </c>
    </row>
    <row r="2683" spans="1:5" x14ac:dyDescent="0.2">
      <c r="A2683" t="s">
        <v>740</v>
      </c>
      <c r="B2683" t="s">
        <v>27</v>
      </c>
      <c r="C2683" t="s">
        <v>384</v>
      </c>
      <c r="D2683" t="s">
        <v>387</v>
      </c>
      <c r="E2683" t="s">
        <v>445</v>
      </c>
    </row>
    <row r="2684" spans="1:5" x14ac:dyDescent="0.2">
      <c r="A2684" t="s">
        <v>740</v>
      </c>
      <c r="B2684" t="s">
        <v>27</v>
      </c>
      <c r="C2684" t="s">
        <v>384</v>
      </c>
      <c r="D2684" t="s">
        <v>387</v>
      </c>
      <c r="E2684" t="s">
        <v>446</v>
      </c>
    </row>
    <row r="2685" spans="1:5" x14ac:dyDescent="0.2">
      <c r="A2685" t="s">
        <v>740</v>
      </c>
      <c r="B2685" t="s">
        <v>27</v>
      </c>
      <c r="C2685" t="s">
        <v>384</v>
      </c>
      <c r="D2685" t="s">
        <v>387</v>
      </c>
      <c r="E2685" t="s">
        <v>447</v>
      </c>
    </row>
    <row r="2686" spans="1:5" x14ac:dyDescent="0.2">
      <c r="A2686" t="s">
        <v>740</v>
      </c>
      <c r="B2686" t="s">
        <v>27</v>
      </c>
      <c r="C2686" t="s">
        <v>384</v>
      </c>
      <c r="D2686" t="s">
        <v>387</v>
      </c>
      <c r="E2686" t="s">
        <v>448</v>
      </c>
    </row>
    <row r="2687" spans="1:5" x14ac:dyDescent="0.2">
      <c r="A2687" t="s">
        <v>740</v>
      </c>
      <c r="B2687" t="s">
        <v>27</v>
      </c>
      <c r="C2687" t="s">
        <v>384</v>
      </c>
      <c r="D2687" t="s">
        <v>387</v>
      </c>
      <c r="E2687" t="s">
        <v>449</v>
      </c>
    </row>
    <row r="2688" spans="1:5" x14ac:dyDescent="0.2">
      <c r="A2688" t="s">
        <v>740</v>
      </c>
      <c r="B2688" t="s">
        <v>27</v>
      </c>
      <c r="C2688" t="s">
        <v>384</v>
      </c>
      <c r="D2688" t="s">
        <v>387</v>
      </c>
      <c r="E2688" t="s">
        <v>428</v>
      </c>
    </row>
    <row r="2689" spans="1:5" x14ac:dyDescent="0.2">
      <c r="A2689" t="s">
        <v>740</v>
      </c>
      <c r="B2689" t="s">
        <v>27</v>
      </c>
      <c r="C2689" t="s">
        <v>384</v>
      </c>
      <c r="D2689" t="s">
        <v>387</v>
      </c>
      <c r="E2689" t="s">
        <v>450</v>
      </c>
    </row>
    <row r="2690" spans="1:5" x14ac:dyDescent="0.2">
      <c r="A2690" t="s">
        <v>740</v>
      </c>
      <c r="B2690" t="s">
        <v>27</v>
      </c>
      <c r="C2690" t="s">
        <v>384</v>
      </c>
      <c r="D2690" t="s">
        <v>387</v>
      </c>
      <c r="E2690" t="s">
        <v>451</v>
      </c>
    </row>
    <row r="2691" spans="1:5" x14ac:dyDescent="0.2">
      <c r="A2691" t="s">
        <v>740</v>
      </c>
      <c r="B2691" t="s">
        <v>27</v>
      </c>
      <c r="C2691" t="s">
        <v>386</v>
      </c>
      <c r="D2691" t="s">
        <v>106</v>
      </c>
    </row>
    <row r="2692" spans="1:5" x14ac:dyDescent="0.2">
      <c r="A2692" t="s">
        <v>740</v>
      </c>
      <c r="B2692" t="s">
        <v>27</v>
      </c>
      <c r="C2692" t="s">
        <v>386</v>
      </c>
      <c r="D2692" t="s">
        <v>315</v>
      </c>
    </row>
    <row r="2693" spans="1:5" x14ac:dyDescent="0.2">
      <c r="A2693" t="s">
        <v>740</v>
      </c>
      <c r="B2693" t="s">
        <v>27</v>
      </c>
      <c r="C2693" t="s">
        <v>386</v>
      </c>
      <c r="D2693" t="s">
        <v>372</v>
      </c>
    </row>
    <row r="2694" spans="1:5" x14ac:dyDescent="0.2">
      <c r="A2694" t="s">
        <v>740</v>
      </c>
      <c r="B2694" t="s">
        <v>358</v>
      </c>
      <c r="C2694" t="s">
        <v>386</v>
      </c>
      <c r="D2694" t="s">
        <v>372</v>
      </c>
    </row>
    <row r="2695" spans="1:5" x14ac:dyDescent="0.2">
      <c r="A2695" t="s">
        <v>740</v>
      </c>
      <c r="B2695" t="s">
        <v>358</v>
      </c>
      <c r="C2695" t="s">
        <v>386</v>
      </c>
      <c r="D2695" t="s">
        <v>298</v>
      </c>
    </row>
    <row r="2696" spans="1:5" x14ac:dyDescent="0.2">
      <c r="A2696" t="s">
        <v>740</v>
      </c>
      <c r="B2696" t="s">
        <v>358</v>
      </c>
      <c r="C2696" t="s">
        <v>386</v>
      </c>
      <c r="D2696" t="s">
        <v>188</v>
      </c>
    </row>
    <row r="2697" spans="1:5" x14ac:dyDescent="0.2">
      <c r="A2697" t="s">
        <v>740</v>
      </c>
      <c r="B2697" t="s">
        <v>298</v>
      </c>
      <c r="C2697" t="s">
        <v>384</v>
      </c>
      <c r="D2697" t="s">
        <v>387</v>
      </c>
      <c r="E2697" t="s">
        <v>448</v>
      </c>
    </row>
    <row r="2698" spans="1:5" x14ac:dyDescent="0.2">
      <c r="A2698" t="s">
        <v>740</v>
      </c>
      <c r="B2698" t="s">
        <v>298</v>
      </c>
      <c r="C2698" t="s">
        <v>384</v>
      </c>
      <c r="D2698" t="s">
        <v>387</v>
      </c>
      <c r="E2698" t="s">
        <v>449</v>
      </c>
    </row>
    <row r="2699" spans="1:5" x14ac:dyDescent="0.2">
      <c r="A2699" t="s">
        <v>740</v>
      </c>
      <c r="B2699" t="s">
        <v>298</v>
      </c>
      <c r="C2699" t="s">
        <v>384</v>
      </c>
      <c r="D2699" t="s">
        <v>387</v>
      </c>
      <c r="E2699" t="s">
        <v>452</v>
      </c>
    </row>
    <row r="2700" spans="1:5" x14ac:dyDescent="0.2">
      <c r="A2700" t="s">
        <v>740</v>
      </c>
      <c r="B2700" t="s">
        <v>298</v>
      </c>
      <c r="C2700" t="s">
        <v>386</v>
      </c>
      <c r="D2700" t="s">
        <v>372</v>
      </c>
    </row>
    <row r="2701" spans="1:5" x14ac:dyDescent="0.2">
      <c r="A2701" t="s">
        <v>740</v>
      </c>
      <c r="B2701" t="s">
        <v>188</v>
      </c>
      <c r="C2701" t="s">
        <v>386</v>
      </c>
      <c r="D2701" t="s">
        <v>372</v>
      </c>
    </row>
    <row r="2702" spans="1:5" x14ac:dyDescent="0.2">
      <c r="A2702" t="s">
        <v>740</v>
      </c>
      <c r="B2702" t="s">
        <v>188</v>
      </c>
      <c r="C2702" t="s">
        <v>386</v>
      </c>
      <c r="D2702" t="s">
        <v>298</v>
      </c>
    </row>
    <row r="2703" spans="1:5" x14ac:dyDescent="0.2">
      <c r="A2703" t="s">
        <v>740</v>
      </c>
      <c r="B2703" t="s">
        <v>309</v>
      </c>
      <c r="C2703" t="s">
        <v>384</v>
      </c>
      <c r="D2703" t="s">
        <v>202</v>
      </c>
      <c r="E2703" t="s">
        <v>453</v>
      </c>
    </row>
    <row r="2704" spans="1:5" x14ac:dyDescent="0.2">
      <c r="A2704" t="s">
        <v>740</v>
      </c>
      <c r="B2704" t="s">
        <v>309</v>
      </c>
      <c r="C2704" t="s">
        <v>384</v>
      </c>
      <c r="D2704" t="s">
        <v>202</v>
      </c>
      <c r="E2704" t="s">
        <v>443</v>
      </c>
    </row>
    <row r="2705" spans="1:5" x14ac:dyDescent="0.2">
      <c r="A2705" t="s">
        <v>740</v>
      </c>
      <c r="B2705" t="s">
        <v>309</v>
      </c>
      <c r="C2705" t="s">
        <v>384</v>
      </c>
      <c r="D2705" t="s">
        <v>387</v>
      </c>
      <c r="E2705" t="s">
        <v>448</v>
      </c>
    </row>
    <row r="2706" spans="1:5" x14ac:dyDescent="0.2">
      <c r="A2706" t="s">
        <v>740</v>
      </c>
      <c r="B2706" t="s">
        <v>309</v>
      </c>
      <c r="C2706" t="s">
        <v>384</v>
      </c>
      <c r="D2706" t="s">
        <v>387</v>
      </c>
      <c r="E2706" t="s">
        <v>449</v>
      </c>
    </row>
    <row r="2707" spans="1:5" x14ac:dyDescent="0.2">
      <c r="A2707" t="s">
        <v>740</v>
      </c>
      <c r="B2707" t="s">
        <v>309</v>
      </c>
      <c r="C2707" t="s">
        <v>384</v>
      </c>
      <c r="D2707" t="s">
        <v>387</v>
      </c>
      <c r="E2707" t="s">
        <v>452</v>
      </c>
    </row>
    <row r="2708" spans="1:5" x14ac:dyDescent="0.2">
      <c r="A2708" t="s">
        <v>740</v>
      </c>
      <c r="B2708" t="s">
        <v>309</v>
      </c>
      <c r="C2708" t="s">
        <v>386</v>
      </c>
      <c r="D2708" t="s">
        <v>372</v>
      </c>
    </row>
    <row r="2709" spans="1:5" x14ac:dyDescent="0.2">
      <c r="A2709" t="s">
        <v>740</v>
      </c>
      <c r="B2709" t="s">
        <v>309</v>
      </c>
      <c r="C2709" t="s">
        <v>386</v>
      </c>
      <c r="D2709" t="s">
        <v>298</v>
      </c>
    </row>
    <row r="2710" spans="1:5" x14ac:dyDescent="0.2">
      <c r="A2710" t="s">
        <v>740</v>
      </c>
      <c r="B2710" t="s">
        <v>309</v>
      </c>
      <c r="C2710" t="s">
        <v>386</v>
      </c>
      <c r="D2710" t="s">
        <v>188</v>
      </c>
    </row>
    <row r="2711" spans="1:5" x14ac:dyDescent="0.2">
      <c r="A2711" t="s">
        <v>740</v>
      </c>
      <c r="B2711" t="s">
        <v>364</v>
      </c>
      <c r="C2711" t="s">
        <v>384</v>
      </c>
      <c r="D2711" t="s">
        <v>387</v>
      </c>
      <c r="E2711" t="s">
        <v>454</v>
      </c>
    </row>
    <row r="2712" spans="1:5" x14ac:dyDescent="0.2">
      <c r="A2712" t="s">
        <v>740</v>
      </c>
      <c r="B2712" t="s">
        <v>364</v>
      </c>
      <c r="C2712" t="s">
        <v>386</v>
      </c>
      <c r="D2712" t="s">
        <v>305</v>
      </c>
    </row>
    <row r="2713" spans="1:5" x14ac:dyDescent="0.2">
      <c r="A2713" t="s">
        <v>740</v>
      </c>
      <c r="B2713" t="s">
        <v>335</v>
      </c>
      <c r="C2713" t="s">
        <v>386</v>
      </c>
      <c r="D2713" t="s">
        <v>305</v>
      </c>
    </row>
    <row r="2714" spans="1:5" x14ac:dyDescent="0.2">
      <c r="A2714" t="s">
        <v>740</v>
      </c>
      <c r="B2714" t="s">
        <v>335</v>
      </c>
      <c r="C2714" t="s">
        <v>386</v>
      </c>
      <c r="D2714" t="s">
        <v>303</v>
      </c>
    </row>
    <row r="2715" spans="1:5" x14ac:dyDescent="0.2">
      <c r="A2715" t="s">
        <v>740</v>
      </c>
      <c r="B2715" t="s">
        <v>335</v>
      </c>
      <c r="C2715" t="s">
        <v>386</v>
      </c>
      <c r="D2715" t="s">
        <v>241</v>
      </c>
    </row>
    <row r="2716" spans="1:5" x14ac:dyDescent="0.2">
      <c r="A2716" t="s">
        <v>740</v>
      </c>
      <c r="B2716" t="s">
        <v>335</v>
      </c>
      <c r="C2716" t="s">
        <v>386</v>
      </c>
      <c r="D2716" t="s">
        <v>172</v>
      </c>
    </row>
    <row r="2717" spans="1:5" x14ac:dyDescent="0.2">
      <c r="A2717" t="s">
        <v>740</v>
      </c>
      <c r="B2717" t="s">
        <v>21</v>
      </c>
      <c r="C2717" t="s">
        <v>384</v>
      </c>
      <c r="D2717" t="s">
        <v>202</v>
      </c>
      <c r="E2717" t="s">
        <v>443</v>
      </c>
    </row>
    <row r="2718" spans="1:5" x14ac:dyDescent="0.2">
      <c r="A2718" t="s">
        <v>740</v>
      </c>
      <c r="B2718" t="s">
        <v>21</v>
      </c>
      <c r="C2718" t="s">
        <v>386</v>
      </c>
      <c r="D2718" t="s">
        <v>305</v>
      </c>
    </row>
    <row r="2719" spans="1:5" x14ac:dyDescent="0.2">
      <c r="A2719" t="s">
        <v>740</v>
      </c>
      <c r="B2719" t="s">
        <v>21</v>
      </c>
      <c r="C2719" t="s">
        <v>386</v>
      </c>
      <c r="D2719" t="s">
        <v>172</v>
      </c>
    </row>
    <row r="2720" spans="1:5" x14ac:dyDescent="0.2">
      <c r="A2720" t="s">
        <v>740</v>
      </c>
      <c r="B2720" t="s">
        <v>21</v>
      </c>
      <c r="C2720" t="s">
        <v>386</v>
      </c>
      <c r="D2720" t="s">
        <v>210</v>
      </c>
    </row>
    <row r="2721" spans="1:5" x14ac:dyDescent="0.2">
      <c r="A2721" t="s">
        <v>740</v>
      </c>
      <c r="B2721" t="s">
        <v>21</v>
      </c>
      <c r="C2721" t="s">
        <v>386</v>
      </c>
      <c r="D2721" t="s">
        <v>33</v>
      </c>
    </row>
    <row r="2722" spans="1:5" x14ac:dyDescent="0.2">
      <c r="A2722" t="s">
        <v>740</v>
      </c>
      <c r="B2722" t="s">
        <v>33</v>
      </c>
      <c r="C2722" t="s">
        <v>386</v>
      </c>
      <c r="D2722" t="s">
        <v>372</v>
      </c>
    </row>
    <row r="2723" spans="1:5" x14ac:dyDescent="0.2">
      <c r="A2723" t="s">
        <v>740</v>
      </c>
      <c r="B2723" t="s">
        <v>33</v>
      </c>
      <c r="C2723" t="s">
        <v>386</v>
      </c>
      <c r="D2723" t="s">
        <v>315</v>
      </c>
    </row>
    <row r="2724" spans="1:5" x14ac:dyDescent="0.2">
      <c r="A2724" t="s">
        <v>740</v>
      </c>
      <c r="B2724" t="s">
        <v>33</v>
      </c>
      <c r="C2724" t="s">
        <v>386</v>
      </c>
      <c r="D2724" t="s">
        <v>387</v>
      </c>
    </row>
    <row r="2725" spans="1:5" x14ac:dyDescent="0.2">
      <c r="A2725" t="s">
        <v>740</v>
      </c>
      <c r="B2725" t="s">
        <v>215</v>
      </c>
      <c r="C2725" t="s">
        <v>384</v>
      </c>
      <c r="D2725" t="s">
        <v>387</v>
      </c>
      <c r="E2725" t="s">
        <v>446</v>
      </c>
    </row>
    <row r="2726" spans="1:5" x14ac:dyDescent="0.2">
      <c r="A2726" t="s">
        <v>740</v>
      </c>
      <c r="B2726" t="s">
        <v>215</v>
      </c>
      <c r="C2726" t="s">
        <v>384</v>
      </c>
      <c r="D2726" t="s">
        <v>387</v>
      </c>
      <c r="E2726" t="s">
        <v>447</v>
      </c>
    </row>
    <row r="2727" spans="1:5" x14ac:dyDescent="0.2">
      <c r="A2727" t="s">
        <v>740</v>
      </c>
      <c r="B2727" t="s">
        <v>215</v>
      </c>
      <c r="C2727" t="s">
        <v>384</v>
      </c>
      <c r="D2727" t="s">
        <v>387</v>
      </c>
      <c r="E2727" t="s">
        <v>448</v>
      </c>
    </row>
    <row r="2728" spans="1:5" x14ac:dyDescent="0.2">
      <c r="A2728" t="s">
        <v>740</v>
      </c>
      <c r="B2728" t="s">
        <v>215</v>
      </c>
      <c r="C2728" t="s">
        <v>384</v>
      </c>
      <c r="D2728" t="s">
        <v>387</v>
      </c>
      <c r="E2728" t="s">
        <v>455</v>
      </c>
    </row>
    <row r="2729" spans="1:5" x14ac:dyDescent="0.2">
      <c r="A2729" t="s">
        <v>740</v>
      </c>
      <c r="B2729" t="s">
        <v>215</v>
      </c>
      <c r="C2729" t="s">
        <v>384</v>
      </c>
      <c r="D2729" t="s">
        <v>387</v>
      </c>
      <c r="E2729" t="s">
        <v>449</v>
      </c>
    </row>
    <row r="2730" spans="1:5" x14ac:dyDescent="0.2">
      <c r="A2730" t="s">
        <v>740</v>
      </c>
      <c r="B2730" t="s">
        <v>215</v>
      </c>
      <c r="C2730" t="s">
        <v>386</v>
      </c>
      <c r="D2730" t="s">
        <v>372</v>
      </c>
    </row>
    <row r="2731" spans="1:5" x14ac:dyDescent="0.2">
      <c r="A2731" t="s">
        <v>740</v>
      </c>
      <c r="B2731" t="s">
        <v>271</v>
      </c>
      <c r="C2731" t="s">
        <v>386</v>
      </c>
      <c r="D2731" t="s">
        <v>80</v>
      </c>
    </row>
    <row r="2732" spans="1:5" x14ac:dyDescent="0.2">
      <c r="A2732" t="s">
        <v>740</v>
      </c>
      <c r="B2732" t="s">
        <v>271</v>
      </c>
      <c r="C2732" t="s">
        <v>386</v>
      </c>
      <c r="D2732" t="s">
        <v>372</v>
      </c>
    </row>
    <row r="2733" spans="1:5" x14ac:dyDescent="0.2">
      <c r="A2733" t="s">
        <v>740</v>
      </c>
      <c r="B2733" t="s">
        <v>271</v>
      </c>
      <c r="C2733" t="s">
        <v>386</v>
      </c>
      <c r="D2733" t="s">
        <v>106</v>
      </c>
    </row>
    <row r="2734" spans="1:5" x14ac:dyDescent="0.2">
      <c r="A2734" t="s">
        <v>740</v>
      </c>
      <c r="B2734" t="s">
        <v>271</v>
      </c>
      <c r="C2734" t="s">
        <v>386</v>
      </c>
      <c r="D2734" t="s">
        <v>387</v>
      </c>
    </row>
    <row r="2735" spans="1:5" x14ac:dyDescent="0.2">
      <c r="A2735" t="s">
        <v>740</v>
      </c>
      <c r="B2735" t="s">
        <v>271</v>
      </c>
      <c r="C2735" t="s">
        <v>386</v>
      </c>
      <c r="D2735" t="s">
        <v>315</v>
      </c>
    </row>
    <row r="2736" spans="1:5" x14ac:dyDescent="0.2">
      <c r="A2736" t="s">
        <v>740</v>
      </c>
      <c r="B2736" t="s">
        <v>172</v>
      </c>
      <c r="C2736" t="s">
        <v>386</v>
      </c>
      <c r="D2736" t="s">
        <v>76</v>
      </c>
    </row>
    <row r="2737" spans="1:5" x14ac:dyDescent="0.2">
      <c r="A2737" t="s">
        <v>740</v>
      </c>
      <c r="B2737" t="s">
        <v>172</v>
      </c>
      <c r="C2737" t="s">
        <v>386</v>
      </c>
      <c r="D2737" t="s">
        <v>364</v>
      </c>
    </row>
    <row r="2738" spans="1:5" x14ac:dyDescent="0.2">
      <c r="A2738" t="s">
        <v>740</v>
      </c>
      <c r="B2738" t="s">
        <v>172</v>
      </c>
      <c r="C2738" t="s">
        <v>386</v>
      </c>
      <c r="D2738" t="s">
        <v>33</v>
      </c>
    </row>
    <row r="2739" spans="1:5" x14ac:dyDescent="0.2">
      <c r="A2739" t="s">
        <v>740</v>
      </c>
      <c r="B2739" t="s">
        <v>172</v>
      </c>
      <c r="C2739" t="s">
        <v>386</v>
      </c>
      <c r="D2739" t="s">
        <v>305</v>
      </c>
    </row>
    <row r="2740" spans="1:5" x14ac:dyDescent="0.2">
      <c r="A2740" t="s">
        <v>740</v>
      </c>
      <c r="B2740" t="s">
        <v>305</v>
      </c>
      <c r="C2740" t="s">
        <v>386</v>
      </c>
      <c r="D2740" t="s">
        <v>81</v>
      </c>
    </row>
    <row r="2741" spans="1:5" x14ac:dyDescent="0.2">
      <c r="A2741" t="s">
        <v>740</v>
      </c>
      <c r="B2741" t="s">
        <v>305</v>
      </c>
      <c r="C2741" t="s">
        <v>386</v>
      </c>
      <c r="D2741" t="s">
        <v>387</v>
      </c>
    </row>
    <row r="2742" spans="1:5" x14ac:dyDescent="0.2">
      <c r="A2742" t="s">
        <v>740</v>
      </c>
      <c r="B2742" t="s">
        <v>305</v>
      </c>
      <c r="C2742" t="s">
        <v>386</v>
      </c>
      <c r="D2742" t="s">
        <v>372</v>
      </c>
    </row>
    <row r="2743" spans="1:5" x14ac:dyDescent="0.2">
      <c r="A2743" t="s">
        <v>740</v>
      </c>
      <c r="B2743" t="s">
        <v>305</v>
      </c>
      <c r="C2743" t="s">
        <v>386</v>
      </c>
      <c r="D2743" t="s">
        <v>215</v>
      </c>
    </row>
    <row r="2744" spans="1:5" x14ac:dyDescent="0.2">
      <c r="A2744" t="s">
        <v>740</v>
      </c>
      <c r="B2744" t="s">
        <v>305</v>
      </c>
      <c r="C2744" t="s">
        <v>386</v>
      </c>
      <c r="D2744" t="s">
        <v>315</v>
      </c>
    </row>
    <row r="2745" spans="1:5" x14ac:dyDescent="0.2">
      <c r="A2745" t="s">
        <v>740</v>
      </c>
      <c r="B2745" t="s">
        <v>305</v>
      </c>
      <c r="C2745" t="s">
        <v>386</v>
      </c>
      <c r="D2745" t="s">
        <v>106</v>
      </c>
    </row>
    <row r="2746" spans="1:5" x14ac:dyDescent="0.2">
      <c r="A2746" t="s">
        <v>740</v>
      </c>
      <c r="B2746" t="s">
        <v>305</v>
      </c>
      <c r="C2746" t="s">
        <v>386</v>
      </c>
      <c r="D2746" t="s">
        <v>27</v>
      </c>
    </row>
    <row r="2747" spans="1:5" x14ac:dyDescent="0.2">
      <c r="A2747" t="s">
        <v>740</v>
      </c>
      <c r="B2747" t="s">
        <v>305</v>
      </c>
      <c r="C2747" t="s">
        <v>386</v>
      </c>
      <c r="D2747" t="s">
        <v>57</v>
      </c>
    </row>
    <row r="2748" spans="1:5" x14ac:dyDescent="0.2">
      <c r="A2748" t="s">
        <v>740</v>
      </c>
      <c r="B2748" t="s">
        <v>241</v>
      </c>
      <c r="C2748" t="s">
        <v>386</v>
      </c>
      <c r="D2748" t="s">
        <v>305</v>
      </c>
    </row>
    <row r="2749" spans="1:5" x14ac:dyDescent="0.2">
      <c r="A2749" t="s">
        <v>740</v>
      </c>
      <c r="B2749" t="s">
        <v>303</v>
      </c>
      <c r="C2749" t="s">
        <v>384</v>
      </c>
      <c r="D2749" t="s">
        <v>202</v>
      </c>
      <c r="E2749" t="s">
        <v>443</v>
      </c>
    </row>
    <row r="2750" spans="1:5" x14ac:dyDescent="0.2">
      <c r="A2750" t="s">
        <v>740</v>
      </c>
      <c r="B2750" t="s">
        <v>303</v>
      </c>
      <c r="C2750" t="s">
        <v>386</v>
      </c>
      <c r="D2750" t="s">
        <v>172</v>
      </c>
    </row>
    <row r="2751" spans="1:5" x14ac:dyDescent="0.2">
      <c r="A2751" t="s">
        <v>740</v>
      </c>
      <c r="B2751" t="s">
        <v>303</v>
      </c>
      <c r="C2751" t="s">
        <v>386</v>
      </c>
      <c r="D2751" t="s">
        <v>241</v>
      </c>
    </row>
    <row r="2752" spans="1:5" x14ac:dyDescent="0.2">
      <c r="A2752" t="s">
        <v>740</v>
      </c>
      <c r="B2752" t="s">
        <v>303</v>
      </c>
      <c r="C2752" t="s">
        <v>386</v>
      </c>
      <c r="D2752" t="s">
        <v>305</v>
      </c>
    </row>
    <row r="2753" spans="1:4" x14ac:dyDescent="0.2">
      <c r="A2753" t="s">
        <v>740</v>
      </c>
      <c r="B2753" t="s">
        <v>303</v>
      </c>
      <c r="C2753" t="s">
        <v>386</v>
      </c>
      <c r="D2753" t="s">
        <v>33</v>
      </c>
    </row>
    <row r="2754" spans="1:4" x14ac:dyDescent="0.2">
      <c r="A2754" t="s">
        <v>740</v>
      </c>
      <c r="B2754" t="s">
        <v>303</v>
      </c>
      <c r="C2754" t="s">
        <v>386</v>
      </c>
      <c r="D2754" t="s">
        <v>364</v>
      </c>
    </row>
    <row r="2755" spans="1:4" x14ac:dyDescent="0.2">
      <c r="A2755" t="s">
        <v>740</v>
      </c>
      <c r="B2755" t="s">
        <v>288</v>
      </c>
      <c r="C2755" t="s">
        <v>386</v>
      </c>
      <c r="D2755" t="s">
        <v>305</v>
      </c>
    </row>
    <row r="2756" spans="1:4" x14ac:dyDescent="0.2">
      <c r="A2756" t="s">
        <v>740</v>
      </c>
      <c r="B2756" t="s">
        <v>288</v>
      </c>
      <c r="C2756" t="s">
        <v>386</v>
      </c>
      <c r="D2756" t="s">
        <v>172</v>
      </c>
    </row>
    <row r="2757" spans="1:4" x14ac:dyDescent="0.2">
      <c r="A2757" t="s">
        <v>740</v>
      </c>
      <c r="B2757" t="s">
        <v>288</v>
      </c>
      <c r="C2757" t="s">
        <v>386</v>
      </c>
      <c r="D2757" t="s">
        <v>241</v>
      </c>
    </row>
    <row r="2758" spans="1:4" x14ac:dyDescent="0.2">
      <c r="A2758" t="s">
        <v>740</v>
      </c>
      <c r="B2758" t="s">
        <v>288</v>
      </c>
      <c r="C2758" t="s">
        <v>386</v>
      </c>
      <c r="D2758" t="s">
        <v>303</v>
      </c>
    </row>
    <row r="2759" spans="1:4" x14ac:dyDescent="0.2">
      <c r="A2759" t="s">
        <v>740</v>
      </c>
      <c r="B2759" t="s">
        <v>288</v>
      </c>
      <c r="C2759" t="s">
        <v>386</v>
      </c>
      <c r="D2759" t="s">
        <v>94</v>
      </c>
    </row>
    <row r="2760" spans="1:4" x14ac:dyDescent="0.2">
      <c r="A2760" t="s">
        <v>740</v>
      </c>
      <c r="B2760" t="s">
        <v>64</v>
      </c>
      <c r="C2760" t="s">
        <v>386</v>
      </c>
      <c r="D2760" t="s">
        <v>305</v>
      </c>
    </row>
    <row r="2761" spans="1:4" x14ac:dyDescent="0.2">
      <c r="A2761" t="s">
        <v>740</v>
      </c>
      <c r="B2761" t="s">
        <v>64</v>
      </c>
      <c r="C2761" t="s">
        <v>386</v>
      </c>
      <c r="D2761" t="s">
        <v>172</v>
      </c>
    </row>
    <row r="2762" spans="1:4" x14ac:dyDescent="0.2">
      <c r="A2762" t="s">
        <v>740</v>
      </c>
      <c r="B2762" t="s">
        <v>64</v>
      </c>
      <c r="C2762" t="s">
        <v>386</v>
      </c>
      <c r="D2762" t="s">
        <v>303</v>
      </c>
    </row>
    <row r="2763" spans="1:4" x14ac:dyDescent="0.2">
      <c r="A2763" t="s">
        <v>740</v>
      </c>
      <c r="B2763" t="s">
        <v>64</v>
      </c>
      <c r="C2763" t="s">
        <v>386</v>
      </c>
      <c r="D2763" t="s">
        <v>179</v>
      </c>
    </row>
    <row r="2764" spans="1:4" x14ac:dyDescent="0.2">
      <c r="A2764" t="s">
        <v>740</v>
      </c>
      <c r="B2764" t="s">
        <v>64</v>
      </c>
      <c r="C2764" t="s">
        <v>386</v>
      </c>
      <c r="D2764" t="s">
        <v>256</v>
      </c>
    </row>
    <row r="2765" spans="1:4" x14ac:dyDescent="0.2">
      <c r="A2765" t="s">
        <v>740</v>
      </c>
      <c r="B2765" t="s">
        <v>64</v>
      </c>
      <c r="C2765" t="s">
        <v>386</v>
      </c>
      <c r="D2765" t="s">
        <v>213</v>
      </c>
    </row>
    <row r="2766" spans="1:4" x14ac:dyDescent="0.2">
      <c r="A2766" t="s">
        <v>740</v>
      </c>
      <c r="B2766" t="s">
        <v>64</v>
      </c>
      <c r="C2766" t="s">
        <v>386</v>
      </c>
      <c r="D2766" t="s">
        <v>136</v>
      </c>
    </row>
    <row r="2767" spans="1:4" x14ac:dyDescent="0.2">
      <c r="A2767" t="s">
        <v>740</v>
      </c>
      <c r="B2767" t="s">
        <v>64</v>
      </c>
      <c r="C2767" t="s">
        <v>386</v>
      </c>
      <c r="D2767" t="s">
        <v>177</v>
      </c>
    </row>
    <row r="2768" spans="1:4" x14ac:dyDescent="0.2">
      <c r="A2768" t="s">
        <v>740</v>
      </c>
      <c r="B2768" t="s">
        <v>64</v>
      </c>
      <c r="C2768" t="s">
        <v>386</v>
      </c>
      <c r="D2768" t="s">
        <v>135</v>
      </c>
    </row>
    <row r="2769" spans="1:5" x14ac:dyDescent="0.2">
      <c r="A2769" t="s">
        <v>740</v>
      </c>
      <c r="B2769" t="s">
        <v>64</v>
      </c>
      <c r="C2769" t="s">
        <v>386</v>
      </c>
      <c r="D2769" t="s">
        <v>288</v>
      </c>
    </row>
    <row r="2770" spans="1:5" x14ac:dyDescent="0.2">
      <c r="A2770" t="s">
        <v>740</v>
      </c>
      <c r="B2770" t="s">
        <v>64</v>
      </c>
      <c r="C2770" t="s">
        <v>386</v>
      </c>
      <c r="D2770" t="s">
        <v>364</v>
      </c>
    </row>
    <row r="2771" spans="1:5" x14ac:dyDescent="0.2">
      <c r="A2771" t="s">
        <v>740</v>
      </c>
      <c r="B2771" t="s">
        <v>256</v>
      </c>
      <c r="C2771" t="s">
        <v>384</v>
      </c>
      <c r="D2771" t="s">
        <v>202</v>
      </c>
      <c r="E2771" t="s">
        <v>443</v>
      </c>
    </row>
    <row r="2772" spans="1:5" x14ac:dyDescent="0.2">
      <c r="A2772" t="s">
        <v>740</v>
      </c>
      <c r="B2772" t="s">
        <v>256</v>
      </c>
      <c r="C2772" t="s">
        <v>384</v>
      </c>
      <c r="D2772" t="s">
        <v>148</v>
      </c>
      <c r="E2772" t="s">
        <v>456</v>
      </c>
    </row>
    <row r="2773" spans="1:5" x14ac:dyDescent="0.2">
      <c r="A2773" t="s">
        <v>740</v>
      </c>
      <c r="B2773" t="s">
        <v>256</v>
      </c>
      <c r="C2773" t="s">
        <v>386</v>
      </c>
      <c r="D2773" t="s">
        <v>364</v>
      </c>
    </row>
    <row r="2774" spans="1:5" x14ac:dyDescent="0.2">
      <c r="A2774" t="s">
        <v>740</v>
      </c>
      <c r="B2774" t="s">
        <v>256</v>
      </c>
      <c r="C2774" t="s">
        <v>386</v>
      </c>
      <c r="D2774" t="s">
        <v>241</v>
      </c>
    </row>
    <row r="2775" spans="1:5" x14ac:dyDescent="0.2">
      <c r="A2775" t="s">
        <v>740</v>
      </c>
      <c r="B2775" t="s">
        <v>256</v>
      </c>
      <c r="C2775" t="s">
        <v>386</v>
      </c>
      <c r="D2775" t="s">
        <v>179</v>
      </c>
    </row>
    <row r="2776" spans="1:5" x14ac:dyDescent="0.2">
      <c r="A2776" t="s">
        <v>740</v>
      </c>
      <c r="B2776" t="s">
        <v>256</v>
      </c>
      <c r="C2776" t="s">
        <v>386</v>
      </c>
      <c r="D2776" t="s">
        <v>30</v>
      </c>
    </row>
    <row r="2777" spans="1:5" x14ac:dyDescent="0.2">
      <c r="A2777" t="s">
        <v>740</v>
      </c>
      <c r="B2777" t="s">
        <v>256</v>
      </c>
      <c r="C2777" t="s">
        <v>386</v>
      </c>
      <c r="D2777" t="s">
        <v>367</v>
      </c>
    </row>
    <row r="2778" spans="1:5" x14ac:dyDescent="0.2">
      <c r="A2778" t="s">
        <v>740</v>
      </c>
      <c r="B2778" t="s">
        <v>256</v>
      </c>
      <c r="C2778" t="s">
        <v>386</v>
      </c>
      <c r="D2778" t="s">
        <v>303</v>
      </c>
    </row>
    <row r="2779" spans="1:5" x14ac:dyDescent="0.2">
      <c r="A2779" t="s">
        <v>740</v>
      </c>
      <c r="B2779" t="s">
        <v>256</v>
      </c>
      <c r="C2779" t="s">
        <v>386</v>
      </c>
      <c r="D2779" t="s">
        <v>213</v>
      </c>
    </row>
    <row r="2780" spans="1:5" x14ac:dyDescent="0.2">
      <c r="A2780" t="s">
        <v>740</v>
      </c>
      <c r="B2780" t="s">
        <v>256</v>
      </c>
      <c r="C2780" t="s">
        <v>386</v>
      </c>
      <c r="D2780" t="s">
        <v>177</v>
      </c>
    </row>
    <row r="2781" spans="1:5" x14ac:dyDescent="0.2">
      <c r="A2781" t="s">
        <v>740</v>
      </c>
      <c r="B2781" t="s">
        <v>256</v>
      </c>
      <c r="C2781" t="s">
        <v>386</v>
      </c>
      <c r="D2781" t="s">
        <v>135</v>
      </c>
    </row>
    <row r="2782" spans="1:5" x14ac:dyDescent="0.2">
      <c r="A2782" t="s">
        <v>740</v>
      </c>
      <c r="B2782" t="s">
        <v>256</v>
      </c>
      <c r="C2782" t="s">
        <v>386</v>
      </c>
      <c r="D2782" t="s">
        <v>136</v>
      </c>
    </row>
    <row r="2783" spans="1:5" x14ac:dyDescent="0.2">
      <c r="A2783" t="s">
        <v>740</v>
      </c>
      <c r="B2783" t="s">
        <v>256</v>
      </c>
      <c r="C2783" t="s">
        <v>386</v>
      </c>
      <c r="D2783" t="s">
        <v>305</v>
      </c>
    </row>
    <row r="2784" spans="1:5" x14ac:dyDescent="0.2">
      <c r="A2784" t="s">
        <v>740</v>
      </c>
      <c r="B2784" t="s">
        <v>256</v>
      </c>
      <c r="C2784" t="s">
        <v>386</v>
      </c>
      <c r="D2784" t="s">
        <v>33</v>
      </c>
    </row>
    <row r="2785" spans="1:5" x14ac:dyDescent="0.2">
      <c r="A2785" t="s">
        <v>740</v>
      </c>
      <c r="B2785" t="s">
        <v>256</v>
      </c>
      <c r="C2785" t="s">
        <v>386</v>
      </c>
      <c r="D2785" t="s">
        <v>172</v>
      </c>
    </row>
    <row r="2786" spans="1:5" x14ac:dyDescent="0.2">
      <c r="A2786" t="s">
        <v>740</v>
      </c>
      <c r="B2786" t="s">
        <v>363</v>
      </c>
      <c r="C2786" t="s">
        <v>384</v>
      </c>
      <c r="D2786" t="s">
        <v>387</v>
      </c>
      <c r="E2786" t="s">
        <v>457</v>
      </c>
    </row>
    <row r="2787" spans="1:5" x14ac:dyDescent="0.2">
      <c r="A2787" t="s">
        <v>740</v>
      </c>
      <c r="B2787" t="s">
        <v>363</v>
      </c>
      <c r="C2787" t="s">
        <v>384</v>
      </c>
      <c r="D2787" t="s">
        <v>81</v>
      </c>
      <c r="E2787" t="s">
        <v>385</v>
      </c>
    </row>
    <row r="2788" spans="1:5" x14ac:dyDescent="0.2">
      <c r="A2788" t="s">
        <v>740</v>
      </c>
      <c r="B2788" t="s">
        <v>363</v>
      </c>
      <c r="C2788" t="s">
        <v>384</v>
      </c>
      <c r="D2788" t="s">
        <v>120</v>
      </c>
      <c r="E2788" t="s">
        <v>458</v>
      </c>
    </row>
    <row r="2789" spans="1:5" x14ac:dyDescent="0.2">
      <c r="A2789" t="s">
        <v>740</v>
      </c>
      <c r="B2789" t="s">
        <v>363</v>
      </c>
      <c r="C2789" t="s">
        <v>384</v>
      </c>
      <c r="D2789" t="s">
        <v>120</v>
      </c>
      <c r="E2789" t="s">
        <v>459</v>
      </c>
    </row>
    <row r="2790" spans="1:5" x14ac:dyDescent="0.2">
      <c r="A2790" t="s">
        <v>740</v>
      </c>
      <c r="B2790" t="s">
        <v>363</v>
      </c>
      <c r="C2790" t="s">
        <v>384</v>
      </c>
      <c r="D2790" t="s">
        <v>364</v>
      </c>
      <c r="E2790" t="s">
        <v>460</v>
      </c>
    </row>
    <row r="2791" spans="1:5" x14ac:dyDescent="0.2">
      <c r="A2791" t="s">
        <v>740</v>
      </c>
      <c r="B2791" t="s">
        <v>363</v>
      </c>
      <c r="C2791" t="s">
        <v>384</v>
      </c>
      <c r="D2791" t="s">
        <v>201</v>
      </c>
      <c r="E2791" t="s">
        <v>461</v>
      </c>
    </row>
    <row r="2792" spans="1:5" x14ac:dyDescent="0.2">
      <c r="A2792" t="s">
        <v>740</v>
      </c>
      <c r="B2792" t="s">
        <v>363</v>
      </c>
      <c r="C2792" t="s">
        <v>384</v>
      </c>
      <c r="D2792" t="s">
        <v>272</v>
      </c>
      <c r="E2792" t="s">
        <v>462</v>
      </c>
    </row>
    <row r="2793" spans="1:5" x14ac:dyDescent="0.2">
      <c r="A2793" t="s">
        <v>740</v>
      </c>
      <c r="B2793" t="s">
        <v>363</v>
      </c>
      <c r="C2793" t="s">
        <v>384</v>
      </c>
      <c r="D2793" t="s">
        <v>387</v>
      </c>
      <c r="E2793" t="s">
        <v>448</v>
      </c>
    </row>
    <row r="2794" spans="1:5" x14ac:dyDescent="0.2">
      <c r="A2794" t="s">
        <v>740</v>
      </c>
      <c r="B2794" t="s">
        <v>363</v>
      </c>
      <c r="C2794" t="s">
        <v>386</v>
      </c>
      <c r="D2794" t="s">
        <v>372</v>
      </c>
    </row>
    <row r="2795" spans="1:5" x14ac:dyDescent="0.2">
      <c r="A2795" t="s">
        <v>740</v>
      </c>
      <c r="B2795" t="s">
        <v>363</v>
      </c>
      <c r="C2795" t="s">
        <v>386</v>
      </c>
      <c r="D2795" t="s">
        <v>26</v>
      </c>
    </row>
    <row r="2796" spans="1:5" x14ac:dyDescent="0.2">
      <c r="A2796" t="s">
        <v>740</v>
      </c>
      <c r="B2796" t="s">
        <v>201</v>
      </c>
      <c r="C2796" t="s">
        <v>384</v>
      </c>
      <c r="D2796" t="s">
        <v>81</v>
      </c>
      <c r="E2796" t="s">
        <v>385</v>
      </c>
    </row>
    <row r="2797" spans="1:5" x14ac:dyDescent="0.2">
      <c r="A2797" t="s">
        <v>740</v>
      </c>
      <c r="B2797" t="s">
        <v>201</v>
      </c>
      <c r="C2797" t="s">
        <v>384</v>
      </c>
      <c r="D2797" t="s">
        <v>387</v>
      </c>
      <c r="E2797" t="s">
        <v>448</v>
      </c>
    </row>
    <row r="2798" spans="1:5" x14ac:dyDescent="0.2">
      <c r="A2798" t="s">
        <v>740</v>
      </c>
      <c r="B2798" t="s">
        <v>201</v>
      </c>
      <c r="C2798" t="s">
        <v>386</v>
      </c>
      <c r="D2798" t="s">
        <v>26</v>
      </c>
    </row>
    <row r="2799" spans="1:5" x14ac:dyDescent="0.2">
      <c r="A2799" t="s">
        <v>740</v>
      </c>
      <c r="B2799" t="s">
        <v>258</v>
      </c>
      <c r="C2799" t="s">
        <v>384</v>
      </c>
      <c r="D2799" t="s">
        <v>81</v>
      </c>
      <c r="E2799" t="s">
        <v>385</v>
      </c>
    </row>
    <row r="2800" spans="1:5" x14ac:dyDescent="0.2">
      <c r="A2800" t="s">
        <v>740</v>
      </c>
      <c r="B2800" t="s">
        <v>115</v>
      </c>
      <c r="C2800" t="s">
        <v>384</v>
      </c>
      <c r="D2800" t="s">
        <v>387</v>
      </c>
      <c r="E2800" t="s">
        <v>457</v>
      </c>
    </row>
    <row r="2801" spans="1:5" x14ac:dyDescent="0.2">
      <c r="A2801" t="s">
        <v>740</v>
      </c>
      <c r="B2801" t="s">
        <v>115</v>
      </c>
      <c r="C2801" t="s">
        <v>384</v>
      </c>
      <c r="D2801" t="s">
        <v>81</v>
      </c>
      <c r="E2801" t="s">
        <v>385</v>
      </c>
    </row>
    <row r="2802" spans="1:5" x14ac:dyDescent="0.2">
      <c r="A2802" t="s">
        <v>740</v>
      </c>
      <c r="B2802" t="s">
        <v>115</v>
      </c>
      <c r="C2802" t="s">
        <v>384</v>
      </c>
      <c r="D2802" t="s">
        <v>106</v>
      </c>
      <c r="E2802" t="s">
        <v>463</v>
      </c>
    </row>
    <row r="2803" spans="1:5" x14ac:dyDescent="0.2">
      <c r="A2803" t="s">
        <v>740</v>
      </c>
      <c r="B2803" t="s">
        <v>115</v>
      </c>
      <c r="C2803" t="s">
        <v>384</v>
      </c>
      <c r="D2803" t="s">
        <v>387</v>
      </c>
      <c r="E2803" t="s">
        <v>448</v>
      </c>
    </row>
    <row r="2804" spans="1:5" x14ac:dyDescent="0.2">
      <c r="A2804" t="s">
        <v>740</v>
      </c>
      <c r="B2804" t="s">
        <v>115</v>
      </c>
      <c r="C2804" t="s">
        <v>384</v>
      </c>
      <c r="D2804" t="s">
        <v>232</v>
      </c>
      <c r="E2804" t="s">
        <v>464</v>
      </c>
    </row>
    <row r="2805" spans="1:5" x14ac:dyDescent="0.2">
      <c r="A2805" t="s">
        <v>740</v>
      </c>
      <c r="B2805" t="s">
        <v>115</v>
      </c>
      <c r="C2805" t="s">
        <v>386</v>
      </c>
      <c r="D2805" t="s">
        <v>26</v>
      </c>
    </row>
    <row r="2806" spans="1:5" x14ac:dyDescent="0.2">
      <c r="A2806" t="s">
        <v>740</v>
      </c>
      <c r="B2806" t="s">
        <v>26</v>
      </c>
      <c r="C2806" t="s">
        <v>384</v>
      </c>
      <c r="D2806" t="s">
        <v>387</v>
      </c>
      <c r="E2806" t="s">
        <v>457</v>
      </c>
    </row>
    <row r="2807" spans="1:5" x14ac:dyDescent="0.2">
      <c r="A2807" t="s">
        <v>740</v>
      </c>
      <c r="B2807" t="s">
        <v>26</v>
      </c>
      <c r="C2807" t="s">
        <v>384</v>
      </c>
      <c r="D2807" t="s">
        <v>81</v>
      </c>
      <c r="E2807" t="s">
        <v>385</v>
      </c>
    </row>
    <row r="2808" spans="1:5" x14ac:dyDescent="0.2">
      <c r="A2808" t="s">
        <v>740</v>
      </c>
      <c r="B2808" t="s">
        <v>26</v>
      </c>
      <c r="C2808" t="s">
        <v>384</v>
      </c>
      <c r="D2808" t="s">
        <v>387</v>
      </c>
      <c r="E2808" t="s">
        <v>452</v>
      </c>
    </row>
    <row r="2809" spans="1:5" x14ac:dyDescent="0.2">
      <c r="A2809" t="s">
        <v>740</v>
      </c>
      <c r="B2809" t="s">
        <v>26</v>
      </c>
      <c r="C2809" t="s">
        <v>384</v>
      </c>
      <c r="D2809" t="s">
        <v>387</v>
      </c>
      <c r="E2809" t="s">
        <v>446</v>
      </c>
    </row>
    <row r="2810" spans="1:5" x14ac:dyDescent="0.2">
      <c r="A2810" t="s">
        <v>740</v>
      </c>
      <c r="B2810" t="s">
        <v>26</v>
      </c>
      <c r="C2810" t="s">
        <v>384</v>
      </c>
      <c r="D2810" t="s">
        <v>387</v>
      </c>
      <c r="E2810" t="s">
        <v>448</v>
      </c>
    </row>
    <row r="2811" spans="1:5" x14ac:dyDescent="0.2">
      <c r="A2811" t="s">
        <v>740</v>
      </c>
      <c r="B2811" t="s">
        <v>26</v>
      </c>
      <c r="C2811" t="s">
        <v>384</v>
      </c>
      <c r="D2811" t="s">
        <v>387</v>
      </c>
      <c r="E2811" t="s">
        <v>449</v>
      </c>
    </row>
    <row r="2812" spans="1:5" x14ac:dyDescent="0.2">
      <c r="A2812" t="s">
        <v>740</v>
      </c>
      <c r="B2812" t="s">
        <v>26</v>
      </c>
      <c r="C2812" t="s">
        <v>386</v>
      </c>
      <c r="D2812" t="s">
        <v>258</v>
      </c>
    </row>
    <row r="2813" spans="1:5" x14ac:dyDescent="0.2">
      <c r="A2813" t="s">
        <v>740</v>
      </c>
      <c r="B2813" t="s">
        <v>272</v>
      </c>
      <c r="C2813" t="s">
        <v>384</v>
      </c>
      <c r="D2813" t="s">
        <v>387</v>
      </c>
      <c r="E2813" t="s">
        <v>457</v>
      </c>
    </row>
    <row r="2814" spans="1:5" x14ac:dyDescent="0.2">
      <c r="A2814" t="s">
        <v>740</v>
      </c>
      <c r="B2814" t="s">
        <v>272</v>
      </c>
      <c r="C2814" t="s">
        <v>384</v>
      </c>
      <c r="D2814" t="s">
        <v>81</v>
      </c>
      <c r="E2814" t="s">
        <v>385</v>
      </c>
    </row>
    <row r="2815" spans="1:5" x14ac:dyDescent="0.2">
      <c r="A2815" t="s">
        <v>740</v>
      </c>
      <c r="B2815" t="s">
        <v>272</v>
      </c>
      <c r="C2815" t="s">
        <v>384</v>
      </c>
      <c r="D2815" t="s">
        <v>387</v>
      </c>
      <c r="E2815" t="s">
        <v>446</v>
      </c>
    </row>
    <row r="2816" spans="1:5" x14ac:dyDescent="0.2">
      <c r="A2816" t="s">
        <v>740</v>
      </c>
      <c r="B2816" t="s">
        <v>272</v>
      </c>
      <c r="C2816" t="s">
        <v>384</v>
      </c>
      <c r="D2816" t="s">
        <v>387</v>
      </c>
      <c r="E2816" t="s">
        <v>465</v>
      </c>
    </row>
    <row r="2817" spans="1:5" x14ac:dyDescent="0.2">
      <c r="A2817" t="s">
        <v>740</v>
      </c>
      <c r="B2817" t="s">
        <v>272</v>
      </c>
      <c r="C2817" t="s">
        <v>384</v>
      </c>
      <c r="D2817" t="s">
        <v>387</v>
      </c>
      <c r="E2817" t="s">
        <v>448</v>
      </c>
    </row>
    <row r="2818" spans="1:5" x14ac:dyDescent="0.2">
      <c r="A2818" t="s">
        <v>740</v>
      </c>
      <c r="B2818" t="s">
        <v>272</v>
      </c>
      <c r="C2818" t="s">
        <v>384</v>
      </c>
      <c r="D2818" t="s">
        <v>232</v>
      </c>
      <c r="E2818" t="s">
        <v>464</v>
      </c>
    </row>
    <row r="2819" spans="1:5" x14ac:dyDescent="0.2">
      <c r="A2819" t="s">
        <v>740</v>
      </c>
      <c r="B2819" t="s">
        <v>272</v>
      </c>
      <c r="C2819" t="s">
        <v>384</v>
      </c>
      <c r="D2819" t="s">
        <v>387</v>
      </c>
      <c r="E2819" t="s">
        <v>466</v>
      </c>
    </row>
    <row r="2820" spans="1:5" x14ac:dyDescent="0.2">
      <c r="A2820" t="s">
        <v>740</v>
      </c>
      <c r="B2820" t="s">
        <v>272</v>
      </c>
      <c r="C2820" t="s">
        <v>384</v>
      </c>
      <c r="D2820" t="s">
        <v>387</v>
      </c>
      <c r="E2820" t="s">
        <v>449</v>
      </c>
    </row>
    <row r="2821" spans="1:5" x14ac:dyDescent="0.2">
      <c r="A2821" t="s">
        <v>740</v>
      </c>
      <c r="B2821" t="s">
        <v>272</v>
      </c>
      <c r="C2821" t="s">
        <v>386</v>
      </c>
      <c r="D2821" t="s">
        <v>372</v>
      </c>
    </row>
    <row r="2822" spans="1:5" x14ac:dyDescent="0.2">
      <c r="A2822" t="s">
        <v>740</v>
      </c>
      <c r="B2822" t="s">
        <v>272</v>
      </c>
      <c r="C2822" t="s">
        <v>386</v>
      </c>
      <c r="D2822" t="s">
        <v>106</v>
      </c>
    </row>
    <row r="2823" spans="1:5" x14ac:dyDescent="0.2">
      <c r="A2823" t="s">
        <v>740</v>
      </c>
      <c r="B2823" t="s">
        <v>272</v>
      </c>
      <c r="C2823" t="s">
        <v>386</v>
      </c>
      <c r="D2823" t="s">
        <v>215</v>
      </c>
    </row>
    <row r="2824" spans="1:5" x14ac:dyDescent="0.2">
      <c r="A2824" t="s">
        <v>740</v>
      </c>
      <c r="B2824" t="s">
        <v>272</v>
      </c>
      <c r="C2824" t="s">
        <v>386</v>
      </c>
      <c r="D2824" t="s">
        <v>26</v>
      </c>
    </row>
    <row r="2825" spans="1:5" x14ac:dyDescent="0.2">
      <c r="A2825" t="s">
        <v>740</v>
      </c>
      <c r="B2825" t="s">
        <v>272</v>
      </c>
      <c r="C2825" t="s">
        <v>386</v>
      </c>
      <c r="D2825" t="s">
        <v>201</v>
      </c>
    </row>
    <row r="2826" spans="1:5" x14ac:dyDescent="0.2">
      <c r="A2826" t="s">
        <v>740</v>
      </c>
      <c r="B2826" t="s">
        <v>186</v>
      </c>
      <c r="C2826" t="s">
        <v>386</v>
      </c>
      <c r="D2826" t="s">
        <v>345</v>
      </c>
    </row>
    <row r="2827" spans="1:5" x14ac:dyDescent="0.2">
      <c r="A2827" t="s">
        <v>740</v>
      </c>
      <c r="B2827" t="s">
        <v>186</v>
      </c>
      <c r="C2827" t="s">
        <v>386</v>
      </c>
      <c r="D2827" t="s">
        <v>128</v>
      </c>
    </row>
    <row r="2828" spans="1:5" x14ac:dyDescent="0.2">
      <c r="A2828" t="s">
        <v>740</v>
      </c>
      <c r="B2828" t="s">
        <v>302</v>
      </c>
      <c r="C2828" t="s">
        <v>384</v>
      </c>
      <c r="D2828" t="s">
        <v>81</v>
      </c>
      <c r="E2828" t="s">
        <v>385</v>
      </c>
    </row>
    <row r="2829" spans="1:5" x14ac:dyDescent="0.2">
      <c r="A2829" t="s">
        <v>740</v>
      </c>
      <c r="B2829" t="s">
        <v>302</v>
      </c>
      <c r="C2829" t="s">
        <v>386</v>
      </c>
      <c r="D2829" t="s">
        <v>179</v>
      </c>
    </row>
    <row r="2830" spans="1:5" x14ac:dyDescent="0.2">
      <c r="A2830" t="s">
        <v>740</v>
      </c>
      <c r="B2830" t="s">
        <v>302</v>
      </c>
      <c r="C2830" t="s">
        <v>386</v>
      </c>
      <c r="D2830" t="s">
        <v>305</v>
      </c>
    </row>
    <row r="2831" spans="1:5" x14ac:dyDescent="0.2">
      <c r="A2831" t="s">
        <v>740</v>
      </c>
      <c r="B2831" t="s">
        <v>302</v>
      </c>
      <c r="C2831" t="s">
        <v>386</v>
      </c>
      <c r="D2831" t="s">
        <v>201</v>
      </c>
    </row>
    <row r="2832" spans="1:5" x14ac:dyDescent="0.2">
      <c r="A2832" t="s">
        <v>740</v>
      </c>
      <c r="B2832" t="s">
        <v>302</v>
      </c>
      <c r="C2832" t="s">
        <v>386</v>
      </c>
      <c r="D2832" t="s">
        <v>272</v>
      </c>
    </row>
    <row r="2833" spans="1:5" x14ac:dyDescent="0.2">
      <c r="A2833" t="s">
        <v>740</v>
      </c>
      <c r="B2833" t="s">
        <v>302</v>
      </c>
      <c r="C2833" t="s">
        <v>386</v>
      </c>
      <c r="D2833" t="s">
        <v>113</v>
      </c>
    </row>
    <row r="2834" spans="1:5" x14ac:dyDescent="0.2">
      <c r="A2834" t="s">
        <v>740</v>
      </c>
      <c r="B2834" t="s">
        <v>302</v>
      </c>
      <c r="C2834" t="s">
        <v>386</v>
      </c>
      <c r="D2834" t="s">
        <v>26</v>
      </c>
    </row>
    <row r="2835" spans="1:5" x14ac:dyDescent="0.2">
      <c r="A2835" t="s">
        <v>740</v>
      </c>
      <c r="B2835" t="s">
        <v>302</v>
      </c>
      <c r="C2835" t="s">
        <v>386</v>
      </c>
      <c r="D2835" t="s">
        <v>62</v>
      </c>
    </row>
    <row r="2836" spans="1:5" x14ac:dyDescent="0.2">
      <c r="A2836" t="s">
        <v>740</v>
      </c>
      <c r="B2836" t="s">
        <v>302</v>
      </c>
      <c r="C2836" t="s">
        <v>386</v>
      </c>
      <c r="D2836" t="s">
        <v>165</v>
      </c>
    </row>
    <row r="2837" spans="1:5" x14ac:dyDescent="0.2">
      <c r="A2837" t="s">
        <v>740</v>
      </c>
      <c r="B2837" t="s">
        <v>302</v>
      </c>
      <c r="C2837" t="s">
        <v>386</v>
      </c>
      <c r="D2837" t="s">
        <v>276</v>
      </c>
    </row>
    <row r="2838" spans="1:5" x14ac:dyDescent="0.2">
      <c r="A2838" t="s">
        <v>740</v>
      </c>
      <c r="B2838" t="s">
        <v>302</v>
      </c>
      <c r="C2838" t="s">
        <v>386</v>
      </c>
      <c r="D2838" t="s">
        <v>309</v>
      </c>
    </row>
    <row r="2839" spans="1:5" x14ac:dyDescent="0.2">
      <c r="A2839" t="s">
        <v>740</v>
      </c>
      <c r="B2839" t="s">
        <v>91</v>
      </c>
      <c r="C2839" t="s">
        <v>386</v>
      </c>
      <c r="D2839" t="s">
        <v>83</v>
      </c>
    </row>
    <row r="2840" spans="1:5" x14ac:dyDescent="0.2">
      <c r="A2840" t="s">
        <v>740</v>
      </c>
      <c r="B2840" t="s">
        <v>91</v>
      </c>
      <c r="C2840" t="s">
        <v>386</v>
      </c>
      <c r="D2840" t="s">
        <v>136</v>
      </c>
    </row>
    <row r="2841" spans="1:5" x14ac:dyDescent="0.2">
      <c r="A2841" t="s">
        <v>740</v>
      </c>
      <c r="B2841" t="s">
        <v>91</v>
      </c>
      <c r="C2841" t="s">
        <v>386</v>
      </c>
      <c r="D2841" t="s">
        <v>213</v>
      </c>
    </row>
    <row r="2842" spans="1:5" x14ac:dyDescent="0.2">
      <c r="A2842" t="s">
        <v>740</v>
      </c>
      <c r="B2842" t="s">
        <v>91</v>
      </c>
      <c r="C2842" t="s">
        <v>386</v>
      </c>
      <c r="D2842" t="s">
        <v>72</v>
      </c>
    </row>
    <row r="2843" spans="1:5" x14ac:dyDescent="0.2">
      <c r="A2843" t="s">
        <v>740</v>
      </c>
      <c r="B2843" t="s">
        <v>91</v>
      </c>
      <c r="C2843" t="s">
        <v>386</v>
      </c>
      <c r="D2843" t="s">
        <v>305</v>
      </c>
    </row>
    <row r="2844" spans="1:5" x14ac:dyDescent="0.2">
      <c r="A2844" t="s">
        <v>740</v>
      </c>
      <c r="B2844" t="s">
        <v>62</v>
      </c>
      <c r="C2844" t="s">
        <v>384</v>
      </c>
      <c r="D2844" t="s">
        <v>387</v>
      </c>
      <c r="E2844" t="s">
        <v>457</v>
      </c>
    </row>
    <row r="2845" spans="1:5" x14ac:dyDescent="0.2">
      <c r="A2845" t="s">
        <v>740</v>
      </c>
      <c r="B2845" t="s">
        <v>62</v>
      </c>
      <c r="C2845" t="s">
        <v>384</v>
      </c>
      <c r="D2845" t="s">
        <v>81</v>
      </c>
      <c r="E2845" t="s">
        <v>385</v>
      </c>
    </row>
    <row r="2846" spans="1:5" x14ac:dyDescent="0.2">
      <c r="A2846" t="s">
        <v>740</v>
      </c>
      <c r="B2846" t="s">
        <v>62</v>
      </c>
      <c r="C2846" t="s">
        <v>386</v>
      </c>
      <c r="D2846" t="s">
        <v>59</v>
      </c>
    </row>
    <row r="2847" spans="1:5" x14ac:dyDescent="0.2">
      <c r="A2847" t="s">
        <v>740</v>
      </c>
      <c r="B2847" t="s">
        <v>62</v>
      </c>
      <c r="C2847" t="s">
        <v>386</v>
      </c>
      <c r="D2847" t="s">
        <v>372</v>
      </c>
    </row>
    <row r="2848" spans="1:5" x14ac:dyDescent="0.2">
      <c r="A2848" t="s">
        <v>740</v>
      </c>
      <c r="B2848" t="s">
        <v>62</v>
      </c>
      <c r="C2848" t="s">
        <v>386</v>
      </c>
      <c r="D2848" t="s">
        <v>201</v>
      </c>
    </row>
    <row r="2849" spans="1:4" x14ac:dyDescent="0.2">
      <c r="A2849" t="s">
        <v>740</v>
      </c>
      <c r="B2849" t="s">
        <v>62</v>
      </c>
      <c r="C2849" t="s">
        <v>386</v>
      </c>
      <c r="D2849" t="s">
        <v>387</v>
      </c>
    </row>
    <row r="2850" spans="1:4" x14ac:dyDescent="0.2">
      <c r="A2850" t="s">
        <v>740</v>
      </c>
      <c r="B2850" t="s">
        <v>62</v>
      </c>
      <c r="C2850" t="s">
        <v>386</v>
      </c>
      <c r="D2850" t="s">
        <v>26</v>
      </c>
    </row>
    <row r="2851" spans="1:4" x14ac:dyDescent="0.2">
      <c r="A2851" t="s">
        <v>740</v>
      </c>
      <c r="B2851" t="s">
        <v>111</v>
      </c>
      <c r="C2851" t="s">
        <v>386</v>
      </c>
      <c r="D2851" t="s">
        <v>179</v>
      </c>
    </row>
    <row r="2852" spans="1:4" x14ac:dyDescent="0.2">
      <c r="A2852" t="s">
        <v>740</v>
      </c>
      <c r="B2852" t="s">
        <v>111</v>
      </c>
      <c r="C2852" t="s">
        <v>386</v>
      </c>
      <c r="D2852" t="s">
        <v>305</v>
      </c>
    </row>
    <row r="2853" spans="1:4" x14ac:dyDescent="0.2">
      <c r="A2853" t="s">
        <v>740</v>
      </c>
      <c r="B2853" t="s">
        <v>111</v>
      </c>
      <c r="C2853" t="s">
        <v>386</v>
      </c>
      <c r="D2853" t="s">
        <v>259</v>
      </c>
    </row>
    <row r="2854" spans="1:4" x14ac:dyDescent="0.2">
      <c r="A2854" t="s">
        <v>740</v>
      </c>
      <c r="B2854" t="s">
        <v>111</v>
      </c>
      <c r="C2854" t="s">
        <v>386</v>
      </c>
      <c r="D2854" t="s">
        <v>172</v>
      </c>
    </row>
    <row r="2855" spans="1:4" x14ac:dyDescent="0.2">
      <c r="A2855" t="s">
        <v>740</v>
      </c>
      <c r="B2855" t="s">
        <v>111</v>
      </c>
      <c r="C2855" t="s">
        <v>386</v>
      </c>
      <c r="D2855" t="s">
        <v>72</v>
      </c>
    </row>
    <row r="2856" spans="1:4" x14ac:dyDescent="0.2">
      <c r="A2856" t="s">
        <v>740</v>
      </c>
      <c r="B2856" t="s">
        <v>111</v>
      </c>
      <c r="C2856" t="s">
        <v>386</v>
      </c>
      <c r="D2856" t="s">
        <v>293</v>
      </c>
    </row>
    <row r="2857" spans="1:4" x14ac:dyDescent="0.2">
      <c r="A2857" t="s">
        <v>740</v>
      </c>
      <c r="B2857" t="s">
        <v>111</v>
      </c>
      <c r="C2857" t="s">
        <v>386</v>
      </c>
      <c r="D2857" t="s">
        <v>135</v>
      </c>
    </row>
    <row r="2858" spans="1:4" x14ac:dyDescent="0.2">
      <c r="A2858" t="s">
        <v>740</v>
      </c>
      <c r="B2858" t="s">
        <v>111</v>
      </c>
      <c r="C2858" t="s">
        <v>386</v>
      </c>
      <c r="D2858" t="s">
        <v>309</v>
      </c>
    </row>
    <row r="2859" spans="1:4" x14ac:dyDescent="0.2">
      <c r="A2859" t="s">
        <v>740</v>
      </c>
      <c r="B2859" t="s">
        <v>111</v>
      </c>
      <c r="C2859" t="s">
        <v>386</v>
      </c>
      <c r="D2859" t="s">
        <v>358</v>
      </c>
    </row>
    <row r="2860" spans="1:4" x14ac:dyDescent="0.2">
      <c r="A2860" t="s">
        <v>740</v>
      </c>
      <c r="B2860" t="s">
        <v>111</v>
      </c>
      <c r="C2860" t="s">
        <v>386</v>
      </c>
      <c r="D2860" t="s">
        <v>185</v>
      </c>
    </row>
    <row r="2861" spans="1:4" x14ac:dyDescent="0.2">
      <c r="A2861" t="s">
        <v>740</v>
      </c>
      <c r="B2861" t="s">
        <v>111</v>
      </c>
      <c r="C2861" t="s">
        <v>386</v>
      </c>
      <c r="D2861" t="s">
        <v>188</v>
      </c>
    </row>
    <row r="2862" spans="1:4" x14ac:dyDescent="0.2">
      <c r="A2862" t="s">
        <v>740</v>
      </c>
      <c r="B2862" t="s">
        <v>111</v>
      </c>
      <c r="C2862" t="s">
        <v>386</v>
      </c>
      <c r="D2862" t="s">
        <v>83</v>
      </c>
    </row>
    <row r="2863" spans="1:4" x14ac:dyDescent="0.2">
      <c r="A2863" t="s">
        <v>740</v>
      </c>
      <c r="B2863" t="s">
        <v>111</v>
      </c>
      <c r="C2863" t="s">
        <v>386</v>
      </c>
      <c r="D2863" t="s">
        <v>128</v>
      </c>
    </row>
    <row r="2864" spans="1:4" x14ac:dyDescent="0.2">
      <c r="A2864" t="s">
        <v>740</v>
      </c>
      <c r="B2864" t="s">
        <v>111</v>
      </c>
      <c r="C2864" t="s">
        <v>386</v>
      </c>
      <c r="D2864" t="s">
        <v>306</v>
      </c>
    </row>
    <row r="2865" spans="1:5" x14ac:dyDescent="0.2">
      <c r="A2865" t="s">
        <v>740</v>
      </c>
      <c r="B2865" t="s">
        <v>111</v>
      </c>
      <c r="C2865" t="s">
        <v>386</v>
      </c>
      <c r="D2865" t="s">
        <v>43</v>
      </c>
    </row>
    <row r="2866" spans="1:5" x14ac:dyDescent="0.2">
      <c r="A2866" t="s">
        <v>740</v>
      </c>
      <c r="B2866" t="s">
        <v>111</v>
      </c>
      <c r="C2866" t="s">
        <v>386</v>
      </c>
      <c r="D2866" t="s">
        <v>220</v>
      </c>
    </row>
    <row r="2867" spans="1:5" x14ac:dyDescent="0.2">
      <c r="A2867" t="s">
        <v>740</v>
      </c>
      <c r="B2867" t="s">
        <v>180</v>
      </c>
      <c r="C2867" t="s">
        <v>384</v>
      </c>
      <c r="D2867" t="s">
        <v>387</v>
      </c>
      <c r="E2867" t="s">
        <v>457</v>
      </c>
    </row>
    <row r="2868" spans="1:5" x14ac:dyDescent="0.2">
      <c r="A2868" t="s">
        <v>740</v>
      </c>
      <c r="B2868" t="s">
        <v>180</v>
      </c>
      <c r="C2868" t="s">
        <v>384</v>
      </c>
      <c r="D2868" t="s">
        <v>81</v>
      </c>
      <c r="E2868" t="s">
        <v>385</v>
      </c>
    </row>
    <row r="2869" spans="1:5" x14ac:dyDescent="0.2">
      <c r="A2869" t="s">
        <v>740</v>
      </c>
      <c r="B2869" t="s">
        <v>180</v>
      </c>
      <c r="C2869" t="s">
        <v>384</v>
      </c>
      <c r="D2869" t="s">
        <v>363</v>
      </c>
      <c r="E2869" t="s">
        <v>467</v>
      </c>
    </row>
    <row r="2870" spans="1:5" x14ac:dyDescent="0.2">
      <c r="A2870" t="s">
        <v>740</v>
      </c>
      <c r="B2870" t="s">
        <v>180</v>
      </c>
      <c r="C2870" t="s">
        <v>384</v>
      </c>
      <c r="D2870" t="s">
        <v>363</v>
      </c>
      <c r="E2870" t="s">
        <v>468</v>
      </c>
    </row>
    <row r="2871" spans="1:5" x14ac:dyDescent="0.2">
      <c r="A2871" t="s">
        <v>740</v>
      </c>
      <c r="B2871" t="s">
        <v>180</v>
      </c>
      <c r="C2871" t="s">
        <v>384</v>
      </c>
      <c r="D2871" t="s">
        <v>272</v>
      </c>
      <c r="E2871" t="s">
        <v>462</v>
      </c>
    </row>
    <row r="2872" spans="1:5" x14ac:dyDescent="0.2">
      <c r="A2872" t="s">
        <v>740</v>
      </c>
      <c r="B2872" t="s">
        <v>180</v>
      </c>
      <c r="C2872" t="s">
        <v>384</v>
      </c>
      <c r="D2872" t="s">
        <v>8</v>
      </c>
      <c r="E2872" t="s">
        <v>469</v>
      </c>
    </row>
    <row r="2873" spans="1:5" x14ac:dyDescent="0.2">
      <c r="A2873" t="s">
        <v>740</v>
      </c>
      <c r="B2873" t="s">
        <v>180</v>
      </c>
      <c r="C2873" t="s">
        <v>384</v>
      </c>
      <c r="D2873" t="s">
        <v>8</v>
      </c>
      <c r="E2873" t="s">
        <v>470</v>
      </c>
    </row>
    <row r="2874" spans="1:5" x14ac:dyDescent="0.2">
      <c r="A2874" t="s">
        <v>740</v>
      </c>
      <c r="B2874" t="s">
        <v>180</v>
      </c>
      <c r="C2874" t="s">
        <v>384</v>
      </c>
      <c r="D2874" t="s">
        <v>8</v>
      </c>
      <c r="E2874" t="s">
        <v>471</v>
      </c>
    </row>
    <row r="2875" spans="1:5" x14ac:dyDescent="0.2">
      <c r="A2875" t="s">
        <v>740</v>
      </c>
      <c r="B2875" t="s">
        <v>180</v>
      </c>
      <c r="C2875" t="s">
        <v>384</v>
      </c>
      <c r="D2875" t="s">
        <v>8</v>
      </c>
      <c r="E2875" t="s">
        <v>472</v>
      </c>
    </row>
    <row r="2876" spans="1:5" x14ac:dyDescent="0.2">
      <c r="A2876" t="s">
        <v>740</v>
      </c>
      <c r="B2876" t="s">
        <v>180</v>
      </c>
      <c r="C2876" t="s">
        <v>384</v>
      </c>
      <c r="D2876" t="s">
        <v>8</v>
      </c>
      <c r="E2876" t="s">
        <v>473</v>
      </c>
    </row>
    <row r="2877" spans="1:5" x14ac:dyDescent="0.2">
      <c r="A2877" t="s">
        <v>740</v>
      </c>
      <c r="B2877" t="s">
        <v>180</v>
      </c>
      <c r="C2877" t="s">
        <v>384</v>
      </c>
      <c r="D2877" t="s">
        <v>387</v>
      </c>
      <c r="E2877" t="s">
        <v>448</v>
      </c>
    </row>
    <row r="2878" spans="1:5" x14ac:dyDescent="0.2">
      <c r="A2878" t="s">
        <v>740</v>
      </c>
      <c r="B2878" t="s">
        <v>180</v>
      </c>
      <c r="C2878" t="s">
        <v>386</v>
      </c>
      <c r="D2878" t="s">
        <v>59</v>
      </c>
    </row>
    <row r="2879" spans="1:5" x14ac:dyDescent="0.2">
      <c r="A2879" t="s">
        <v>740</v>
      </c>
      <c r="B2879" t="s">
        <v>180</v>
      </c>
      <c r="C2879" t="s">
        <v>386</v>
      </c>
      <c r="D2879" t="s">
        <v>120</v>
      </c>
    </row>
    <row r="2880" spans="1:5" x14ac:dyDescent="0.2">
      <c r="A2880" t="s">
        <v>740</v>
      </c>
      <c r="B2880" t="s">
        <v>180</v>
      </c>
      <c r="C2880" t="s">
        <v>386</v>
      </c>
      <c r="D2880" t="s">
        <v>201</v>
      </c>
    </row>
    <row r="2881" spans="1:5" x14ac:dyDescent="0.2">
      <c r="A2881" t="s">
        <v>740</v>
      </c>
      <c r="B2881" t="s">
        <v>180</v>
      </c>
      <c r="C2881" t="s">
        <v>386</v>
      </c>
      <c r="D2881" t="s">
        <v>26</v>
      </c>
    </row>
    <row r="2882" spans="1:5" x14ac:dyDescent="0.2">
      <c r="A2882" t="s">
        <v>740</v>
      </c>
      <c r="B2882" t="s">
        <v>100</v>
      </c>
      <c r="C2882" t="s">
        <v>384</v>
      </c>
      <c r="D2882" t="s">
        <v>1</v>
      </c>
      <c r="E2882" t="s">
        <v>474</v>
      </c>
    </row>
    <row r="2883" spans="1:5" x14ac:dyDescent="0.2">
      <c r="A2883" t="s">
        <v>740</v>
      </c>
      <c r="B2883" t="s">
        <v>100</v>
      </c>
      <c r="C2883" t="s">
        <v>384</v>
      </c>
      <c r="D2883" t="s">
        <v>1</v>
      </c>
      <c r="E2883" t="s">
        <v>475</v>
      </c>
    </row>
    <row r="2884" spans="1:5" x14ac:dyDescent="0.2">
      <c r="A2884" t="s">
        <v>740</v>
      </c>
      <c r="B2884" t="s">
        <v>100</v>
      </c>
      <c r="C2884" t="s">
        <v>386</v>
      </c>
      <c r="D2884" t="s">
        <v>217</v>
      </c>
    </row>
    <row r="2885" spans="1:5" x14ac:dyDescent="0.2">
      <c r="A2885" t="s">
        <v>740</v>
      </c>
      <c r="B2885" t="s">
        <v>100</v>
      </c>
      <c r="C2885" t="s">
        <v>386</v>
      </c>
      <c r="D2885" t="s">
        <v>154</v>
      </c>
    </row>
    <row r="2886" spans="1:5" x14ac:dyDescent="0.2">
      <c r="A2886" t="s">
        <v>740</v>
      </c>
      <c r="B2886" t="s">
        <v>100</v>
      </c>
      <c r="C2886" t="s">
        <v>386</v>
      </c>
      <c r="D2886" t="s">
        <v>372</v>
      </c>
    </row>
    <row r="2887" spans="1:5" x14ac:dyDescent="0.2">
      <c r="A2887" t="s">
        <v>740</v>
      </c>
      <c r="B2887" t="s">
        <v>100</v>
      </c>
      <c r="C2887" t="s">
        <v>386</v>
      </c>
      <c r="D2887" t="s">
        <v>305</v>
      </c>
    </row>
    <row r="2888" spans="1:5" x14ac:dyDescent="0.2">
      <c r="A2888" t="s">
        <v>740</v>
      </c>
      <c r="B2888" t="s">
        <v>165</v>
      </c>
      <c r="C2888" t="s">
        <v>384</v>
      </c>
      <c r="D2888" t="s">
        <v>387</v>
      </c>
      <c r="E2888" t="s">
        <v>476</v>
      </c>
    </row>
    <row r="2889" spans="1:5" x14ac:dyDescent="0.2">
      <c r="A2889" t="s">
        <v>740</v>
      </c>
      <c r="B2889" t="s">
        <v>165</v>
      </c>
      <c r="C2889" t="s">
        <v>384</v>
      </c>
      <c r="D2889" t="s">
        <v>387</v>
      </c>
      <c r="E2889" t="s">
        <v>448</v>
      </c>
    </row>
    <row r="2890" spans="1:5" x14ac:dyDescent="0.2">
      <c r="A2890" t="s">
        <v>740</v>
      </c>
      <c r="B2890" t="s">
        <v>165</v>
      </c>
      <c r="C2890" t="s">
        <v>384</v>
      </c>
      <c r="D2890" t="s">
        <v>232</v>
      </c>
      <c r="E2890" t="s">
        <v>464</v>
      </c>
    </row>
    <row r="2891" spans="1:5" x14ac:dyDescent="0.2">
      <c r="A2891" t="s">
        <v>740</v>
      </c>
      <c r="B2891" t="s">
        <v>165</v>
      </c>
      <c r="C2891" t="s">
        <v>384</v>
      </c>
      <c r="D2891" t="s">
        <v>387</v>
      </c>
      <c r="E2891" t="s">
        <v>474</v>
      </c>
    </row>
    <row r="2892" spans="1:5" x14ac:dyDescent="0.2">
      <c r="A2892" t="s">
        <v>740</v>
      </c>
      <c r="B2892" t="s">
        <v>165</v>
      </c>
      <c r="C2892" t="s">
        <v>386</v>
      </c>
      <c r="D2892" t="s">
        <v>59</v>
      </c>
    </row>
    <row r="2893" spans="1:5" x14ac:dyDescent="0.2">
      <c r="A2893" t="s">
        <v>740</v>
      </c>
      <c r="B2893" t="s">
        <v>165</v>
      </c>
      <c r="C2893" t="s">
        <v>386</v>
      </c>
      <c r="D2893" t="s">
        <v>20</v>
      </c>
    </row>
    <row r="2894" spans="1:5" x14ac:dyDescent="0.2">
      <c r="A2894" t="s">
        <v>740</v>
      </c>
      <c r="B2894" t="s">
        <v>165</v>
      </c>
      <c r="C2894" t="s">
        <v>386</v>
      </c>
      <c r="D2894" t="s">
        <v>100</v>
      </c>
    </row>
    <row r="2895" spans="1:5" x14ac:dyDescent="0.2">
      <c r="A2895" t="s">
        <v>740</v>
      </c>
      <c r="B2895" t="s">
        <v>165</v>
      </c>
      <c r="C2895" t="s">
        <v>386</v>
      </c>
      <c r="D2895" t="s">
        <v>372</v>
      </c>
    </row>
    <row r="2896" spans="1:5" x14ac:dyDescent="0.2">
      <c r="A2896" t="s">
        <v>740</v>
      </c>
      <c r="B2896" t="s">
        <v>165</v>
      </c>
      <c r="C2896" t="s">
        <v>386</v>
      </c>
      <c r="D2896" t="s">
        <v>217</v>
      </c>
    </row>
    <row r="2897" spans="1:5" x14ac:dyDescent="0.2">
      <c r="A2897" t="s">
        <v>740</v>
      </c>
      <c r="B2897" t="s">
        <v>165</v>
      </c>
      <c r="C2897" t="s">
        <v>386</v>
      </c>
      <c r="D2897" t="s">
        <v>315</v>
      </c>
    </row>
    <row r="2898" spans="1:5" x14ac:dyDescent="0.2">
      <c r="A2898" t="s">
        <v>740</v>
      </c>
      <c r="B2898" t="s">
        <v>165</v>
      </c>
      <c r="C2898" t="s">
        <v>386</v>
      </c>
      <c r="D2898" t="s">
        <v>106</v>
      </c>
    </row>
    <row r="2899" spans="1:5" x14ac:dyDescent="0.2">
      <c r="A2899" t="s">
        <v>740</v>
      </c>
      <c r="B2899" t="s">
        <v>165</v>
      </c>
      <c r="C2899" t="s">
        <v>386</v>
      </c>
      <c r="D2899" t="s">
        <v>305</v>
      </c>
    </row>
    <row r="2900" spans="1:5" x14ac:dyDescent="0.2">
      <c r="A2900" t="s">
        <v>740</v>
      </c>
      <c r="B2900" t="s">
        <v>20</v>
      </c>
      <c r="C2900" t="s">
        <v>384</v>
      </c>
      <c r="D2900" t="s">
        <v>387</v>
      </c>
      <c r="E2900" t="s">
        <v>474</v>
      </c>
    </row>
    <row r="2901" spans="1:5" x14ac:dyDescent="0.2">
      <c r="A2901" t="s">
        <v>740</v>
      </c>
      <c r="B2901" t="s">
        <v>20</v>
      </c>
      <c r="C2901" t="s">
        <v>386</v>
      </c>
      <c r="D2901" t="s">
        <v>100</v>
      </c>
    </row>
    <row r="2902" spans="1:5" x14ac:dyDescent="0.2">
      <c r="A2902" t="s">
        <v>740</v>
      </c>
      <c r="B2902" t="s">
        <v>20</v>
      </c>
      <c r="C2902" t="s">
        <v>386</v>
      </c>
      <c r="D2902" t="s">
        <v>59</v>
      </c>
    </row>
    <row r="2903" spans="1:5" x14ac:dyDescent="0.2">
      <c r="A2903" t="s">
        <v>740</v>
      </c>
      <c r="B2903" t="s">
        <v>20</v>
      </c>
      <c r="C2903" t="s">
        <v>386</v>
      </c>
      <c r="D2903" t="s">
        <v>217</v>
      </c>
    </row>
    <row r="2904" spans="1:5" x14ac:dyDescent="0.2">
      <c r="A2904" t="s">
        <v>740</v>
      </c>
      <c r="B2904" t="s">
        <v>20</v>
      </c>
      <c r="C2904" t="s">
        <v>386</v>
      </c>
      <c r="D2904" t="s">
        <v>305</v>
      </c>
    </row>
    <row r="2905" spans="1:5" x14ac:dyDescent="0.2">
      <c r="A2905" t="s">
        <v>740</v>
      </c>
      <c r="B2905" t="s">
        <v>276</v>
      </c>
      <c r="C2905" t="s">
        <v>384</v>
      </c>
      <c r="D2905" t="s">
        <v>81</v>
      </c>
      <c r="E2905" t="s">
        <v>385</v>
      </c>
    </row>
    <row r="2906" spans="1:5" x14ac:dyDescent="0.2">
      <c r="A2906" t="s">
        <v>740</v>
      </c>
      <c r="B2906" t="s">
        <v>276</v>
      </c>
      <c r="C2906" t="s">
        <v>386</v>
      </c>
      <c r="D2906" t="s">
        <v>26</v>
      </c>
    </row>
    <row r="2907" spans="1:5" x14ac:dyDescent="0.2">
      <c r="A2907" t="s">
        <v>740</v>
      </c>
      <c r="B2907" t="s">
        <v>276</v>
      </c>
      <c r="C2907" t="s">
        <v>386</v>
      </c>
      <c r="D2907" t="s">
        <v>115</v>
      </c>
    </row>
    <row r="2908" spans="1:5" x14ac:dyDescent="0.2">
      <c r="A2908" t="s">
        <v>740</v>
      </c>
      <c r="B2908" t="s">
        <v>276</v>
      </c>
      <c r="C2908" t="s">
        <v>386</v>
      </c>
      <c r="D2908" t="s">
        <v>232</v>
      </c>
    </row>
    <row r="2909" spans="1:5" x14ac:dyDescent="0.2">
      <c r="A2909" t="s">
        <v>740</v>
      </c>
      <c r="B2909" t="s">
        <v>269</v>
      </c>
      <c r="C2909" t="s">
        <v>386</v>
      </c>
      <c r="D2909" t="s">
        <v>8</v>
      </c>
    </row>
    <row r="2910" spans="1:5" x14ac:dyDescent="0.2">
      <c r="A2910" t="s">
        <v>740</v>
      </c>
      <c r="B2910" t="s">
        <v>269</v>
      </c>
      <c r="C2910" t="s">
        <v>386</v>
      </c>
      <c r="D2910" t="s">
        <v>202</v>
      </c>
    </row>
    <row r="2911" spans="1:5" x14ac:dyDescent="0.2">
      <c r="A2911" t="s">
        <v>740</v>
      </c>
      <c r="B2911" t="s">
        <v>269</v>
      </c>
      <c r="C2911" t="s">
        <v>386</v>
      </c>
      <c r="D2911" t="s">
        <v>305</v>
      </c>
    </row>
    <row r="2912" spans="1:5" x14ac:dyDescent="0.2">
      <c r="A2912" t="s">
        <v>740</v>
      </c>
      <c r="B2912" t="s">
        <v>259</v>
      </c>
      <c r="C2912" t="s">
        <v>386</v>
      </c>
      <c r="D2912" t="s">
        <v>305</v>
      </c>
    </row>
    <row r="2913" spans="1:5" x14ac:dyDescent="0.2">
      <c r="A2913" t="s">
        <v>740</v>
      </c>
      <c r="B2913" t="s">
        <v>259</v>
      </c>
      <c r="C2913" t="s">
        <v>386</v>
      </c>
      <c r="D2913" t="s">
        <v>272</v>
      </c>
    </row>
    <row r="2914" spans="1:5" x14ac:dyDescent="0.2">
      <c r="A2914" t="s">
        <v>740</v>
      </c>
      <c r="B2914" t="s">
        <v>259</v>
      </c>
      <c r="C2914" t="s">
        <v>386</v>
      </c>
      <c r="D2914" t="s">
        <v>201</v>
      </c>
    </row>
    <row r="2915" spans="1:5" x14ac:dyDescent="0.2">
      <c r="A2915" t="s">
        <v>740</v>
      </c>
      <c r="B2915" t="s">
        <v>259</v>
      </c>
      <c r="C2915" t="s">
        <v>386</v>
      </c>
      <c r="D2915" t="s">
        <v>120</v>
      </c>
    </row>
    <row r="2916" spans="1:5" x14ac:dyDescent="0.2">
      <c r="A2916" t="s">
        <v>740</v>
      </c>
      <c r="B2916" t="s">
        <v>259</v>
      </c>
      <c r="C2916" t="s">
        <v>386</v>
      </c>
      <c r="D2916" t="s">
        <v>26</v>
      </c>
    </row>
    <row r="2917" spans="1:5" x14ac:dyDescent="0.2">
      <c r="A2917" t="s">
        <v>740</v>
      </c>
      <c r="B2917" t="s">
        <v>259</v>
      </c>
      <c r="C2917" t="s">
        <v>386</v>
      </c>
      <c r="D2917" t="s">
        <v>128</v>
      </c>
    </row>
    <row r="2918" spans="1:5" x14ac:dyDescent="0.2">
      <c r="A2918" t="s">
        <v>740</v>
      </c>
      <c r="B2918" t="s">
        <v>259</v>
      </c>
      <c r="C2918" t="s">
        <v>386</v>
      </c>
      <c r="D2918" t="s">
        <v>186</v>
      </c>
    </row>
    <row r="2919" spans="1:5" x14ac:dyDescent="0.2">
      <c r="A2919" t="s">
        <v>740</v>
      </c>
      <c r="B2919" t="s">
        <v>113</v>
      </c>
      <c r="C2919" t="s">
        <v>384</v>
      </c>
      <c r="D2919" t="s">
        <v>387</v>
      </c>
      <c r="E2919" t="s">
        <v>457</v>
      </c>
    </row>
    <row r="2920" spans="1:5" x14ac:dyDescent="0.2">
      <c r="A2920" t="s">
        <v>740</v>
      </c>
      <c r="B2920" t="s">
        <v>113</v>
      </c>
      <c r="C2920" t="s">
        <v>384</v>
      </c>
      <c r="D2920" t="s">
        <v>81</v>
      </c>
      <c r="E2920" t="s">
        <v>385</v>
      </c>
    </row>
    <row r="2921" spans="1:5" x14ac:dyDescent="0.2">
      <c r="A2921" t="s">
        <v>740</v>
      </c>
      <c r="B2921" t="s">
        <v>113</v>
      </c>
      <c r="C2921" t="s">
        <v>384</v>
      </c>
      <c r="D2921" t="s">
        <v>387</v>
      </c>
      <c r="E2921" t="s">
        <v>448</v>
      </c>
    </row>
    <row r="2922" spans="1:5" x14ac:dyDescent="0.2">
      <c r="A2922" t="s">
        <v>740</v>
      </c>
      <c r="B2922" t="s">
        <v>113</v>
      </c>
      <c r="C2922" t="s">
        <v>384</v>
      </c>
      <c r="D2922" t="s">
        <v>232</v>
      </c>
      <c r="E2922" t="s">
        <v>464</v>
      </c>
    </row>
    <row r="2923" spans="1:5" x14ac:dyDescent="0.2">
      <c r="A2923" t="s">
        <v>740</v>
      </c>
      <c r="B2923" t="s">
        <v>113</v>
      </c>
      <c r="C2923" t="s">
        <v>384</v>
      </c>
      <c r="D2923" t="s">
        <v>387</v>
      </c>
      <c r="E2923" t="s">
        <v>474</v>
      </c>
    </row>
    <row r="2924" spans="1:5" x14ac:dyDescent="0.2">
      <c r="A2924" t="s">
        <v>740</v>
      </c>
      <c r="B2924" t="s">
        <v>113</v>
      </c>
      <c r="C2924" t="s">
        <v>386</v>
      </c>
      <c r="D2924" t="s">
        <v>120</v>
      </c>
    </row>
    <row r="2925" spans="1:5" x14ac:dyDescent="0.2">
      <c r="A2925" t="s">
        <v>740</v>
      </c>
      <c r="B2925" t="s">
        <v>113</v>
      </c>
      <c r="C2925" t="s">
        <v>386</v>
      </c>
      <c r="D2925" t="s">
        <v>272</v>
      </c>
    </row>
    <row r="2926" spans="1:5" x14ac:dyDescent="0.2">
      <c r="A2926" t="s">
        <v>740</v>
      </c>
      <c r="B2926" t="s">
        <v>113</v>
      </c>
      <c r="C2926" t="s">
        <v>386</v>
      </c>
      <c r="D2926" t="s">
        <v>387</v>
      </c>
    </row>
    <row r="2927" spans="1:5" x14ac:dyDescent="0.2">
      <c r="A2927" t="s">
        <v>740</v>
      </c>
      <c r="B2927" t="s">
        <v>113</v>
      </c>
      <c r="C2927" t="s">
        <v>386</v>
      </c>
      <c r="D2927" t="s">
        <v>201</v>
      </c>
    </row>
    <row r="2928" spans="1:5" x14ac:dyDescent="0.2">
      <c r="A2928" t="s">
        <v>740</v>
      </c>
      <c r="B2928" t="s">
        <v>113</v>
      </c>
      <c r="C2928" t="s">
        <v>386</v>
      </c>
      <c r="D2928" t="s">
        <v>26</v>
      </c>
    </row>
    <row r="2929" spans="1:5" x14ac:dyDescent="0.2">
      <c r="A2929" t="s">
        <v>740</v>
      </c>
      <c r="B2929" t="s">
        <v>113</v>
      </c>
      <c r="C2929" t="s">
        <v>386</v>
      </c>
      <c r="D2929" t="s">
        <v>276</v>
      </c>
    </row>
    <row r="2930" spans="1:5" x14ac:dyDescent="0.2">
      <c r="A2930" t="s">
        <v>740</v>
      </c>
      <c r="B2930" t="s">
        <v>9</v>
      </c>
      <c r="C2930" t="s">
        <v>386</v>
      </c>
      <c r="D2930" t="s">
        <v>59</v>
      </c>
    </row>
    <row r="2931" spans="1:5" x14ac:dyDescent="0.2">
      <c r="A2931" t="s">
        <v>740</v>
      </c>
      <c r="B2931" t="s">
        <v>275</v>
      </c>
      <c r="C2931" t="s">
        <v>384</v>
      </c>
      <c r="D2931" t="s">
        <v>387</v>
      </c>
      <c r="E2931" t="s">
        <v>457</v>
      </c>
    </row>
    <row r="2932" spans="1:5" x14ac:dyDescent="0.2">
      <c r="A2932" t="s">
        <v>740</v>
      </c>
      <c r="B2932" t="s">
        <v>275</v>
      </c>
      <c r="C2932" t="s">
        <v>384</v>
      </c>
      <c r="D2932" t="s">
        <v>81</v>
      </c>
      <c r="E2932" t="s">
        <v>385</v>
      </c>
    </row>
    <row r="2933" spans="1:5" x14ac:dyDescent="0.2">
      <c r="A2933" t="s">
        <v>740</v>
      </c>
      <c r="B2933" t="s">
        <v>275</v>
      </c>
      <c r="C2933" t="s">
        <v>384</v>
      </c>
      <c r="D2933" t="s">
        <v>110</v>
      </c>
      <c r="E2933" t="s">
        <v>477</v>
      </c>
    </row>
    <row r="2934" spans="1:5" x14ac:dyDescent="0.2">
      <c r="A2934" t="s">
        <v>740</v>
      </c>
      <c r="B2934" t="s">
        <v>275</v>
      </c>
      <c r="C2934" t="s">
        <v>384</v>
      </c>
      <c r="D2934" t="s">
        <v>387</v>
      </c>
      <c r="E2934" t="s">
        <v>447</v>
      </c>
    </row>
    <row r="2935" spans="1:5" x14ac:dyDescent="0.2">
      <c r="A2935" t="s">
        <v>740</v>
      </c>
      <c r="B2935" t="s">
        <v>275</v>
      </c>
      <c r="C2935" t="s">
        <v>386</v>
      </c>
      <c r="D2935" t="s">
        <v>259</v>
      </c>
    </row>
    <row r="2936" spans="1:5" x14ac:dyDescent="0.2">
      <c r="A2936" t="s">
        <v>740</v>
      </c>
      <c r="B2936" t="s">
        <v>275</v>
      </c>
      <c r="C2936" t="s">
        <v>386</v>
      </c>
      <c r="D2936" t="s">
        <v>201</v>
      </c>
    </row>
    <row r="2937" spans="1:5" x14ac:dyDescent="0.2">
      <c r="A2937" t="s">
        <v>740</v>
      </c>
      <c r="B2937" t="s">
        <v>275</v>
      </c>
      <c r="C2937" t="s">
        <v>386</v>
      </c>
      <c r="D2937" t="s">
        <v>26</v>
      </c>
    </row>
    <row r="2938" spans="1:5" x14ac:dyDescent="0.2">
      <c r="A2938" t="s">
        <v>740</v>
      </c>
      <c r="B2938" t="s">
        <v>275</v>
      </c>
      <c r="C2938" t="s">
        <v>386</v>
      </c>
      <c r="D2938" t="s">
        <v>234</v>
      </c>
    </row>
    <row r="2939" spans="1:5" x14ac:dyDescent="0.2">
      <c r="A2939" t="s">
        <v>740</v>
      </c>
      <c r="B2939" t="s">
        <v>275</v>
      </c>
      <c r="C2939" t="s">
        <v>386</v>
      </c>
      <c r="D2939" t="s">
        <v>272</v>
      </c>
    </row>
    <row r="2940" spans="1:5" x14ac:dyDescent="0.2">
      <c r="A2940" t="s">
        <v>740</v>
      </c>
      <c r="B2940" t="s">
        <v>275</v>
      </c>
      <c r="C2940" t="s">
        <v>386</v>
      </c>
      <c r="D2940" t="s">
        <v>232</v>
      </c>
    </row>
    <row r="2941" spans="1:5" x14ac:dyDescent="0.2">
      <c r="A2941" t="s">
        <v>740</v>
      </c>
      <c r="B2941" t="s">
        <v>275</v>
      </c>
      <c r="C2941" t="s">
        <v>386</v>
      </c>
      <c r="D2941" t="s">
        <v>88</v>
      </c>
    </row>
    <row r="2942" spans="1:5" x14ac:dyDescent="0.2">
      <c r="A2942" t="s">
        <v>740</v>
      </c>
      <c r="B2942" t="s">
        <v>275</v>
      </c>
      <c r="C2942" t="s">
        <v>386</v>
      </c>
      <c r="D2942" t="s">
        <v>9</v>
      </c>
    </row>
    <row r="2943" spans="1:5" x14ac:dyDescent="0.2">
      <c r="A2943" t="s">
        <v>740</v>
      </c>
      <c r="B2943" t="s">
        <v>275</v>
      </c>
      <c r="C2943" t="s">
        <v>386</v>
      </c>
      <c r="D2943" t="s">
        <v>20</v>
      </c>
    </row>
    <row r="2944" spans="1:5" x14ac:dyDescent="0.2">
      <c r="A2944" t="s">
        <v>740</v>
      </c>
      <c r="B2944" t="s">
        <v>275</v>
      </c>
      <c r="C2944" t="s">
        <v>386</v>
      </c>
      <c r="D2944" t="s">
        <v>100</v>
      </c>
    </row>
    <row r="2945" spans="1:5" x14ac:dyDescent="0.2">
      <c r="A2945" t="s">
        <v>740</v>
      </c>
      <c r="B2945" t="s">
        <v>275</v>
      </c>
      <c r="C2945" t="s">
        <v>386</v>
      </c>
      <c r="D2945" t="s">
        <v>59</v>
      </c>
    </row>
    <row r="2946" spans="1:5" x14ac:dyDescent="0.2">
      <c r="A2946" t="s">
        <v>740</v>
      </c>
      <c r="B2946" t="s">
        <v>275</v>
      </c>
      <c r="C2946" t="s">
        <v>386</v>
      </c>
      <c r="D2946" t="s">
        <v>8</v>
      </c>
    </row>
    <row r="2947" spans="1:5" x14ac:dyDescent="0.2">
      <c r="A2947" t="s">
        <v>740</v>
      </c>
      <c r="B2947" t="s">
        <v>275</v>
      </c>
      <c r="C2947" t="s">
        <v>386</v>
      </c>
      <c r="D2947" t="s">
        <v>305</v>
      </c>
    </row>
    <row r="2948" spans="1:5" x14ac:dyDescent="0.2">
      <c r="A2948" t="s">
        <v>740</v>
      </c>
      <c r="B2948" t="s">
        <v>275</v>
      </c>
      <c r="C2948" t="s">
        <v>386</v>
      </c>
      <c r="D2948" t="s">
        <v>276</v>
      </c>
    </row>
    <row r="2949" spans="1:5" x14ac:dyDescent="0.2">
      <c r="A2949" t="s">
        <v>740</v>
      </c>
      <c r="B2949" t="s">
        <v>275</v>
      </c>
      <c r="C2949" t="s">
        <v>386</v>
      </c>
      <c r="D2949" t="s">
        <v>113</v>
      </c>
    </row>
    <row r="2950" spans="1:5" x14ac:dyDescent="0.2">
      <c r="A2950" t="s">
        <v>740</v>
      </c>
      <c r="B2950" t="s">
        <v>275</v>
      </c>
      <c r="C2950" t="s">
        <v>386</v>
      </c>
      <c r="D2950" t="s">
        <v>306</v>
      </c>
    </row>
    <row r="2951" spans="1:5" x14ac:dyDescent="0.2">
      <c r="A2951" t="s">
        <v>740</v>
      </c>
      <c r="B2951" t="s">
        <v>88</v>
      </c>
      <c r="C2951" t="s">
        <v>384</v>
      </c>
      <c r="D2951" t="s">
        <v>387</v>
      </c>
      <c r="E2951" t="s">
        <v>457</v>
      </c>
    </row>
    <row r="2952" spans="1:5" x14ac:dyDescent="0.2">
      <c r="A2952" t="s">
        <v>740</v>
      </c>
      <c r="B2952" t="s">
        <v>88</v>
      </c>
      <c r="C2952" t="s">
        <v>384</v>
      </c>
      <c r="D2952" t="s">
        <v>81</v>
      </c>
      <c r="E2952" t="s">
        <v>385</v>
      </c>
    </row>
    <row r="2953" spans="1:5" x14ac:dyDescent="0.2">
      <c r="A2953" t="s">
        <v>740</v>
      </c>
      <c r="B2953" t="s">
        <v>88</v>
      </c>
      <c r="C2953" t="s">
        <v>384</v>
      </c>
      <c r="D2953" t="s">
        <v>387</v>
      </c>
      <c r="E2953" t="s">
        <v>474</v>
      </c>
    </row>
    <row r="2954" spans="1:5" x14ac:dyDescent="0.2">
      <c r="A2954" t="s">
        <v>740</v>
      </c>
      <c r="B2954" t="s">
        <v>88</v>
      </c>
      <c r="C2954" t="s">
        <v>386</v>
      </c>
      <c r="D2954" t="s">
        <v>234</v>
      </c>
    </row>
    <row r="2955" spans="1:5" x14ac:dyDescent="0.2">
      <c r="A2955" t="s">
        <v>740</v>
      </c>
      <c r="B2955" t="s">
        <v>88</v>
      </c>
      <c r="C2955" t="s">
        <v>386</v>
      </c>
      <c r="D2955" t="s">
        <v>272</v>
      </c>
    </row>
    <row r="2956" spans="1:5" x14ac:dyDescent="0.2">
      <c r="A2956" t="s">
        <v>740</v>
      </c>
      <c r="B2956" t="s">
        <v>88</v>
      </c>
      <c r="C2956" t="s">
        <v>386</v>
      </c>
      <c r="D2956" t="s">
        <v>201</v>
      </c>
    </row>
    <row r="2957" spans="1:5" x14ac:dyDescent="0.2">
      <c r="A2957" t="s">
        <v>740</v>
      </c>
      <c r="B2957" t="s">
        <v>88</v>
      </c>
      <c r="C2957" t="s">
        <v>386</v>
      </c>
      <c r="D2957" t="s">
        <v>26</v>
      </c>
    </row>
    <row r="2958" spans="1:5" x14ac:dyDescent="0.2">
      <c r="A2958" t="s">
        <v>740</v>
      </c>
      <c r="B2958" t="s">
        <v>88</v>
      </c>
      <c r="C2958" t="s">
        <v>386</v>
      </c>
      <c r="D2958" t="s">
        <v>113</v>
      </c>
    </row>
    <row r="2959" spans="1:5" x14ac:dyDescent="0.2">
      <c r="A2959" t="s">
        <v>740</v>
      </c>
      <c r="B2959" t="s">
        <v>88</v>
      </c>
      <c r="C2959" t="s">
        <v>386</v>
      </c>
      <c r="D2959" t="s">
        <v>59</v>
      </c>
    </row>
    <row r="2960" spans="1:5" x14ac:dyDescent="0.2">
      <c r="A2960" t="s">
        <v>740</v>
      </c>
      <c r="B2960" t="s">
        <v>88</v>
      </c>
      <c r="C2960" t="s">
        <v>386</v>
      </c>
      <c r="D2960" t="s">
        <v>8</v>
      </c>
    </row>
    <row r="2961" spans="1:5" x14ac:dyDescent="0.2">
      <c r="A2961" t="s">
        <v>740</v>
      </c>
      <c r="B2961" t="s">
        <v>88</v>
      </c>
      <c r="C2961" t="s">
        <v>386</v>
      </c>
      <c r="D2961" t="s">
        <v>110</v>
      </c>
    </row>
    <row r="2962" spans="1:5" x14ac:dyDescent="0.2">
      <c r="A2962" t="s">
        <v>740</v>
      </c>
      <c r="B2962" t="s">
        <v>88</v>
      </c>
      <c r="C2962" t="s">
        <v>386</v>
      </c>
      <c r="D2962" t="s">
        <v>259</v>
      </c>
    </row>
    <row r="2963" spans="1:5" x14ac:dyDescent="0.2">
      <c r="A2963" t="s">
        <v>740</v>
      </c>
      <c r="B2963" t="s">
        <v>88</v>
      </c>
      <c r="C2963" t="s">
        <v>386</v>
      </c>
      <c r="D2963" t="s">
        <v>232</v>
      </c>
    </row>
    <row r="2964" spans="1:5" x14ac:dyDescent="0.2">
      <c r="A2964" t="s">
        <v>740</v>
      </c>
      <c r="B2964" t="s">
        <v>88</v>
      </c>
      <c r="C2964" t="s">
        <v>386</v>
      </c>
      <c r="D2964" t="s">
        <v>363</v>
      </c>
    </row>
    <row r="2965" spans="1:5" x14ac:dyDescent="0.2">
      <c r="A2965" t="s">
        <v>740</v>
      </c>
      <c r="B2965" t="s">
        <v>88</v>
      </c>
      <c r="C2965" t="s">
        <v>386</v>
      </c>
      <c r="D2965" t="s">
        <v>180</v>
      </c>
    </row>
    <row r="2966" spans="1:5" x14ac:dyDescent="0.2">
      <c r="A2966" t="s">
        <v>740</v>
      </c>
      <c r="B2966" t="s">
        <v>88</v>
      </c>
      <c r="C2966" t="s">
        <v>386</v>
      </c>
      <c r="D2966" t="s">
        <v>372</v>
      </c>
    </row>
    <row r="2967" spans="1:5" x14ac:dyDescent="0.2">
      <c r="A2967" t="s">
        <v>740</v>
      </c>
      <c r="B2967" t="s">
        <v>88</v>
      </c>
      <c r="C2967" t="s">
        <v>386</v>
      </c>
      <c r="D2967" t="s">
        <v>364</v>
      </c>
    </row>
    <row r="2968" spans="1:5" x14ac:dyDescent="0.2">
      <c r="A2968" t="s">
        <v>740</v>
      </c>
      <c r="B2968" t="s">
        <v>88</v>
      </c>
      <c r="C2968" t="s">
        <v>386</v>
      </c>
      <c r="D2968" t="s">
        <v>165</v>
      </c>
    </row>
    <row r="2969" spans="1:5" x14ac:dyDescent="0.2">
      <c r="A2969" t="s">
        <v>740</v>
      </c>
      <c r="B2969" t="s">
        <v>88</v>
      </c>
      <c r="C2969" t="s">
        <v>386</v>
      </c>
      <c r="D2969" t="s">
        <v>100</v>
      </c>
    </row>
    <row r="2970" spans="1:5" x14ac:dyDescent="0.2">
      <c r="A2970" t="s">
        <v>740</v>
      </c>
      <c r="B2970" t="s">
        <v>88</v>
      </c>
      <c r="C2970" t="s">
        <v>386</v>
      </c>
      <c r="D2970" t="s">
        <v>387</v>
      </c>
    </row>
    <row r="2971" spans="1:5" x14ac:dyDescent="0.2">
      <c r="A2971" t="s">
        <v>740</v>
      </c>
      <c r="B2971" t="s">
        <v>88</v>
      </c>
      <c r="C2971" t="s">
        <v>386</v>
      </c>
      <c r="D2971" t="s">
        <v>276</v>
      </c>
    </row>
    <row r="2972" spans="1:5" x14ac:dyDescent="0.2">
      <c r="A2972" t="s">
        <v>740</v>
      </c>
      <c r="B2972" t="s">
        <v>88</v>
      </c>
      <c r="C2972" t="s">
        <v>386</v>
      </c>
      <c r="D2972" t="s">
        <v>128</v>
      </c>
    </row>
    <row r="2973" spans="1:5" x14ac:dyDescent="0.2">
      <c r="A2973" t="s">
        <v>740</v>
      </c>
      <c r="B2973" t="s">
        <v>88</v>
      </c>
      <c r="C2973" t="s">
        <v>386</v>
      </c>
      <c r="D2973" t="s">
        <v>20</v>
      </c>
    </row>
    <row r="2974" spans="1:5" x14ac:dyDescent="0.2">
      <c r="A2974" t="s">
        <v>740</v>
      </c>
      <c r="B2974" t="s">
        <v>88</v>
      </c>
      <c r="C2974" t="s">
        <v>386</v>
      </c>
      <c r="D2974" t="s">
        <v>115</v>
      </c>
    </row>
    <row r="2975" spans="1:5" x14ac:dyDescent="0.2">
      <c r="A2975" t="s">
        <v>740</v>
      </c>
      <c r="B2975" t="s">
        <v>88</v>
      </c>
      <c r="C2975" t="s">
        <v>386</v>
      </c>
      <c r="D2975" t="s">
        <v>106</v>
      </c>
    </row>
    <row r="2976" spans="1:5" x14ac:dyDescent="0.2">
      <c r="A2976" t="s">
        <v>740</v>
      </c>
      <c r="B2976" t="s">
        <v>110</v>
      </c>
      <c r="C2976" t="s">
        <v>384</v>
      </c>
      <c r="D2976" t="s">
        <v>202</v>
      </c>
      <c r="E2976" t="s">
        <v>443</v>
      </c>
    </row>
    <row r="2977" spans="1:5" x14ac:dyDescent="0.2">
      <c r="A2977" t="s">
        <v>740</v>
      </c>
      <c r="B2977" t="s">
        <v>110</v>
      </c>
      <c r="C2977" t="s">
        <v>384</v>
      </c>
      <c r="D2977" t="s">
        <v>387</v>
      </c>
      <c r="E2977" t="s">
        <v>457</v>
      </c>
    </row>
    <row r="2978" spans="1:5" x14ac:dyDescent="0.2">
      <c r="A2978" t="s">
        <v>740</v>
      </c>
      <c r="B2978" t="s">
        <v>110</v>
      </c>
      <c r="C2978" t="s">
        <v>384</v>
      </c>
      <c r="D2978" t="s">
        <v>81</v>
      </c>
      <c r="E2978" t="s">
        <v>385</v>
      </c>
    </row>
    <row r="2979" spans="1:5" x14ac:dyDescent="0.2">
      <c r="A2979" t="s">
        <v>740</v>
      </c>
      <c r="B2979" t="s">
        <v>110</v>
      </c>
      <c r="C2979" t="s">
        <v>384</v>
      </c>
      <c r="D2979" t="s">
        <v>387</v>
      </c>
      <c r="E2979" t="s">
        <v>476</v>
      </c>
    </row>
    <row r="2980" spans="1:5" x14ac:dyDescent="0.2">
      <c r="A2980" t="s">
        <v>740</v>
      </c>
      <c r="B2980" t="s">
        <v>110</v>
      </c>
      <c r="C2980" t="s">
        <v>384</v>
      </c>
      <c r="D2980" t="s">
        <v>387</v>
      </c>
      <c r="E2980" t="s">
        <v>446</v>
      </c>
    </row>
    <row r="2981" spans="1:5" x14ac:dyDescent="0.2">
      <c r="A2981" t="s">
        <v>740</v>
      </c>
      <c r="B2981" t="s">
        <v>110</v>
      </c>
      <c r="C2981" t="s">
        <v>384</v>
      </c>
      <c r="D2981" t="s">
        <v>387</v>
      </c>
      <c r="E2981" t="s">
        <v>448</v>
      </c>
    </row>
    <row r="2982" spans="1:5" x14ac:dyDescent="0.2">
      <c r="A2982" t="s">
        <v>740</v>
      </c>
      <c r="B2982" t="s">
        <v>110</v>
      </c>
      <c r="C2982" t="s">
        <v>384</v>
      </c>
      <c r="D2982" t="s">
        <v>387</v>
      </c>
      <c r="E2982" t="s">
        <v>455</v>
      </c>
    </row>
    <row r="2983" spans="1:5" x14ac:dyDescent="0.2">
      <c r="A2983" t="s">
        <v>740</v>
      </c>
      <c r="B2983" t="s">
        <v>110</v>
      </c>
      <c r="C2983" t="s">
        <v>384</v>
      </c>
      <c r="D2983" t="s">
        <v>387</v>
      </c>
      <c r="E2983" t="s">
        <v>449</v>
      </c>
    </row>
    <row r="2984" spans="1:5" x14ac:dyDescent="0.2">
      <c r="A2984" t="s">
        <v>740</v>
      </c>
      <c r="B2984" t="s">
        <v>110</v>
      </c>
      <c r="C2984" t="s">
        <v>384</v>
      </c>
      <c r="D2984" t="s">
        <v>387</v>
      </c>
      <c r="E2984" t="s">
        <v>474</v>
      </c>
    </row>
    <row r="2985" spans="1:5" x14ac:dyDescent="0.2">
      <c r="A2985" t="s">
        <v>740</v>
      </c>
      <c r="B2985" t="s">
        <v>110</v>
      </c>
      <c r="C2985" t="s">
        <v>386</v>
      </c>
      <c r="D2985" t="s">
        <v>315</v>
      </c>
    </row>
    <row r="2986" spans="1:5" x14ac:dyDescent="0.2">
      <c r="A2986" t="s">
        <v>740</v>
      </c>
      <c r="B2986" t="s">
        <v>110</v>
      </c>
      <c r="C2986" t="s">
        <v>386</v>
      </c>
      <c r="D2986" t="s">
        <v>57</v>
      </c>
    </row>
    <row r="2987" spans="1:5" x14ac:dyDescent="0.2">
      <c r="A2987" t="s">
        <v>740</v>
      </c>
      <c r="B2987" t="s">
        <v>110</v>
      </c>
      <c r="C2987" t="s">
        <v>386</v>
      </c>
      <c r="D2987" t="s">
        <v>234</v>
      </c>
    </row>
    <row r="2988" spans="1:5" x14ac:dyDescent="0.2">
      <c r="A2988" t="s">
        <v>740</v>
      </c>
      <c r="B2988" t="s">
        <v>110</v>
      </c>
      <c r="C2988" t="s">
        <v>386</v>
      </c>
      <c r="D2988" t="s">
        <v>272</v>
      </c>
    </row>
    <row r="2989" spans="1:5" x14ac:dyDescent="0.2">
      <c r="A2989" t="s">
        <v>740</v>
      </c>
      <c r="B2989" t="s">
        <v>110</v>
      </c>
      <c r="C2989" t="s">
        <v>386</v>
      </c>
      <c r="D2989" t="s">
        <v>113</v>
      </c>
    </row>
    <row r="2990" spans="1:5" x14ac:dyDescent="0.2">
      <c r="A2990" t="s">
        <v>740</v>
      </c>
      <c r="B2990" t="s">
        <v>110</v>
      </c>
      <c r="C2990" t="s">
        <v>386</v>
      </c>
      <c r="D2990" t="s">
        <v>8</v>
      </c>
    </row>
    <row r="2991" spans="1:5" x14ac:dyDescent="0.2">
      <c r="A2991" t="s">
        <v>740</v>
      </c>
      <c r="B2991" t="s">
        <v>110</v>
      </c>
      <c r="C2991" t="s">
        <v>386</v>
      </c>
      <c r="D2991" t="s">
        <v>309</v>
      </c>
    </row>
    <row r="2992" spans="1:5" x14ac:dyDescent="0.2">
      <c r="A2992" t="s">
        <v>740</v>
      </c>
      <c r="B2992" t="s">
        <v>110</v>
      </c>
      <c r="C2992" t="s">
        <v>386</v>
      </c>
      <c r="D2992" t="s">
        <v>185</v>
      </c>
    </row>
    <row r="2993" spans="1:4" x14ac:dyDescent="0.2">
      <c r="A2993" t="s">
        <v>740</v>
      </c>
      <c r="B2993" t="s">
        <v>110</v>
      </c>
      <c r="C2993" t="s">
        <v>386</v>
      </c>
      <c r="D2993" t="s">
        <v>100</v>
      </c>
    </row>
    <row r="2994" spans="1:4" x14ac:dyDescent="0.2">
      <c r="A2994" t="s">
        <v>740</v>
      </c>
      <c r="B2994" t="s">
        <v>110</v>
      </c>
      <c r="C2994" t="s">
        <v>386</v>
      </c>
      <c r="D2994" t="s">
        <v>20</v>
      </c>
    </row>
    <row r="2995" spans="1:4" x14ac:dyDescent="0.2">
      <c r="A2995" t="s">
        <v>740</v>
      </c>
      <c r="B2995" t="s">
        <v>110</v>
      </c>
      <c r="C2995" t="s">
        <v>386</v>
      </c>
      <c r="D2995" t="s">
        <v>217</v>
      </c>
    </row>
    <row r="2996" spans="1:4" x14ac:dyDescent="0.2">
      <c r="A2996" t="s">
        <v>740</v>
      </c>
      <c r="B2996" t="s">
        <v>110</v>
      </c>
      <c r="C2996" t="s">
        <v>386</v>
      </c>
      <c r="D2996" t="s">
        <v>232</v>
      </c>
    </row>
    <row r="2997" spans="1:4" x14ac:dyDescent="0.2">
      <c r="A2997" t="s">
        <v>740</v>
      </c>
      <c r="B2997" t="s">
        <v>110</v>
      </c>
      <c r="C2997" t="s">
        <v>386</v>
      </c>
      <c r="D2997" t="s">
        <v>180</v>
      </c>
    </row>
    <row r="2998" spans="1:4" x14ac:dyDescent="0.2">
      <c r="A2998" t="s">
        <v>740</v>
      </c>
      <c r="B2998" t="s">
        <v>110</v>
      </c>
      <c r="C2998" t="s">
        <v>386</v>
      </c>
      <c r="D2998" t="s">
        <v>201</v>
      </c>
    </row>
    <row r="2999" spans="1:4" x14ac:dyDescent="0.2">
      <c r="A2999" t="s">
        <v>740</v>
      </c>
      <c r="B2999" t="s">
        <v>110</v>
      </c>
      <c r="C2999" t="s">
        <v>386</v>
      </c>
      <c r="D2999" t="s">
        <v>313</v>
      </c>
    </row>
    <row r="3000" spans="1:4" x14ac:dyDescent="0.2">
      <c r="A3000" t="s">
        <v>740</v>
      </c>
      <c r="B3000" t="s">
        <v>110</v>
      </c>
      <c r="C3000" t="s">
        <v>386</v>
      </c>
      <c r="D3000" t="s">
        <v>215</v>
      </c>
    </row>
    <row r="3001" spans="1:4" x14ac:dyDescent="0.2">
      <c r="A3001" t="s">
        <v>740</v>
      </c>
      <c r="B3001" t="s">
        <v>110</v>
      </c>
      <c r="C3001" t="s">
        <v>386</v>
      </c>
      <c r="D3001" t="s">
        <v>26</v>
      </c>
    </row>
    <row r="3002" spans="1:4" x14ac:dyDescent="0.2">
      <c r="A3002" t="s">
        <v>740</v>
      </c>
      <c r="B3002" t="s">
        <v>110</v>
      </c>
      <c r="C3002" t="s">
        <v>386</v>
      </c>
      <c r="D3002" t="s">
        <v>165</v>
      </c>
    </row>
    <row r="3003" spans="1:4" x14ac:dyDescent="0.2">
      <c r="A3003" t="s">
        <v>740</v>
      </c>
      <c r="B3003" t="s">
        <v>110</v>
      </c>
      <c r="C3003" t="s">
        <v>386</v>
      </c>
      <c r="D3003" t="s">
        <v>364</v>
      </c>
    </row>
    <row r="3004" spans="1:4" x14ac:dyDescent="0.2">
      <c r="A3004" t="s">
        <v>740</v>
      </c>
      <c r="B3004" t="s">
        <v>110</v>
      </c>
      <c r="C3004" t="s">
        <v>386</v>
      </c>
      <c r="D3004" t="s">
        <v>387</v>
      </c>
    </row>
    <row r="3005" spans="1:4" x14ac:dyDescent="0.2">
      <c r="A3005" t="s">
        <v>740</v>
      </c>
      <c r="B3005" t="s">
        <v>110</v>
      </c>
      <c r="C3005" t="s">
        <v>386</v>
      </c>
      <c r="D3005" t="s">
        <v>305</v>
      </c>
    </row>
    <row r="3006" spans="1:4" x14ac:dyDescent="0.2">
      <c r="A3006" t="s">
        <v>740</v>
      </c>
      <c r="B3006" t="s">
        <v>110</v>
      </c>
      <c r="C3006" t="s">
        <v>386</v>
      </c>
      <c r="D3006" t="s">
        <v>363</v>
      </c>
    </row>
    <row r="3007" spans="1:4" x14ac:dyDescent="0.2">
      <c r="A3007" t="s">
        <v>740</v>
      </c>
      <c r="B3007" t="s">
        <v>110</v>
      </c>
      <c r="C3007" t="s">
        <v>386</v>
      </c>
      <c r="D3007" t="s">
        <v>9</v>
      </c>
    </row>
    <row r="3008" spans="1:4" x14ac:dyDescent="0.2">
      <c r="A3008" t="s">
        <v>740</v>
      </c>
      <c r="B3008" t="s">
        <v>110</v>
      </c>
      <c r="C3008" t="s">
        <v>386</v>
      </c>
      <c r="D3008" t="s">
        <v>276</v>
      </c>
    </row>
    <row r="3009" spans="1:5" x14ac:dyDescent="0.2">
      <c r="A3009" t="s">
        <v>740</v>
      </c>
      <c r="B3009" t="s">
        <v>110</v>
      </c>
      <c r="C3009" t="s">
        <v>386</v>
      </c>
      <c r="D3009" t="s">
        <v>77</v>
      </c>
    </row>
    <row r="3010" spans="1:5" x14ac:dyDescent="0.2">
      <c r="A3010" t="s">
        <v>740</v>
      </c>
      <c r="B3010" t="s">
        <v>110</v>
      </c>
      <c r="C3010" t="s">
        <v>386</v>
      </c>
      <c r="D3010" t="s">
        <v>306</v>
      </c>
    </row>
    <row r="3011" spans="1:5" x14ac:dyDescent="0.2">
      <c r="A3011" t="s">
        <v>740</v>
      </c>
      <c r="B3011" t="s">
        <v>110</v>
      </c>
      <c r="C3011" t="s">
        <v>386</v>
      </c>
      <c r="D3011" t="s">
        <v>259</v>
      </c>
    </row>
    <row r="3012" spans="1:5" x14ac:dyDescent="0.2">
      <c r="A3012" t="s">
        <v>740</v>
      </c>
      <c r="B3012" t="s">
        <v>110</v>
      </c>
      <c r="C3012" t="s">
        <v>386</v>
      </c>
      <c r="D3012" t="s">
        <v>115</v>
      </c>
    </row>
    <row r="3013" spans="1:5" x14ac:dyDescent="0.2">
      <c r="A3013" t="s">
        <v>740</v>
      </c>
      <c r="B3013" t="s">
        <v>313</v>
      </c>
      <c r="C3013" t="s">
        <v>386</v>
      </c>
      <c r="D3013" t="s">
        <v>372</v>
      </c>
    </row>
    <row r="3014" spans="1:5" x14ac:dyDescent="0.2">
      <c r="A3014" t="s">
        <v>740</v>
      </c>
      <c r="B3014" t="s">
        <v>313</v>
      </c>
      <c r="C3014" t="s">
        <v>386</v>
      </c>
      <c r="D3014" t="s">
        <v>59</v>
      </c>
    </row>
    <row r="3015" spans="1:5" x14ac:dyDescent="0.2">
      <c r="A3015" t="s">
        <v>740</v>
      </c>
      <c r="B3015" t="s">
        <v>313</v>
      </c>
      <c r="C3015" t="s">
        <v>386</v>
      </c>
      <c r="D3015" t="s">
        <v>315</v>
      </c>
    </row>
    <row r="3016" spans="1:5" x14ac:dyDescent="0.2">
      <c r="A3016" t="s">
        <v>740</v>
      </c>
      <c r="B3016" t="s">
        <v>234</v>
      </c>
      <c r="C3016" t="s">
        <v>384</v>
      </c>
      <c r="D3016" t="s">
        <v>202</v>
      </c>
      <c r="E3016" t="s">
        <v>443</v>
      </c>
    </row>
    <row r="3017" spans="1:5" x14ac:dyDescent="0.2">
      <c r="A3017" t="s">
        <v>740</v>
      </c>
      <c r="B3017" t="s">
        <v>234</v>
      </c>
      <c r="C3017" t="s">
        <v>384</v>
      </c>
      <c r="D3017" t="s">
        <v>387</v>
      </c>
      <c r="E3017" t="s">
        <v>457</v>
      </c>
    </row>
    <row r="3018" spans="1:5" x14ac:dyDescent="0.2">
      <c r="A3018" t="s">
        <v>740</v>
      </c>
      <c r="B3018" t="s">
        <v>234</v>
      </c>
      <c r="C3018" t="s">
        <v>384</v>
      </c>
      <c r="D3018" t="s">
        <v>81</v>
      </c>
      <c r="E3018" t="s">
        <v>385</v>
      </c>
    </row>
    <row r="3019" spans="1:5" x14ac:dyDescent="0.2">
      <c r="A3019" t="s">
        <v>740</v>
      </c>
      <c r="B3019" t="s">
        <v>234</v>
      </c>
      <c r="C3019" t="s">
        <v>386</v>
      </c>
      <c r="D3019" t="s">
        <v>259</v>
      </c>
    </row>
    <row r="3020" spans="1:5" x14ac:dyDescent="0.2">
      <c r="A3020" t="s">
        <v>740</v>
      </c>
      <c r="B3020" t="s">
        <v>234</v>
      </c>
      <c r="C3020" t="s">
        <v>386</v>
      </c>
      <c r="D3020" t="s">
        <v>372</v>
      </c>
    </row>
    <row r="3021" spans="1:5" x14ac:dyDescent="0.2">
      <c r="A3021" t="s">
        <v>740</v>
      </c>
      <c r="B3021" t="s">
        <v>234</v>
      </c>
      <c r="C3021" t="s">
        <v>386</v>
      </c>
      <c r="D3021" t="s">
        <v>387</v>
      </c>
    </row>
    <row r="3022" spans="1:5" x14ac:dyDescent="0.2">
      <c r="A3022" t="s">
        <v>740</v>
      </c>
      <c r="B3022" t="s">
        <v>234</v>
      </c>
      <c r="C3022" t="s">
        <v>386</v>
      </c>
      <c r="D3022" t="s">
        <v>113</v>
      </c>
    </row>
    <row r="3023" spans="1:5" x14ac:dyDescent="0.2">
      <c r="A3023" t="s">
        <v>740</v>
      </c>
      <c r="B3023" t="s">
        <v>234</v>
      </c>
      <c r="C3023" t="s">
        <v>386</v>
      </c>
      <c r="D3023" t="s">
        <v>315</v>
      </c>
    </row>
    <row r="3024" spans="1:5" x14ac:dyDescent="0.2">
      <c r="A3024" t="s">
        <v>740</v>
      </c>
      <c r="B3024" t="s">
        <v>234</v>
      </c>
      <c r="C3024" t="s">
        <v>386</v>
      </c>
      <c r="D3024" t="s">
        <v>272</v>
      </c>
    </row>
    <row r="3025" spans="1:5" x14ac:dyDescent="0.2">
      <c r="A3025" t="s">
        <v>740</v>
      </c>
      <c r="B3025" t="s">
        <v>234</v>
      </c>
      <c r="C3025" t="s">
        <v>386</v>
      </c>
      <c r="D3025" t="s">
        <v>201</v>
      </c>
    </row>
    <row r="3026" spans="1:5" x14ac:dyDescent="0.2">
      <c r="A3026" t="s">
        <v>740</v>
      </c>
      <c r="B3026" t="s">
        <v>234</v>
      </c>
      <c r="C3026" t="s">
        <v>386</v>
      </c>
      <c r="D3026" t="s">
        <v>26</v>
      </c>
    </row>
    <row r="3027" spans="1:5" x14ac:dyDescent="0.2">
      <c r="A3027" t="s">
        <v>740</v>
      </c>
      <c r="B3027" t="s">
        <v>234</v>
      </c>
      <c r="C3027" t="s">
        <v>386</v>
      </c>
      <c r="D3027" t="s">
        <v>215</v>
      </c>
    </row>
    <row r="3028" spans="1:5" x14ac:dyDescent="0.2">
      <c r="A3028" t="s">
        <v>740</v>
      </c>
      <c r="B3028" t="s">
        <v>234</v>
      </c>
      <c r="C3028" t="s">
        <v>386</v>
      </c>
      <c r="D3028" t="s">
        <v>120</v>
      </c>
    </row>
    <row r="3029" spans="1:5" x14ac:dyDescent="0.2">
      <c r="A3029" t="s">
        <v>740</v>
      </c>
      <c r="B3029" t="s">
        <v>234</v>
      </c>
      <c r="C3029" t="s">
        <v>386</v>
      </c>
      <c r="D3029" t="s">
        <v>232</v>
      </c>
    </row>
    <row r="3030" spans="1:5" x14ac:dyDescent="0.2">
      <c r="A3030" t="s">
        <v>740</v>
      </c>
      <c r="B3030" t="s">
        <v>234</v>
      </c>
      <c r="C3030" t="s">
        <v>386</v>
      </c>
      <c r="D3030" t="s">
        <v>363</v>
      </c>
    </row>
    <row r="3031" spans="1:5" x14ac:dyDescent="0.2">
      <c r="A3031" t="s">
        <v>740</v>
      </c>
      <c r="B3031" t="s">
        <v>234</v>
      </c>
      <c r="C3031" t="s">
        <v>386</v>
      </c>
      <c r="D3031" t="s">
        <v>156</v>
      </c>
    </row>
    <row r="3032" spans="1:5" x14ac:dyDescent="0.2">
      <c r="A3032" t="s">
        <v>740</v>
      </c>
      <c r="B3032" t="s">
        <v>234</v>
      </c>
      <c r="C3032" t="s">
        <v>386</v>
      </c>
      <c r="D3032" t="s">
        <v>364</v>
      </c>
    </row>
    <row r="3033" spans="1:5" x14ac:dyDescent="0.2">
      <c r="A3033" t="s">
        <v>740</v>
      </c>
      <c r="B3033" t="s">
        <v>234</v>
      </c>
      <c r="C3033" t="s">
        <v>386</v>
      </c>
      <c r="D3033" t="s">
        <v>276</v>
      </c>
    </row>
    <row r="3034" spans="1:5" x14ac:dyDescent="0.2">
      <c r="A3034" t="s">
        <v>740</v>
      </c>
      <c r="B3034" t="s">
        <v>234</v>
      </c>
      <c r="C3034" t="s">
        <v>386</v>
      </c>
      <c r="D3034" t="s">
        <v>306</v>
      </c>
    </row>
    <row r="3035" spans="1:5" x14ac:dyDescent="0.2">
      <c r="A3035" t="s">
        <v>740</v>
      </c>
      <c r="B3035" t="s">
        <v>234</v>
      </c>
      <c r="C3035" t="s">
        <v>386</v>
      </c>
      <c r="D3035" t="s">
        <v>115</v>
      </c>
    </row>
    <row r="3036" spans="1:5" x14ac:dyDescent="0.2">
      <c r="A3036" t="s">
        <v>740</v>
      </c>
      <c r="B3036" t="s">
        <v>234</v>
      </c>
      <c r="C3036" t="s">
        <v>386</v>
      </c>
      <c r="D3036" t="s">
        <v>305</v>
      </c>
    </row>
    <row r="3037" spans="1:5" x14ac:dyDescent="0.2">
      <c r="A3037" t="s">
        <v>740</v>
      </c>
      <c r="B3037" t="s">
        <v>60</v>
      </c>
      <c r="C3037" t="s">
        <v>384</v>
      </c>
      <c r="D3037" t="s">
        <v>215</v>
      </c>
      <c r="E3037" t="s">
        <v>478</v>
      </c>
    </row>
    <row r="3038" spans="1:5" x14ac:dyDescent="0.2">
      <c r="A3038" t="s">
        <v>740</v>
      </c>
      <c r="B3038" t="s">
        <v>60</v>
      </c>
      <c r="C3038" t="s">
        <v>384</v>
      </c>
      <c r="D3038" t="s">
        <v>387</v>
      </c>
      <c r="E3038" t="s">
        <v>448</v>
      </c>
    </row>
    <row r="3039" spans="1:5" x14ac:dyDescent="0.2">
      <c r="A3039" t="s">
        <v>740</v>
      </c>
      <c r="B3039" t="s">
        <v>60</v>
      </c>
      <c r="C3039" t="s">
        <v>384</v>
      </c>
      <c r="D3039" t="s">
        <v>387</v>
      </c>
      <c r="E3039" t="s">
        <v>466</v>
      </c>
    </row>
    <row r="3040" spans="1:5" x14ac:dyDescent="0.2">
      <c r="A3040" t="s">
        <v>740</v>
      </c>
      <c r="B3040" t="s">
        <v>60</v>
      </c>
      <c r="C3040" t="s">
        <v>384</v>
      </c>
      <c r="D3040" t="s">
        <v>387</v>
      </c>
      <c r="E3040" t="s">
        <v>479</v>
      </c>
    </row>
    <row r="3041" spans="1:5" x14ac:dyDescent="0.2">
      <c r="A3041" t="s">
        <v>740</v>
      </c>
      <c r="B3041" t="s">
        <v>60</v>
      </c>
      <c r="C3041" t="s">
        <v>384</v>
      </c>
      <c r="D3041" t="s">
        <v>387</v>
      </c>
      <c r="E3041" t="s">
        <v>449</v>
      </c>
    </row>
    <row r="3042" spans="1:5" x14ac:dyDescent="0.2">
      <c r="A3042" t="s">
        <v>740</v>
      </c>
      <c r="B3042" t="s">
        <v>60</v>
      </c>
      <c r="C3042" t="s">
        <v>386</v>
      </c>
      <c r="D3042" t="s">
        <v>372</v>
      </c>
    </row>
    <row r="3043" spans="1:5" x14ac:dyDescent="0.2">
      <c r="A3043" t="s">
        <v>740</v>
      </c>
      <c r="B3043" t="s">
        <v>60</v>
      </c>
      <c r="C3043" t="s">
        <v>386</v>
      </c>
      <c r="D3043" t="s">
        <v>315</v>
      </c>
    </row>
    <row r="3044" spans="1:5" x14ac:dyDescent="0.2">
      <c r="A3044" t="s">
        <v>740</v>
      </c>
      <c r="B3044" t="s">
        <v>60</v>
      </c>
      <c r="C3044" t="s">
        <v>386</v>
      </c>
      <c r="D3044" t="s">
        <v>124</v>
      </c>
    </row>
    <row r="3045" spans="1:5" x14ac:dyDescent="0.2">
      <c r="A3045" t="s">
        <v>740</v>
      </c>
      <c r="B3045" t="s">
        <v>73</v>
      </c>
      <c r="C3045" t="s">
        <v>384</v>
      </c>
      <c r="D3045" t="s">
        <v>387</v>
      </c>
      <c r="E3045" t="s">
        <v>446</v>
      </c>
    </row>
    <row r="3046" spans="1:5" x14ac:dyDescent="0.2">
      <c r="A3046" t="s">
        <v>740</v>
      </c>
      <c r="B3046" t="s">
        <v>73</v>
      </c>
      <c r="C3046" t="s">
        <v>384</v>
      </c>
      <c r="D3046" t="s">
        <v>387</v>
      </c>
      <c r="E3046" t="s">
        <v>448</v>
      </c>
    </row>
    <row r="3047" spans="1:5" x14ac:dyDescent="0.2">
      <c r="A3047" t="s">
        <v>740</v>
      </c>
      <c r="B3047" t="s">
        <v>73</v>
      </c>
      <c r="C3047" t="s">
        <v>384</v>
      </c>
      <c r="D3047" t="s">
        <v>387</v>
      </c>
      <c r="E3047" t="s">
        <v>466</v>
      </c>
    </row>
    <row r="3048" spans="1:5" x14ac:dyDescent="0.2">
      <c r="A3048" t="s">
        <v>740</v>
      </c>
      <c r="B3048" t="s">
        <v>73</v>
      </c>
      <c r="C3048" t="s">
        <v>384</v>
      </c>
      <c r="D3048" t="s">
        <v>387</v>
      </c>
      <c r="E3048" t="s">
        <v>449</v>
      </c>
    </row>
    <row r="3049" spans="1:5" x14ac:dyDescent="0.2">
      <c r="A3049" t="s">
        <v>740</v>
      </c>
      <c r="B3049" t="s">
        <v>73</v>
      </c>
      <c r="C3049" t="s">
        <v>386</v>
      </c>
      <c r="D3049" t="s">
        <v>372</v>
      </c>
    </row>
    <row r="3050" spans="1:5" x14ac:dyDescent="0.2">
      <c r="A3050" t="s">
        <v>740</v>
      </c>
      <c r="B3050" t="s">
        <v>73</v>
      </c>
      <c r="C3050" t="s">
        <v>386</v>
      </c>
      <c r="D3050" t="s">
        <v>315</v>
      </c>
    </row>
    <row r="3051" spans="1:5" x14ac:dyDescent="0.2">
      <c r="A3051" t="s">
        <v>740</v>
      </c>
      <c r="B3051" t="s">
        <v>289</v>
      </c>
      <c r="C3051" t="s">
        <v>384</v>
      </c>
      <c r="D3051" t="s">
        <v>13</v>
      </c>
      <c r="E3051" t="s">
        <v>405</v>
      </c>
    </row>
    <row r="3052" spans="1:5" x14ac:dyDescent="0.2">
      <c r="A3052" t="s">
        <v>740</v>
      </c>
      <c r="B3052" t="s">
        <v>289</v>
      </c>
      <c r="C3052" t="s">
        <v>384</v>
      </c>
      <c r="D3052" t="s">
        <v>19</v>
      </c>
      <c r="E3052" t="s">
        <v>480</v>
      </c>
    </row>
    <row r="3053" spans="1:5" x14ac:dyDescent="0.2">
      <c r="A3053" t="s">
        <v>740</v>
      </c>
      <c r="B3053" t="s">
        <v>289</v>
      </c>
      <c r="C3053" t="s">
        <v>384</v>
      </c>
      <c r="D3053" t="s">
        <v>19</v>
      </c>
      <c r="E3053" t="s">
        <v>481</v>
      </c>
    </row>
    <row r="3054" spans="1:5" x14ac:dyDescent="0.2">
      <c r="A3054" t="s">
        <v>740</v>
      </c>
      <c r="B3054" t="s">
        <v>289</v>
      </c>
      <c r="C3054" t="s">
        <v>384</v>
      </c>
      <c r="D3054" t="s">
        <v>19</v>
      </c>
      <c r="E3054" t="s">
        <v>482</v>
      </c>
    </row>
    <row r="3055" spans="1:5" x14ac:dyDescent="0.2">
      <c r="A3055" t="s">
        <v>740</v>
      </c>
      <c r="B3055" t="s">
        <v>289</v>
      </c>
      <c r="C3055" t="s">
        <v>384</v>
      </c>
      <c r="D3055" t="s">
        <v>19</v>
      </c>
      <c r="E3055" t="s">
        <v>483</v>
      </c>
    </row>
    <row r="3056" spans="1:5" x14ac:dyDescent="0.2">
      <c r="A3056" t="s">
        <v>740</v>
      </c>
      <c r="B3056" t="s">
        <v>289</v>
      </c>
      <c r="C3056" t="s">
        <v>384</v>
      </c>
      <c r="D3056" t="s">
        <v>19</v>
      </c>
      <c r="E3056" t="s">
        <v>484</v>
      </c>
    </row>
    <row r="3057" spans="1:5" x14ac:dyDescent="0.2">
      <c r="A3057" t="s">
        <v>740</v>
      </c>
      <c r="B3057" t="s">
        <v>289</v>
      </c>
      <c r="C3057" t="s">
        <v>384</v>
      </c>
      <c r="D3057" t="s">
        <v>19</v>
      </c>
      <c r="E3057" t="s">
        <v>485</v>
      </c>
    </row>
    <row r="3058" spans="1:5" x14ac:dyDescent="0.2">
      <c r="A3058" t="s">
        <v>740</v>
      </c>
      <c r="B3058" t="s">
        <v>289</v>
      </c>
      <c r="C3058" t="s">
        <v>384</v>
      </c>
      <c r="D3058" t="s">
        <v>19</v>
      </c>
      <c r="E3058" t="s">
        <v>486</v>
      </c>
    </row>
    <row r="3059" spans="1:5" x14ac:dyDescent="0.2">
      <c r="A3059" t="s">
        <v>740</v>
      </c>
      <c r="B3059" t="s">
        <v>289</v>
      </c>
      <c r="C3059" t="s">
        <v>384</v>
      </c>
      <c r="D3059" t="s">
        <v>19</v>
      </c>
      <c r="E3059" t="s">
        <v>487</v>
      </c>
    </row>
    <row r="3060" spans="1:5" x14ac:dyDescent="0.2">
      <c r="A3060" t="s">
        <v>740</v>
      </c>
      <c r="B3060" t="s">
        <v>289</v>
      </c>
      <c r="C3060" t="s">
        <v>384</v>
      </c>
      <c r="D3060" t="s">
        <v>19</v>
      </c>
      <c r="E3060" t="s">
        <v>488</v>
      </c>
    </row>
    <row r="3061" spans="1:5" x14ac:dyDescent="0.2">
      <c r="A3061" t="s">
        <v>740</v>
      </c>
      <c r="B3061" t="s">
        <v>289</v>
      </c>
      <c r="C3061" t="s">
        <v>384</v>
      </c>
      <c r="D3061" t="s">
        <v>13</v>
      </c>
      <c r="E3061" t="s">
        <v>408</v>
      </c>
    </row>
    <row r="3062" spans="1:5" x14ac:dyDescent="0.2">
      <c r="A3062" t="s">
        <v>740</v>
      </c>
      <c r="B3062" t="s">
        <v>289</v>
      </c>
      <c r="C3062" t="s">
        <v>384</v>
      </c>
      <c r="D3062" t="s">
        <v>13</v>
      </c>
      <c r="E3062" t="s">
        <v>409</v>
      </c>
    </row>
    <row r="3063" spans="1:5" x14ac:dyDescent="0.2">
      <c r="A3063" t="s">
        <v>740</v>
      </c>
      <c r="B3063" t="s">
        <v>289</v>
      </c>
      <c r="C3063" t="s">
        <v>384</v>
      </c>
      <c r="D3063" t="s">
        <v>19</v>
      </c>
      <c r="E3063" t="s">
        <v>489</v>
      </c>
    </row>
    <row r="3064" spans="1:5" x14ac:dyDescent="0.2">
      <c r="A3064" t="s">
        <v>740</v>
      </c>
      <c r="B3064" t="s">
        <v>289</v>
      </c>
      <c r="C3064" t="s">
        <v>384</v>
      </c>
      <c r="D3064" t="s">
        <v>19</v>
      </c>
      <c r="E3064" t="s">
        <v>490</v>
      </c>
    </row>
    <row r="3065" spans="1:5" x14ac:dyDescent="0.2">
      <c r="A3065" t="s">
        <v>740</v>
      </c>
      <c r="B3065" t="s">
        <v>289</v>
      </c>
      <c r="C3065" t="s">
        <v>384</v>
      </c>
      <c r="D3065" t="s">
        <v>19</v>
      </c>
      <c r="E3065" t="s">
        <v>491</v>
      </c>
    </row>
    <row r="3066" spans="1:5" x14ac:dyDescent="0.2">
      <c r="A3066" t="s">
        <v>740</v>
      </c>
      <c r="B3066" t="s">
        <v>289</v>
      </c>
      <c r="C3066" t="s">
        <v>384</v>
      </c>
      <c r="D3066" t="s">
        <v>13</v>
      </c>
      <c r="E3066" t="s">
        <v>492</v>
      </c>
    </row>
    <row r="3067" spans="1:5" x14ac:dyDescent="0.2">
      <c r="A3067" t="s">
        <v>740</v>
      </c>
      <c r="B3067" t="s">
        <v>289</v>
      </c>
      <c r="C3067" t="s">
        <v>384</v>
      </c>
      <c r="D3067" t="s">
        <v>13</v>
      </c>
      <c r="E3067" t="s">
        <v>410</v>
      </c>
    </row>
    <row r="3068" spans="1:5" x14ac:dyDescent="0.2">
      <c r="A3068" t="s">
        <v>740</v>
      </c>
      <c r="B3068" t="s">
        <v>289</v>
      </c>
      <c r="C3068" t="s">
        <v>384</v>
      </c>
      <c r="D3068" t="s">
        <v>13</v>
      </c>
      <c r="E3068" t="s">
        <v>411</v>
      </c>
    </row>
    <row r="3069" spans="1:5" x14ac:dyDescent="0.2">
      <c r="A3069" t="s">
        <v>740</v>
      </c>
      <c r="B3069" t="s">
        <v>289</v>
      </c>
      <c r="C3069" t="s">
        <v>384</v>
      </c>
      <c r="D3069" t="s">
        <v>13</v>
      </c>
      <c r="E3069" t="s">
        <v>412</v>
      </c>
    </row>
    <row r="3070" spans="1:5" x14ac:dyDescent="0.2">
      <c r="A3070" t="s">
        <v>740</v>
      </c>
      <c r="B3070" t="s">
        <v>289</v>
      </c>
      <c r="C3070" t="s">
        <v>384</v>
      </c>
      <c r="D3070" t="s">
        <v>13</v>
      </c>
      <c r="E3070" t="s">
        <v>413</v>
      </c>
    </row>
    <row r="3071" spans="1:5" x14ac:dyDescent="0.2">
      <c r="A3071" t="s">
        <v>740</v>
      </c>
      <c r="B3071" t="s">
        <v>289</v>
      </c>
      <c r="C3071" t="s">
        <v>384</v>
      </c>
      <c r="D3071" t="s">
        <v>13</v>
      </c>
      <c r="E3071" t="s">
        <v>415</v>
      </c>
    </row>
    <row r="3072" spans="1:5" x14ac:dyDescent="0.2">
      <c r="A3072" t="s">
        <v>740</v>
      </c>
      <c r="B3072" t="s">
        <v>289</v>
      </c>
      <c r="C3072" t="s">
        <v>384</v>
      </c>
      <c r="D3072" t="s">
        <v>13</v>
      </c>
      <c r="E3072" t="s">
        <v>416</v>
      </c>
    </row>
    <row r="3073" spans="1:5" x14ac:dyDescent="0.2">
      <c r="A3073" t="s">
        <v>740</v>
      </c>
      <c r="B3073" t="s">
        <v>289</v>
      </c>
      <c r="C3073" t="s">
        <v>384</v>
      </c>
      <c r="D3073" t="s">
        <v>215</v>
      </c>
      <c r="E3073" t="s">
        <v>478</v>
      </c>
    </row>
    <row r="3074" spans="1:5" x14ac:dyDescent="0.2">
      <c r="A3074" t="s">
        <v>740</v>
      </c>
      <c r="B3074" t="s">
        <v>289</v>
      </c>
      <c r="C3074" t="s">
        <v>384</v>
      </c>
      <c r="D3074" t="s">
        <v>387</v>
      </c>
      <c r="E3074" t="s">
        <v>447</v>
      </c>
    </row>
    <row r="3075" spans="1:5" x14ac:dyDescent="0.2">
      <c r="A3075" t="s">
        <v>740</v>
      </c>
      <c r="B3075" t="s">
        <v>289</v>
      </c>
      <c r="C3075" t="s">
        <v>384</v>
      </c>
      <c r="D3075" t="s">
        <v>387</v>
      </c>
      <c r="E3075" t="s">
        <v>448</v>
      </c>
    </row>
    <row r="3076" spans="1:5" x14ac:dyDescent="0.2">
      <c r="A3076" t="s">
        <v>740</v>
      </c>
      <c r="B3076" t="s">
        <v>289</v>
      </c>
      <c r="C3076" t="s">
        <v>384</v>
      </c>
      <c r="D3076" t="s">
        <v>387</v>
      </c>
      <c r="E3076" t="s">
        <v>466</v>
      </c>
    </row>
    <row r="3077" spans="1:5" x14ac:dyDescent="0.2">
      <c r="A3077" t="s">
        <v>740</v>
      </c>
      <c r="B3077" t="s">
        <v>289</v>
      </c>
      <c r="C3077" t="s">
        <v>384</v>
      </c>
      <c r="D3077" t="s">
        <v>387</v>
      </c>
      <c r="E3077" t="s">
        <v>479</v>
      </c>
    </row>
    <row r="3078" spans="1:5" x14ac:dyDescent="0.2">
      <c r="A3078" t="s">
        <v>740</v>
      </c>
      <c r="B3078" t="s">
        <v>289</v>
      </c>
      <c r="C3078" t="s">
        <v>384</v>
      </c>
      <c r="D3078" t="s">
        <v>387</v>
      </c>
      <c r="E3078" t="s">
        <v>449</v>
      </c>
    </row>
    <row r="3079" spans="1:5" x14ac:dyDescent="0.2">
      <c r="A3079" t="s">
        <v>740</v>
      </c>
      <c r="B3079" t="s">
        <v>289</v>
      </c>
      <c r="C3079" t="s">
        <v>386</v>
      </c>
      <c r="D3079" t="s">
        <v>372</v>
      </c>
    </row>
    <row r="3080" spans="1:5" x14ac:dyDescent="0.2">
      <c r="A3080" t="s">
        <v>740</v>
      </c>
      <c r="B3080" t="s">
        <v>289</v>
      </c>
      <c r="C3080" t="s">
        <v>386</v>
      </c>
      <c r="D3080" t="s">
        <v>61</v>
      </c>
    </row>
    <row r="3081" spans="1:5" x14ac:dyDescent="0.2">
      <c r="A3081" t="s">
        <v>740</v>
      </c>
      <c r="B3081" t="s">
        <v>289</v>
      </c>
      <c r="C3081" t="s">
        <v>386</v>
      </c>
      <c r="D3081" t="s">
        <v>124</v>
      </c>
    </row>
    <row r="3082" spans="1:5" x14ac:dyDescent="0.2">
      <c r="A3082" t="s">
        <v>740</v>
      </c>
      <c r="B3082" t="s">
        <v>289</v>
      </c>
      <c r="C3082" t="s">
        <v>386</v>
      </c>
      <c r="D3082" t="s">
        <v>60</v>
      </c>
    </row>
    <row r="3083" spans="1:5" x14ac:dyDescent="0.2">
      <c r="A3083" t="s">
        <v>740</v>
      </c>
      <c r="B3083" t="s">
        <v>61</v>
      </c>
      <c r="C3083" t="s">
        <v>384</v>
      </c>
      <c r="D3083" t="s">
        <v>271</v>
      </c>
      <c r="E3083" t="s">
        <v>493</v>
      </c>
    </row>
    <row r="3084" spans="1:5" x14ac:dyDescent="0.2">
      <c r="A3084" t="s">
        <v>740</v>
      </c>
      <c r="B3084" t="s">
        <v>61</v>
      </c>
      <c r="C3084" t="s">
        <v>384</v>
      </c>
      <c r="D3084" t="s">
        <v>215</v>
      </c>
      <c r="E3084" t="s">
        <v>478</v>
      </c>
    </row>
    <row r="3085" spans="1:5" x14ac:dyDescent="0.2">
      <c r="A3085" t="s">
        <v>740</v>
      </c>
      <c r="B3085" t="s">
        <v>61</v>
      </c>
      <c r="C3085" t="s">
        <v>384</v>
      </c>
      <c r="D3085" t="s">
        <v>387</v>
      </c>
      <c r="E3085" t="s">
        <v>447</v>
      </c>
    </row>
    <row r="3086" spans="1:5" x14ac:dyDescent="0.2">
      <c r="A3086" t="s">
        <v>740</v>
      </c>
      <c r="B3086" t="s">
        <v>61</v>
      </c>
      <c r="C3086" t="s">
        <v>384</v>
      </c>
      <c r="D3086" t="s">
        <v>387</v>
      </c>
      <c r="E3086" t="s">
        <v>448</v>
      </c>
    </row>
    <row r="3087" spans="1:5" x14ac:dyDescent="0.2">
      <c r="A3087" t="s">
        <v>740</v>
      </c>
      <c r="B3087" t="s">
        <v>61</v>
      </c>
      <c r="C3087" t="s">
        <v>384</v>
      </c>
      <c r="D3087" t="s">
        <v>387</v>
      </c>
      <c r="E3087" t="s">
        <v>466</v>
      </c>
    </row>
    <row r="3088" spans="1:5" x14ac:dyDescent="0.2">
      <c r="A3088" t="s">
        <v>740</v>
      </c>
      <c r="B3088" t="s">
        <v>61</v>
      </c>
      <c r="C3088" t="s">
        <v>384</v>
      </c>
      <c r="D3088" t="s">
        <v>387</v>
      </c>
      <c r="E3088" t="s">
        <v>479</v>
      </c>
    </row>
    <row r="3089" spans="1:5" x14ac:dyDescent="0.2">
      <c r="A3089" t="s">
        <v>740</v>
      </c>
      <c r="B3089" t="s">
        <v>61</v>
      </c>
      <c r="C3089" t="s">
        <v>384</v>
      </c>
      <c r="D3089" t="s">
        <v>387</v>
      </c>
      <c r="E3089" t="s">
        <v>449</v>
      </c>
    </row>
    <row r="3090" spans="1:5" x14ac:dyDescent="0.2">
      <c r="A3090" t="s">
        <v>740</v>
      </c>
      <c r="B3090" t="s">
        <v>61</v>
      </c>
      <c r="C3090" t="s">
        <v>384</v>
      </c>
      <c r="D3090" t="s">
        <v>387</v>
      </c>
      <c r="E3090" t="s">
        <v>401</v>
      </c>
    </row>
    <row r="3091" spans="1:5" x14ac:dyDescent="0.2">
      <c r="A3091" t="s">
        <v>740</v>
      </c>
      <c r="B3091" t="s">
        <v>61</v>
      </c>
      <c r="C3091" t="s">
        <v>386</v>
      </c>
      <c r="D3091" t="s">
        <v>372</v>
      </c>
    </row>
    <row r="3092" spans="1:5" x14ac:dyDescent="0.2">
      <c r="A3092" t="s">
        <v>740</v>
      </c>
      <c r="B3092" t="s">
        <v>61</v>
      </c>
      <c r="C3092" t="s">
        <v>386</v>
      </c>
      <c r="D3092" t="s">
        <v>124</v>
      </c>
    </row>
    <row r="3093" spans="1:5" x14ac:dyDescent="0.2">
      <c r="A3093" t="s">
        <v>740</v>
      </c>
      <c r="B3093" t="s">
        <v>61</v>
      </c>
      <c r="C3093" t="s">
        <v>386</v>
      </c>
      <c r="D3093" t="s">
        <v>60</v>
      </c>
    </row>
    <row r="3094" spans="1:5" x14ac:dyDescent="0.2">
      <c r="A3094" t="s">
        <v>740</v>
      </c>
      <c r="B3094" t="s">
        <v>61</v>
      </c>
      <c r="C3094" t="s">
        <v>386</v>
      </c>
      <c r="D3094" t="s">
        <v>315</v>
      </c>
    </row>
    <row r="3095" spans="1:5" x14ac:dyDescent="0.2">
      <c r="A3095" t="s">
        <v>740</v>
      </c>
      <c r="B3095" t="s">
        <v>124</v>
      </c>
      <c r="C3095" t="s">
        <v>384</v>
      </c>
      <c r="D3095" t="s">
        <v>215</v>
      </c>
      <c r="E3095" t="s">
        <v>478</v>
      </c>
    </row>
    <row r="3096" spans="1:5" x14ac:dyDescent="0.2">
      <c r="A3096" t="s">
        <v>740</v>
      </c>
      <c r="B3096" t="s">
        <v>124</v>
      </c>
      <c r="C3096" t="s">
        <v>384</v>
      </c>
      <c r="D3096" t="s">
        <v>362</v>
      </c>
      <c r="E3096" t="s">
        <v>494</v>
      </c>
    </row>
    <row r="3097" spans="1:5" x14ac:dyDescent="0.2">
      <c r="A3097" t="s">
        <v>740</v>
      </c>
      <c r="B3097" t="s">
        <v>124</v>
      </c>
      <c r="C3097" t="s">
        <v>384</v>
      </c>
      <c r="D3097" t="s">
        <v>387</v>
      </c>
      <c r="E3097" t="s">
        <v>448</v>
      </c>
    </row>
    <row r="3098" spans="1:5" x14ac:dyDescent="0.2">
      <c r="A3098" t="s">
        <v>740</v>
      </c>
      <c r="B3098" t="s">
        <v>124</v>
      </c>
      <c r="C3098" t="s">
        <v>384</v>
      </c>
      <c r="D3098" t="s">
        <v>387</v>
      </c>
      <c r="E3098" t="s">
        <v>466</v>
      </c>
    </row>
    <row r="3099" spans="1:5" x14ac:dyDescent="0.2">
      <c r="A3099" t="s">
        <v>740</v>
      </c>
      <c r="B3099" t="s">
        <v>124</v>
      </c>
      <c r="C3099" t="s">
        <v>384</v>
      </c>
      <c r="D3099" t="s">
        <v>387</v>
      </c>
      <c r="E3099" t="s">
        <v>449</v>
      </c>
    </row>
    <row r="3100" spans="1:5" x14ac:dyDescent="0.2">
      <c r="A3100" t="s">
        <v>740</v>
      </c>
      <c r="B3100" t="s">
        <v>124</v>
      </c>
      <c r="C3100" t="s">
        <v>384</v>
      </c>
      <c r="D3100" t="s">
        <v>387</v>
      </c>
      <c r="E3100" t="s">
        <v>400</v>
      </c>
    </row>
    <row r="3101" spans="1:5" x14ac:dyDescent="0.2">
      <c r="A3101" t="s">
        <v>740</v>
      </c>
      <c r="B3101" t="s">
        <v>124</v>
      </c>
      <c r="C3101" t="s">
        <v>384</v>
      </c>
      <c r="D3101" t="s">
        <v>387</v>
      </c>
      <c r="E3101" t="s">
        <v>401</v>
      </c>
    </row>
    <row r="3102" spans="1:5" x14ac:dyDescent="0.2">
      <c r="A3102" t="s">
        <v>740</v>
      </c>
      <c r="B3102" t="s">
        <v>124</v>
      </c>
      <c r="C3102" t="s">
        <v>384</v>
      </c>
      <c r="D3102" t="s">
        <v>387</v>
      </c>
      <c r="E3102" t="s">
        <v>495</v>
      </c>
    </row>
    <row r="3103" spans="1:5" x14ac:dyDescent="0.2">
      <c r="A3103" t="s">
        <v>740</v>
      </c>
      <c r="B3103" t="s">
        <v>124</v>
      </c>
      <c r="C3103" t="s">
        <v>386</v>
      </c>
      <c r="D3103" t="s">
        <v>372</v>
      </c>
    </row>
    <row r="3104" spans="1:5" x14ac:dyDescent="0.2">
      <c r="A3104" t="s">
        <v>740</v>
      </c>
      <c r="B3104" t="s">
        <v>124</v>
      </c>
      <c r="C3104" t="s">
        <v>386</v>
      </c>
      <c r="D3104" t="s">
        <v>315</v>
      </c>
    </row>
    <row r="3105" spans="1:5" x14ac:dyDescent="0.2">
      <c r="A3105" t="s">
        <v>740</v>
      </c>
      <c r="B3105" t="s">
        <v>124</v>
      </c>
      <c r="C3105" t="s">
        <v>386</v>
      </c>
      <c r="D3105" t="s">
        <v>73</v>
      </c>
    </row>
    <row r="3106" spans="1:5" x14ac:dyDescent="0.2">
      <c r="A3106" t="s">
        <v>740</v>
      </c>
      <c r="B3106" t="s">
        <v>203</v>
      </c>
      <c r="C3106" t="s">
        <v>384</v>
      </c>
      <c r="D3106" t="s">
        <v>387</v>
      </c>
      <c r="E3106" t="s">
        <v>448</v>
      </c>
    </row>
    <row r="3107" spans="1:5" x14ac:dyDescent="0.2">
      <c r="A3107" t="s">
        <v>740</v>
      </c>
      <c r="B3107" t="s">
        <v>203</v>
      </c>
      <c r="C3107" t="s">
        <v>386</v>
      </c>
      <c r="D3107" t="s">
        <v>305</v>
      </c>
    </row>
    <row r="3108" spans="1:5" x14ac:dyDescent="0.2">
      <c r="A3108" t="s">
        <v>740</v>
      </c>
      <c r="B3108" t="s">
        <v>156</v>
      </c>
      <c r="C3108" t="s">
        <v>384</v>
      </c>
      <c r="D3108" t="s">
        <v>387</v>
      </c>
      <c r="E3108" t="s">
        <v>448</v>
      </c>
    </row>
    <row r="3109" spans="1:5" x14ac:dyDescent="0.2">
      <c r="A3109" t="s">
        <v>740</v>
      </c>
      <c r="B3109" t="s">
        <v>156</v>
      </c>
      <c r="C3109" t="s">
        <v>386</v>
      </c>
      <c r="D3109" t="s">
        <v>305</v>
      </c>
    </row>
    <row r="3110" spans="1:5" x14ac:dyDescent="0.2">
      <c r="A3110" t="s">
        <v>740</v>
      </c>
      <c r="B3110" t="s">
        <v>156</v>
      </c>
      <c r="C3110" t="s">
        <v>386</v>
      </c>
      <c r="D3110" t="s">
        <v>128</v>
      </c>
    </row>
    <row r="3111" spans="1:5" x14ac:dyDescent="0.2">
      <c r="A3111" t="s">
        <v>740</v>
      </c>
      <c r="B3111" t="s">
        <v>306</v>
      </c>
      <c r="C3111" t="s">
        <v>384</v>
      </c>
      <c r="D3111" t="s">
        <v>387</v>
      </c>
      <c r="E3111" t="s">
        <v>496</v>
      </c>
    </row>
    <row r="3112" spans="1:5" x14ac:dyDescent="0.2">
      <c r="A3112" t="s">
        <v>740</v>
      </c>
      <c r="B3112" t="s">
        <v>306</v>
      </c>
      <c r="C3112" t="s">
        <v>384</v>
      </c>
      <c r="D3112" t="s">
        <v>387</v>
      </c>
      <c r="E3112" t="s">
        <v>445</v>
      </c>
    </row>
    <row r="3113" spans="1:5" x14ac:dyDescent="0.2">
      <c r="A3113" t="s">
        <v>740</v>
      </c>
      <c r="B3113" t="s">
        <v>306</v>
      </c>
      <c r="C3113" t="s">
        <v>384</v>
      </c>
      <c r="D3113" t="s">
        <v>387</v>
      </c>
      <c r="E3113" t="s">
        <v>448</v>
      </c>
    </row>
    <row r="3114" spans="1:5" x14ac:dyDescent="0.2">
      <c r="A3114" t="s">
        <v>740</v>
      </c>
      <c r="B3114" t="s">
        <v>306</v>
      </c>
      <c r="C3114" t="s">
        <v>384</v>
      </c>
      <c r="D3114" t="s">
        <v>387</v>
      </c>
      <c r="E3114" t="s">
        <v>454</v>
      </c>
    </row>
    <row r="3115" spans="1:5" x14ac:dyDescent="0.2">
      <c r="A3115" t="s">
        <v>740</v>
      </c>
      <c r="B3115" t="s">
        <v>306</v>
      </c>
      <c r="C3115" t="s">
        <v>384</v>
      </c>
      <c r="D3115" t="s">
        <v>387</v>
      </c>
      <c r="E3115" t="s">
        <v>428</v>
      </c>
    </row>
    <row r="3116" spans="1:5" x14ac:dyDescent="0.2">
      <c r="A3116" t="s">
        <v>740</v>
      </c>
      <c r="B3116" t="s">
        <v>306</v>
      </c>
      <c r="C3116" t="s">
        <v>384</v>
      </c>
      <c r="D3116" t="s">
        <v>387</v>
      </c>
      <c r="E3116" t="s">
        <v>450</v>
      </c>
    </row>
    <row r="3117" spans="1:5" x14ac:dyDescent="0.2">
      <c r="A3117" t="s">
        <v>740</v>
      </c>
      <c r="B3117" t="s">
        <v>306</v>
      </c>
      <c r="C3117" t="s">
        <v>384</v>
      </c>
      <c r="D3117" t="s">
        <v>387</v>
      </c>
      <c r="E3117" t="s">
        <v>451</v>
      </c>
    </row>
    <row r="3118" spans="1:5" x14ac:dyDescent="0.2">
      <c r="A3118" t="s">
        <v>740</v>
      </c>
      <c r="B3118" t="s">
        <v>306</v>
      </c>
      <c r="C3118" t="s">
        <v>386</v>
      </c>
      <c r="D3118" t="s">
        <v>305</v>
      </c>
    </row>
    <row r="3119" spans="1:5" x14ac:dyDescent="0.2">
      <c r="A3119" t="s">
        <v>740</v>
      </c>
      <c r="B3119" t="s">
        <v>306</v>
      </c>
      <c r="C3119" t="s">
        <v>386</v>
      </c>
      <c r="D3119" t="s">
        <v>128</v>
      </c>
    </row>
    <row r="3120" spans="1:5" x14ac:dyDescent="0.2">
      <c r="A3120" t="s">
        <v>740</v>
      </c>
      <c r="B3120" t="s">
        <v>128</v>
      </c>
      <c r="C3120" t="s">
        <v>384</v>
      </c>
      <c r="D3120" t="s">
        <v>387</v>
      </c>
      <c r="E3120" t="s">
        <v>388</v>
      </c>
    </row>
    <row r="3121" spans="1:5" x14ac:dyDescent="0.2">
      <c r="A3121" t="s">
        <v>740</v>
      </c>
      <c r="B3121" t="s">
        <v>128</v>
      </c>
      <c r="C3121" t="s">
        <v>384</v>
      </c>
      <c r="D3121" t="s">
        <v>387</v>
      </c>
      <c r="E3121" t="s">
        <v>390</v>
      </c>
    </row>
    <row r="3122" spans="1:5" x14ac:dyDescent="0.2">
      <c r="A3122" t="s">
        <v>740</v>
      </c>
      <c r="B3122" t="s">
        <v>128</v>
      </c>
      <c r="C3122" t="s">
        <v>384</v>
      </c>
      <c r="D3122" t="s">
        <v>387</v>
      </c>
      <c r="E3122" t="s">
        <v>497</v>
      </c>
    </row>
    <row r="3123" spans="1:5" x14ac:dyDescent="0.2">
      <c r="A3123" t="s">
        <v>740</v>
      </c>
      <c r="B3123" t="s">
        <v>128</v>
      </c>
      <c r="C3123" t="s">
        <v>384</v>
      </c>
      <c r="D3123" t="s">
        <v>387</v>
      </c>
      <c r="E3123" t="s">
        <v>496</v>
      </c>
    </row>
    <row r="3124" spans="1:5" x14ac:dyDescent="0.2">
      <c r="A3124" t="s">
        <v>740</v>
      </c>
      <c r="B3124" t="s">
        <v>128</v>
      </c>
      <c r="C3124" t="s">
        <v>384</v>
      </c>
      <c r="D3124" t="s">
        <v>387</v>
      </c>
      <c r="E3124" t="s">
        <v>445</v>
      </c>
    </row>
    <row r="3125" spans="1:5" x14ac:dyDescent="0.2">
      <c r="A3125" t="s">
        <v>740</v>
      </c>
      <c r="B3125" t="s">
        <v>128</v>
      </c>
      <c r="C3125" t="s">
        <v>384</v>
      </c>
      <c r="D3125" t="s">
        <v>387</v>
      </c>
      <c r="E3125" t="s">
        <v>448</v>
      </c>
    </row>
    <row r="3126" spans="1:5" x14ac:dyDescent="0.2">
      <c r="A3126" t="s">
        <v>740</v>
      </c>
      <c r="B3126" t="s">
        <v>128</v>
      </c>
      <c r="C3126" t="s">
        <v>384</v>
      </c>
      <c r="D3126" t="s">
        <v>387</v>
      </c>
      <c r="E3126" t="s">
        <v>428</v>
      </c>
    </row>
    <row r="3127" spans="1:5" x14ac:dyDescent="0.2">
      <c r="A3127" t="s">
        <v>740</v>
      </c>
      <c r="B3127" t="s">
        <v>128</v>
      </c>
      <c r="C3127" t="s">
        <v>384</v>
      </c>
      <c r="D3127" t="s">
        <v>387</v>
      </c>
      <c r="E3127" t="s">
        <v>451</v>
      </c>
    </row>
    <row r="3128" spans="1:5" x14ac:dyDescent="0.2">
      <c r="A3128" t="s">
        <v>740</v>
      </c>
      <c r="B3128" t="s">
        <v>128</v>
      </c>
      <c r="C3128" t="s">
        <v>386</v>
      </c>
      <c r="D3128" t="s">
        <v>305</v>
      </c>
    </row>
    <row r="3129" spans="1:5" x14ac:dyDescent="0.2">
      <c r="A3129" t="s">
        <v>740</v>
      </c>
      <c r="B3129" t="s">
        <v>128</v>
      </c>
      <c r="C3129" t="s">
        <v>386</v>
      </c>
      <c r="D3129" t="s">
        <v>203</v>
      </c>
    </row>
    <row r="3130" spans="1:5" x14ac:dyDescent="0.2">
      <c r="A3130" t="s">
        <v>740</v>
      </c>
      <c r="B3130" t="s">
        <v>128</v>
      </c>
      <c r="C3130" t="s">
        <v>386</v>
      </c>
      <c r="D3130" t="s">
        <v>172</v>
      </c>
    </row>
    <row r="3131" spans="1:5" x14ac:dyDescent="0.2">
      <c r="A3131" t="s">
        <v>740</v>
      </c>
      <c r="B3131" t="s">
        <v>57</v>
      </c>
      <c r="C3131" t="s">
        <v>384</v>
      </c>
      <c r="D3131" t="s">
        <v>387</v>
      </c>
      <c r="E3131" t="s">
        <v>498</v>
      </c>
    </row>
    <row r="3132" spans="1:5" x14ac:dyDescent="0.2">
      <c r="A3132" t="s">
        <v>740</v>
      </c>
      <c r="B3132" t="s">
        <v>57</v>
      </c>
      <c r="C3132" t="s">
        <v>384</v>
      </c>
      <c r="D3132" t="s">
        <v>387</v>
      </c>
      <c r="E3132" t="s">
        <v>452</v>
      </c>
    </row>
    <row r="3133" spans="1:5" x14ac:dyDescent="0.2">
      <c r="A3133" t="s">
        <v>740</v>
      </c>
      <c r="B3133" t="s">
        <v>57</v>
      </c>
      <c r="C3133" t="s">
        <v>384</v>
      </c>
      <c r="D3133" t="s">
        <v>387</v>
      </c>
      <c r="E3133" t="s">
        <v>476</v>
      </c>
    </row>
    <row r="3134" spans="1:5" x14ac:dyDescent="0.2">
      <c r="A3134" t="s">
        <v>740</v>
      </c>
      <c r="B3134" t="s">
        <v>57</v>
      </c>
      <c r="C3134" t="s">
        <v>384</v>
      </c>
      <c r="D3134" t="s">
        <v>387</v>
      </c>
      <c r="E3134" t="s">
        <v>446</v>
      </c>
    </row>
    <row r="3135" spans="1:5" x14ac:dyDescent="0.2">
      <c r="A3135" t="s">
        <v>740</v>
      </c>
      <c r="B3135" t="s">
        <v>57</v>
      </c>
      <c r="C3135" t="s">
        <v>384</v>
      </c>
      <c r="D3135" t="s">
        <v>387</v>
      </c>
      <c r="E3135" t="s">
        <v>499</v>
      </c>
    </row>
    <row r="3136" spans="1:5" x14ac:dyDescent="0.2">
      <c r="A3136" t="s">
        <v>740</v>
      </c>
      <c r="B3136" t="s">
        <v>57</v>
      </c>
      <c r="C3136" t="s">
        <v>384</v>
      </c>
      <c r="D3136" t="s">
        <v>387</v>
      </c>
      <c r="E3136" t="s">
        <v>500</v>
      </c>
    </row>
    <row r="3137" spans="1:5" x14ac:dyDescent="0.2">
      <c r="A3137" t="s">
        <v>740</v>
      </c>
      <c r="B3137" t="s">
        <v>57</v>
      </c>
      <c r="C3137" t="s">
        <v>384</v>
      </c>
      <c r="D3137" t="s">
        <v>387</v>
      </c>
      <c r="E3137" t="s">
        <v>501</v>
      </c>
    </row>
    <row r="3138" spans="1:5" x14ac:dyDescent="0.2">
      <c r="A3138" t="s">
        <v>740</v>
      </c>
      <c r="B3138" t="s">
        <v>57</v>
      </c>
      <c r="C3138" t="s">
        <v>384</v>
      </c>
      <c r="D3138" t="s">
        <v>387</v>
      </c>
      <c r="E3138" t="s">
        <v>447</v>
      </c>
    </row>
    <row r="3139" spans="1:5" x14ac:dyDescent="0.2">
      <c r="A3139" t="s">
        <v>740</v>
      </c>
      <c r="B3139" t="s">
        <v>57</v>
      </c>
      <c r="C3139" t="s">
        <v>384</v>
      </c>
      <c r="D3139" t="s">
        <v>387</v>
      </c>
      <c r="E3139" t="s">
        <v>448</v>
      </c>
    </row>
    <row r="3140" spans="1:5" x14ac:dyDescent="0.2">
      <c r="A3140" t="s">
        <v>740</v>
      </c>
      <c r="B3140" t="s">
        <v>57</v>
      </c>
      <c r="C3140" t="s">
        <v>384</v>
      </c>
      <c r="D3140" t="s">
        <v>387</v>
      </c>
      <c r="E3140" t="s">
        <v>502</v>
      </c>
    </row>
    <row r="3141" spans="1:5" x14ac:dyDescent="0.2">
      <c r="A3141" t="s">
        <v>740</v>
      </c>
      <c r="B3141" t="s">
        <v>57</v>
      </c>
      <c r="C3141" t="s">
        <v>384</v>
      </c>
      <c r="D3141" t="s">
        <v>232</v>
      </c>
      <c r="E3141" t="s">
        <v>464</v>
      </c>
    </row>
    <row r="3142" spans="1:5" x14ac:dyDescent="0.2">
      <c r="A3142" t="s">
        <v>740</v>
      </c>
      <c r="B3142" t="s">
        <v>57</v>
      </c>
      <c r="C3142" t="s">
        <v>384</v>
      </c>
      <c r="D3142" t="s">
        <v>387</v>
      </c>
      <c r="E3142" t="s">
        <v>455</v>
      </c>
    </row>
    <row r="3143" spans="1:5" x14ac:dyDescent="0.2">
      <c r="A3143" t="s">
        <v>740</v>
      </c>
      <c r="B3143" t="s">
        <v>57</v>
      </c>
      <c r="C3143" t="s">
        <v>384</v>
      </c>
      <c r="D3143" t="s">
        <v>387</v>
      </c>
      <c r="E3143" t="s">
        <v>449</v>
      </c>
    </row>
    <row r="3144" spans="1:5" x14ac:dyDescent="0.2">
      <c r="A3144" t="s">
        <v>740</v>
      </c>
      <c r="B3144" t="s">
        <v>57</v>
      </c>
      <c r="C3144" t="s">
        <v>386</v>
      </c>
      <c r="D3144" t="s">
        <v>315</v>
      </c>
    </row>
    <row r="3145" spans="1:5" x14ac:dyDescent="0.2">
      <c r="A3145" t="s">
        <v>740</v>
      </c>
      <c r="B3145" t="s">
        <v>57</v>
      </c>
      <c r="C3145" t="s">
        <v>386</v>
      </c>
      <c r="D3145" t="s">
        <v>372</v>
      </c>
    </row>
    <row r="3146" spans="1:5" x14ac:dyDescent="0.2">
      <c r="A3146" t="s">
        <v>740</v>
      </c>
      <c r="B3146" t="s">
        <v>319</v>
      </c>
      <c r="C3146" t="s">
        <v>384</v>
      </c>
      <c r="D3146" t="s">
        <v>387</v>
      </c>
      <c r="E3146" t="s">
        <v>452</v>
      </c>
    </row>
    <row r="3147" spans="1:5" x14ac:dyDescent="0.2">
      <c r="A3147" t="s">
        <v>740</v>
      </c>
      <c r="B3147" t="s">
        <v>319</v>
      </c>
      <c r="C3147" t="s">
        <v>384</v>
      </c>
      <c r="D3147" t="s">
        <v>387</v>
      </c>
      <c r="E3147" t="s">
        <v>465</v>
      </c>
    </row>
    <row r="3148" spans="1:5" x14ac:dyDescent="0.2">
      <c r="A3148" t="s">
        <v>740</v>
      </c>
      <c r="B3148" t="s">
        <v>319</v>
      </c>
      <c r="C3148" t="s">
        <v>384</v>
      </c>
      <c r="D3148" t="s">
        <v>387</v>
      </c>
      <c r="E3148" t="s">
        <v>447</v>
      </c>
    </row>
    <row r="3149" spans="1:5" x14ac:dyDescent="0.2">
      <c r="A3149" t="s">
        <v>740</v>
      </c>
      <c r="B3149" t="s">
        <v>319</v>
      </c>
      <c r="C3149" t="s">
        <v>384</v>
      </c>
      <c r="D3149" t="s">
        <v>387</v>
      </c>
      <c r="E3149" t="s">
        <v>448</v>
      </c>
    </row>
    <row r="3150" spans="1:5" x14ac:dyDescent="0.2">
      <c r="A3150" t="s">
        <v>740</v>
      </c>
      <c r="B3150" t="s">
        <v>319</v>
      </c>
      <c r="C3150" t="s">
        <v>384</v>
      </c>
      <c r="D3150" t="s">
        <v>387</v>
      </c>
      <c r="E3150" t="s">
        <v>449</v>
      </c>
    </row>
    <row r="3151" spans="1:5" x14ac:dyDescent="0.2">
      <c r="A3151" t="s">
        <v>740</v>
      </c>
      <c r="B3151" t="s">
        <v>319</v>
      </c>
      <c r="C3151" t="s">
        <v>386</v>
      </c>
      <c r="D3151" t="s">
        <v>372</v>
      </c>
    </row>
    <row r="3152" spans="1:5" x14ac:dyDescent="0.2">
      <c r="A3152" t="s">
        <v>740</v>
      </c>
      <c r="B3152" t="s">
        <v>319</v>
      </c>
      <c r="C3152" t="s">
        <v>386</v>
      </c>
      <c r="D3152" t="s">
        <v>315</v>
      </c>
    </row>
    <row r="3153" spans="1:5" x14ac:dyDescent="0.2">
      <c r="A3153" t="s">
        <v>740</v>
      </c>
      <c r="B3153" t="s">
        <v>317</v>
      </c>
      <c r="C3153" t="s">
        <v>384</v>
      </c>
      <c r="D3153" t="s">
        <v>387</v>
      </c>
      <c r="E3153" t="s">
        <v>448</v>
      </c>
    </row>
    <row r="3154" spans="1:5" x14ac:dyDescent="0.2">
      <c r="A3154" t="s">
        <v>740</v>
      </c>
      <c r="B3154" t="s">
        <v>317</v>
      </c>
      <c r="C3154" t="s">
        <v>384</v>
      </c>
      <c r="D3154" t="s">
        <v>232</v>
      </c>
      <c r="E3154" t="s">
        <v>503</v>
      </c>
    </row>
    <row r="3155" spans="1:5" x14ac:dyDescent="0.2">
      <c r="A3155" t="s">
        <v>740</v>
      </c>
      <c r="B3155" t="s">
        <v>317</v>
      </c>
      <c r="C3155" t="s">
        <v>384</v>
      </c>
      <c r="D3155" t="s">
        <v>387</v>
      </c>
      <c r="E3155" t="s">
        <v>466</v>
      </c>
    </row>
    <row r="3156" spans="1:5" x14ac:dyDescent="0.2">
      <c r="A3156" t="s">
        <v>740</v>
      </c>
      <c r="B3156" t="s">
        <v>317</v>
      </c>
      <c r="C3156" t="s">
        <v>384</v>
      </c>
      <c r="D3156" t="s">
        <v>232</v>
      </c>
      <c r="E3156" t="s">
        <v>464</v>
      </c>
    </row>
    <row r="3157" spans="1:5" x14ac:dyDescent="0.2">
      <c r="A3157" t="s">
        <v>740</v>
      </c>
      <c r="B3157" t="s">
        <v>317</v>
      </c>
      <c r="C3157" t="s">
        <v>384</v>
      </c>
      <c r="D3157" t="s">
        <v>387</v>
      </c>
      <c r="E3157" t="s">
        <v>449</v>
      </c>
    </row>
    <row r="3158" spans="1:5" x14ac:dyDescent="0.2">
      <c r="A3158" t="s">
        <v>740</v>
      </c>
      <c r="B3158" t="s">
        <v>362</v>
      </c>
      <c r="C3158" t="s">
        <v>384</v>
      </c>
      <c r="D3158" t="s">
        <v>372</v>
      </c>
      <c r="E3158" t="s">
        <v>504</v>
      </c>
    </row>
    <row r="3159" spans="1:5" x14ac:dyDescent="0.2">
      <c r="A3159" t="s">
        <v>740</v>
      </c>
      <c r="B3159" t="s">
        <v>362</v>
      </c>
      <c r="C3159" t="s">
        <v>384</v>
      </c>
      <c r="D3159" t="s">
        <v>387</v>
      </c>
      <c r="E3159" t="s">
        <v>448</v>
      </c>
    </row>
    <row r="3160" spans="1:5" x14ac:dyDescent="0.2">
      <c r="A3160" t="s">
        <v>740</v>
      </c>
      <c r="B3160" t="s">
        <v>362</v>
      </c>
      <c r="C3160" t="s">
        <v>384</v>
      </c>
      <c r="D3160" t="s">
        <v>387</v>
      </c>
      <c r="E3160" t="s">
        <v>449</v>
      </c>
    </row>
    <row r="3161" spans="1:5" x14ac:dyDescent="0.2">
      <c r="A3161" t="s">
        <v>740</v>
      </c>
      <c r="B3161" t="s">
        <v>291</v>
      </c>
      <c r="C3161" t="s">
        <v>384</v>
      </c>
      <c r="D3161" t="s">
        <v>387</v>
      </c>
      <c r="E3161" t="s">
        <v>431</v>
      </c>
    </row>
    <row r="3162" spans="1:5" x14ac:dyDescent="0.2">
      <c r="A3162" t="s">
        <v>740</v>
      </c>
      <c r="B3162" t="s">
        <v>291</v>
      </c>
      <c r="C3162" t="s">
        <v>384</v>
      </c>
      <c r="D3162" t="s">
        <v>387</v>
      </c>
      <c r="E3162" t="s">
        <v>432</v>
      </c>
    </row>
    <row r="3163" spans="1:5" x14ac:dyDescent="0.2">
      <c r="A3163" t="s">
        <v>740</v>
      </c>
      <c r="B3163" t="s">
        <v>291</v>
      </c>
      <c r="C3163" t="s">
        <v>384</v>
      </c>
      <c r="D3163" t="s">
        <v>387</v>
      </c>
      <c r="E3163" t="s">
        <v>433</v>
      </c>
    </row>
    <row r="3164" spans="1:5" x14ac:dyDescent="0.2">
      <c r="A3164" t="s">
        <v>740</v>
      </c>
      <c r="B3164" t="s">
        <v>291</v>
      </c>
      <c r="C3164" t="s">
        <v>384</v>
      </c>
      <c r="D3164" t="s">
        <v>387</v>
      </c>
      <c r="E3164" t="s">
        <v>505</v>
      </c>
    </row>
    <row r="3165" spans="1:5" x14ac:dyDescent="0.2">
      <c r="A3165" t="s">
        <v>740</v>
      </c>
      <c r="B3165" t="s">
        <v>291</v>
      </c>
      <c r="C3165" t="s">
        <v>384</v>
      </c>
      <c r="D3165" t="s">
        <v>370</v>
      </c>
      <c r="E3165" t="s">
        <v>506</v>
      </c>
    </row>
    <row r="3166" spans="1:5" x14ac:dyDescent="0.2">
      <c r="A3166" t="s">
        <v>740</v>
      </c>
      <c r="B3166" t="s">
        <v>291</v>
      </c>
      <c r="C3166" t="s">
        <v>384</v>
      </c>
      <c r="D3166" t="s">
        <v>54</v>
      </c>
      <c r="E3166" t="s">
        <v>442</v>
      </c>
    </row>
    <row r="3167" spans="1:5" x14ac:dyDescent="0.2">
      <c r="A3167" t="s">
        <v>740</v>
      </c>
      <c r="B3167" t="s">
        <v>291</v>
      </c>
      <c r="C3167" t="s">
        <v>384</v>
      </c>
      <c r="D3167" t="s">
        <v>264</v>
      </c>
      <c r="E3167" t="s">
        <v>507</v>
      </c>
    </row>
    <row r="3168" spans="1:5" x14ac:dyDescent="0.2">
      <c r="A3168" t="s">
        <v>740</v>
      </c>
      <c r="B3168" t="s">
        <v>291</v>
      </c>
      <c r="C3168" t="s">
        <v>384</v>
      </c>
      <c r="D3168" t="s">
        <v>264</v>
      </c>
      <c r="E3168" t="s">
        <v>508</v>
      </c>
    </row>
    <row r="3169" spans="1:5" x14ac:dyDescent="0.2">
      <c r="A3169" t="s">
        <v>740</v>
      </c>
      <c r="B3169" t="s">
        <v>291</v>
      </c>
      <c r="C3169" t="s">
        <v>384</v>
      </c>
      <c r="D3169" t="s">
        <v>264</v>
      </c>
      <c r="E3169" t="s">
        <v>509</v>
      </c>
    </row>
    <row r="3170" spans="1:5" x14ac:dyDescent="0.2">
      <c r="A3170" t="s">
        <v>740</v>
      </c>
      <c r="B3170" t="s">
        <v>291</v>
      </c>
      <c r="C3170" t="s">
        <v>384</v>
      </c>
      <c r="D3170" t="s">
        <v>264</v>
      </c>
      <c r="E3170" t="s">
        <v>510</v>
      </c>
    </row>
    <row r="3171" spans="1:5" x14ac:dyDescent="0.2">
      <c r="A3171" t="s">
        <v>740</v>
      </c>
      <c r="B3171" t="s">
        <v>291</v>
      </c>
      <c r="C3171" t="s">
        <v>384</v>
      </c>
      <c r="D3171" t="s">
        <v>264</v>
      </c>
      <c r="E3171" t="s">
        <v>511</v>
      </c>
    </row>
    <row r="3172" spans="1:5" x14ac:dyDescent="0.2">
      <c r="A3172" t="s">
        <v>740</v>
      </c>
      <c r="B3172" t="s">
        <v>291</v>
      </c>
      <c r="C3172" t="s">
        <v>384</v>
      </c>
      <c r="D3172" t="s">
        <v>264</v>
      </c>
      <c r="E3172" t="s">
        <v>512</v>
      </c>
    </row>
    <row r="3173" spans="1:5" x14ac:dyDescent="0.2">
      <c r="A3173" t="s">
        <v>740</v>
      </c>
      <c r="B3173" t="s">
        <v>291</v>
      </c>
      <c r="C3173" t="s">
        <v>384</v>
      </c>
      <c r="D3173" t="s">
        <v>264</v>
      </c>
      <c r="E3173" t="s">
        <v>513</v>
      </c>
    </row>
    <row r="3174" spans="1:5" x14ac:dyDescent="0.2">
      <c r="A3174" t="s">
        <v>740</v>
      </c>
      <c r="B3174" t="s">
        <v>291</v>
      </c>
      <c r="C3174" t="s">
        <v>384</v>
      </c>
      <c r="D3174" t="s">
        <v>373</v>
      </c>
      <c r="E3174" t="s">
        <v>514</v>
      </c>
    </row>
    <row r="3175" spans="1:5" x14ac:dyDescent="0.2">
      <c r="A3175" t="s">
        <v>740</v>
      </c>
      <c r="B3175" t="s">
        <v>291</v>
      </c>
      <c r="C3175" t="s">
        <v>384</v>
      </c>
      <c r="D3175" t="s">
        <v>373</v>
      </c>
      <c r="E3175" t="s">
        <v>515</v>
      </c>
    </row>
    <row r="3176" spans="1:5" x14ac:dyDescent="0.2">
      <c r="A3176" t="s">
        <v>740</v>
      </c>
      <c r="B3176" t="s">
        <v>291</v>
      </c>
      <c r="C3176" t="s">
        <v>384</v>
      </c>
      <c r="D3176" t="s">
        <v>387</v>
      </c>
      <c r="E3176" t="s">
        <v>448</v>
      </c>
    </row>
    <row r="3177" spans="1:5" x14ac:dyDescent="0.2">
      <c r="A3177" t="s">
        <v>740</v>
      </c>
      <c r="B3177" t="s">
        <v>291</v>
      </c>
      <c r="C3177" t="s">
        <v>384</v>
      </c>
      <c r="D3177" t="s">
        <v>232</v>
      </c>
      <c r="E3177" t="s">
        <v>503</v>
      </c>
    </row>
    <row r="3178" spans="1:5" x14ac:dyDescent="0.2">
      <c r="A3178" t="s">
        <v>740</v>
      </c>
      <c r="B3178" t="s">
        <v>291</v>
      </c>
      <c r="C3178" t="s">
        <v>384</v>
      </c>
      <c r="D3178" t="s">
        <v>387</v>
      </c>
      <c r="E3178" t="s">
        <v>449</v>
      </c>
    </row>
    <row r="3179" spans="1:5" x14ac:dyDescent="0.2">
      <c r="A3179" t="s">
        <v>740</v>
      </c>
      <c r="B3179" t="s">
        <v>103</v>
      </c>
      <c r="C3179" t="s">
        <v>384</v>
      </c>
      <c r="D3179" t="s">
        <v>387</v>
      </c>
      <c r="E3179" t="s">
        <v>447</v>
      </c>
    </row>
    <row r="3180" spans="1:5" x14ac:dyDescent="0.2">
      <c r="A3180" t="s">
        <v>740</v>
      </c>
      <c r="B3180" t="s">
        <v>103</v>
      </c>
      <c r="C3180" t="s">
        <v>384</v>
      </c>
      <c r="D3180" t="s">
        <v>387</v>
      </c>
      <c r="E3180" t="s">
        <v>448</v>
      </c>
    </row>
    <row r="3181" spans="1:5" x14ac:dyDescent="0.2">
      <c r="A3181" t="s">
        <v>740</v>
      </c>
      <c r="B3181" t="s">
        <v>103</v>
      </c>
      <c r="C3181" t="s">
        <v>384</v>
      </c>
      <c r="D3181" t="s">
        <v>232</v>
      </c>
      <c r="E3181" t="s">
        <v>516</v>
      </c>
    </row>
    <row r="3182" spans="1:5" x14ac:dyDescent="0.2">
      <c r="A3182" t="s">
        <v>740</v>
      </c>
      <c r="B3182" t="s">
        <v>103</v>
      </c>
      <c r="C3182" t="s">
        <v>384</v>
      </c>
      <c r="D3182" t="s">
        <v>387</v>
      </c>
      <c r="E3182" t="s">
        <v>466</v>
      </c>
    </row>
    <row r="3183" spans="1:5" x14ac:dyDescent="0.2">
      <c r="A3183" t="s">
        <v>740</v>
      </c>
      <c r="B3183" t="s">
        <v>103</v>
      </c>
      <c r="C3183" t="s">
        <v>384</v>
      </c>
      <c r="D3183" t="s">
        <v>387</v>
      </c>
      <c r="E3183" t="s">
        <v>449</v>
      </c>
    </row>
    <row r="3184" spans="1:5" x14ac:dyDescent="0.2">
      <c r="A3184" t="s">
        <v>740</v>
      </c>
      <c r="B3184" t="s">
        <v>168</v>
      </c>
      <c r="C3184" t="s">
        <v>384</v>
      </c>
      <c r="D3184" t="s">
        <v>387</v>
      </c>
      <c r="E3184" t="s">
        <v>448</v>
      </c>
    </row>
    <row r="3185" spans="1:5" x14ac:dyDescent="0.2">
      <c r="A3185" t="s">
        <v>740</v>
      </c>
      <c r="B3185" t="s">
        <v>168</v>
      </c>
      <c r="C3185" t="s">
        <v>384</v>
      </c>
      <c r="D3185" t="s">
        <v>232</v>
      </c>
      <c r="E3185" t="s">
        <v>517</v>
      </c>
    </row>
    <row r="3186" spans="1:5" x14ac:dyDescent="0.2">
      <c r="A3186" t="s">
        <v>740</v>
      </c>
      <c r="B3186" t="s">
        <v>168</v>
      </c>
      <c r="C3186" t="s">
        <v>384</v>
      </c>
      <c r="D3186" t="s">
        <v>387</v>
      </c>
      <c r="E3186" t="s">
        <v>466</v>
      </c>
    </row>
    <row r="3187" spans="1:5" x14ac:dyDescent="0.2">
      <c r="A3187" t="s">
        <v>740</v>
      </c>
      <c r="B3187" t="s">
        <v>168</v>
      </c>
      <c r="C3187" t="s">
        <v>384</v>
      </c>
      <c r="D3187" t="s">
        <v>387</v>
      </c>
      <c r="E3187" t="s">
        <v>449</v>
      </c>
    </row>
    <row r="3188" spans="1:5" x14ac:dyDescent="0.2">
      <c r="A3188" t="s">
        <v>740</v>
      </c>
      <c r="B3188" t="s">
        <v>168</v>
      </c>
      <c r="C3188" t="s">
        <v>384</v>
      </c>
      <c r="D3188" t="s">
        <v>387</v>
      </c>
      <c r="E3188" t="s">
        <v>447</v>
      </c>
    </row>
    <row r="3189" spans="1:5" x14ac:dyDescent="0.2">
      <c r="A3189" t="s">
        <v>740</v>
      </c>
      <c r="B3189" t="s">
        <v>142</v>
      </c>
      <c r="C3189" t="s">
        <v>384</v>
      </c>
      <c r="D3189" t="s">
        <v>198</v>
      </c>
      <c r="E3189" t="s">
        <v>518</v>
      </c>
    </row>
    <row r="3190" spans="1:5" x14ac:dyDescent="0.2">
      <c r="A3190" t="s">
        <v>740</v>
      </c>
      <c r="B3190" t="s">
        <v>142</v>
      </c>
      <c r="C3190" t="s">
        <v>384</v>
      </c>
      <c r="D3190" t="s">
        <v>198</v>
      </c>
      <c r="E3190" t="s">
        <v>519</v>
      </c>
    </row>
    <row r="3191" spans="1:5" x14ac:dyDescent="0.2">
      <c r="A3191" t="s">
        <v>740</v>
      </c>
      <c r="B3191" t="s">
        <v>142</v>
      </c>
      <c r="C3191" t="s">
        <v>384</v>
      </c>
      <c r="D3191" t="s">
        <v>198</v>
      </c>
      <c r="E3191" t="s">
        <v>520</v>
      </c>
    </row>
    <row r="3192" spans="1:5" x14ac:dyDescent="0.2">
      <c r="A3192" t="s">
        <v>740</v>
      </c>
      <c r="B3192" t="s">
        <v>142</v>
      </c>
      <c r="C3192" t="s">
        <v>384</v>
      </c>
      <c r="D3192" t="s">
        <v>198</v>
      </c>
      <c r="E3192" t="s">
        <v>521</v>
      </c>
    </row>
    <row r="3193" spans="1:5" x14ac:dyDescent="0.2">
      <c r="A3193" t="s">
        <v>740</v>
      </c>
      <c r="B3193" t="s">
        <v>142</v>
      </c>
      <c r="C3193" t="s">
        <v>384</v>
      </c>
      <c r="D3193" t="s">
        <v>198</v>
      </c>
      <c r="E3193" t="s">
        <v>522</v>
      </c>
    </row>
    <row r="3194" spans="1:5" x14ac:dyDescent="0.2">
      <c r="A3194" t="s">
        <v>740</v>
      </c>
      <c r="B3194" t="s">
        <v>142</v>
      </c>
      <c r="C3194" t="s">
        <v>384</v>
      </c>
      <c r="D3194" t="s">
        <v>198</v>
      </c>
      <c r="E3194" t="s">
        <v>523</v>
      </c>
    </row>
    <row r="3195" spans="1:5" x14ac:dyDescent="0.2">
      <c r="A3195" t="s">
        <v>740</v>
      </c>
      <c r="B3195" t="s">
        <v>142</v>
      </c>
      <c r="C3195" t="s">
        <v>384</v>
      </c>
      <c r="D3195" t="s">
        <v>387</v>
      </c>
      <c r="E3195" t="s">
        <v>498</v>
      </c>
    </row>
    <row r="3196" spans="1:5" x14ac:dyDescent="0.2">
      <c r="A3196" t="s">
        <v>740</v>
      </c>
      <c r="B3196" t="s">
        <v>142</v>
      </c>
      <c r="C3196" t="s">
        <v>384</v>
      </c>
      <c r="D3196" t="s">
        <v>387</v>
      </c>
      <c r="E3196" t="s">
        <v>452</v>
      </c>
    </row>
    <row r="3197" spans="1:5" x14ac:dyDescent="0.2">
      <c r="A3197" t="s">
        <v>740</v>
      </c>
      <c r="B3197" t="s">
        <v>142</v>
      </c>
      <c r="C3197" t="s">
        <v>384</v>
      </c>
      <c r="D3197" t="s">
        <v>387</v>
      </c>
      <c r="E3197" t="s">
        <v>446</v>
      </c>
    </row>
    <row r="3198" spans="1:5" x14ac:dyDescent="0.2">
      <c r="A3198" t="s">
        <v>740</v>
      </c>
      <c r="B3198" t="s">
        <v>142</v>
      </c>
      <c r="C3198" t="s">
        <v>384</v>
      </c>
      <c r="D3198" t="s">
        <v>387</v>
      </c>
      <c r="E3198" t="s">
        <v>499</v>
      </c>
    </row>
    <row r="3199" spans="1:5" x14ac:dyDescent="0.2">
      <c r="A3199" t="s">
        <v>740</v>
      </c>
      <c r="B3199" t="s">
        <v>142</v>
      </c>
      <c r="C3199" t="s">
        <v>384</v>
      </c>
      <c r="D3199" t="s">
        <v>387</v>
      </c>
      <c r="E3199" t="s">
        <v>447</v>
      </c>
    </row>
    <row r="3200" spans="1:5" x14ac:dyDescent="0.2">
      <c r="A3200" t="s">
        <v>740</v>
      </c>
      <c r="B3200" t="s">
        <v>142</v>
      </c>
      <c r="C3200" t="s">
        <v>384</v>
      </c>
      <c r="D3200" t="s">
        <v>387</v>
      </c>
      <c r="E3200" t="s">
        <v>448</v>
      </c>
    </row>
    <row r="3201" spans="1:5" x14ac:dyDescent="0.2">
      <c r="A3201" t="s">
        <v>740</v>
      </c>
      <c r="B3201" t="s">
        <v>142</v>
      </c>
      <c r="C3201" t="s">
        <v>384</v>
      </c>
      <c r="D3201" t="s">
        <v>232</v>
      </c>
      <c r="E3201" t="s">
        <v>503</v>
      </c>
    </row>
    <row r="3202" spans="1:5" x14ac:dyDescent="0.2">
      <c r="A3202" t="s">
        <v>740</v>
      </c>
      <c r="B3202" t="s">
        <v>142</v>
      </c>
      <c r="C3202" t="s">
        <v>384</v>
      </c>
      <c r="D3202" t="s">
        <v>232</v>
      </c>
      <c r="E3202" t="s">
        <v>516</v>
      </c>
    </row>
    <row r="3203" spans="1:5" x14ac:dyDescent="0.2">
      <c r="A3203" t="s">
        <v>740</v>
      </c>
      <c r="B3203" t="s">
        <v>142</v>
      </c>
      <c r="C3203" t="s">
        <v>384</v>
      </c>
      <c r="D3203" t="s">
        <v>387</v>
      </c>
      <c r="E3203" t="s">
        <v>466</v>
      </c>
    </row>
    <row r="3204" spans="1:5" x14ac:dyDescent="0.2">
      <c r="A3204" t="s">
        <v>740</v>
      </c>
      <c r="B3204" t="s">
        <v>142</v>
      </c>
      <c r="C3204" t="s">
        <v>384</v>
      </c>
      <c r="D3204" t="s">
        <v>387</v>
      </c>
      <c r="E3204" t="s">
        <v>449</v>
      </c>
    </row>
    <row r="3205" spans="1:5" x14ac:dyDescent="0.2">
      <c r="A3205" t="s">
        <v>740</v>
      </c>
      <c r="B3205" t="s">
        <v>77</v>
      </c>
      <c r="C3205" t="s">
        <v>384</v>
      </c>
      <c r="D3205" t="s">
        <v>387</v>
      </c>
      <c r="E3205" t="s">
        <v>524</v>
      </c>
    </row>
    <row r="3206" spans="1:5" x14ac:dyDescent="0.2">
      <c r="A3206" t="s">
        <v>740</v>
      </c>
      <c r="B3206" t="s">
        <v>77</v>
      </c>
      <c r="C3206" t="s">
        <v>384</v>
      </c>
      <c r="D3206" t="s">
        <v>387</v>
      </c>
      <c r="E3206" t="s">
        <v>447</v>
      </c>
    </row>
    <row r="3207" spans="1:5" x14ac:dyDescent="0.2">
      <c r="A3207" t="s">
        <v>740</v>
      </c>
      <c r="B3207" t="s">
        <v>77</v>
      </c>
      <c r="C3207" t="s">
        <v>384</v>
      </c>
      <c r="D3207" t="s">
        <v>387</v>
      </c>
      <c r="E3207" t="s">
        <v>448</v>
      </c>
    </row>
    <row r="3208" spans="1:5" x14ac:dyDescent="0.2">
      <c r="A3208" t="s">
        <v>740</v>
      </c>
      <c r="B3208" t="s">
        <v>77</v>
      </c>
      <c r="C3208" t="s">
        <v>384</v>
      </c>
      <c r="D3208" t="s">
        <v>232</v>
      </c>
      <c r="E3208" t="s">
        <v>464</v>
      </c>
    </row>
    <row r="3209" spans="1:5" x14ac:dyDescent="0.2">
      <c r="A3209" t="s">
        <v>740</v>
      </c>
      <c r="B3209" t="s">
        <v>77</v>
      </c>
      <c r="C3209" t="s">
        <v>384</v>
      </c>
      <c r="D3209" t="s">
        <v>387</v>
      </c>
      <c r="E3209" t="s">
        <v>466</v>
      </c>
    </row>
    <row r="3210" spans="1:5" x14ac:dyDescent="0.2">
      <c r="A3210" t="s">
        <v>740</v>
      </c>
      <c r="B3210" t="s">
        <v>77</v>
      </c>
      <c r="C3210" t="s">
        <v>384</v>
      </c>
      <c r="D3210" t="s">
        <v>387</v>
      </c>
      <c r="E3210" t="s">
        <v>449</v>
      </c>
    </row>
    <row r="3211" spans="1:5" x14ac:dyDescent="0.2">
      <c r="A3211" t="s">
        <v>740</v>
      </c>
      <c r="B3211" t="s">
        <v>98</v>
      </c>
      <c r="C3211" t="s">
        <v>384</v>
      </c>
      <c r="D3211" t="s">
        <v>270</v>
      </c>
      <c r="E3211" t="s">
        <v>525</v>
      </c>
    </row>
    <row r="3212" spans="1:5" x14ac:dyDescent="0.2">
      <c r="A3212" t="s">
        <v>740</v>
      </c>
      <c r="B3212" t="s">
        <v>98</v>
      </c>
      <c r="C3212" t="s">
        <v>384</v>
      </c>
      <c r="D3212" t="s">
        <v>270</v>
      </c>
      <c r="E3212" t="s">
        <v>526</v>
      </c>
    </row>
    <row r="3213" spans="1:5" x14ac:dyDescent="0.2">
      <c r="A3213" t="s">
        <v>740</v>
      </c>
      <c r="B3213" t="s">
        <v>98</v>
      </c>
      <c r="C3213" t="s">
        <v>384</v>
      </c>
      <c r="D3213" t="s">
        <v>270</v>
      </c>
      <c r="E3213" t="s">
        <v>527</v>
      </c>
    </row>
    <row r="3214" spans="1:5" x14ac:dyDescent="0.2">
      <c r="A3214" t="s">
        <v>740</v>
      </c>
      <c r="B3214" t="s">
        <v>98</v>
      </c>
      <c r="C3214" t="s">
        <v>384</v>
      </c>
      <c r="D3214" t="s">
        <v>270</v>
      </c>
      <c r="E3214" t="s">
        <v>528</v>
      </c>
    </row>
    <row r="3215" spans="1:5" x14ac:dyDescent="0.2">
      <c r="A3215" t="s">
        <v>740</v>
      </c>
      <c r="B3215" t="s">
        <v>98</v>
      </c>
      <c r="C3215" t="s">
        <v>384</v>
      </c>
      <c r="D3215" t="s">
        <v>387</v>
      </c>
      <c r="E3215" t="s">
        <v>476</v>
      </c>
    </row>
    <row r="3216" spans="1:5" x14ac:dyDescent="0.2">
      <c r="A3216" t="s">
        <v>740</v>
      </c>
      <c r="B3216" t="s">
        <v>98</v>
      </c>
      <c r="C3216" t="s">
        <v>384</v>
      </c>
      <c r="D3216" t="s">
        <v>387</v>
      </c>
      <c r="E3216" t="s">
        <v>499</v>
      </c>
    </row>
    <row r="3217" spans="1:5" x14ac:dyDescent="0.2">
      <c r="A3217" t="s">
        <v>740</v>
      </c>
      <c r="B3217" t="s">
        <v>98</v>
      </c>
      <c r="C3217" t="s">
        <v>384</v>
      </c>
      <c r="D3217" t="s">
        <v>387</v>
      </c>
      <c r="E3217" t="s">
        <v>529</v>
      </c>
    </row>
    <row r="3218" spans="1:5" x14ac:dyDescent="0.2">
      <c r="A3218" t="s">
        <v>740</v>
      </c>
      <c r="B3218" t="s">
        <v>98</v>
      </c>
      <c r="C3218" t="s">
        <v>384</v>
      </c>
      <c r="D3218" t="s">
        <v>387</v>
      </c>
      <c r="E3218" t="s">
        <v>447</v>
      </c>
    </row>
    <row r="3219" spans="1:5" x14ac:dyDescent="0.2">
      <c r="A3219" t="s">
        <v>740</v>
      </c>
      <c r="B3219" t="s">
        <v>98</v>
      </c>
      <c r="C3219" t="s">
        <v>384</v>
      </c>
      <c r="D3219" t="s">
        <v>387</v>
      </c>
      <c r="E3219" t="s">
        <v>448</v>
      </c>
    </row>
    <row r="3220" spans="1:5" x14ac:dyDescent="0.2">
      <c r="A3220" t="s">
        <v>740</v>
      </c>
      <c r="B3220" t="s">
        <v>98</v>
      </c>
      <c r="C3220" t="s">
        <v>384</v>
      </c>
      <c r="D3220" t="s">
        <v>387</v>
      </c>
      <c r="E3220" t="s">
        <v>466</v>
      </c>
    </row>
    <row r="3221" spans="1:5" x14ac:dyDescent="0.2">
      <c r="A3221" t="s">
        <v>740</v>
      </c>
      <c r="B3221" t="s">
        <v>98</v>
      </c>
      <c r="C3221" t="s">
        <v>384</v>
      </c>
      <c r="D3221" t="s">
        <v>387</v>
      </c>
      <c r="E3221" t="s">
        <v>530</v>
      </c>
    </row>
    <row r="3222" spans="1:5" x14ac:dyDescent="0.2">
      <c r="A3222" t="s">
        <v>740</v>
      </c>
      <c r="B3222" t="s">
        <v>98</v>
      </c>
      <c r="C3222" t="s">
        <v>384</v>
      </c>
      <c r="D3222" t="s">
        <v>387</v>
      </c>
      <c r="E3222" t="s">
        <v>449</v>
      </c>
    </row>
    <row r="3223" spans="1:5" x14ac:dyDescent="0.2">
      <c r="A3223" t="s">
        <v>740</v>
      </c>
      <c r="B3223" t="s">
        <v>98</v>
      </c>
      <c r="C3223" t="s">
        <v>386</v>
      </c>
      <c r="D3223" t="s">
        <v>372</v>
      </c>
    </row>
    <row r="3224" spans="1:5" x14ac:dyDescent="0.2">
      <c r="A3224" t="s">
        <v>740</v>
      </c>
      <c r="B3224" t="s">
        <v>5</v>
      </c>
      <c r="C3224" t="s">
        <v>384</v>
      </c>
      <c r="D3224" t="s">
        <v>387</v>
      </c>
      <c r="E3224" t="s">
        <v>448</v>
      </c>
    </row>
    <row r="3225" spans="1:5" x14ac:dyDescent="0.2">
      <c r="A3225" t="s">
        <v>740</v>
      </c>
      <c r="B3225" t="s">
        <v>5</v>
      </c>
      <c r="C3225" t="s">
        <v>386</v>
      </c>
      <c r="D3225" t="s">
        <v>305</v>
      </c>
    </row>
    <row r="3226" spans="1:5" x14ac:dyDescent="0.2">
      <c r="A3226" t="s">
        <v>740</v>
      </c>
      <c r="B3226" t="s">
        <v>5</v>
      </c>
      <c r="C3226" t="s">
        <v>386</v>
      </c>
      <c r="D3226" t="s">
        <v>270</v>
      </c>
    </row>
    <row r="3227" spans="1:5" x14ac:dyDescent="0.2">
      <c r="A3227" t="s">
        <v>740</v>
      </c>
      <c r="B3227" t="s">
        <v>5</v>
      </c>
      <c r="C3227" t="s">
        <v>386</v>
      </c>
      <c r="D3227" t="s">
        <v>98</v>
      </c>
    </row>
    <row r="3228" spans="1:5" x14ac:dyDescent="0.2">
      <c r="A3228" t="s">
        <v>740</v>
      </c>
      <c r="B3228" t="s">
        <v>5</v>
      </c>
      <c r="C3228" t="s">
        <v>386</v>
      </c>
      <c r="D3228" t="s">
        <v>261</v>
      </c>
    </row>
    <row r="3229" spans="1:5" x14ac:dyDescent="0.2">
      <c r="A3229" t="s">
        <v>740</v>
      </c>
      <c r="B3229" t="s">
        <v>270</v>
      </c>
      <c r="C3229" t="s">
        <v>384</v>
      </c>
      <c r="D3229" t="s">
        <v>387</v>
      </c>
      <c r="E3229" t="s">
        <v>531</v>
      </c>
    </row>
    <row r="3230" spans="1:5" x14ac:dyDescent="0.2">
      <c r="A3230" t="s">
        <v>740</v>
      </c>
      <c r="B3230" t="s">
        <v>270</v>
      </c>
      <c r="C3230" t="s">
        <v>384</v>
      </c>
      <c r="D3230" t="s">
        <v>387</v>
      </c>
      <c r="E3230" t="s">
        <v>447</v>
      </c>
    </row>
    <row r="3231" spans="1:5" x14ac:dyDescent="0.2">
      <c r="A3231" t="s">
        <v>740</v>
      </c>
      <c r="B3231" t="s">
        <v>270</v>
      </c>
      <c r="C3231" t="s">
        <v>384</v>
      </c>
      <c r="D3231" t="s">
        <v>387</v>
      </c>
      <c r="E3231" t="s">
        <v>448</v>
      </c>
    </row>
    <row r="3232" spans="1:5" x14ac:dyDescent="0.2">
      <c r="A3232" t="s">
        <v>740</v>
      </c>
      <c r="B3232" t="s">
        <v>270</v>
      </c>
      <c r="C3232" t="s">
        <v>386</v>
      </c>
      <c r="D3232" t="s">
        <v>372</v>
      </c>
    </row>
    <row r="3233" spans="1:5" x14ac:dyDescent="0.2">
      <c r="A3233" t="s">
        <v>740</v>
      </c>
      <c r="B3233" t="s">
        <v>102</v>
      </c>
      <c r="C3233" t="s">
        <v>384</v>
      </c>
      <c r="D3233" t="s">
        <v>226</v>
      </c>
      <c r="E3233" t="s">
        <v>394</v>
      </c>
    </row>
    <row r="3234" spans="1:5" x14ac:dyDescent="0.2">
      <c r="A3234" t="s">
        <v>740</v>
      </c>
      <c r="B3234" t="s">
        <v>102</v>
      </c>
      <c r="C3234" t="s">
        <v>384</v>
      </c>
      <c r="D3234" t="s">
        <v>226</v>
      </c>
      <c r="E3234" t="s">
        <v>393</v>
      </c>
    </row>
    <row r="3235" spans="1:5" x14ac:dyDescent="0.2">
      <c r="A3235" t="s">
        <v>740</v>
      </c>
      <c r="B3235" t="s">
        <v>102</v>
      </c>
      <c r="C3235" t="s">
        <v>384</v>
      </c>
      <c r="D3235" t="s">
        <v>194</v>
      </c>
      <c r="E3235" t="s">
        <v>532</v>
      </c>
    </row>
    <row r="3236" spans="1:5" x14ac:dyDescent="0.2">
      <c r="A3236" t="s">
        <v>740</v>
      </c>
      <c r="B3236" t="s">
        <v>102</v>
      </c>
      <c r="C3236" t="s">
        <v>384</v>
      </c>
      <c r="D3236" t="s">
        <v>23</v>
      </c>
      <c r="E3236" t="s">
        <v>533</v>
      </c>
    </row>
    <row r="3237" spans="1:5" x14ac:dyDescent="0.2">
      <c r="A3237" t="s">
        <v>740</v>
      </c>
      <c r="B3237" t="s">
        <v>102</v>
      </c>
      <c r="C3237" t="s">
        <v>384</v>
      </c>
      <c r="D3237" t="s">
        <v>67</v>
      </c>
      <c r="E3237" t="s">
        <v>534</v>
      </c>
    </row>
    <row r="3238" spans="1:5" x14ac:dyDescent="0.2">
      <c r="A3238" t="s">
        <v>740</v>
      </c>
      <c r="B3238" t="s">
        <v>102</v>
      </c>
      <c r="C3238" t="s">
        <v>384</v>
      </c>
      <c r="D3238" t="s">
        <v>67</v>
      </c>
      <c r="E3238" t="s">
        <v>535</v>
      </c>
    </row>
    <row r="3239" spans="1:5" x14ac:dyDescent="0.2">
      <c r="A3239" t="s">
        <v>740</v>
      </c>
      <c r="B3239" t="s">
        <v>102</v>
      </c>
      <c r="C3239" t="s">
        <v>384</v>
      </c>
      <c r="D3239" t="s">
        <v>67</v>
      </c>
      <c r="E3239" t="s">
        <v>536</v>
      </c>
    </row>
    <row r="3240" spans="1:5" x14ac:dyDescent="0.2">
      <c r="A3240" t="s">
        <v>740</v>
      </c>
      <c r="B3240" t="s">
        <v>102</v>
      </c>
      <c r="C3240" t="s">
        <v>384</v>
      </c>
      <c r="D3240" t="s">
        <v>67</v>
      </c>
      <c r="E3240" t="s">
        <v>537</v>
      </c>
    </row>
    <row r="3241" spans="1:5" x14ac:dyDescent="0.2">
      <c r="A3241" t="s">
        <v>740</v>
      </c>
      <c r="B3241" t="s">
        <v>102</v>
      </c>
      <c r="C3241" t="s">
        <v>384</v>
      </c>
      <c r="D3241" t="s">
        <v>222</v>
      </c>
      <c r="E3241" t="s">
        <v>538</v>
      </c>
    </row>
    <row r="3242" spans="1:5" x14ac:dyDescent="0.2">
      <c r="A3242" t="s">
        <v>740</v>
      </c>
      <c r="B3242" t="s">
        <v>102</v>
      </c>
      <c r="C3242" t="s">
        <v>384</v>
      </c>
      <c r="D3242" t="s">
        <v>65</v>
      </c>
      <c r="E3242" t="s">
        <v>539</v>
      </c>
    </row>
    <row r="3243" spans="1:5" x14ac:dyDescent="0.2">
      <c r="A3243" t="s">
        <v>740</v>
      </c>
      <c r="B3243" t="s">
        <v>102</v>
      </c>
      <c r="C3243" t="s">
        <v>384</v>
      </c>
      <c r="D3243" t="s">
        <v>65</v>
      </c>
      <c r="E3243" t="s">
        <v>540</v>
      </c>
    </row>
    <row r="3244" spans="1:5" x14ac:dyDescent="0.2">
      <c r="A3244" t="s">
        <v>740</v>
      </c>
      <c r="B3244" t="s">
        <v>102</v>
      </c>
      <c r="C3244" t="s">
        <v>384</v>
      </c>
      <c r="D3244" t="s">
        <v>65</v>
      </c>
      <c r="E3244" t="s">
        <v>541</v>
      </c>
    </row>
    <row r="3245" spans="1:5" x14ac:dyDescent="0.2">
      <c r="A3245" t="s">
        <v>740</v>
      </c>
      <c r="B3245" t="s">
        <v>102</v>
      </c>
      <c r="C3245" t="s">
        <v>384</v>
      </c>
      <c r="D3245" t="s">
        <v>65</v>
      </c>
      <c r="E3245" t="s">
        <v>542</v>
      </c>
    </row>
    <row r="3246" spans="1:5" x14ac:dyDescent="0.2">
      <c r="A3246" t="s">
        <v>740</v>
      </c>
      <c r="B3246" t="s">
        <v>102</v>
      </c>
      <c r="C3246" t="s">
        <v>384</v>
      </c>
      <c r="D3246" t="s">
        <v>65</v>
      </c>
      <c r="E3246" t="s">
        <v>543</v>
      </c>
    </row>
    <row r="3247" spans="1:5" x14ac:dyDescent="0.2">
      <c r="A3247" t="s">
        <v>740</v>
      </c>
      <c r="B3247" t="s">
        <v>102</v>
      </c>
      <c r="C3247" t="s">
        <v>384</v>
      </c>
      <c r="D3247" t="s">
        <v>387</v>
      </c>
      <c r="E3247" t="s">
        <v>448</v>
      </c>
    </row>
    <row r="3248" spans="1:5" x14ac:dyDescent="0.2">
      <c r="A3248" t="s">
        <v>740</v>
      </c>
      <c r="B3248" t="s">
        <v>102</v>
      </c>
      <c r="C3248" t="s">
        <v>384</v>
      </c>
      <c r="D3248" t="s">
        <v>232</v>
      </c>
      <c r="E3248" t="s">
        <v>503</v>
      </c>
    </row>
    <row r="3249" spans="1:5" x14ac:dyDescent="0.2">
      <c r="A3249" t="s">
        <v>740</v>
      </c>
      <c r="B3249" t="s">
        <v>102</v>
      </c>
      <c r="C3249" t="s">
        <v>384</v>
      </c>
      <c r="D3249" t="s">
        <v>387</v>
      </c>
      <c r="E3249" t="s">
        <v>530</v>
      </c>
    </row>
    <row r="3250" spans="1:5" x14ac:dyDescent="0.2">
      <c r="A3250" t="s">
        <v>740</v>
      </c>
      <c r="B3250" t="s">
        <v>93</v>
      </c>
      <c r="C3250" t="s">
        <v>384</v>
      </c>
      <c r="D3250" t="s">
        <v>226</v>
      </c>
      <c r="E3250" t="s">
        <v>394</v>
      </c>
    </row>
    <row r="3251" spans="1:5" x14ac:dyDescent="0.2">
      <c r="A3251" t="s">
        <v>740</v>
      </c>
      <c r="B3251" t="s">
        <v>93</v>
      </c>
      <c r="C3251" t="s">
        <v>384</v>
      </c>
      <c r="D3251" t="s">
        <v>226</v>
      </c>
      <c r="E3251" t="s">
        <v>393</v>
      </c>
    </row>
    <row r="3252" spans="1:5" x14ac:dyDescent="0.2">
      <c r="A3252" t="s">
        <v>740</v>
      </c>
      <c r="B3252" t="s">
        <v>93</v>
      </c>
      <c r="C3252" t="s">
        <v>384</v>
      </c>
      <c r="D3252" t="s">
        <v>387</v>
      </c>
      <c r="E3252" t="s">
        <v>448</v>
      </c>
    </row>
    <row r="3253" spans="1:5" x14ac:dyDescent="0.2">
      <c r="A3253" t="s">
        <v>740</v>
      </c>
      <c r="B3253" t="s">
        <v>93</v>
      </c>
      <c r="C3253" t="s">
        <v>384</v>
      </c>
      <c r="D3253" t="s">
        <v>232</v>
      </c>
      <c r="E3253" t="s">
        <v>544</v>
      </c>
    </row>
    <row r="3254" spans="1:5" x14ac:dyDescent="0.2">
      <c r="A3254" t="s">
        <v>740</v>
      </c>
      <c r="B3254" t="s">
        <v>93</v>
      </c>
      <c r="C3254" t="s">
        <v>384</v>
      </c>
      <c r="D3254" t="s">
        <v>387</v>
      </c>
      <c r="E3254" t="s">
        <v>455</v>
      </c>
    </row>
    <row r="3255" spans="1:5" x14ac:dyDescent="0.2">
      <c r="A3255" t="s">
        <v>740</v>
      </c>
      <c r="B3255" t="s">
        <v>93</v>
      </c>
      <c r="C3255" t="s">
        <v>384</v>
      </c>
      <c r="D3255" t="s">
        <v>387</v>
      </c>
      <c r="E3255" t="s">
        <v>449</v>
      </c>
    </row>
    <row r="3256" spans="1:5" x14ac:dyDescent="0.2">
      <c r="A3256" t="s">
        <v>740</v>
      </c>
      <c r="B3256" t="s">
        <v>93</v>
      </c>
      <c r="C3256" t="s">
        <v>386</v>
      </c>
      <c r="D3256" t="s">
        <v>372</v>
      </c>
    </row>
    <row r="3257" spans="1:5" x14ac:dyDescent="0.2">
      <c r="A3257" t="s">
        <v>740</v>
      </c>
      <c r="B3257" t="s">
        <v>93</v>
      </c>
      <c r="C3257" t="s">
        <v>386</v>
      </c>
      <c r="D3257" t="s">
        <v>315</v>
      </c>
    </row>
    <row r="3258" spans="1:5" x14ac:dyDescent="0.2">
      <c r="A3258" t="s">
        <v>740</v>
      </c>
      <c r="B3258" t="s">
        <v>194</v>
      </c>
      <c r="C3258" t="s">
        <v>384</v>
      </c>
      <c r="D3258" t="s">
        <v>226</v>
      </c>
      <c r="E3258" t="s">
        <v>394</v>
      </c>
    </row>
    <row r="3259" spans="1:5" x14ac:dyDescent="0.2">
      <c r="A3259" t="s">
        <v>740</v>
      </c>
      <c r="B3259" t="s">
        <v>194</v>
      </c>
      <c r="C3259" t="s">
        <v>384</v>
      </c>
      <c r="D3259" t="s">
        <v>226</v>
      </c>
      <c r="E3259" t="s">
        <v>545</v>
      </c>
    </row>
    <row r="3260" spans="1:5" x14ac:dyDescent="0.2">
      <c r="A3260" t="s">
        <v>740</v>
      </c>
      <c r="B3260" t="s">
        <v>194</v>
      </c>
      <c r="C3260" t="s">
        <v>384</v>
      </c>
      <c r="D3260" t="s">
        <v>226</v>
      </c>
      <c r="E3260" t="s">
        <v>417</v>
      </c>
    </row>
    <row r="3261" spans="1:5" x14ac:dyDescent="0.2">
      <c r="A3261" t="s">
        <v>740</v>
      </c>
      <c r="B3261" t="s">
        <v>194</v>
      </c>
      <c r="C3261" t="s">
        <v>384</v>
      </c>
      <c r="D3261" t="s">
        <v>226</v>
      </c>
      <c r="E3261" t="s">
        <v>393</v>
      </c>
    </row>
    <row r="3262" spans="1:5" x14ac:dyDescent="0.2">
      <c r="A3262" t="s">
        <v>740</v>
      </c>
      <c r="B3262" t="s">
        <v>194</v>
      </c>
      <c r="C3262" t="s">
        <v>384</v>
      </c>
      <c r="D3262" t="s">
        <v>387</v>
      </c>
      <c r="E3262" t="s">
        <v>546</v>
      </c>
    </row>
    <row r="3263" spans="1:5" x14ac:dyDescent="0.2">
      <c r="A3263" t="s">
        <v>740</v>
      </c>
      <c r="B3263" t="s">
        <v>194</v>
      </c>
      <c r="C3263" t="s">
        <v>384</v>
      </c>
      <c r="D3263" t="s">
        <v>387</v>
      </c>
      <c r="E3263" t="s">
        <v>448</v>
      </c>
    </row>
    <row r="3264" spans="1:5" x14ac:dyDescent="0.2">
      <c r="A3264" t="s">
        <v>740</v>
      </c>
      <c r="B3264" t="s">
        <v>194</v>
      </c>
      <c r="C3264" t="s">
        <v>384</v>
      </c>
      <c r="D3264" t="s">
        <v>387</v>
      </c>
      <c r="E3264" t="s">
        <v>547</v>
      </c>
    </row>
    <row r="3265" spans="1:5" x14ac:dyDescent="0.2">
      <c r="A3265" t="s">
        <v>740</v>
      </c>
      <c r="B3265" t="s">
        <v>194</v>
      </c>
      <c r="C3265" t="s">
        <v>384</v>
      </c>
      <c r="D3265" t="s">
        <v>387</v>
      </c>
      <c r="E3265" t="s">
        <v>548</v>
      </c>
    </row>
    <row r="3266" spans="1:5" x14ac:dyDescent="0.2">
      <c r="A3266" t="s">
        <v>740</v>
      </c>
      <c r="B3266" t="s">
        <v>194</v>
      </c>
      <c r="C3266" t="s">
        <v>384</v>
      </c>
      <c r="D3266" t="s">
        <v>232</v>
      </c>
      <c r="E3266" t="s">
        <v>544</v>
      </c>
    </row>
    <row r="3267" spans="1:5" x14ac:dyDescent="0.2">
      <c r="A3267" t="s">
        <v>740</v>
      </c>
      <c r="B3267" t="s">
        <v>194</v>
      </c>
      <c r="C3267" t="s">
        <v>384</v>
      </c>
      <c r="D3267" t="s">
        <v>232</v>
      </c>
      <c r="E3267" t="s">
        <v>549</v>
      </c>
    </row>
    <row r="3268" spans="1:5" x14ac:dyDescent="0.2">
      <c r="A3268" t="s">
        <v>740</v>
      </c>
      <c r="B3268" t="s">
        <v>194</v>
      </c>
      <c r="C3268" t="s">
        <v>384</v>
      </c>
      <c r="D3268" t="s">
        <v>232</v>
      </c>
      <c r="E3268" t="s">
        <v>550</v>
      </c>
    </row>
    <row r="3269" spans="1:5" x14ac:dyDescent="0.2">
      <c r="A3269" t="s">
        <v>740</v>
      </c>
      <c r="B3269" t="s">
        <v>194</v>
      </c>
      <c r="C3269" t="s">
        <v>384</v>
      </c>
      <c r="D3269" t="s">
        <v>232</v>
      </c>
      <c r="E3269" t="s">
        <v>551</v>
      </c>
    </row>
    <row r="3270" spans="1:5" x14ac:dyDescent="0.2">
      <c r="A3270" t="s">
        <v>740</v>
      </c>
      <c r="B3270" t="s">
        <v>194</v>
      </c>
      <c r="C3270" t="s">
        <v>384</v>
      </c>
      <c r="D3270" t="s">
        <v>232</v>
      </c>
      <c r="E3270" t="s">
        <v>552</v>
      </c>
    </row>
    <row r="3271" spans="1:5" x14ac:dyDescent="0.2">
      <c r="A3271" t="s">
        <v>740</v>
      </c>
      <c r="B3271" t="s">
        <v>194</v>
      </c>
      <c r="C3271" t="s">
        <v>384</v>
      </c>
      <c r="D3271" t="s">
        <v>387</v>
      </c>
      <c r="E3271" t="s">
        <v>449</v>
      </c>
    </row>
    <row r="3272" spans="1:5" x14ac:dyDescent="0.2">
      <c r="A3272" t="s">
        <v>740</v>
      </c>
      <c r="B3272" t="s">
        <v>152</v>
      </c>
      <c r="C3272" t="s">
        <v>384</v>
      </c>
      <c r="D3272" t="s">
        <v>226</v>
      </c>
      <c r="E3272" t="s">
        <v>394</v>
      </c>
    </row>
    <row r="3273" spans="1:5" x14ac:dyDescent="0.2">
      <c r="A3273" t="s">
        <v>740</v>
      </c>
      <c r="B3273" t="s">
        <v>152</v>
      </c>
      <c r="C3273" t="s">
        <v>384</v>
      </c>
      <c r="D3273" t="s">
        <v>226</v>
      </c>
      <c r="E3273" t="s">
        <v>393</v>
      </c>
    </row>
    <row r="3274" spans="1:5" x14ac:dyDescent="0.2">
      <c r="A3274" t="s">
        <v>740</v>
      </c>
      <c r="B3274" t="s">
        <v>152</v>
      </c>
      <c r="C3274" t="s">
        <v>384</v>
      </c>
      <c r="D3274" t="s">
        <v>194</v>
      </c>
      <c r="E3274" t="s">
        <v>532</v>
      </c>
    </row>
    <row r="3275" spans="1:5" x14ac:dyDescent="0.2">
      <c r="A3275" t="s">
        <v>740</v>
      </c>
      <c r="B3275" t="s">
        <v>152</v>
      </c>
      <c r="C3275" t="s">
        <v>384</v>
      </c>
      <c r="D3275" t="s">
        <v>254</v>
      </c>
      <c r="E3275" t="s">
        <v>553</v>
      </c>
    </row>
    <row r="3276" spans="1:5" x14ac:dyDescent="0.2">
      <c r="A3276" t="s">
        <v>740</v>
      </c>
      <c r="B3276" t="s">
        <v>152</v>
      </c>
      <c r="C3276" t="s">
        <v>384</v>
      </c>
      <c r="D3276" t="s">
        <v>387</v>
      </c>
      <c r="E3276" t="s">
        <v>448</v>
      </c>
    </row>
    <row r="3277" spans="1:5" x14ac:dyDescent="0.2">
      <c r="A3277" t="s">
        <v>740</v>
      </c>
      <c r="B3277" t="s">
        <v>152</v>
      </c>
      <c r="C3277" t="s">
        <v>384</v>
      </c>
      <c r="D3277" t="s">
        <v>232</v>
      </c>
      <c r="E3277" t="s">
        <v>544</v>
      </c>
    </row>
    <row r="3278" spans="1:5" x14ac:dyDescent="0.2">
      <c r="A3278" t="s">
        <v>740</v>
      </c>
      <c r="B3278" t="s">
        <v>10</v>
      </c>
      <c r="C3278" t="s">
        <v>384</v>
      </c>
      <c r="D3278" t="s">
        <v>198</v>
      </c>
      <c r="E3278" t="s">
        <v>519</v>
      </c>
    </row>
    <row r="3279" spans="1:5" x14ac:dyDescent="0.2">
      <c r="A3279" t="s">
        <v>740</v>
      </c>
      <c r="B3279" t="s">
        <v>10</v>
      </c>
      <c r="C3279" t="s">
        <v>384</v>
      </c>
      <c r="D3279" t="s">
        <v>198</v>
      </c>
      <c r="E3279" t="s">
        <v>520</v>
      </c>
    </row>
    <row r="3280" spans="1:5" x14ac:dyDescent="0.2">
      <c r="A3280" t="s">
        <v>740</v>
      </c>
      <c r="B3280" t="s">
        <v>10</v>
      </c>
      <c r="C3280" t="s">
        <v>384</v>
      </c>
      <c r="D3280" t="s">
        <v>198</v>
      </c>
      <c r="E3280" t="s">
        <v>521</v>
      </c>
    </row>
    <row r="3281" spans="1:5" x14ac:dyDescent="0.2">
      <c r="A3281" t="s">
        <v>740</v>
      </c>
      <c r="B3281" t="s">
        <v>10</v>
      </c>
      <c r="C3281" t="s">
        <v>384</v>
      </c>
      <c r="D3281" t="s">
        <v>387</v>
      </c>
      <c r="E3281" t="s">
        <v>448</v>
      </c>
    </row>
    <row r="3282" spans="1:5" x14ac:dyDescent="0.2">
      <c r="A3282" t="s">
        <v>740</v>
      </c>
      <c r="B3282" t="s">
        <v>10</v>
      </c>
      <c r="C3282" t="s">
        <v>384</v>
      </c>
      <c r="D3282" t="s">
        <v>387</v>
      </c>
      <c r="E3282" t="s">
        <v>466</v>
      </c>
    </row>
    <row r="3283" spans="1:5" x14ac:dyDescent="0.2">
      <c r="A3283" t="s">
        <v>740</v>
      </c>
      <c r="B3283" t="s">
        <v>10</v>
      </c>
      <c r="C3283" t="s">
        <v>384</v>
      </c>
      <c r="D3283" t="s">
        <v>387</v>
      </c>
      <c r="E3283" t="s">
        <v>449</v>
      </c>
    </row>
    <row r="3284" spans="1:5" x14ac:dyDescent="0.2">
      <c r="A3284" t="s">
        <v>740</v>
      </c>
      <c r="B3284" t="s">
        <v>36</v>
      </c>
      <c r="C3284" t="s">
        <v>384</v>
      </c>
      <c r="D3284" t="s">
        <v>226</v>
      </c>
      <c r="E3284" t="s">
        <v>394</v>
      </c>
    </row>
    <row r="3285" spans="1:5" x14ac:dyDescent="0.2">
      <c r="A3285" t="s">
        <v>740</v>
      </c>
      <c r="B3285" t="s">
        <v>36</v>
      </c>
      <c r="C3285" t="s">
        <v>384</v>
      </c>
      <c r="D3285" t="s">
        <v>226</v>
      </c>
      <c r="E3285" t="s">
        <v>393</v>
      </c>
    </row>
    <row r="3286" spans="1:5" x14ac:dyDescent="0.2">
      <c r="A3286" t="s">
        <v>740</v>
      </c>
      <c r="B3286" t="s">
        <v>36</v>
      </c>
      <c r="C3286" t="s">
        <v>384</v>
      </c>
      <c r="D3286" t="s">
        <v>198</v>
      </c>
      <c r="E3286" t="s">
        <v>521</v>
      </c>
    </row>
    <row r="3287" spans="1:5" x14ac:dyDescent="0.2">
      <c r="A3287" t="s">
        <v>740</v>
      </c>
      <c r="B3287" t="s">
        <v>36</v>
      </c>
      <c r="C3287" t="s">
        <v>384</v>
      </c>
      <c r="D3287" t="s">
        <v>198</v>
      </c>
      <c r="E3287" t="s">
        <v>523</v>
      </c>
    </row>
    <row r="3288" spans="1:5" x14ac:dyDescent="0.2">
      <c r="A3288" t="s">
        <v>740</v>
      </c>
      <c r="B3288" t="s">
        <v>36</v>
      </c>
      <c r="C3288" t="s">
        <v>384</v>
      </c>
      <c r="D3288" t="s">
        <v>387</v>
      </c>
      <c r="E3288" t="s">
        <v>448</v>
      </c>
    </row>
    <row r="3289" spans="1:5" x14ac:dyDescent="0.2">
      <c r="A3289" t="s">
        <v>740</v>
      </c>
      <c r="B3289" t="s">
        <v>36</v>
      </c>
      <c r="C3289" t="s">
        <v>384</v>
      </c>
      <c r="D3289" t="s">
        <v>232</v>
      </c>
      <c r="E3289" t="s">
        <v>503</v>
      </c>
    </row>
    <row r="3290" spans="1:5" x14ac:dyDescent="0.2">
      <c r="A3290" t="s">
        <v>740</v>
      </c>
      <c r="B3290" t="s">
        <v>36</v>
      </c>
      <c r="C3290" t="s">
        <v>384</v>
      </c>
      <c r="D3290" t="s">
        <v>232</v>
      </c>
      <c r="E3290" t="s">
        <v>544</v>
      </c>
    </row>
    <row r="3291" spans="1:5" x14ac:dyDescent="0.2">
      <c r="A3291" t="s">
        <v>740</v>
      </c>
      <c r="B3291" t="s">
        <v>36</v>
      </c>
      <c r="C3291" t="s">
        <v>384</v>
      </c>
      <c r="D3291" t="s">
        <v>387</v>
      </c>
      <c r="E3291" t="s">
        <v>466</v>
      </c>
    </row>
    <row r="3292" spans="1:5" x14ac:dyDescent="0.2">
      <c r="A3292" t="s">
        <v>740</v>
      </c>
      <c r="B3292" t="s">
        <v>36</v>
      </c>
      <c r="C3292" t="s">
        <v>384</v>
      </c>
      <c r="D3292" t="s">
        <v>232</v>
      </c>
      <c r="E3292" t="s">
        <v>554</v>
      </c>
    </row>
    <row r="3293" spans="1:5" x14ac:dyDescent="0.2">
      <c r="A3293" t="s">
        <v>740</v>
      </c>
      <c r="B3293" t="s">
        <v>36</v>
      </c>
      <c r="C3293" t="s">
        <v>384</v>
      </c>
      <c r="D3293" t="s">
        <v>232</v>
      </c>
      <c r="E3293" t="s">
        <v>555</v>
      </c>
    </row>
    <row r="3294" spans="1:5" x14ac:dyDescent="0.2">
      <c r="A3294" t="s">
        <v>740</v>
      </c>
      <c r="B3294" t="s">
        <v>36</v>
      </c>
      <c r="C3294" t="s">
        <v>384</v>
      </c>
      <c r="D3294" t="s">
        <v>387</v>
      </c>
      <c r="E3294" t="s">
        <v>449</v>
      </c>
    </row>
    <row r="3295" spans="1:5" x14ac:dyDescent="0.2">
      <c r="A3295" t="s">
        <v>740</v>
      </c>
      <c r="B3295" t="s">
        <v>368</v>
      </c>
      <c r="C3295" t="s">
        <v>384</v>
      </c>
      <c r="D3295" t="s">
        <v>244</v>
      </c>
      <c r="E3295" t="s">
        <v>556</v>
      </c>
    </row>
    <row r="3296" spans="1:5" x14ac:dyDescent="0.2">
      <c r="A3296" t="s">
        <v>740</v>
      </c>
      <c r="B3296" t="s">
        <v>368</v>
      </c>
      <c r="C3296" t="s">
        <v>384</v>
      </c>
      <c r="D3296" t="s">
        <v>387</v>
      </c>
      <c r="E3296" t="s">
        <v>448</v>
      </c>
    </row>
    <row r="3297" spans="1:5" x14ac:dyDescent="0.2">
      <c r="A3297" t="s">
        <v>740</v>
      </c>
      <c r="B3297" t="s">
        <v>368</v>
      </c>
      <c r="C3297" t="s">
        <v>384</v>
      </c>
      <c r="D3297" t="s">
        <v>387</v>
      </c>
      <c r="E3297" t="s">
        <v>455</v>
      </c>
    </row>
    <row r="3298" spans="1:5" x14ac:dyDescent="0.2">
      <c r="A3298" t="s">
        <v>740</v>
      </c>
      <c r="B3298" t="s">
        <v>368</v>
      </c>
      <c r="C3298" t="s">
        <v>384</v>
      </c>
      <c r="D3298" t="s">
        <v>387</v>
      </c>
      <c r="E3298" t="s">
        <v>449</v>
      </c>
    </row>
    <row r="3299" spans="1:5" x14ac:dyDescent="0.2">
      <c r="A3299" t="s">
        <v>740</v>
      </c>
      <c r="B3299" t="s">
        <v>368</v>
      </c>
      <c r="C3299" t="s">
        <v>384</v>
      </c>
      <c r="D3299" t="s">
        <v>226</v>
      </c>
      <c r="E3299" t="s">
        <v>394</v>
      </c>
    </row>
    <row r="3300" spans="1:5" x14ac:dyDescent="0.2">
      <c r="A3300" t="s">
        <v>740</v>
      </c>
      <c r="B3300" t="s">
        <v>368</v>
      </c>
      <c r="C3300" t="s">
        <v>384</v>
      </c>
      <c r="D3300" t="s">
        <v>226</v>
      </c>
      <c r="E3300" t="s">
        <v>393</v>
      </c>
    </row>
    <row r="3301" spans="1:5" x14ac:dyDescent="0.2">
      <c r="A3301" t="s">
        <v>740</v>
      </c>
      <c r="B3301" t="s">
        <v>368</v>
      </c>
      <c r="C3301" t="s">
        <v>386</v>
      </c>
      <c r="D3301" t="s">
        <v>315</v>
      </c>
    </row>
    <row r="3302" spans="1:5" x14ac:dyDescent="0.2">
      <c r="A3302" t="s">
        <v>740</v>
      </c>
      <c r="B3302" t="s">
        <v>368</v>
      </c>
      <c r="C3302" t="s">
        <v>386</v>
      </c>
      <c r="D3302" t="s">
        <v>372</v>
      </c>
    </row>
    <row r="3303" spans="1:5" x14ac:dyDescent="0.2">
      <c r="A3303" t="s">
        <v>740</v>
      </c>
      <c r="B3303" t="s">
        <v>244</v>
      </c>
      <c r="C3303" t="s">
        <v>384</v>
      </c>
      <c r="D3303" t="s">
        <v>226</v>
      </c>
      <c r="E3303" t="s">
        <v>394</v>
      </c>
    </row>
    <row r="3304" spans="1:5" x14ac:dyDescent="0.2">
      <c r="A3304" t="s">
        <v>740</v>
      </c>
      <c r="B3304" t="s">
        <v>244</v>
      </c>
      <c r="C3304" t="s">
        <v>384</v>
      </c>
      <c r="D3304" t="s">
        <v>226</v>
      </c>
      <c r="E3304" t="s">
        <v>545</v>
      </c>
    </row>
    <row r="3305" spans="1:5" x14ac:dyDescent="0.2">
      <c r="A3305" t="s">
        <v>740</v>
      </c>
      <c r="B3305" t="s">
        <v>244</v>
      </c>
      <c r="C3305" t="s">
        <v>384</v>
      </c>
      <c r="D3305" t="s">
        <v>226</v>
      </c>
      <c r="E3305" t="s">
        <v>417</v>
      </c>
    </row>
    <row r="3306" spans="1:5" x14ac:dyDescent="0.2">
      <c r="A3306" t="s">
        <v>740</v>
      </c>
      <c r="B3306" t="s">
        <v>244</v>
      </c>
      <c r="C3306" t="s">
        <v>384</v>
      </c>
      <c r="D3306" t="s">
        <v>226</v>
      </c>
      <c r="E3306" t="s">
        <v>393</v>
      </c>
    </row>
    <row r="3307" spans="1:5" x14ac:dyDescent="0.2">
      <c r="A3307" t="s">
        <v>740</v>
      </c>
      <c r="B3307" t="s">
        <v>244</v>
      </c>
      <c r="C3307" t="s">
        <v>384</v>
      </c>
      <c r="D3307" t="s">
        <v>182</v>
      </c>
      <c r="E3307" t="s">
        <v>418</v>
      </c>
    </row>
    <row r="3308" spans="1:5" x14ac:dyDescent="0.2">
      <c r="A3308" t="s">
        <v>740</v>
      </c>
      <c r="B3308" t="s">
        <v>244</v>
      </c>
      <c r="C3308" t="s">
        <v>384</v>
      </c>
      <c r="D3308" t="s">
        <v>278</v>
      </c>
      <c r="E3308" t="s">
        <v>557</v>
      </c>
    </row>
    <row r="3309" spans="1:5" x14ac:dyDescent="0.2">
      <c r="A3309" t="s">
        <v>740</v>
      </c>
      <c r="B3309" t="s">
        <v>244</v>
      </c>
      <c r="C3309" t="s">
        <v>384</v>
      </c>
      <c r="D3309" t="s">
        <v>387</v>
      </c>
      <c r="E3309" t="s">
        <v>448</v>
      </c>
    </row>
    <row r="3310" spans="1:5" x14ac:dyDescent="0.2">
      <c r="A3310" t="s">
        <v>740</v>
      </c>
      <c r="B3310" t="s">
        <v>244</v>
      </c>
      <c r="C3310" t="s">
        <v>384</v>
      </c>
      <c r="D3310" t="s">
        <v>232</v>
      </c>
      <c r="E3310" t="s">
        <v>544</v>
      </c>
    </row>
    <row r="3311" spans="1:5" x14ac:dyDescent="0.2">
      <c r="A3311" t="s">
        <v>740</v>
      </c>
      <c r="B3311" t="s">
        <v>244</v>
      </c>
      <c r="C3311" t="s">
        <v>384</v>
      </c>
      <c r="D3311" t="s">
        <v>387</v>
      </c>
      <c r="E3311" t="s">
        <v>455</v>
      </c>
    </row>
    <row r="3312" spans="1:5" x14ac:dyDescent="0.2">
      <c r="A3312" t="s">
        <v>740</v>
      </c>
      <c r="B3312" t="s">
        <v>244</v>
      </c>
      <c r="C3312" t="s">
        <v>384</v>
      </c>
      <c r="D3312" t="s">
        <v>387</v>
      </c>
      <c r="E3312" t="s">
        <v>449</v>
      </c>
    </row>
    <row r="3313" spans="1:5" x14ac:dyDescent="0.2">
      <c r="A3313" t="s">
        <v>740</v>
      </c>
      <c r="B3313" t="s">
        <v>268</v>
      </c>
      <c r="C3313" t="s">
        <v>384</v>
      </c>
      <c r="D3313" t="s">
        <v>387</v>
      </c>
      <c r="E3313" t="s">
        <v>445</v>
      </c>
    </row>
    <row r="3314" spans="1:5" x14ac:dyDescent="0.2">
      <c r="A3314" t="s">
        <v>740</v>
      </c>
      <c r="B3314" t="s">
        <v>268</v>
      </c>
      <c r="C3314" t="s">
        <v>384</v>
      </c>
      <c r="D3314" t="s">
        <v>387</v>
      </c>
      <c r="E3314" t="s">
        <v>447</v>
      </c>
    </row>
    <row r="3315" spans="1:5" x14ac:dyDescent="0.2">
      <c r="A3315" t="s">
        <v>740</v>
      </c>
      <c r="B3315" t="s">
        <v>268</v>
      </c>
      <c r="C3315" t="s">
        <v>384</v>
      </c>
      <c r="D3315" t="s">
        <v>387</v>
      </c>
      <c r="E3315" t="s">
        <v>448</v>
      </c>
    </row>
    <row r="3316" spans="1:5" x14ac:dyDescent="0.2">
      <c r="A3316" t="s">
        <v>740</v>
      </c>
      <c r="B3316" t="s">
        <v>268</v>
      </c>
      <c r="C3316" t="s">
        <v>384</v>
      </c>
      <c r="D3316" t="s">
        <v>387</v>
      </c>
      <c r="E3316" t="s">
        <v>548</v>
      </c>
    </row>
    <row r="3317" spans="1:5" x14ac:dyDescent="0.2">
      <c r="A3317" t="s">
        <v>740</v>
      </c>
      <c r="B3317" t="s">
        <v>268</v>
      </c>
      <c r="C3317" t="s">
        <v>384</v>
      </c>
      <c r="D3317" t="s">
        <v>232</v>
      </c>
      <c r="E3317" t="s">
        <v>503</v>
      </c>
    </row>
    <row r="3318" spans="1:5" x14ac:dyDescent="0.2">
      <c r="A3318" t="s">
        <v>740</v>
      </c>
      <c r="B3318" t="s">
        <v>268</v>
      </c>
      <c r="C3318" t="s">
        <v>384</v>
      </c>
      <c r="D3318" t="s">
        <v>387</v>
      </c>
      <c r="E3318" t="s">
        <v>466</v>
      </c>
    </row>
    <row r="3319" spans="1:5" x14ac:dyDescent="0.2">
      <c r="A3319" t="s">
        <v>740</v>
      </c>
      <c r="B3319" t="s">
        <v>268</v>
      </c>
      <c r="C3319" t="s">
        <v>384</v>
      </c>
      <c r="D3319" t="s">
        <v>232</v>
      </c>
      <c r="E3319" t="s">
        <v>558</v>
      </c>
    </row>
    <row r="3320" spans="1:5" x14ac:dyDescent="0.2">
      <c r="A3320" t="s">
        <v>740</v>
      </c>
      <c r="B3320" t="s">
        <v>268</v>
      </c>
      <c r="C3320" t="s">
        <v>384</v>
      </c>
      <c r="D3320" t="s">
        <v>387</v>
      </c>
      <c r="E3320" t="s">
        <v>449</v>
      </c>
    </row>
    <row r="3321" spans="1:5" x14ac:dyDescent="0.2">
      <c r="A3321" t="s">
        <v>740</v>
      </c>
      <c r="B3321" t="s">
        <v>268</v>
      </c>
      <c r="C3321" t="s">
        <v>384</v>
      </c>
      <c r="D3321" t="s">
        <v>387</v>
      </c>
      <c r="E3321" t="s">
        <v>428</v>
      </c>
    </row>
    <row r="3322" spans="1:5" x14ac:dyDescent="0.2">
      <c r="A3322" t="s">
        <v>740</v>
      </c>
      <c r="B3322" t="s">
        <v>268</v>
      </c>
      <c r="C3322" t="s">
        <v>384</v>
      </c>
      <c r="D3322" t="s">
        <v>387</v>
      </c>
      <c r="E3322" t="s">
        <v>451</v>
      </c>
    </row>
    <row r="3323" spans="1:5" x14ac:dyDescent="0.2">
      <c r="A3323" t="s">
        <v>740</v>
      </c>
      <c r="B3323" t="s">
        <v>37</v>
      </c>
      <c r="C3323" t="s">
        <v>384</v>
      </c>
      <c r="D3323" t="s">
        <v>387</v>
      </c>
      <c r="E3323" t="s">
        <v>445</v>
      </c>
    </row>
    <row r="3324" spans="1:5" x14ac:dyDescent="0.2">
      <c r="A3324" t="s">
        <v>740</v>
      </c>
      <c r="B3324" t="s">
        <v>37</v>
      </c>
      <c r="C3324" t="s">
        <v>384</v>
      </c>
      <c r="D3324" t="s">
        <v>215</v>
      </c>
      <c r="E3324" t="s">
        <v>478</v>
      </c>
    </row>
    <row r="3325" spans="1:5" x14ac:dyDescent="0.2">
      <c r="A3325" t="s">
        <v>740</v>
      </c>
      <c r="B3325" t="s">
        <v>37</v>
      </c>
      <c r="C3325" t="s">
        <v>384</v>
      </c>
      <c r="D3325" t="s">
        <v>342</v>
      </c>
      <c r="E3325" t="s">
        <v>559</v>
      </c>
    </row>
    <row r="3326" spans="1:5" x14ac:dyDescent="0.2">
      <c r="A3326" t="s">
        <v>740</v>
      </c>
      <c r="B3326" t="s">
        <v>37</v>
      </c>
      <c r="C3326" t="s">
        <v>384</v>
      </c>
      <c r="D3326" t="s">
        <v>352</v>
      </c>
      <c r="E3326" t="s">
        <v>560</v>
      </c>
    </row>
    <row r="3327" spans="1:5" x14ac:dyDescent="0.2">
      <c r="A3327" t="s">
        <v>740</v>
      </c>
      <c r="B3327" t="s">
        <v>37</v>
      </c>
      <c r="C3327" t="s">
        <v>384</v>
      </c>
      <c r="D3327" t="s">
        <v>47</v>
      </c>
      <c r="E3327" t="s">
        <v>561</v>
      </c>
    </row>
    <row r="3328" spans="1:5" x14ac:dyDescent="0.2">
      <c r="A3328" t="s">
        <v>740</v>
      </c>
      <c r="B3328" t="s">
        <v>37</v>
      </c>
      <c r="C3328" t="s">
        <v>384</v>
      </c>
      <c r="D3328" t="s">
        <v>85</v>
      </c>
      <c r="E3328" t="s">
        <v>562</v>
      </c>
    </row>
    <row r="3329" spans="1:5" x14ac:dyDescent="0.2">
      <c r="A3329" t="s">
        <v>740</v>
      </c>
      <c r="B3329" t="s">
        <v>37</v>
      </c>
      <c r="C3329" t="s">
        <v>384</v>
      </c>
      <c r="D3329" t="s">
        <v>85</v>
      </c>
      <c r="E3329" t="s">
        <v>563</v>
      </c>
    </row>
    <row r="3330" spans="1:5" x14ac:dyDescent="0.2">
      <c r="A3330" t="s">
        <v>740</v>
      </c>
      <c r="B3330" t="s">
        <v>37</v>
      </c>
      <c r="C3330" t="s">
        <v>384</v>
      </c>
      <c r="D3330" t="s">
        <v>85</v>
      </c>
      <c r="E3330" t="s">
        <v>564</v>
      </c>
    </row>
    <row r="3331" spans="1:5" x14ac:dyDescent="0.2">
      <c r="A3331" t="s">
        <v>740</v>
      </c>
      <c r="B3331" t="s">
        <v>37</v>
      </c>
      <c r="C3331" t="s">
        <v>384</v>
      </c>
      <c r="D3331" t="s">
        <v>342</v>
      </c>
      <c r="E3331" t="s">
        <v>565</v>
      </c>
    </row>
    <row r="3332" spans="1:5" x14ac:dyDescent="0.2">
      <c r="A3332" t="s">
        <v>740</v>
      </c>
      <c r="B3332" t="s">
        <v>37</v>
      </c>
      <c r="C3332" t="s">
        <v>384</v>
      </c>
      <c r="D3332" t="s">
        <v>85</v>
      </c>
      <c r="E3332" t="s">
        <v>566</v>
      </c>
    </row>
    <row r="3333" spans="1:5" x14ac:dyDescent="0.2">
      <c r="A3333" t="s">
        <v>740</v>
      </c>
      <c r="B3333" t="s">
        <v>37</v>
      </c>
      <c r="C3333" t="s">
        <v>384</v>
      </c>
      <c r="D3333" t="s">
        <v>342</v>
      </c>
      <c r="E3333" t="s">
        <v>567</v>
      </c>
    </row>
    <row r="3334" spans="1:5" x14ac:dyDescent="0.2">
      <c r="A3334" t="s">
        <v>740</v>
      </c>
      <c r="B3334" t="s">
        <v>37</v>
      </c>
      <c r="C3334" t="s">
        <v>384</v>
      </c>
      <c r="D3334" t="s">
        <v>342</v>
      </c>
      <c r="E3334" t="s">
        <v>568</v>
      </c>
    </row>
    <row r="3335" spans="1:5" x14ac:dyDescent="0.2">
      <c r="A3335" t="s">
        <v>740</v>
      </c>
      <c r="B3335" t="s">
        <v>37</v>
      </c>
      <c r="C3335" t="s">
        <v>384</v>
      </c>
      <c r="D3335" t="s">
        <v>85</v>
      </c>
      <c r="E3335" t="s">
        <v>569</v>
      </c>
    </row>
    <row r="3336" spans="1:5" x14ac:dyDescent="0.2">
      <c r="A3336" t="s">
        <v>740</v>
      </c>
      <c r="B3336" t="s">
        <v>37</v>
      </c>
      <c r="C3336" t="s">
        <v>384</v>
      </c>
      <c r="D3336" t="s">
        <v>85</v>
      </c>
      <c r="E3336" t="s">
        <v>570</v>
      </c>
    </row>
    <row r="3337" spans="1:5" x14ac:dyDescent="0.2">
      <c r="A3337" t="s">
        <v>740</v>
      </c>
      <c r="B3337" t="s">
        <v>37</v>
      </c>
      <c r="C3337" t="s">
        <v>384</v>
      </c>
      <c r="D3337" t="s">
        <v>85</v>
      </c>
      <c r="E3337" t="s">
        <v>571</v>
      </c>
    </row>
    <row r="3338" spans="1:5" x14ac:dyDescent="0.2">
      <c r="A3338" t="s">
        <v>740</v>
      </c>
      <c r="B3338" t="s">
        <v>37</v>
      </c>
      <c r="C3338" t="s">
        <v>384</v>
      </c>
      <c r="D3338" t="s">
        <v>85</v>
      </c>
      <c r="E3338" t="s">
        <v>572</v>
      </c>
    </row>
    <row r="3339" spans="1:5" x14ac:dyDescent="0.2">
      <c r="A3339" t="s">
        <v>740</v>
      </c>
      <c r="B3339" t="s">
        <v>37</v>
      </c>
      <c r="C3339" t="s">
        <v>384</v>
      </c>
      <c r="D3339" t="s">
        <v>352</v>
      </c>
      <c r="E3339" t="s">
        <v>573</v>
      </c>
    </row>
    <row r="3340" spans="1:5" x14ac:dyDescent="0.2">
      <c r="A3340" t="s">
        <v>740</v>
      </c>
      <c r="B3340" t="s">
        <v>37</v>
      </c>
      <c r="C3340" t="s">
        <v>384</v>
      </c>
      <c r="D3340" t="s">
        <v>387</v>
      </c>
      <c r="E3340" t="s">
        <v>476</v>
      </c>
    </row>
    <row r="3341" spans="1:5" x14ac:dyDescent="0.2">
      <c r="A3341" t="s">
        <v>740</v>
      </c>
      <c r="B3341" t="s">
        <v>37</v>
      </c>
      <c r="C3341" t="s">
        <v>384</v>
      </c>
      <c r="D3341" t="s">
        <v>387</v>
      </c>
      <c r="E3341" t="s">
        <v>574</v>
      </c>
    </row>
    <row r="3342" spans="1:5" x14ac:dyDescent="0.2">
      <c r="A3342" t="s">
        <v>740</v>
      </c>
      <c r="B3342" t="s">
        <v>37</v>
      </c>
      <c r="C3342" t="s">
        <v>384</v>
      </c>
      <c r="D3342" t="s">
        <v>387</v>
      </c>
      <c r="E3342" t="s">
        <v>447</v>
      </c>
    </row>
    <row r="3343" spans="1:5" x14ac:dyDescent="0.2">
      <c r="A3343" t="s">
        <v>740</v>
      </c>
      <c r="B3343" t="s">
        <v>37</v>
      </c>
      <c r="C3343" t="s">
        <v>384</v>
      </c>
      <c r="D3343" t="s">
        <v>387</v>
      </c>
      <c r="E3343" t="s">
        <v>448</v>
      </c>
    </row>
    <row r="3344" spans="1:5" x14ac:dyDescent="0.2">
      <c r="A3344" t="s">
        <v>740</v>
      </c>
      <c r="B3344" t="s">
        <v>37</v>
      </c>
      <c r="C3344" t="s">
        <v>384</v>
      </c>
      <c r="D3344" t="s">
        <v>106</v>
      </c>
      <c r="E3344" t="s">
        <v>575</v>
      </c>
    </row>
    <row r="3345" spans="1:5" x14ac:dyDescent="0.2">
      <c r="A3345" t="s">
        <v>740</v>
      </c>
      <c r="B3345" t="s">
        <v>37</v>
      </c>
      <c r="C3345" t="s">
        <v>384</v>
      </c>
      <c r="D3345" t="s">
        <v>387</v>
      </c>
      <c r="E3345" t="s">
        <v>454</v>
      </c>
    </row>
    <row r="3346" spans="1:5" x14ac:dyDescent="0.2">
      <c r="A3346" t="s">
        <v>740</v>
      </c>
      <c r="B3346" t="s">
        <v>37</v>
      </c>
      <c r="C3346" t="s">
        <v>384</v>
      </c>
      <c r="D3346" t="s">
        <v>387</v>
      </c>
      <c r="E3346" t="s">
        <v>428</v>
      </c>
    </row>
    <row r="3347" spans="1:5" x14ac:dyDescent="0.2">
      <c r="A3347" t="s">
        <v>740</v>
      </c>
      <c r="B3347" t="s">
        <v>37</v>
      </c>
      <c r="C3347" t="s">
        <v>386</v>
      </c>
      <c r="D3347" t="s">
        <v>372</v>
      </c>
    </row>
    <row r="3348" spans="1:5" x14ac:dyDescent="0.2">
      <c r="A3348" t="s">
        <v>740</v>
      </c>
      <c r="B3348" t="s">
        <v>37</v>
      </c>
      <c r="C3348" t="s">
        <v>386</v>
      </c>
      <c r="D3348" t="s">
        <v>315</v>
      </c>
    </row>
    <row r="3349" spans="1:5" x14ac:dyDescent="0.2">
      <c r="A3349" t="s">
        <v>740</v>
      </c>
      <c r="B3349" t="s">
        <v>37</v>
      </c>
      <c r="C3349" t="s">
        <v>386</v>
      </c>
      <c r="D3349" t="s">
        <v>47</v>
      </c>
    </row>
    <row r="3350" spans="1:5" x14ac:dyDescent="0.2">
      <c r="A3350" t="s">
        <v>740</v>
      </c>
      <c r="B3350" t="s">
        <v>37</v>
      </c>
      <c r="C3350" t="s">
        <v>386</v>
      </c>
      <c r="D3350" t="s">
        <v>29</v>
      </c>
    </row>
    <row r="3351" spans="1:5" x14ac:dyDescent="0.2">
      <c r="A3351" t="s">
        <v>740</v>
      </c>
      <c r="B3351" t="s">
        <v>122</v>
      </c>
      <c r="C3351" t="s">
        <v>384</v>
      </c>
      <c r="D3351" t="s">
        <v>342</v>
      </c>
      <c r="E3351" t="s">
        <v>559</v>
      </c>
    </row>
    <row r="3352" spans="1:5" x14ac:dyDescent="0.2">
      <c r="A3352" t="s">
        <v>740</v>
      </c>
      <c r="B3352" t="s">
        <v>122</v>
      </c>
      <c r="C3352" t="s">
        <v>384</v>
      </c>
      <c r="D3352" t="s">
        <v>366</v>
      </c>
      <c r="E3352" t="s">
        <v>576</v>
      </c>
    </row>
    <row r="3353" spans="1:5" x14ac:dyDescent="0.2">
      <c r="A3353" t="s">
        <v>740</v>
      </c>
      <c r="B3353" t="s">
        <v>122</v>
      </c>
      <c r="C3353" t="s">
        <v>384</v>
      </c>
      <c r="D3353" t="s">
        <v>342</v>
      </c>
      <c r="E3353" t="s">
        <v>567</v>
      </c>
    </row>
    <row r="3354" spans="1:5" x14ac:dyDescent="0.2">
      <c r="A3354" t="s">
        <v>740</v>
      </c>
      <c r="B3354" t="s">
        <v>122</v>
      </c>
      <c r="C3354" t="s">
        <v>384</v>
      </c>
      <c r="D3354" t="s">
        <v>337</v>
      </c>
      <c r="E3354" t="s">
        <v>577</v>
      </c>
    </row>
    <row r="3355" spans="1:5" x14ac:dyDescent="0.2">
      <c r="A3355" t="s">
        <v>740</v>
      </c>
      <c r="B3355" t="s">
        <v>122</v>
      </c>
      <c r="C3355" t="s">
        <v>384</v>
      </c>
      <c r="D3355" t="s">
        <v>47</v>
      </c>
      <c r="E3355" t="s">
        <v>578</v>
      </c>
    </row>
    <row r="3356" spans="1:5" x14ac:dyDescent="0.2">
      <c r="A3356" t="s">
        <v>740</v>
      </c>
      <c r="B3356" t="s">
        <v>122</v>
      </c>
      <c r="C3356" t="s">
        <v>384</v>
      </c>
      <c r="D3356" t="s">
        <v>366</v>
      </c>
      <c r="E3356" t="s">
        <v>579</v>
      </c>
    </row>
    <row r="3357" spans="1:5" x14ac:dyDescent="0.2">
      <c r="A3357" t="s">
        <v>740</v>
      </c>
      <c r="B3357" t="s">
        <v>122</v>
      </c>
      <c r="C3357" t="s">
        <v>384</v>
      </c>
      <c r="D3357" t="s">
        <v>47</v>
      </c>
      <c r="E3357" t="s">
        <v>580</v>
      </c>
    </row>
    <row r="3358" spans="1:5" x14ac:dyDescent="0.2">
      <c r="A3358" t="s">
        <v>740</v>
      </c>
      <c r="B3358" t="s">
        <v>122</v>
      </c>
      <c r="C3358" t="s">
        <v>384</v>
      </c>
      <c r="D3358" t="s">
        <v>85</v>
      </c>
      <c r="E3358" t="s">
        <v>569</v>
      </c>
    </row>
    <row r="3359" spans="1:5" x14ac:dyDescent="0.2">
      <c r="A3359" t="s">
        <v>740</v>
      </c>
      <c r="B3359" t="s">
        <v>122</v>
      </c>
      <c r="C3359" t="s">
        <v>384</v>
      </c>
      <c r="D3359" t="s">
        <v>85</v>
      </c>
      <c r="E3359" t="s">
        <v>570</v>
      </c>
    </row>
    <row r="3360" spans="1:5" x14ac:dyDescent="0.2">
      <c r="A3360" t="s">
        <v>740</v>
      </c>
      <c r="B3360" t="s">
        <v>122</v>
      </c>
      <c r="C3360" t="s">
        <v>384</v>
      </c>
      <c r="D3360" t="s">
        <v>85</v>
      </c>
      <c r="E3360" t="s">
        <v>581</v>
      </c>
    </row>
    <row r="3361" spans="1:5" x14ac:dyDescent="0.2">
      <c r="A3361" t="s">
        <v>740</v>
      </c>
      <c r="B3361" t="s">
        <v>122</v>
      </c>
      <c r="C3361" t="s">
        <v>384</v>
      </c>
      <c r="D3361" t="s">
        <v>387</v>
      </c>
      <c r="E3361" t="s">
        <v>498</v>
      </c>
    </row>
    <row r="3362" spans="1:5" x14ac:dyDescent="0.2">
      <c r="A3362" t="s">
        <v>740</v>
      </c>
      <c r="B3362" t="s">
        <v>122</v>
      </c>
      <c r="C3362" t="s">
        <v>384</v>
      </c>
      <c r="D3362" t="s">
        <v>387</v>
      </c>
      <c r="E3362" t="s">
        <v>499</v>
      </c>
    </row>
    <row r="3363" spans="1:5" x14ac:dyDescent="0.2">
      <c r="A3363" t="s">
        <v>740</v>
      </c>
      <c r="B3363" t="s">
        <v>122</v>
      </c>
      <c r="C3363" t="s">
        <v>384</v>
      </c>
      <c r="D3363" t="s">
        <v>387</v>
      </c>
      <c r="E3363" t="s">
        <v>447</v>
      </c>
    </row>
    <row r="3364" spans="1:5" x14ac:dyDescent="0.2">
      <c r="A3364" t="s">
        <v>740</v>
      </c>
      <c r="B3364" t="s">
        <v>122</v>
      </c>
      <c r="C3364" t="s">
        <v>384</v>
      </c>
      <c r="D3364" t="s">
        <v>387</v>
      </c>
      <c r="E3364" t="s">
        <v>448</v>
      </c>
    </row>
    <row r="3365" spans="1:5" x14ac:dyDescent="0.2">
      <c r="A3365" t="s">
        <v>740</v>
      </c>
      <c r="B3365" t="s">
        <v>122</v>
      </c>
      <c r="C3365" t="s">
        <v>384</v>
      </c>
      <c r="D3365" t="s">
        <v>387</v>
      </c>
      <c r="E3365" t="s">
        <v>449</v>
      </c>
    </row>
    <row r="3366" spans="1:5" x14ac:dyDescent="0.2">
      <c r="A3366" t="s">
        <v>740</v>
      </c>
      <c r="B3366" t="s">
        <v>122</v>
      </c>
      <c r="C3366" t="s">
        <v>386</v>
      </c>
      <c r="D3366" t="s">
        <v>372</v>
      </c>
    </row>
    <row r="3367" spans="1:5" x14ac:dyDescent="0.2">
      <c r="A3367" t="s">
        <v>740</v>
      </c>
      <c r="B3367" t="s">
        <v>342</v>
      </c>
      <c r="C3367" t="s">
        <v>384</v>
      </c>
      <c r="D3367" t="s">
        <v>387</v>
      </c>
      <c r="E3367" t="s">
        <v>524</v>
      </c>
    </row>
    <row r="3368" spans="1:5" x14ac:dyDescent="0.2">
      <c r="A3368" t="s">
        <v>740</v>
      </c>
      <c r="B3368" t="s">
        <v>342</v>
      </c>
      <c r="C3368" t="s">
        <v>384</v>
      </c>
      <c r="D3368" t="s">
        <v>387</v>
      </c>
      <c r="E3368" t="s">
        <v>452</v>
      </c>
    </row>
    <row r="3369" spans="1:5" x14ac:dyDescent="0.2">
      <c r="A3369" t="s">
        <v>740</v>
      </c>
      <c r="B3369" t="s">
        <v>342</v>
      </c>
      <c r="C3369" t="s">
        <v>384</v>
      </c>
      <c r="D3369" t="s">
        <v>387</v>
      </c>
      <c r="E3369" t="s">
        <v>446</v>
      </c>
    </row>
    <row r="3370" spans="1:5" x14ac:dyDescent="0.2">
      <c r="A3370" t="s">
        <v>740</v>
      </c>
      <c r="B3370" t="s">
        <v>342</v>
      </c>
      <c r="C3370" t="s">
        <v>384</v>
      </c>
      <c r="D3370" t="s">
        <v>387</v>
      </c>
      <c r="E3370" t="s">
        <v>447</v>
      </c>
    </row>
    <row r="3371" spans="1:5" x14ac:dyDescent="0.2">
      <c r="A3371" t="s">
        <v>740</v>
      </c>
      <c r="B3371" t="s">
        <v>342</v>
      </c>
      <c r="C3371" t="s">
        <v>384</v>
      </c>
      <c r="D3371" t="s">
        <v>387</v>
      </c>
      <c r="E3371" t="s">
        <v>448</v>
      </c>
    </row>
    <row r="3372" spans="1:5" x14ac:dyDescent="0.2">
      <c r="A3372" t="s">
        <v>740</v>
      </c>
      <c r="B3372" t="s">
        <v>342</v>
      </c>
      <c r="C3372" t="s">
        <v>384</v>
      </c>
      <c r="D3372" t="s">
        <v>387</v>
      </c>
      <c r="E3372" t="s">
        <v>449</v>
      </c>
    </row>
    <row r="3373" spans="1:5" x14ac:dyDescent="0.2">
      <c r="A3373" t="s">
        <v>740</v>
      </c>
      <c r="B3373" t="s">
        <v>342</v>
      </c>
      <c r="C3373" t="s">
        <v>386</v>
      </c>
      <c r="D3373" t="s">
        <v>372</v>
      </c>
    </row>
    <row r="3374" spans="1:5" x14ac:dyDescent="0.2">
      <c r="A3374" t="s">
        <v>740</v>
      </c>
      <c r="B3374" t="s">
        <v>86</v>
      </c>
      <c r="C3374" t="s">
        <v>384</v>
      </c>
      <c r="D3374" t="s">
        <v>57</v>
      </c>
      <c r="E3374" t="s">
        <v>582</v>
      </c>
    </row>
    <row r="3375" spans="1:5" x14ac:dyDescent="0.2">
      <c r="A3375" t="s">
        <v>740</v>
      </c>
      <c r="B3375" t="s">
        <v>86</v>
      </c>
      <c r="C3375" t="s">
        <v>384</v>
      </c>
      <c r="D3375" t="s">
        <v>342</v>
      </c>
      <c r="E3375" t="s">
        <v>559</v>
      </c>
    </row>
    <row r="3376" spans="1:5" x14ac:dyDescent="0.2">
      <c r="A3376" t="s">
        <v>740</v>
      </c>
      <c r="B3376" t="s">
        <v>86</v>
      </c>
      <c r="C3376" t="s">
        <v>384</v>
      </c>
      <c r="D3376" t="s">
        <v>366</v>
      </c>
      <c r="E3376" t="s">
        <v>583</v>
      </c>
    </row>
    <row r="3377" spans="1:5" x14ac:dyDescent="0.2">
      <c r="A3377" t="s">
        <v>740</v>
      </c>
      <c r="B3377" t="s">
        <v>86</v>
      </c>
      <c r="C3377" t="s">
        <v>384</v>
      </c>
      <c r="D3377" t="s">
        <v>337</v>
      </c>
      <c r="E3377" t="s">
        <v>584</v>
      </c>
    </row>
    <row r="3378" spans="1:5" x14ac:dyDescent="0.2">
      <c r="A3378" t="s">
        <v>740</v>
      </c>
      <c r="B3378" t="s">
        <v>86</v>
      </c>
      <c r="C3378" t="s">
        <v>384</v>
      </c>
      <c r="D3378" t="s">
        <v>342</v>
      </c>
      <c r="E3378" t="s">
        <v>565</v>
      </c>
    </row>
    <row r="3379" spans="1:5" x14ac:dyDescent="0.2">
      <c r="A3379" t="s">
        <v>740</v>
      </c>
      <c r="B3379" t="s">
        <v>86</v>
      </c>
      <c r="C3379" t="s">
        <v>384</v>
      </c>
      <c r="D3379" t="s">
        <v>366</v>
      </c>
      <c r="E3379" t="s">
        <v>576</v>
      </c>
    </row>
    <row r="3380" spans="1:5" x14ac:dyDescent="0.2">
      <c r="A3380" t="s">
        <v>740</v>
      </c>
      <c r="B3380" t="s">
        <v>86</v>
      </c>
      <c r="C3380" t="s">
        <v>384</v>
      </c>
      <c r="D3380" t="s">
        <v>85</v>
      </c>
      <c r="E3380" t="s">
        <v>566</v>
      </c>
    </row>
    <row r="3381" spans="1:5" x14ac:dyDescent="0.2">
      <c r="A3381" t="s">
        <v>740</v>
      </c>
      <c r="B3381" t="s">
        <v>86</v>
      </c>
      <c r="C3381" t="s">
        <v>384</v>
      </c>
      <c r="D3381" t="s">
        <v>342</v>
      </c>
      <c r="E3381" t="s">
        <v>567</v>
      </c>
    </row>
    <row r="3382" spans="1:5" x14ac:dyDescent="0.2">
      <c r="A3382" t="s">
        <v>740</v>
      </c>
      <c r="B3382" t="s">
        <v>86</v>
      </c>
      <c r="C3382" t="s">
        <v>384</v>
      </c>
      <c r="D3382" t="s">
        <v>342</v>
      </c>
      <c r="E3382" t="s">
        <v>568</v>
      </c>
    </row>
    <row r="3383" spans="1:5" x14ac:dyDescent="0.2">
      <c r="A3383" t="s">
        <v>740</v>
      </c>
      <c r="B3383" t="s">
        <v>86</v>
      </c>
      <c r="C3383" t="s">
        <v>384</v>
      </c>
      <c r="D3383" t="s">
        <v>337</v>
      </c>
      <c r="E3383" t="s">
        <v>577</v>
      </c>
    </row>
    <row r="3384" spans="1:5" x14ac:dyDescent="0.2">
      <c r="A3384" t="s">
        <v>740</v>
      </c>
      <c r="B3384" t="s">
        <v>86</v>
      </c>
      <c r="C3384" t="s">
        <v>384</v>
      </c>
      <c r="D3384" t="s">
        <v>337</v>
      </c>
      <c r="E3384" t="s">
        <v>585</v>
      </c>
    </row>
    <row r="3385" spans="1:5" x14ac:dyDescent="0.2">
      <c r="A3385" t="s">
        <v>740</v>
      </c>
      <c r="B3385" t="s">
        <v>86</v>
      </c>
      <c r="C3385" t="s">
        <v>384</v>
      </c>
      <c r="D3385" t="s">
        <v>47</v>
      </c>
      <c r="E3385" t="s">
        <v>578</v>
      </c>
    </row>
    <row r="3386" spans="1:5" x14ac:dyDescent="0.2">
      <c r="A3386" t="s">
        <v>740</v>
      </c>
      <c r="B3386" t="s">
        <v>86</v>
      </c>
      <c r="C3386" t="s">
        <v>384</v>
      </c>
      <c r="D3386" t="s">
        <v>47</v>
      </c>
      <c r="E3386" t="s">
        <v>586</v>
      </c>
    </row>
    <row r="3387" spans="1:5" x14ac:dyDescent="0.2">
      <c r="A3387" t="s">
        <v>740</v>
      </c>
      <c r="B3387" t="s">
        <v>86</v>
      </c>
      <c r="C3387" t="s">
        <v>384</v>
      </c>
      <c r="D3387" t="s">
        <v>366</v>
      </c>
      <c r="E3387" t="s">
        <v>579</v>
      </c>
    </row>
    <row r="3388" spans="1:5" x14ac:dyDescent="0.2">
      <c r="A3388" t="s">
        <v>740</v>
      </c>
      <c r="B3388" t="s">
        <v>86</v>
      </c>
      <c r="C3388" t="s">
        <v>384</v>
      </c>
      <c r="D3388" t="s">
        <v>47</v>
      </c>
      <c r="E3388" t="s">
        <v>580</v>
      </c>
    </row>
    <row r="3389" spans="1:5" x14ac:dyDescent="0.2">
      <c r="A3389" t="s">
        <v>740</v>
      </c>
      <c r="B3389" t="s">
        <v>86</v>
      </c>
      <c r="C3389" t="s">
        <v>384</v>
      </c>
      <c r="D3389" t="s">
        <v>85</v>
      </c>
      <c r="E3389" t="s">
        <v>569</v>
      </c>
    </row>
    <row r="3390" spans="1:5" x14ac:dyDescent="0.2">
      <c r="A3390" t="s">
        <v>740</v>
      </c>
      <c r="B3390" t="s">
        <v>86</v>
      </c>
      <c r="C3390" t="s">
        <v>384</v>
      </c>
      <c r="D3390" t="s">
        <v>85</v>
      </c>
      <c r="E3390" t="s">
        <v>570</v>
      </c>
    </row>
    <row r="3391" spans="1:5" x14ac:dyDescent="0.2">
      <c r="A3391" t="s">
        <v>740</v>
      </c>
      <c r="B3391" t="s">
        <v>86</v>
      </c>
      <c r="C3391" t="s">
        <v>384</v>
      </c>
      <c r="D3391" t="s">
        <v>85</v>
      </c>
      <c r="E3391" t="s">
        <v>581</v>
      </c>
    </row>
    <row r="3392" spans="1:5" x14ac:dyDescent="0.2">
      <c r="A3392" t="s">
        <v>740</v>
      </c>
      <c r="B3392" t="s">
        <v>86</v>
      </c>
      <c r="C3392" t="s">
        <v>384</v>
      </c>
      <c r="D3392" t="s">
        <v>387</v>
      </c>
      <c r="E3392" t="s">
        <v>452</v>
      </c>
    </row>
    <row r="3393" spans="1:5" x14ac:dyDescent="0.2">
      <c r="A3393" t="s">
        <v>740</v>
      </c>
      <c r="B3393" t="s">
        <v>86</v>
      </c>
      <c r="C3393" t="s">
        <v>384</v>
      </c>
      <c r="D3393" t="s">
        <v>387</v>
      </c>
      <c r="E3393" t="s">
        <v>499</v>
      </c>
    </row>
    <row r="3394" spans="1:5" x14ac:dyDescent="0.2">
      <c r="A3394" t="s">
        <v>740</v>
      </c>
      <c r="B3394" t="s">
        <v>86</v>
      </c>
      <c r="C3394" t="s">
        <v>384</v>
      </c>
      <c r="D3394" t="s">
        <v>387</v>
      </c>
      <c r="E3394" t="s">
        <v>447</v>
      </c>
    </row>
    <row r="3395" spans="1:5" x14ac:dyDescent="0.2">
      <c r="A3395" t="s">
        <v>740</v>
      </c>
      <c r="B3395" t="s">
        <v>86</v>
      </c>
      <c r="C3395" t="s">
        <v>384</v>
      </c>
      <c r="D3395" t="s">
        <v>387</v>
      </c>
      <c r="E3395" t="s">
        <v>448</v>
      </c>
    </row>
    <row r="3396" spans="1:5" x14ac:dyDescent="0.2">
      <c r="A3396" t="s">
        <v>740</v>
      </c>
      <c r="B3396" t="s">
        <v>86</v>
      </c>
      <c r="C3396" t="s">
        <v>384</v>
      </c>
      <c r="D3396" t="s">
        <v>387</v>
      </c>
      <c r="E3396" t="s">
        <v>455</v>
      </c>
    </row>
    <row r="3397" spans="1:5" x14ac:dyDescent="0.2">
      <c r="A3397" t="s">
        <v>740</v>
      </c>
      <c r="B3397" t="s">
        <v>86</v>
      </c>
      <c r="C3397" t="s">
        <v>386</v>
      </c>
      <c r="D3397" t="s">
        <v>372</v>
      </c>
    </row>
    <row r="3398" spans="1:5" x14ac:dyDescent="0.2">
      <c r="A3398" t="s">
        <v>740</v>
      </c>
      <c r="B3398" t="s">
        <v>366</v>
      </c>
      <c r="C3398" t="s">
        <v>384</v>
      </c>
      <c r="D3398" t="s">
        <v>342</v>
      </c>
      <c r="E3398" t="s">
        <v>559</v>
      </c>
    </row>
    <row r="3399" spans="1:5" x14ac:dyDescent="0.2">
      <c r="A3399" t="s">
        <v>740</v>
      </c>
      <c r="B3399" t="s">
        <v>366</v>
      </c>
      <c r="C3399" t="s">
        <v>384</v>
      </c>
      <c r="D3399" t="s">
        <v>341</v>
      </c>
      <c r="E3399" t="s">
        <v>587</v>
      </c>
    </row>
    <row r="3400" spans="1:5" x14ac:dyDescent="0.2">
      <c r="A3400" t="s">
        <v>740</v>
      </c>
      <c r="B3400" t="s">
        <v>366</v>
      </c>
      <c r="C3400" t="s">
        <v>384</v>
      </c>
      <c r="D3400" t="s">
        <v>342</v>
      </c>
      <c r="E3400" t="s">
        <v>567</v>
      </c>
    </row>
    <row r="3401" spans="1:5" x14ac:dyDescent="0.2">
      <c r="A3401" t="s">
        <v>740</v>
      </c>
      <c r="B3401" t="s">
        <v>366</v>
      </c>
      <c r="C3401" t="s">
        <v>384</v>
      </c>
      <c r="D3401" t="s">
        <v>342</v>
      </c>
      <c r="E3401" t="s">
        <v>568</v>
      </c>
    </row>
    <row r="3402" spans="1:5" x14ac:dyDescent="0.2">
      <c r="A3402" t="s">
        <v>740</v>
      </c>
      <c r="B3402" t="s">
        <v>366</v>
      </c>
      <c r="C3402" t="s">
        <v>384</v>
      </c>
      <c r="D3402" t="s">
        <v>337</v>
      </c>
      <c r="E3402" t="s">
        <v>577</v>
      </c>
    </row>
    <row r="3403" spans="1:5" x14ac:dyDescent="0.2">
      <c r="A3403" t="s">
        <v>740</v>
      </c>
      <c r="B3403" t="s">
        <v>366</v>
      </c>
      <c r="C3403" t="s">
        <v>384</v>
      </c>
      <c r="D3403" t="s">
        <v>337</v>
      </c>
      <c r="E3403" t="s">
        <v>585</v>
      </c>
    </row>
    <row r="3404" spans="1:5" x14ac:dyDescent="0.2">
      <c r="A3404" t="s">
        <v>740</v>
      </c>
      <c r="B3404" t="s">
        <v>366</v>
      </c>
      <c r="C3404" t="s">
        <v>384</v>
      </c>
      <c r="D3404" t="s">
        <v>387</v>
      </c>
      <c r="E3404" t="s">
        <v>447</v>
      </c>
    </row>
    <row r="3405" spans="1:5" x14ac:dyDescent="0.2">
      <c r="A3405" t="s">
        <v>740</v>
      </c>
      <c r="B3405" t="s">
        <v>366</v>
      </c>
      <c r="C3405" t="s">
        <v>384</v>
      </c>
      <c r="D3405" t="s">
        <v>387</v>
      </c>
      <c r="E3405" t="s">
        <v>448</v>
      </c>
    </row>
    <row r="3406" spans="1:5" x14ac:dyDescent="0.2">
      <c r="A3406" t="s">
        <v>740</v>
      </c>
      <c r="B3406" t="s">
        <v>366</v>
      </c>
      <c r="C3406" t="s">
        <v>386</v>
      </c>
      <c r="D3406" t="s">
        <v>372</v>
      </c>
    </row>
    <row r="3407" spans="1:5" x14ac:dyDescent="0.2">
      <c r="A3407" t="s">
        <v>740</v>
      </c>
      <c r="B3407" t="s">
        <v>366</v>
      </c>
      <c r="C3407" t="s">
        <v>386</v>
      </c>
      <c r="D3407" t="s">
        <v>215</v>
      </c>
    </row>
    <row r="3408" spans="1:5" x14ac:dyDescent="0.2">
      <c r="A3408" t="s">
        <v>740</v>
      </c>
      <c r="B3408" t="s">
        <v>366</v>
      </c>
      <c r="C3408" t="s">
        <v>386</v>
      </c>
      <c r="D3408" t="s">
        <v>47</v>
      </c>
    </row>
    <row r="3409" spans="1:5" x14ac:dyDescent="0.2">
      <c r="A3409" t="s">
        <v>740</v>
      </c>
      <c r="B3409" t="s">
        <v>366</v>
      </c>
      <c r="C3409" t="s">
        <v>386</v>
      </c>
      <c r="D3409" t="s">
        <v>79</v>
      </c>
    </row>
    <row r="3410" spans="1:5" x14ac:dyDescent="0.2">
      <c r="A3410" t="s">
        <v>740</v>
      </c>
      <c r="B3410" t="s">
        <v>366</v>
      </c>
      <c r="C3410" t="s">
        <v>386</v>
      </c>
      <c r="D3410" t="s">
        <v>187</v>
      </c>
    </row>
    <row r="3411" spans="1:5" x14ac:dyDescent="0.2">
      <c r="A3411" t="s">
        <v>740</v>
      </c>
      <c r="B3411" t="s">
        <v>343</v>
      </c>
      <c r="C3411" t="s">
        <v>384</v>
      </c>
      <c r="D3411" t="s">
        <v>37</v>
      </c>
      <c r="E3411" t="s">
        <v>588</v>
      </c>
    </row>
    <row r="3412" spans="1:5" x14ac:dyDescent="0.2">
      <c r="A3412" t="s">
        <v>740</v>
      </c>
      <c r="B3412" t="s">
        <v>343</v>
      </c>
      <c r="C3412" t="s">
        <v>384</v>
      </c>
      <c r="D3412" t="s">
        <v>342</v>
      </c>
      <c r="E3412" t="s">
        <v>559</v>
      </c>
    </row>
    <row r="3413" spans="1:5" x14ac:dyDescent="0.2">
      <c r="A3413" t="s">
        <v>740</v>
      </c>
      <c r="B3413" t="s">
        <v>343</v>
      </c>
      <c r="C3413" t="s">
        <v>384</v>
      </c>
      <c r="D3413" t="s">
        <v>47</v>
      </c>
      <c r="E3413" t="s">
        <v>589</v>
      </c>
    </row>
    <row r="3414" spans="1:5" x14ac:dyDescent="0.2">
      <c r="A3414" t="s">
        <v>740</v>
      </c>
      <c r="B3414" t="s">
        <v>343</v>
      </c>
      <c r="C3414" t="s">
        <v>384</v>
      </c>
      <c r="D3414" t="s">
        <v>74</v>
      </c>
      <c r="E3414" t="s">
        <v>590</v>
      </c>
    </row>
    <row r="3415" spans="1:5" x14ac:dyDescent="0.2">
      <c r="A3415" t="s">
        <v>740</v>
      </c>
      <c r="B3415" t="s">
        <v>343</v>
      </c>
      <c r="C3415" t="s">
        <v>384</v>
      </c>
      <c r="D3415" t="s">
        <v>342</v>
      </c>
      <c r="E3415" t="s">
        <v>567</v>
      </c>
    </row>
    <row r="3416" spans="1:5" x14ac:dyDescent="0.2">
      <c r="A3416" t="s">
        <v>740</v>
      </c>
      <c r="B3416" t="s">
        <v>343</v>
      </c>
      <c r="C3416" t="s">
        <v>384</v>
      </c>
      <c r="D3416" t="s">
        <v>47</v>
      </c>
      <c r="E3416" t="s">
        <v>578</v>
      </c>
    </row>
    <row r="3417" spans="1:5" x14ac:dyDescent="0.2">
      <c r="A3417" t="s">
        <v>740</v>
      </c>
      <c r="B3417" t="s">
        <v>343</v>
      </c>
      <c r="C3417" t="s">
        <v>384</v>
      </c>
      <c r="D3417" t="s">
        <v>347</v>
      </c>
      <c r="E3417" t="s">
        <v>591</v>
      </c>
    </row>
    <row r="3418" spans="1:5" x14ac:dyDescent="0.2">
      <c r="A3418" t="s">
        <v>740</v>
      </c>
      <c r="B3418" t="s">
        <v>343</v>
      </c>
      <c r="C3418" t="s">
        <v>384</v>
      </c>
      <c r="D3418" t="s">
        <v>347</v>
      </c>
      <c r="E3418" t="s">
        <v>592</v>
      </c>
    </row>
    <row r="3419" spans="1:5" x14ac:dyDescent="0.2">
      <c r="A3419" t="s">
        <v>740</v>
      </c>
      <c r="B3419" t="s">
        <v>343</v>
      </c>
      <c r="C3419" t="s">
        <v>384</v>
      </c>
      <c r="D3419" t="s">
        <v>137</v>
      </c>
      <c r="E3419" t="s">
        <v>593</v>
      </c>
    </row>
    <row r="3420" spans="1:5" x14ac:dyDescent="0.2">
      <c r="A3420" t="s">
        <v>740</v>
      </c>
      <c r="B3420" t="s">
        <v>343</v>
      </c>
      <c r="C3420" t="s">
        <v>384</v>
      </c>
      <c r="D3420" t="s">
        <v>47</v>
      </c>
      <c r="E3420" t="s">
        <v>580</v>
      </c>
    </row>
    <row r="3421" spans="1:5" x14ac:dyDescent="0.2">
      <c r="A3421" t="s">
        <v>740</v>
      </c>
      <c r="B3421" t="s">
        <v>343</v>
      </c>
      <c r="C3421" t="s">
        <v>384</v>
      </c>
      <c r="D3421" t="s">
        <v>85</v>
      </c>
      <c r="E3421" t="s">
        <v>569</v>
      </c>
    </row>
    <row r="3422" spans="1:5" x14ac:dyDescent="0.2">
      <c r="A3422" t="s">
        <v>740</v>
      </c>
      <c r="B3422" t="s">
        <v>343</v>
      </c>
      <c r="C3422" t="s">
        <v>384</v>
      </c>
      <c r="D3422" t="s">
        <v>85</v>
      </c>
      <c r="E3422" t="s">
        <v>570</v>
      </c>
    </row>
    <row r="3423" spans="1:5" x14ac:dyDescent="0.2">
      <c r="A3423" t="s">
        <v>740</v>
      </c>
      <c r="B3423" t="s">
        <v>343</v>
      </c>
      <c r="C3423" t="s">
        <v>384</v>
      </c>
      <c r="D3423" t="s">
        <v>85</v>
      </c>
      <c r="E3423" t="s">
        <v>571</v>
      </c>
    </row>
    <row r="3424" spans="1:5" x14ac:dyDescent="0.2">
      <c r="A3424" t="s">
        <v>740</v>
      </c>
      <c r="B3424" t="s">
        <v>343</v>
      </c>
      <c r="C3424" t="s">
        <v>384</v>
      </c>
      <c r="D3424" t="s">
        <v>85</v>
      </c>
      <c r="E3424" t="s">
        <v>581</v>
      </c>
    </row>
    <row r="3425" spans="1:5" x14ac:dyDescent="0.2">
      <c r="A3425" t="s">
        <v>740</v>
      </c>
      <c r="B3425" t="s">
        <v>343</v>
      </c>
      <c r="C3425" t="s">
        <v>384</v>
      </c>
      <c r="D3425" t="s">
        <v>387</v>
      </c>
      <c r="E3425" t="s">
        <v>529</v>
      </c>
    </row>
    <row r="3426" spans="1:5" x14ac:dyDescent="0.2">
      <c r="A3426" t="s">
        <v>740</v>
      </c>
      <c r="B3426" t="s">
        <v>343</v>
      </c>
      <c r="C3426" t="s">
        <v>384</v>
      </c>
      <c r="D3426" t="s">
        <v>387</v>
      </c>
      <c r="E3426" t="s">
        <v>447</v>
      </c>
    </row>
    <row r="3427" spans="1:5" x14ac:dyDescent="0.2">
      <c r="A3427" t="s">
        <v>740</v>
      </c>
      <c r="B3427" t="s">
        <v>343</v>
      </c>
      <c r="C3427" t="s">
        <v>384</v>
      </c>
      <c r="D3427" t="s">
        <v>387</v>
      </c>
      <c r="E3427" t="s">
        <v>448</v>
      </c>
    </row>
    <row r="3428" spans="1:5" x14ac:dyDescent="0.2">
      <c r="A3428" t="s">
        <v>740</v>
      </c>
      <c r="B3428" t="s">
        <v>343</v>
      </c>
      <c r="C3428" t="s">
        <v>384</v>
      </c>
      <c r="D3428" t="s">
        <v>387</v>
      </c>
      <c r="E3428" t="s">
        <v>455</v>
      </c>
    </row>
    <row r="3429" spans="1:5" x14ac:dyDescent="0.2">
      <c r="A3429" t="s">
        <v>740</v>
      </c>
      <c r="B3429" t="s">
        <v>343</v>
      </c>
      <c r="C3429" t="s">
        <v>386</v>
      </c>
      <c r="D3429" t="s">
        <v>372</v>
      </c>
    </row>
    <row r="3430" spans="1:5" x14ac:dyDescent="0.2">
      <c r="A3430" t="s">
        <v>740</v>
      </c>
      <c r="B3430" t="s">
        <v>92</v>
      </c>
      <c r="C3430" t="s">
        <v>386</v>
      </c>
      <c r="D3430" t="s">
        <v>305</v>
      </c>
    </row>
    <row r="3431" spans="1:5" x14ac:dyDescent="0.2">
      <c r="A3431" t="s">
        <v>740</v>
      </c>
      <c r="B3431" t="s">
        <v>92</v>
      </c>
      <c r="C3431" t="s">
        <v>386</v>
      </c>
      <c r="D3431" t="s">
        <v>342</v>
      </c>
    </row>
    <row r="3432" spans="1:5" x14ac:dyDescent="0.2">
      <c r="A3432" t="s">
        <v>740</v>
      </c>
      <c r="B3432" t="s">
        <v>92</v>
      </c>
      <c r="C3432" t="s">
        <v>386</v>
      </c>
      <c r="D3432" t="s">
        <v>346</v>
      </c>
    </row>
    <row r="3433" spans="1:5" x14ac:dyDescent="0.2">
      <c r="A3433" t="s">
        <v>740</v>
      </c>
      <c r="B3433" t="s">
        <v>92</v>
      </c>
      <c r="C3433" t="s">
        <v>386</v>
      </c>
      <c r="D3433" t="s">
        <v>85</v>
      </c>
    </row>
    <row r="3434" spans="1:5" x14ac:dyDescent="0.2">
      <c r="A3434" t="s">
        <v>740</v>
      </c>
      <c r="B3434" t="s">
        <v>92</v>
      </c>
      <c r="C3434" t="s">
        <v>386</v>
      </c>
      <c r="D3434" t="s">
        <v>11</v>
      </c>
    </row>
    <row r="3435" spans="1:5" x14ac:dyDescent="0.2">
      <c r="A3435" t="s">
        <v>740</v>
      </c>
      <c r="B3435" t="s">
        <v>346</v>
      </c>
      <c r="C3435" t="s">
        <v>386</v>
      </c>
      <c r="D3435" t="s">
        <v>305</v>
      </c>
    </row>
    <row r="3436" spans="1:5" x14ac:dyDescent="0.2">
      <c r="A3436" t="s">
        <v>740</v>
      </c>
      <c r="B3436" t="s">
        <v>346</v>
      </c>
      <c r="C3436" t="s">
        <v>386</v>
      </c>
      <c r="D3436" t="s">
        <v>342</v>
      </c>
    </row>
    <row r="3437" spans="1:5" x14ac:dyDescent="0.2">
      <c r="A3437" t="s">
        <v>740</v>
      </c>
      <c r="B3437" t="s">
        <v>337</v>
      </c>
      <c r="C3437" t="s">
        <v>384</v>
      </c>
      <c r="D3437" t="s">
        <v>387</v>
      </c>
      <c r="E3437" t="s">
        <v>445</v>
      </c>
    </row>
    <row r="3438" spans="1:5" x14ac:dyDescent="0.2">
      <c r="A3438" t="s">
        <v>740</v>
      </c>
      <c r="B3438" t="s">
        <v>337</v>
      </c>
      <c r="C3438" t="s">
        <v>384</v>
      </c>
      <c r="D3438" t="s">
        <v>106</v>
      </c>
      <c r="E3438" t="s">
        <v>594</v>
      </c>
    </row>
    <row r="3439" spans="1:5" x14ac:dyDescent="0.2">
      <c r="A3439" t="s">
        <v>740</v>
      </c>
      <c r="B3439" t="s">
        <v>337</v>
      </c>
      <c r="C3439" t="s">
        <v>384</v>
      </c>
      <c r="D3439" t="s">
        <v>106</v>
      </c>
      <c r="E3439" t="s">
        <v>463</v>
      </c>
    </row>
    <row r="3440" spans="1:5" x14ac:dyDescent="0.2">
      <c r="A3440" t="s">
        <v>740</v>
      </c>
      <c r="B3440" t="s">
        <v>337</v>
      </c>
      <c r="C3440" t="s">
        <v>384</v>
      </c>
      <c r="D3440" t="s">
        <v>342</v>
      </c>
      <c r="E3440" t="s">
        <v>559</v>
      </c>
    </row>
    <row r="3441" spans="1:5" x14ac:dyDescent="0.2">
      <c r="A3441" t="s">
        <v>740</v>
      </c>
      <c r="B3441" t="s">
        <v>337</v>
      </c>
      <c r="C3441" t="s">
        <v>384</v>
      </c>
      <c r="D3441" t="s">
        <v>47</v>
      </c>
      <c r="E3441" t="s">
        <v>561</v>
      </c>
    </row>
    <row r="3442" spans="1:5" x14ac:dyDescent="0.2">
      <c r="A3442" t="s">
        <v>740</v>
      </c>
      <c r="B3442" t="s">
        <v>337</v>
      </c>
      <c r="C3442" t="s">
        <v>384</v>
      </c>
      <c r="D3442" t="s">
        <v>47</v>
      </c>
      <c r="E3442" t="s">
        <v>595</v>
      </c>
    </row>
    <row r="3443" spans="1:5" x14ac:dyDescent="0.2">
      <c r="A3443" t="s">
        <v>740</v>
      </c>
      <c r="B3443" t="s">
        <v>337</v>
      </c>
      <c r="C3443" t="s">
        <v>384</v>
      </c>
      <c r="D3443" t="s">
        <v>24</v>
      </c>
      <c r="E3443" t="s">
        <v>596</v>
      </c>
    </row>
    <row r="3444" spans="1:5" x14ac:dyDescent="0.2">
      <c r="A3444" t="s">
        <v>740</v>
      </c>
      <c r="B3444" t="s">
        <v>337</v>
      </c>
      <c r="C3444" t="s">
        <v>384</v>
      </c>
      <c r="D3444" t="s">
        <v>85</v>
      </c>
      <c r="E3444" t="s">
        <v>562</v>
      </c>
    </row>
    <row r="3445" spans="1:5" x14ac:dyDescent="0.2">
      <c r="A3445" t="s">
        <v>740</v>
      </c>
      <c r="B3445" t="s">
        <v>337</v>
      </c>
      <c r="C3445" t="s">
        <v>384</v>
      </c>
      <c r="D3445" t="s">
        <v>85</v>
      </c>
      <c r="E3445" t="s">
        <v>563</v>
      </c>
    </row>
    <row r="3446" spans="1:5" x14ac:dyDescent="0.2">
      <c r="A3446" t="s">
        <v>740</v>
      </c>
      <c r="B3446" t="s">
        <v>337</v>
      </c>
      <c r="C3446" t="s">
        <v>384</v>
      </c>
      <c r="D3446" t="s">
        <v>342</v>
      </c>
      <c r="E3446" t="s">
        <v>565</v>
      </c>
    </row>
    <row r="3447" spans="1:5" x14ac:dyDescent="0.2">
      <c r="A3447" t="s">
        <v>740</v>
      </c>
      <c r="B3447" t="s">
        <v>337</v>
      </c>
      <c r="C3447" t="s">
        <v>384</v>
      </c>
      <c r="D3447" t="s">
        <v>85</v>
      </c>
      <c r="E3447" t="s">
        <v>566</v>
      </c>
    </row>
    <row r="3448" spans="1:5" x14ac:dyDescent="0.2">
      <c r="A3448" t="s">
        <v>740</v>
      </c>
      <c r="B3448" t="s">
        <v>337</v>
      </c>
      <c r="C3448" t="s">
        <v>384</v>
      </c>
      <c r="D3448" t="s">
        <v>342</v>
      </c>
      <c r="E3448" t="s">
        <v>567</v>
      </c>
    </row>
    <row r="3449" spans="1:5" x14ac:dyDescent="0.2">
      <c r="A3449" t="s">
        <v>740</v>
      </c>
      <c r="B3449" t="s">
        <v>337</v>
      </c>
      <c r="C3449" t="s">
        <v>384</v>
      </c>
      <c r="D3449" t="s">
        <v>342</v>
      </c>
      <c r="E3449" t="s">
        <v>568</v>
      </c>
    </row>
    <row r="3450" spans="1:5" x14ac:dyDescent="0.2">
      <c r="A3450" t="s">
        <v>740</v>
      </c>
      <c r="B3450" t="s">
        <v>337</v>
      </c>
      <c r="C3450" t="s">
        <v>384</v>
      </c>
      <c r="D3450" t="s">
        <v>47</v>
      </c>
      <c r="E3450" t="s">
        <v>578</v>
      </c>
    </row>
    <row r="3451" spans="1:5" x14ac:dyDescent="0.2">
      <c r="A3451" t="s">
        <v>740</v>
      </c>
      <c r="B3451" t="s">
        <v>337</v>
      </c>
      <c r="C3451" t="s">
        <v>384</v>
      </c>
      <c r="D3451" t="s">
        <v>47</v>
      </c>
      <c r="E3451" t="s">
        <v>586</v>
      </c>
    </row>
    <row r="3452" spans="1:5" x14ac:dyDescent="0.2">
      <c r="A3452" t="s">
        <v>740</v>
      </c>
      <c r="B3452" t="s">
        <v>337</v>
      </c>
      <c r="C3452" t="s">
        <v>384</v>
      </c>
      <c r="D3452" t="s">
        <v>47</v>
      </c>
      <c r="E3452" t="s">
        <v>597</v>
      </c>
    </row>
    <row r="3453" spans="1:5" x14ac:dyDescent="0.2">
      <c r="A3453" t="s">
        <v>740</v>
      </c>
      <c r="B3453" t="s">
        <v>337</v>
      </c>
      <c r="C3453" t="s">
        <v>384</v>
      </c>
      <c r="D3453" t="s">
        <v>47</v>
      </c>
      <c r="E3453" t="s">
        <v>580</v>
      </c>
    </row>
    <row r="3454" spans="1:5" x14ac:dyDescent="0.2">
      <c r="A3454" t="s">
        <v>740</v>
      </c>
      <c r="B3454" t="s">
        <v>337</v>
      </c>
      <c r="C3454" t="s">
        <v>384</v>
      </c>
      <c r="D3454" t="s">
        <v>85</v>
      </c>
      <c r="E3454" t="s">
        <v>569</v>
      </c>
    </row>
    <row r="3455" spans="1:5" x14ac:dyDescent="0.2">
      <c r="A3455" t="s">
        <v>740</v>
      </c>
      <c r="B3455" t="s">
        <v>337</v>
      </c>
      <c r="C3455" t="s">
        <v>384</v>
      </c>
      <c r="D3455" t="s">
        <v>85</v>
      </c>
      <c r="E3455" t="s">
        <v>570</v>
      </c>
    </row>
    <row r="3456" spans="1:5" x14ac:dyDescent="0.2">
      <c r="A3456" t="s">
        <v>740</v>
      </c>
      <c r="B3456" t="s">
        <v>337</v>
      </c>
      <c r="C3456" t="s">
        <v>384</v>
      </c>
      <c r="D3456" t="s">
        <v>85</v>
      </c>
      <c r="E3456" t="s">
        <v>581</v>
      </c>
    </row>
    <row r="3457" spans="1:5" x14ac:dyDescent="0.2">
      <c r="A3457" t="s">
        <v>740</v>
      </c>
      <c r="B3457" t="s">
        <v>337</v>
      </c>
      <c r="C3457" t="s">
        <v>384</v>
      </c>
      <c r="D3457" t="s">
        <v>85</v>
      </c>
      <c r="E3457" t="s">
        <v>598</v>
      </c>
    </row>
    <row r="3458" spans="1:5" x14ac:dyDescent="0.2">
      <c r="A3458" t="s">
        <v>740</v>
      </c>
      <c r="B3458" t="s">
        <v>337</v>
      </c>
      <c r="C3458" t="s">
        <v>384</v>
      </c>
      <c r="D3458" t="s">
        <v>85</v>
      </c>
      <c r="E3458" t="s">
        <v>572</v>
      </c>
    </row>
    <row r="3459" spans="1:5" x14ac:dyDescent="0.2">
      <c r="A3459" t="s">
        <v>740</v>
      </c>
      <c r="B3459" t="s">
        <v>337</v>
      </c>
      <c r="C3459" t="s">
        <v>384</v>
      </c>
      <c r="D3459" t="s">
        <v>387</v>
      </c>
      <c r="E3459" t="s">
        <v>476</v>
      </c>
    </row>
    <row r="3460" spans="1:5" x14ac:dyDescent="0.2">
      <c r="A3460" t="s">
        <v>740</v>
      </c>
      <c r="B3460" t="s">
        <v>337</v>
      </c>
      <c r="C3460" t="s">
        <v>384</v>
      </c>
      <c r="D3460" t="s">
        <v>387</v>
      </c>
      <c r="E3460" t="s">
        <v>446</v>
      </c>
    </row>
    <row r="3461" spans="1:5" x14ac:dyDescent="0.2">
      <c r="A3461" t="s">
        <v>740</v>
      </c>
      <c r="B3461" t="s">
        <v>337</v>
      </c>
      <c r="C3461" t="s">
        <v>384</v>
      </c>
      <c r="D3461" t="s">
        <v>387</v>
      </c>
      <c r="E3461" t="s">
        <v>495</v>
      </c>
    </row>
    <row r="3462" spans="1:5" x14ac:dyDescent="0.2">
      <c r="A3462" t="s">
        <v>740</v>
      </c>
      <c r="B3462" t="s">
        <v>337</v>
      </c>
      <c r="C3462" t="s">
        <v>384</v>
      </c>
      <c r="D3462" t="s">
        <v>387</v>
      </c>
      <c r="E3462" t="s">
        <v>574</v>
      </c>
    </row>
    <row r="3463" spans="1:5" x14ac:dyDescent="0.2">
      <c r="A3463" t="s">
        <v>740</v>
      </c>
      <c r="B3463" t="s">
        <v>337</v>
      </c>
      <c r="C3463" t="s">
        <v>384</v>
      </c>
      <c r="D3463" t="s">
        <v>387</v>
      </c>
      <c r="E3463" t="s">
        <v>447</v>
      </c>
    </row>
    <row r="3464" spans="1:5" x14ac:dyDescent="0.2">
      <c r="A3464" t="s">
        <v>740</v>
      </c>
      <c r="B3464" t="s">
        <v>337</v>
      </c>
      <c r="C3464" t="s">
        <v>384</v>
      </c>
      <c r="D3464" t="s">
        <v>387</v>
      </c>
      <c r="E3464" t="s">
        <v>448</v>
      </c>
    </row>
    <row r="3465" spans="1:5" x14ac:dyDescent="0.2">
      <c r="A3465" t="s">
        <v>740</v>
      </c>
      <c r="B3465" t="s">
        <v>337</v>
      </c>
      <c r="C3465" t="s">
        <v>384</v>
      </c>
      <c r="D3465" t="s">
        <v>106</v>
      </c>
      <c r="E3465" t="s">
        <v>575</v>
      </c>
    </row>
    <row r="3466" spans="1:5" x14ac:dyDescent="0.2">
      <c r="A3466" t="s">
        <v>740</v>
      </c>
      <c r="B3466" t="s">
        <v>337</v>
      </c>
      <c r="C3466" t="s">
        <v>384</v>
      </c>
      <c r="D3466" t="s">
        <v>387</v>
      </c>
      <c r="E3466" t="s">
        <v>449</v>
      </c>
    </row>
    <row r="3467" spans="1:5" x14ac:dyDescent="0.2">
      <c r="A3467" t="s">
        <v>740</v>
      </c>
      <c r="B3467" t="s">
        <v>337</v>
      </c>
      <c r="C3467" t="s">
        <v>384</v>
      </c>
      <c r="D3467" t="s">
        <v>387</v>
      </c>
      <c r="E3467" t="s">
        <v>428</v>
      </c>
    </row>
    <row r="3468" spans="1:5" x14ac:dyDescent="0.2">
      <c r="A3468" t="s">
        <v>740</v>
      </c>
      <c r="B3468" t="s">
        <v>337</v>
      </c>
      <c r="C3468" t="s">
        <v>386</v>
      </c>
      <c r="D3468" t="s">
        <v>372</v>
      </c>
    </row>
    <row r="3469" spans="1:5" x14ac:dyDescent="0.2">
      <c r="A3469" t="s">
        <v>740</v>
      </c>
      <c r="B3469" t="s">
        <v>337</v>
      </c>
      <c r="C3469" t="s">
        <v>386</v>
      </c>
      <c r="D3469" t="s">
        <v>315</v>
      </c>
    </row>
    <row r="3470" spans="1:5" x14ac:dyDescent="0.2">
      <c r="A3470" t="s">
        <v>740</v>
      </c>
      <c r="B3470" t="s">
        <v>337</v>
      </c>
      <c r="C3470" t="s">
        <v>386</v>
      </c>
      <c r="D3470" t="s">
        <v>215</v>
      </c>
    </row>
    <row r="3471" spans="1:5" x14ac:dyDescent="0.2">
      <c r="A3471" t="s">
        <v>740</v>
      </c>
      <c r="B3471" t="s">
        <v>34</v>
      </c>
      <c r="C3471" t="s">
        <v>384</v>
      </c>
      <c r="D3471" t="s">
        <v>37</v>
      </c>
      <c r="E3471" t="s">
        <v>588</v>
      </c>
    </row>
    <row r="3472" spans="1:5" x14ac:dyDescent="0.2">
      <c r="A3472" t="s">
        <v>740</v>
      </c>
      <c r="B3472" t="s">
        <v>34</v>
      </c>
      <c r="C3472" t="s">
        <v>384</v>
      </c>
      <c r="D3472" t="s">
        <v>342</v>
      </c>
      <c r="E3472" t="s">
        <v>559</v>
      </c>
    </row>
    <row r="3473" spans="1:5" x14ac:dyDescent="0.2">
      <c r="A3473" t="s">
        <v>740</v>
      </c>
      <c r="B3473" t="s">
        <v>34</v>
      </c>
      <c r="C3473" t="s">
        <v>384</v>
      </c>
      <c r="D3473" t="s">
        <v>24</v>
      </c>
      <c r="E3473" t="s">
        <v>599</v>
      </c>
    </row>
    <row r="3474" spans="1:5" x14ac:dyDescent="0.2">
      <c r="A3474" t="s">
        <v>740</v>
      </c>
      <c r="B3474" t="s">
        <v>34</v>
      </c>
      <c r="C3474" t="s">
        <v>384</v>
      </c>
      <c r="D3474" t="s">
        <v>137</v>
      </c>
      <c r="E3474" t="s">
        <v>600</v>
      </c>
    </row>
    <row r="3475" spans="1:5" x14ac:dyDescent="0.2">
      <c r="A3475" t="s">
        <v>740</v>
      </c>
      <c r="B3475" t="s">
        <v>34</v>
      </c>
      <c r="C3475" t="s">
        <v>384</v>
      </c>
      <c r="D3475" t="s">
        <v>74</v>
      </c>
      <c r="E3475" t="s">
        <v>601</v>
      </c>
    </row>
    <row r="3476" spans="1:5" x14ac:dyDescent="0.2">
      <c r="A3476" t="s">
        <v>740</v>
      </c>
      <c r="B3476" t="s">
        <v>34</v>
      </c>
      <c r="C3476" t="s">
        <v>384</v>
      </c>
      <c r="D3476" t="s">
        <v>74</v>
      </c>
      <c r="E3476" t="s">
        <v>590</v>
      </c>
    </row>
    <row r="3477" spans="1:5" x14ac:dyDescent="0.2">
      <c r="A3477" t="s">
        <v>740</v>
      </c>
      <c r="B3477" t="s">
        <v>34</v>
      </c>
      <c r="C3477" t="s">
        <v>384</v>
      </c>
      <c r="D3477" t="s">
        <v>343</v>
      </c>
      <c r="E3477" t="s">
        <v>602</v>
      </c>
    </row>
    <row r="3478" spans="1:5" x14ac:dyDescent="0.2">
      <c r="A3478" t="s">
        <v>740</v>
      </c>
      <c r="B3478" t="s">
        <v>34</v>
      </c>
      <c r="C3478" t="s">
        <v>384</v>
      </c>
      <c r="D3478" t="s">
        <v>342</v>
      </c>
      <c r="E3478" t="s">
        <v>567</v>
      </c>
    </row>
    <row r="3479" spans="1:5" x14ac:dyDescent="0.2">
      <c r="A3479" t="s">
        <v>740</v>
      </c>
      <c r="B3479" t="s">
        <v>34</v>
      </c>
      <c r="C3479" t="s">
        <v>384</v>
      </c>
      <c r="D3479" t="s">
        <v>337</v>
      </c>
      <c r="E3479" t="s">
        <v>577</v>
      </c>
    </row>
    <row r="3480" spans="1:5" x14ac:dyDescent="0.2">
      <c r="A3480" t="s">
        <v>740</v>
      </c>
      <c r="B3480" t="s">
        <v>34</v>
      </c>
      <c r="C3480" t="s">
        <v>384</v>
      </c>
      <c r="D3480" t="s">
        <v>347</v>
      </c>
      <c r="E3480" t="s">
        <v>591</v>
      </c>
    </row>
    <row r="3481" spans="1:5" x14ac:dyDescent="0.2">
      <c r="A3481" t="s">
        <v>740</v>
      </c>
      <c r="B3481" t="s">
        <v>34</v>
      </c>
      <c r="C3481" t="s">
        <v>384</v>
      </c>
      <c r="D3481" t="s">
        <v>137</v>
      </c>
      <c r="E3481" t="s">
        <v>593</v>
      </c>
    </row>
    <row r="3482" spans="1:5" x14ac:dyDescent="0.2">
      <c r="A3482" t="s">
        <v>740</v>
      </c>
      <c r="B3482" t="s">
        <v>34</v>
      </c>
      <c r="C3482" t="s">
        <v>384</v>
      </c>
      <c r="D3482" t="s">
        <v>85</v>
      </c>
      <c r="E3482" t="s">
        <v>569</v>
      </c>
    </row>
    <row r="3483" spans="1:5" x14ac:dyDescent="0.2">
      <c r="A3483" t="s">
        <v>740</v>
      </c>
      <c r="B3483" t="s">
        <v>34</v>
      </c>
      <c r="C3483" t="s">
        <v>384</v>
      </c>
      <c r="D3483" t="s">
        <v>85</v>
      </c>
      <c r="E3483" t="s">
        <v>570</v>
      </c>
    </row>
    <row r="3484" spans="1:5" x14ac:dyDescent="0.2">
      <c r="A3484" t="s">
        <v>740</v>
      </c>
      <c r="B3484" t="s">
        <v>34</v>
      </c>
      <c r="C3484" t="s">
        <v>384</v>
      </c>
      <c r="D3484" t="s">
        <v>85</v>
      </c>
      <c r="E3484" t="s">
        <v>571</v>
      </c>
    </row>
    <row r="3485" spans="1:5" x14ac:dyDescent="0.2">
      <c r="A3485" t="s">
        <v>740</v>
      </c>
      <c r="B3485" t="s">
        <v>34</v>
      </c>
      <c r="C3485" t="s">
        <v>384</v>
      </c>
      <c r="D3485" t="s">
        <v>85</v>
      </c>
      <c r="E3485" t="s">
        <v>581</v>
      </c>
    </row>
    <row r="3486" spans="1:5" x14ac:dyDescent="0.2">
      <c r="A3486" t="s">
        <v>740</v>
      </c>
      <c r="B3486" t="s">
        <v>34</v>
      </c>
      <c r="C3486" t="s">
        <v>384</v>
      </c>
      <c r="D3486" t="s">
        <v>85</v>
      </c>
      <c r="E3486" t="s">
        <v>598</v>
      </c>
    </row>
    <row r="3487" spans="1:5" x14ac:dyDescent="0.2">
      <c r="A3487" t="s">
        <v>740</v>
      </c>
      <c r="B3487" t="s">
        <v>34</v>
      </c>
      <c r="C3487" t="s">
        <v>384</v>
      </c>
      <c r="D3487" t="s">
        <v>85</v>
      </c>
      <c r="E3487" t="s">
        <v>572</v>
      </c>
    </row>
    <row r="3488" spans="1:5" x14ac:dyDescent="0.2">
      <c r="A3488" t="s">
        <v>740</v>
      </c>
      <c r="B3488" t="s">
        <v>34</v>
      </c>
      <c r="C3488" t="s">
        <v>384</v>
      </c>
      <c r="D3488" t="s">
        <v>387</v>
      </c>
      <c r="E3488" t="s">
        <v>476</v>
      </c>
    </row>
    <row r="3489" spans="1:5" x14ac:dyDescent="0.2">
      <c r="A3489" t="s">
        <v>740</v>
      </c>
      <c r="B3489" t="s">
        <v>34</v>
      </c>
      <c r="C3489" t="s">
        <v>384</v>
      </c>
      <c r="D3489" t="s">
        <v>387</v>
      </c>
      <c r="E3489" t="s">
        <v>529</v>
      </c>
    </row>
    <row r="3490" spans="1:5" x14ac:dyDescent="0.2">
      <c r="A3490" t="s">
        <v>740</v>
      </c>
      <c r="B3490" t="s">
        <v>34</v>
      </c>
      <c r="C3490" t="s">
        <v>384</v>
      </c>
      <c r="D3490" t="s">
        <v>387</v>
      </c>
      <c r="E3490" t="s">
        <v>447</v>
      </c>
    </row>
    <row r="3491" spans="1:5" x14ac:dyDescent="0.2">
      <c r="A3491" t="s">
        <v>740</v>
      </c>
      <c r="B3491" t="s">
        <v>34</v>
      </c>
      <c r="C3491" t="s">
        <v>384</v>
      </c>
      <c r="D3491" t="s">
        <v>387</v>
      </c>
      <c r="E3491" t="s">
        <v>448</v>
      </c>
    </row>
    <row r="3492" spans="1:5" x14ac:dyDescent="0.2">
      <c r="A3492" t="s">
        <v>740</v>
      </c>
      <c r="B3492" t="s">
        <v>34</v>
      </c>
      <c r="C3492" t="s">
        <v>386</v>
      </c>
      <c r="D3492" t="s">
        <v>372</v>
      </c>
    </row>
    <row r="3493" spans="1:5" x14ac:dyDescent="0.2">
      <c r="A3493" t="s">
        <v>740</v>
      </c>
      <c r="B3493" t="s">
        <v>34</v>
      </c>
      <c r="C3493" t="s">
        <v>386</v>
      </c>
      <c r="D3493" t="s">
        <v>47</v>
      </c>
    </row>
    <row r="3494" spans="1:5" x14ac:dyDescent="0.2">
      <c r="A3494" t="s">
        <v>740</v>
      </c>
      <c r="B3494" t="s">
        <v>63</v>
      </c>
      <c r="C3494" t="s">
        <v>384</v>
      </c>
      <c r="D3494" t="s">
        <v>106</v>
      </c>
      <c r="E3494" t="s">
        <v>463</v>
      </c>
    </row>
    <row r="3495" spans="1:5" x14ac:dyDescent="0.2">
      <c r="A3495" t="s">
        <v>740</v>
      </c>
      <c r="B3495" t="s">
        <v>63</v>
      </c>
      <c r="C3495" t="s">
        <v>384</v>
      </c>
      <c r="D3495" t="s">
        <v>57</v>
      </c>
      <c r="E3495" t="s">
        <v>582</v>
      </c>
    </row>
    <row r="3496" spans="1:5" x14ac:dyDescent="0.2">
      <c r="A3496" t="s">
        <v>740</v>
      </c>
      <c r="B3496" t="s">
        <v>63</v>
      </c>
      <c r="C3496" t="s">
        <v>384</v>
      </c>
      <c r="D3496" t="s">
        <v>342</v>
      </c>
      <c r="E3496" t="s">
        <v>559</v>
      </c>
    </row>
    <row r="3497" spans="1:5" x14ac:dyDescent="0.2">
      <c r="A3497" t="s">
        <v>740</v>
      </c>
      <c r="B3497" t="s">
        <v>63</v>
      </c>
      <c r="C3497" t="s">
        <v>384</v>
      </c>
      <c r="D3497" t="s">
        <v>342</v>
      </c>
      <c r="E3497" t="s">
        <v>565</v>
      </c>
    </row>
    <row r="3498" spans="1:5" x14ac:dyDescent="0.2">
      <c r="A3498" t="s">
        <v>740</v>
      </c>
      <c r="B3498" t="s">
        <v>63</v>
      </c>
      <c r="C3498" t="s">
        <v>384</v>
      </c>
      <c r="D3498" t="s">
        <v>342</v>
      </c>
      <c r="E3498" t="s">
        <v>567</v>
      </c>
    </row>
    <row r="3499" spans="1:5" x14ac:dyDescent="0.2">
      <c r="A3499" t="s">
        <v>740</v>
      </c>
      <c r="B3499" t="s">
        <v>63</v>
      </c>
      <c r="C3499" t="s">
        <v>384</v>
      </c>
      <c r="D3499" t="s">
        <v>342</v>
      </c>
      <c r="E3499" t="s">
        <v>568</v>
      </c>
    </row>
    <row r="3500" spans="1:5" x14ac:dyDescent="0.2">
      <c r="A3500" t="s">
        <v>740</v>
      </c>
      <c r="B3500" t="s">
        <v>63</v>
      </c>
      <c r="C3500" t="s">
        <v>384</v>
      </c>
      <c r="D3500" t="s">
        <v>47</v>
      </c>
      <c r="E3500" t="s">
        <v>578</v>
      </c>
    </row>
    <row r="3501" spans="1:5" x14ac:dyDescent="0.2">
      <c r="A3501" t="s">
        <v>740</v>
      </c>
      <c r="B3501" t="s">
        <v>63</v>
      </c>
      <c r="C3501" t="s">
        <v>384</v>
      </c>
      <c r="D3501" t="s">
        <v>47</v>
      </c>
      <c r="E3501" t="s">
        <v>580</v>
      </c>
    </row>
    <row r="3502" spans="1:5" x14ac:dyDescent="0.2">
      <c r="A3502" t="s">
        <v>740</v>
      </c>
      <c r="B3502" t="s">
        <v>63</v>
      </c>
      <c r="C3502" t="s">
        <v>384</v>
      </c>
      <c r="D3502" t="s">
        <v>85</v>
      </c>
      <c r="E3502" t="s">
        <v>569</v>
      </c>
    </row>
    <row r="3503" spans="1:5" x14ac:dyDescent="0.2">
      <c r="A3503" t="s">
        <v>740</v>
      </c>
      <c r="B3503" t="s">
        <v>63</v>
      </c>
      <c r="C3503" t="s">
        <v>384</v>
      </c>
      <c r="D3503" t="s">
        <v>85</v>
      </c>
      <c r="E3503" t="s">
        <v>570</v>
      </c>
    </row>
    <row r="3504" spans="1:5" x14ac:dyDescent="0.2">
      <c r="A3504" t="s">
        <v>740</v>
      </c>
      <c r="B3504" t="s">
        <v>63</v>
      </c>
      <c r="C3504" t="s">
        <v>384</v>
      </c>
      <c r="D3504" t="s">
        <v>387</v>
      </c>
      <c r="E3504" t="s">
        <v>446</v>
      </c>
    </row>
    <row r="3505" spans="1:5" x14ac:dyDescent="0.2">
      <c r="A3505" t="s">
        <v>740</v>
      </c>
      <c r="B3505" t="s">
        <v>63</v>
      </c>
      <c r="C3505" t="s">
        <v>384</v>
      </c>
      <c r="D3505" t="s">
        <v>387</v>
      </c>
      <c r="E3505" t="s">
        <v>447</v>
      </c>
    </row>
    <row r="3506" spans="1:5" x14ac:dyDescent="0.2">
      <c r="A3506" t="s">
        <v>740</v>
      </c>
      <c r="B3506" t="s">
        <v>63</v>
      </c>
      <c r="C3506" t="s">
        <v>384</v>
      </c>
      <c r="D3506" t="s">
        <v>387</v>
      </c>
      <c r="E3506" t="s">
        <v>448</v>
      </c>
    </row>
    <row r="3507" spans="1:5" x14ac:dyDescent="0.2">
      <c r="A3507" t="s">
        <v>740</v>
      </c>
      <c r="B3507" t="s">
        <v>63</v>
      </c>
      <c r="C3507" t="s">
        <v>384</v>
      </c>
      <c r="D3507" t="s">
        <v>106</v>
      </c>
      <c r="E3507" t="s">
        <v>575</v>
      </c>
    </row>
    <row r="3508" spans="1:5" x14ac:dyDescent="0.2">
      <c r="A3508" t="s">
        <v>740</v>
      </c>
      <c r="B3508" t="s">
        <v>63</v>
      </c>
      <c r="C3508" t="s">
        <v>386</v>
      </c>
      <c r="D3508" t="s">
        <v>337</v>
      </c>
    </row>
    <row r="3509" spans="1:5" x14ac:dyDescent="0.2">
      <c r="A3509" t="s">
        <v>740</v>
      </c>
      <c r="B3509" t="s">
        <v>63</v>
      </c>
      <c r="C3509" t="s">
        <v>386</v>
      </c>
      <c r="D3509" t="s">
        <v>315</v>
      </c>
    </row>
    <row r="3510" spans="1:5" x14ac:dyDescent="0.2">
      <c r="A3510" t="s">
        <v>740</v>
      </c>
      <c r="B3510" t="s">
        <v>145</v>
      </c>
      <c r="C3510" t="s">
        <v>386</v>
      </c>
      <c r="D3510" t="s">
        <v>387</v>
      </c>
    </row>
    <row r="3511" spans="1:5" x14ac:dyDescent="0.2">
      <c r="A3511" t="s">
        <v>740</v>
      </c>
      <c r="B3511" t="s">
        <v>145</v>
      </c>
      <c r="C3511" t="s">
        <v>386</v>
      </c>
      <c r="D3511" t="s">
        <v>57</v>
      </c>
    </row>
    <row r="3512" spans="1:5" x14ac:dyDescent="0.2">
      <c r="A3512" t="s">
        <v>740</v>
      </c>
      <c r="B3512" t="s">
        <v>145</v>
      </c>
      <c r="C3512" t="s">
        <v>386</v>
      </c>
      <c r="D3512" t="s">
        <v>372</v>
      </c>
    </row>
    <row r="3513" spans="1:5" x14ac:dyDescent="0.2">
      <c r="A3513" t="s">
        <v>740</v>
      </c>
      <c r="B3513" t="s">
        <v>145</v>
      </c>
      <c r="C3513" t="s">
        <v>386</v>
      </c>
      <c r="D3513" t="s">
        <v>366</v>
      </c>
    </row>
    <row r="3514" spans="1:5" x14ac:dyDescent="0.2">
      <c r="A3514" t="s">
        <v>740</v>
      </c>
      <c r="B3514" t="s">
        <v>145</v>
      </c>
      <c r="C3514" t="s">
        <v>386</v>
      </c>
      <c r="D3514" t="s">
        <v>24</v>
      </c>
    </row>
    <row r="3515" spans="1:5" x14ac:dyDescent="0.2">
      <c r="A3515" t="s">
        <v>740</v>
      </c>
      <c r="B3515" t="s">
        <v>145</v>
      </c>
      <c r="C3515" t="s">
        <v>386</v>
      </c>
      <c r="D3515" t="s">
        <v>47</v>
      </c>
    </row>
    <row r="3516" spans="1:5" x14ac:dyDescent="0.2">
      <c r="A3516" t="s">
        <v>740</v>
      </c>
      <c r="B3516" t="s">
        <v>145</v>
      </c>
      <c r="C3516" t="s">
        <v>386</v>
      </c>
      <c r="D3516" t="s">
        <v>337</v>
      </c>
    </row>
    <row r="3517" spans="1:5" x14ac:dyDescent="0.2">
      <c r="A3517" t="s">
        <v>740</v>
      </c>
      <c r="B3517" t="s">
        <v>145</v>
      </c>
      <c r="C3517" t="s">
        <v>386</v>
      </c>
      <c r="D3517" t="s">
        <v>342</v>
      </c>
    </row>
    <row r="3518" spans="1:5" x14ac:dyDescent="0.2">
      <c r="A3518" t="s">
        <v>740</v>
      </c>
      <c r="B3518" t="s">
        <v>145</v>
      </c>
      <c r="C3518" t="s">
        <v>386</v>
      </c>
      <c r="D3518" t="s">
        <v>37</v>
      </c>
    </row>
    <row r="3519" spans="1:5" x14ac:dyDescent="0.2">
      <c r="A3519" t="s">
        <v>740</v>
      </c>
      <c r="B3519" t="s">
        <v>145</v>
      </c>
      <c r="C3519" t="s">
        <v>386</v>
      </c>
      <c r="D3519" t="s">
        <v>59</v>
      </c>
    </row>
    <row r="3520" spans="1:5" x14ac:dyDescent="0.2">
      <c r="A3520" t="s">
        <v>740</v>
      </c>
      <c r="B3520" t="s">
        <v>145</v>
      </c>
      <c r="C3520" t="s">
        <v>386</v>
      </c>
      <c r="D3520" t="s">
        <v>271</v>
      </c>
    </row>
    <row r="3521" spans="1:5" x14ac:dyDescent="0.2">
      <c r="A3521" t="s">
        <v>740</v>
      </c>
      <c r="B3521" t="s">
        <v>145</v>
      </c>
      <c r="C3521" t="s">
        <v>386</v>
      </c>
      <c r="D3521" t="s">
        <v>85</v>
      </c>
    </row>
    <row r="3522" spans="1:5" x14ac:dyDescent="0.2">
      <c r="A3522" t="s">
        <v>740</v>
      </c>
      <c r="B3522" t="s">
        <v>145</v>
      </c>
      <c r="C3522" t="s">
        <v>386</v>
      </c>
      <c r="D3522" t="s">
        <v>11</v>
      </c>
    </row>
    <row r="3523" spans="1:5" x14ac:dyDescent="0.2">
      <c r="A3523" t="s">
        <v>740</v>
      </c>
      <c r="B3523" t="s">
        <v>352</v>
      </c>
      <c r="C3523" t="s">
        <v>384</v>
      </c>
      <c r="D3523" t="s">
        <v>215</v>
      </c>
      <c r="E3523" t="s">
        <v>478</v>
      </c>
    </row>
    <row r="3524" spans="1:5" x14ac:dyDescent="0.2">
      <c r="A3524" t="s">
        <v>740</v>
      </c>
      <c r="B3524" t="s">
        <v>352</v>
      </c>
      <c r="C3524" t="s">
        <v>386</v>
      </c>
      <c r="D3524" t="s">
        <v>372</v>
      </c>
    </row>
    <row r="3525" spans="1:5" x14ac:dyDescent="0.2">
      <c r="A3525" t="s">
        <v>740</v>
      </c>
      <c r="B3525" t="s">
        <v>24</v>
      </c>
      <c r="C3525" t="s">
        <v>384</v>
      </c>
      <c r="D3525" t="s">
        <v>387</v>
      </c>
      <c r="E3525" t="s">
        <v>445</v>
      </c>
    </row>
    <row r="3526" spans="1:5" x14ac:dyDescent="0.2">
      <c r="A3526" t="s">
        <v>740</v>
      </c>
      <c r="B3526" t="s">
        <v>24</v>
      </c>
      <c r="C3526" t="s">
        <v>384</v>
      </c>
      <c r="D3526" t="s">
        <v>342</v>
      </c>
      <c r="E3526" t="s">
        <v>559</v>
      </c>
    </row>
    <row r="3527" spans="1:5" x14ac:dyDescent="0.2">
      <c r="A3527" t="s">
        <v>740</v>
      </c>
      <c r="B3527" t="s">
        <v>24</v>
      </c>
      <c r="C3527" t="s">
        <v>384</v>
      </c>
      <c r="D3527" t="s">
        <v>47</v>
      </c>
      <c r="E3527" t="s">
        <v>561</v>
      </c>
    </row>
    <row r="3528" spans="1:5" x14ac:dyDescent="0.2">
      <c r="A3528" t="s">
        <v>740</v>
      </c>
      <c r="B3528" t="s">
        <v>24</v>
      </c>
      <c r="C3528" t="s">
        <v>384</v>
      </c>
      <c r="D3528" t="s">
        <v>47</v>
      </c>
      <c r="E3528" t="s">
        <v>595</v>
      </c>
    </row>
    <row r="3529" spans="1:5" x14ac:dyDescent="0.2">
      <c r="A3529" t="s">
        <v>740</v>
      </c>
      <c r="B3529" t="s">
        <v>24</v>
      </c>
      <c r="C3529" t="s">
        <v>384</v>
      </c>
      <c r="D3529" t="s">
        <v>85</v>
      </c>
      <c r="E3529" t="s">
        <v>562</v>
      </c>
    </row>
    <row r="3530" spans="1:5" x14ac:dyDescent="0.2">
      <c r="A3530" t="s">
        <v>740</v>
      </c>
      <c r="B3530" t="s">
        <v>24</v>
      </c>
      <c r="C3530" t="s">
        <v>384</v>
      </c>
      <c r="D3530" t="s">
        <v>85</v>
      </c>
      <c r="E3530" t="s">
        <v>563</v>
      </c>
    </row>
    <row r="3531" spans="1:5" x14ac:dyDescent="0.2">
      <c r="A3531" t="s">
        <v>740</v>
      </c>
      <c r="B3531" t="s">
        <v>24</v>
      </c>
      <c r="C3531" t="s">
        <v>384</v>
      </c>
      <c r="D3531" t="s">
        <v>85</v>
      </c>
      <c r="E3531" t="s">
        <v>564</v>
      </c>
    </row>
    <row r="3532" spans="1:5" x14ac:dyDescent="0.2">
      <c r="A3532" t="s">
        <v>740</v>
      </c>
      <c r="B3532" t="s">
        <v>24</v>
      </c>
      <c r="C3532" t="s">
        <v>384</v>
      </c>
      <c r="D3532" t="s">
        <v>342</v>
      </c>
      <c r="E3532" t="s">
        <v>565</v>
      </c>
    </row>
    <row r="3533" spans="1:5" x14ac:dyDescent="0.2">
      <c r="A3533" t="s">
        <v>740</v>
      </c>
      <c r="B3533" t="s">
        <v>24</v>
      </c>
      <c r="C3533" t="s">
        <v>384</v>
      </c>
      <c r="D3533" t="s">
        <v>85</v>
      </c>
      <c r="E3533" t="s">
        <v>566</v>
      </c>
    </row>
    <row r="3534" spans="1:5" x14ac:dyDescent="0.2">
      <c r="A3534" t="s">
        <v>740</v>
      </c>
      <c r="B3534" t="s">
        <v>24</v>
      </c>
      <c r="C3534" t="s">
        <v>384</v>
      </c>
      <c r="D3534" t="s">
        <v>342</v>
      </c>
      <c r="E3534" t="s">
        <v>567</v>
      </c>
    </row>
    <row r="3535" spans="1:5" x14ac:dyDescent="0.2">
      <c r="A3535" t="s">
        <v>740</v>
      </c>
      <c r="B3535" t="s">
        <v>24</v>
      </c>
      <c r="C3535" t="s">
        <v>384</v>
      </c>
      <c r="D3535" t="s">
        <v>342</v>
      </c>
      <c r="E3535" t="s">
        <v>568</v>
      </c>
    </row>
    <row r="3536" spans="1:5" x14ac:dyDescent="0.2">
      <c r="A3536" t="s">
        <v>740</v>
      </c>
      <c r="B3536" t="s">
        <v>24</v>
      </c>
      <c r="C3536" t="s">
        <v>384</v>
      </c>
      <c r="D3536" t="s">
        <v>47</v>
      </c>
      <c r="E3536" t="s">
        <v>578</v>
      </c>
    </row>
    <row r="3537" spans="1:5" x14ac:dyDescent="0.2">
      <c r="A3537" t="s">
        <v>740</v>
      </c>
      <c r="B3537" t="s">
        <v>24</v>
      </c>
      <c r="C3537" t="s">
        <v>384</v>
      </c>
      <c r="D3537" t="s">
        <v>47</v>
      </c>
      <c r="E3537" t="s">
        <v>586</v>
      </c>
    </row>
    <row r="3538" spans="1:5" x14ac:dyDescent="0.2">
      <c r="A3538" t="s">
        <v>740</v>
      </c>
      <c r="B3538" t="s">
        <v>24</v>
      </c>
      <c r="C3538" t="s">
        <v>384</v>
      </c>
      <c r="D3538" t="s">
        <v>47</v>
      </c>
      <c r="E3538" t="s">
        <v>597</v>
      </c>
    </row>
    <row r="3539" spans="1:5" x14ac:dyDescent="0.2">
      <c r="A3539" t="s">
        <v>740</v>
      </c>
      <c r="B3539" t="s">
        <v>24</v>
      </c>
      <c r="C3539" t="s">
        <v>384</v>
      </c>
      <c r="D3539" t="s">
        <v>47</v>
      </c>
      <c r="E3539" t="s">
        <v>580</v>
      </c>
    </row>
    <row r="3540" spans="1:5" x14ac:dyDescent="0.2">
      <c r="A3540" t="s">
        <v>740</v>
      </c>
      <c r="B3540" t="s">
        <v>24</v>
      </c>
      <c r="C3540" t="s">
        <v>384</v>
      </c>
      <c r="D3540" t="s">
        <v>85</v>
      </c>
      <c r="E3540" t="s">
        <v>569</v>
      </c>
    </row>
    <row r="3541" spans="1:5" x14ac:dyDescent="0.2">
      <c r="A3541" t="s">
        <v>740</v>
      </c>
      <c r="B3541" t="s">
        <v>24</v>
      </c>
      <c r="C3541" t="s">
        <v>384</v>
      </c>
      <c r="D3541" t="s">
        <v>85</v>
      </c>
      <c r="E3541" t="s">
        <v>581</v>
      </c>
    </row>
    <row r="3542" spans="1:5" x14ac:dyDescent="0.2">
      <c r="A3542" t="s">
        <v>740</v>
      </c>
      <c r="B3542" t="s">
        <v>24</v>
      </c>
      <c r="C3542" t="s">
        <v>384</v>
      </c>
      <c r="D3542" t="s">
        <v>85</v>
      </c>
      <c r="E3542" t="s">
        <v>598</v>
      </c>
    </row>
    <row r="3543" spans="1:5" x14ac:dyDescent="0.2">
      <c r="A3543" t="s">
        <v>740</v>
      </c>
      <c r="B3543" t="s">
        <v>24</v>
      </c>
      <c r="C3543" t="s">
        <v>384</v>
      </c>
      <c r="D3543" t="s">
        <v>85</v>
      </c>
      <c r="E3543" t="s">
        <v>572</v>
      </c>
    </row>
    <row r="3544" spans="1:5" x14ac:dyDescent="0.2">
      <c r="A3544" t="s">
        <v>740</v>
      </c>
      <c r="B3544" t="s">
        <v>24</v>
      </c>
      <c r="C3544" t="s">
        <v>384</v>
      </c>
      <c r="D3544" t="s">
        <v>387</v>
      </c>
      <c r="E3544" t="s">
        <v>447</v>
      </c>
    </row>
    <row r="3545" spans="1:5" x14ac:dyDescent="0.2">
      <c r="A3545" t="s">
        <v>740</v>
      </c>
      <c r="B3545" t="s">
        <v>24</v>
      </c>
      <c r="C3545" t="s">
        <v>384</v>
      </c>
      <c r="D3545" t="s">
        <v>387</v>
      </c>
      <c r="E3545" t="s">
        <v>448</v>
      </c>
    </row>
    <row r="3546" spans="1:5" x14ac:dyDescent="0.2">
      <c r="A3546" t="s">
        <v>740</v>
      </c>
      <c r="B3546" t="s">
        <v>24</v>
      </c>
      <c r="C3546" t="s">
        <v>384</v>
      </c>
      <c r="D3546" t="s">
        <v>106</v>
      </c>
      <c r="E3546" t="s">
        <v>575</v>
      </c>
    </row>
    <row r="3547" spans="1:5" x14ac:dyDescent="0.2">
      <c r="A3547" t="s">
        <v>740</v>
      </c>
      <c r="B3547" t="s">
        <v>24</v>
      </c>
      <c r="C3547" t="s">
        <v>384</v>
      </c>
      <c r="D3547" t="s">
        <v>387</v>
      </c>
      <c r="E3547" t="s">
        <v>428</v>
      </c>
    </row>
    <row r="3548" spans="1:5" x14ac:dyDescent="0.2">
      <c r="A3548" t="s">
        <v>740</v>
      </c>
      <c r="B3548" t="s">
        <v>24</v>
      </c>
      <c r="C3548" t="s">
        <v>386</v>
      </c>
      <c r="D3548" t="s">
        <v>372</v>
      </c>
    </row>
    <row r="3549" spans="1:5" x14ac:dyDescent="0.2">
      <c r="A3549" t="s">
        <v>740</v>
      </c>
      <c r="B3549" t="s">
        <v>24</v>
      </c>
      <c r="C3549" t="s">
        <v>386</v>
      </c>
      <c r="D3549" t="s">
        <v>315</v>
      </c>
    </row>
    <row r="3550" spans="1:5" x14ac:dyDescent="0.2">
      <c r="A3550" t="s">
        <v>740</v>
      </c>
      <c r="B3550" t="s">
        <v>24</v>
      </c>
      <c r="C3550" t="s">
        <v>386</v>
      </c>
      <c r="D3550" t="s">
        <v>29</v>
      </c>
    </row>
    <row r="3551" spans="1:5" x14ac:dyDescent="0.2">
      <c r="A3551" t="s">
        <v>740</v>
      </c>
      <c r="B3551" t="s">
        <v>47</v>
      </c>
      <c r="C3551" t="s">
        <v>384</v>
      </c>
      <c r="D3551" t="s">
        <v>387</v>
      </c>
      <c r="E3551" t="s">
        <v>465</v>
      </c>
    </row>
    <row r="3552" spans="1:5" x14ac:dyDescent="0.2">
      <c r="A3552" t="s">
        <v>740</v>
      </c>
      <c r="B3552" t="s">
        <v>47</v>
      </c>
      <c r="C3552" t="s">
        <v>384</v>
      </c>
      <c r="D3552" t="s">
        <v>387</v>
      </c>
      <c r="E3552" t="s">
        <v>447</v>
      </c>
    </row>
    <row r="3553" spans="1:5" x14ac:dyDescent="0.2">
      <c r="A3553" t="s">
        <v>740</v>
      </c>
      <c r="B3553" t="s">
        <v>47</v>
      </c>
      <c r="C3553" t="s">
        <v>384</v>
      </c>
      <c r="D3553" t="s">
        <v>387</v>
      </c>
      <c r="E3553" t="s">
        <v>448</v>
      </c>
    </row>
    <row r="3554" spans="1:5" x14ac:dyDescent="0.2">
      <c r="A3554" t="s">
        <v>740</v>
      </c>
      <c r="B3554" t="s">
        <v>47</v>
      </c>
      <c r="C3554" t="s">
        <v>386</v>
      </c>
      <c r="D3554" t="s">
        <v>372</v>
      </c>
    </row>
    <row r="3555" spans="1:5" x14ac:dyDescent="0.2">
      <c r="A3555" t="s">
        <v>740</v>
      </c>
      <c r="B3555" t="s">
        <v>47</v>
      </c>
      <c r="C3555" t="s">
        <v>386</v>
      </c>
      <c r="D3555" t="s">
        <v>342</v>
      </c>
    </row>
    <row r="3556" spans="1:5" x14ac:dyDescent="0.2">
      <c r="A3556" t="s">
        <v>740</v>
      </c>
      <c r="B3556" t="s">
        <v>262</v>
      </c>
      <c r="C3556" t="s">
        <v>384</v>
      </c>
      <c r="D3556" t="s">
        <v>342</v>
      </c>
      <c r="E3556" t="s">
        <v>559</v>
      </c>
    </row>
    <row r="3557" spans="1:5" x14ac:dyDescent="0.2">
      <c r="A3557" t="s">
        <v>740</v>
      </c>
      <c r="B3557" t="s">
        <v>262</v>
      </c>
      <c r="C3557" t="s">
        <v>384</v>
      </c>
      <c r="D3557" t="s">
        <v>366</v>
      </c>
      <c r="E3557" t="s">
        <v>583</v>
      </c>
    </row>
    <row r="3558" spans="1:5" x14ac:dyDescent="0.2">
      <c r="A3558" t="s">
        <v>740</v>
      </c>
      <c r="B3558" t="s">
        <v>262</v>
      </c>
      <c r="C3558" t="s">
        <v>384</v>
      </c>
      <c r="D3558" t="s">
        <v>47</v>
      </c>
      <c r="E3558" t="s">
        <v>603</v>
      </c>
    </row>
    <row r="3559" spans="1:5" x14ac:dyDescent="0.2">
      <c r="A3559" t="s">
        <v>740</v>
      </c>
      <c r="B3559" t="s">
        <v>262</v>
      </c>
      <c r="C3559" t="s">
        <v>384</v>
      </c>
      <c r="D3559" t="s">
        <v>85</v>
      </c>
      <c r="E3559" t="s">
        <v>564</v>
      </c>
    </row>
    <row r="3560" spans="1:5" x14ac:dyDescent="0.2">
      <c r="A3560" t="s">
        <v>740</v>
      </c>
      <c r="B3560" t="s">
        <v>262</v>
      </c>
      <c r="C3560" t="s">
        <v>384</v>
      </c>
      <c r="D3560" t="s">
        <v>341</v>
      </c>
      <c r="E3560" t="s">
        <v>587</v>
      </c>
    </row>
    <row r="3561" spans="1:5" x14ac:dyDescent="0.2">
      <c r="A3561" t="s">
        <v>740</v>
      </c>
      <c r="B3561" t="s">
        <v>262</v>
      </c>
      <c r="C3561" t="s">
        <v>384</v>
      </c>
      <c r="D3561" t="s">
        <v>342</v>
      </c>
      <c r="E3561" t="s">
        <v>565</v>
      </c>
    </row>
    <row r="3562" spans="1:5" x14ac:dyDescent="0.2">
      <c r="A3562" t="s">
        <v>740</v>
      </c>
      <c r="B3562" t="s">
        <v>262</v>
      </c>
      <c r="C3562" t="s">
        <v>384</v>
      </c>
      <c r="D3562" t="s">
        <v>366</v>
      </c>
      <c r="E3562" t="s">
        <v>576</v>
      </c>
    </row>
    <row r="3563" spans="1:5" x14ac:dyDescent="0.2">
      <c r="A3563" t="s">
        <v>740</v>
      </c>
      <c r="B3563" t="s">
        <v>262</v>
      </c>
      <c r="C3563" t="s">
        <v>384</v>
      </c>
      <c r="D3563" t="s">
        <v>342</v>
      </c>
      <c r="E3563" t="s">
        <v>567</v>
      </c>
    </row>
    <row r="3564" spans="1:5" x14ac:dyDescent="0.2">
      <c r="A3564" t="s">
        <v>740</v>
      </c>
      <c r="B3564" t="s">
        <v>262</v>
      </c>
      <c r="C3564" t="s">
        <v>384</v>
      </c>
      <c r="D3564" t="s">
        <v>337</v>
      </c>
      <c r="E3564" t="s">
        <v>577</v>
      </c>
    </row>
    <row r="3565" spans="1:5" x14ac:dyDescent="0.2">
      <c r="A3565" t="s">
        <v>740</v>
      </c>
      <c r="B3565" t="s">
        <v>262</v>
      </c>
      <c r="C3565" t="s">
        <v>384</v>
      </c>
      <c r="D3565" t="s">
        <v>337</v>
      </c>
      <c r="E3565" t="s">
        <v>585</v>
      </c>
    </row>
    <row r="3566" spans="1:5" x14ac:dyDescent="0.2">
      <c r="A3566" t="s">
        <v>740</v>
      </c>
      <c r="B3566" t="s">
        <v>262</v>
      </c>
      <c r="C3566" t="s">
        <v>384</v>
      </c>
      <c r="D3566" t="s">
        <v>47</v>
      </c>
      <c r="E3566" t="s">
        <v>578</v>
      </c>
    </row>
    <row r="3567" spans="1:5" x14ac:dyDescent="0.2">
      <c r="A3567" t="s">
        <v>740</v>
      </c>
      <c r="B3567" t="s">
        <v>262</v>
      </c>
      <c r="C3567" t="s">
        <v>384</v>
      </c>
      <c r="D3567" t="s">
        <v>47</v>
      </c>
      <c r="E3567" t="s">
        <v>586</v>
      </c>
    </row>
    <row r="3568" spans="1:5" x14ac:dyDescent="0.2">
      <c r="A3568" t="s">
        <v>740</v>
      </c>
      <c r="B3568" t="s">
        <v>262</v>
      </c>
      <c r="C3568" t="s">
        <v>384</v>
      </c>
      <c r="D3568" t="s">
        <v>366</v>
      </c>
      <c r="E3568" t="s">
        <v>579</v>
      </c>
    </row>
    <row r="3569" spans="1:5" x14ac:dyDescent="0.2">
      <c r="A3569" t="s">
        <v>740</v>
      </c>
      <c r="B3569" t="s">
        <v>262</v>
      </c>
      <c r="C3569" t="s">
        <v>384</v>
      </c>
      <c r="D3569" t="s">
        <v>47</v>
      </c>
      <c r="E3569" t="s">
        <v>580</v>
      </c>
    </row>
    <row r="3570" spans="1:5" x14ac:dyDescent="0.2">
      <c r="A3570" t="s">
        <v>740</v>
      </c>
      <c r="B3570" t="s">
        <v>262</v>
      </c>
      <c r="C3570" t="s">
        <v>384</v>
      </c>
      <c r="D3570" t="s">
        <v>85</v>
      </c>
      <c r="E3570" t="s">
        <v>569</v>
      </c>
    </row>
    <row r="3571" spans="1:5" x14ac:dyDescent="0.2">
      <c r="A3571" t="s">
        <v>740</v>
      </c>
      <c r="B3571" t="s">
        <v>262</v>
      </c>
      <c r="C3571" t="s">
        <v>384</v>
      </c>
      <c r="D3571" t="s">
        <v>85</v>
      </c>
      <c r="E3571" t="s">
        <v>570</v>
      </c>
    </row>
    <row r="3572" spans="1:5" x14ac:dyDescent="0.2">
      <c r="A3572" t="s">
        <v>740</v>
      </c>
      <c r="B3572" t="s">
        <v>262</v>
      </c>
      <c r="C3572" t="s">
        <v>384</v>
      </c>
      <c r="D3572" t="s">
        <v>85</v>
      </c>
      <c r="E3572" t="s">
        <v>581</v>
      </c>
    </row>
    <row r="3573" spans="1:5" x14ac:dyDescent="0.2">
      <c r="A3573" t="s">
        <v>740</v>
      </c>
      <c r="B3573" t="s">
        <v>262</v>
      </c>
      <c r="C3573" t="s">
        <v>384</v>
      </c>
      <c r="D3573" t="s">
        <v>387</v>
      </c>
      <c r="E3573" t="s">
        <v>447</v>
      </c>
    </row>
    <row r="3574" spans="1:5" x14ac:dyDescent="0.2">
      <c r="A3574" t="s">
        <v>740</v>
      </c>
      <c r="B3574" t="s">
        <v>262</v>
      </c>
      <c r="C3574" t="s">
        <v>384</v>
      </c>
      <c r="D3574" t="s">
        <v>387</v>
      </c>
      <c r="E3574" t="s">
        <v>448</v>
      </c>
    </row>
    <row r="3575" spans="1:5" x14ac:dyDescent="0.2">
      <c r="A3575" t="s">
        <v>740</v>
      </c>
      <c r="B3575" t="s">
        <v>262</v>
      </c>
      <c r="C3575" t="s">
        <v>386</v>
      </c>
      <c r="D3575" t="s">
        <v>372</v>
      </c>
    </row>
    <row r="3576" spans="1:5" x14ac:dyDescent="0.2">
      <c r="A3576" t="s">
        <v>740</v>
      </c>
      <c r="B3576" t="s">
        <v>262</v>
      </c>
      <c r="C3576" t="s">
        <v>386</v>
      </c>
      <c r="D3576" t="s">
        <v>215</v>
      </c>
    </row>
    <row r="3577" spans="1:5" x14ac:dyDescent="0.2">
      <c r="A3577" t="s">
        <v>740</v>
      </c>
      <c r="B3577" t="s">
        <v>137</v>
      </c>
      <c r="C3577" t="s">
        <v>384</v>
      </c>
      <c r="D3577" t="s">
        <v>57</v>
      </c>
      <c r="E3577" t="s">
        <v>582</v>
      </c>
    </row>
    <row r="3578" spans="1:5" x14ac:dyDescent="0.2">
      <c r="A3578" t="s">
        <v>740</v>
      </c>
      <c r="B3578" t="s">
        <v>137</v>
      </c>
      <c r="C3578" t="s">
        <v>384</v>
      </c>
      <c r="D3578" t="s">
        <v>270</v>
      </c>
      <c r="E3578" t="s">
        <v>525</v>
      </c>
    </row>
    <row r="3579" spans="1:5" x14ac:dyDescent="0.2">
      <c r="A3579" t="s">
        <v>740</v>
      </c>
      <c r="B3579" t="s">
        <v>137</v>
      </c>
      <c r="C3579" t="s">
        <v>384</v>
      </c>
      <c r="D3579" t="s">
        <v>98</v>
      </c>
      <c r="E3579" t="s">
        <v>604</v>
      </c>
    </row>
    <row r="3580" spans="1:5" x14ac:dyDescent="0.2">
      <c r="A3580" t="s">
        <v>740</v>
      </c>
      <c r="B3580" t="s">
        <v>137</v>
      </c>
      <c r="C3580" t="s">
        <v>384</v>
      </c>
      <c r="D3580" t="s">
        <v>270</v>
      </c>
      <c r="E3580" t="s">
        <v>526</v>
      </c>
    </row>
    <row r="3581" spans="1:5" x14ac:dyDescent="0.2">
      <c r="A3581" t="s">
        <v>740</v>
      </c>
      <c r="B3581" t="s">
        <v>137</v>
      </c>
      <c r="C3581" t="s">
        <v>384</v>
      </c>
      <c r="D3581" t="s">
        <v>37</v>
      </c>
      <c r="E3581" t="s">
        <v>605</v>
      </c>
    </row>
    <row r="3582" spans="1:5" x14ac:dyDescent="0.2">
      <c r="A3582" t="s">
        <v>740</v>
      </c>
      <c r="B3582" t="s">
        <v>137</v>
      </c>
      <c r="C3582" t="s">
        <v>384</v>
      </c>
      <c r="D3582" t="s">
        <v>342</v>
      </c>
      <c r="E3582" t="s">
        <v>559</v>
      </c>
    </row>
    <row r="3583" spans="1:5" x14ac:dyDescent="0.2">
      <c r="A3583" t="s">
        <v>740</v>
      </c>
      <c r="B3583" t="s">
        <v>137</v>
      </c>
      <c r="C3583" t="s">
        <v>384</v>
      </c>
      <c r="D3583" t="s">
        <v>47</v>
      </c>
      <c r="E3583" t="s">
        <v>561</v>
      </c>
    </row>
    <row r="3584" spans="1:5" x14ac:dyDescent="0.2">
      <c r="A3584" t="s">
        <v>740</v>
      </c>
      <c r="B3584" t="s">
        <v>137</v>
      </c>
      <c r="C3584" t="s">
        <v>384</v>
      </c>
      <c r="D3584" t="s">
        <v>24</v>
      </c>
      <c r="E3584" t="s">
        <v>599</v>
      </c>
    </row>
    <row r="3585" spans="1:5" x14ac:dyDescent="0.2">
      <c r="A3585" t="s">
        <v>740</v>
      </c>
      <c r="B3585" t="s">
        <v>137</v>
      </c>
      <c r="C3585" t="s">
        <v>384</v>
      </c>
      <c r="D3585" t="s">
        <v>347</v>
      </c>
      <c r="E3585" t="s">
        <v>606</v>
      </c>
    </row>
    <row r="3586" spans="1:5" x14ac:dyDescent="0.2">
      <c r="A3586" t="s">
        <v>740</v>
      </c>
      <c r="B3586" t="s">
        <v>137</v>
      </c>
      <c r="C3586" t="s">
        <v>384</v>
      </c>
      <c r="D3586" t="s">
        <v>270</v>
      </c>
      <c r="E3586" t="s">
        <v>528</v>
      </c>
    </row>
    <row r="3587" spans="1:5" x14ac:dyDescent="0.2">
      <c r="A3587" t="s">
        <v>740</v>
      </c>
      <c r="B3587" t="s">
        <v>137</v>
      </c>
      <c r="C3587" t="s">
        <v>384</v>
      </c>
      <c r="D3587" t="s">
        <v>342</v>
      </c>
      <c r="E3587" t="s">
        <v>567</v>
      </c>
    </row>
    <row r="3588" spans="1:5" x14ac:dyDescent="0.2">
      <c r="A3588" t="s">
        <v>740</v>
      </c>
      <c r="B3588" t="s">
        <v>137</v>
      </c>
      <c r="C3588" t="s">
        <v>384</v>
      </c>
      <c r="D3588" t="s">
        <v>342</v>
      </c>
      <c r="E3588" t="s">
        <v>568</v>
      </c>
    </row>
    <row r="3589" spans="1:5" x14ac:dyDescent="0.2">
      <c r="A3589" t="s">
        <v>740</v>
      </c>
      <c r="B3589" t="s">
        <v>137</v>
      </c>
      <c r="C3589" t="s">
        <v>384</v>
      </c>
      <c r="D3589" t="s">
        <v>47</v>
      </c>
      <c r="E3589" t="s">
        <v>578</v>
      </c>
    </row>
    <row r="3590" spans="1:5" x14ac:dyDescent="0.2">
      <c r="A3590" t="s">
        <v>740</v>
      </c>
      <c r="B3590" t="s">
        <v>137</v>
      </c>
      <c r="C3590" t="s">
        <v>384</v>
      </c>
      <c r="D3590" t="s">
        <v>47</v>
      </c>
      <c r="E3590" t="s">
        <v>586</v>
      </c>
    </row>
    <row r="3591" spans="1:5" x14ac:dyDescent="0.2">
      <c r="A3591" t="s">
        <v>740</v>
      </c>
      <c r="B3591" t="s">
        <v>137</v>
      </c>
      <c r="C3591" t="s">
        <v>384</v>
      </c>
      <c r="D3591" t="s">
        <v>347</v>
      </c>
      <c r="E3591" t="s">
        <v>591</v>
      </c>
    </row>
    <row r="3592" spans="1:5" x14ac:dyDescent="0.2">
      <c r="A3592" t="s">
        <v>740</v>
      </c>
      <c r="B3592" t="s">
        <v>137</v>
      </c>
      <c r="C3592" t="s">
        <v>384</v>
      </c>
      <c r="D3592" t="s">
        <v>347</v>
      </c>
      <c r="E3592" t="s">
        <v>592</v>
      </c>
    </row>
    <row r="3593" spans="1:5" x14ac:dyDescent="0.2">
      <c r="A3593" t="s">
        <v>740</v>
      </c>
      <c r="B3593" t="s">
        <v>137</v>
      </c>
      <c r="C3593" t="s">
        <v>384</v>
      </c>
      <c r="D3593" t="s">
        <v>47</v>
      </c>
      <c r="E3593" t="s">
        <v>580</v>
      </c>
    </row>
    <row r="3594" spans="1:5" x14ac:dyDescent="0.2">
      <c r="A3594" t="s">
        <v>740</v>
      </c>
      <c r="B3594" t="s">
        <v>137</v>
      </c>
      <c r="C3594" t="s">
        <v>384</v>
      </c>
      <c r="D3594" t="s">
        <v>85</v>
      </c>
      <c r="E3594" t="s">
        <v>569</v>
      </c>
    </row>
    <row r="3595" spans="1:5" x14ac:dyDescent="0.2">
      <c r="A3595" t="s">
        <v>740</v>
      </c>
      <c r="B3595" t="s">
        <v>137</v>
      </c>
      <c r="C3595" t="s">
        <v>384</v>
      </c>
      <c r="D3595" t="s">
        <v>85</v>
      </c>
      <c r="E3595" t="s">
        <v>570</v>
      </c>
    </row>
    <row r="3596" spans="1:5" x14ac:dyDescent="0.2">
      <c r="A3596" t="s">
        <v>740</v>
      </c>
      <c r="B3596" t="s">
        <v>137</v>
      </c>
      <c r="C3596" t="s">
        <v>384</v>
      </c>
      <c r="D3596" t="s">
        <v>85</v>
      </c>
      <c r="E3596" t="s">
        <v>571</v>
      </c>
    </row>
    <row r="3597" spans="1:5" x14ac:dyDescent="0.2">
      <c r="A3597" t="s">
        <v>740</v>
      </c>
      <c r="B3597" t="s">
        <v>137</v>
      </c>
      <c r="C3597" t="s">
        <v>384</v>
      </c>
      <c r="D3597" t="s">
        <v>85</v>
      </c>
      <c r="E3597" t="s">
        <v>581</v>
      </c>
    </row>
    <row r="3598" spans="1:5" x14ac:dyDescent="0.2">
      <c r="A3598" t="s">
        <v>740</v>
      </c>
      <c r="B3598" t="s">
        <v>137</v>
      </c>
      <c r="C3598" t="s">
        <v>384</v>
      </c>
      <c r="D3598" t="s">
        <v>85</v>
      </c>
      <c r="E3598" t="s">
        <v>572</v>
      </c>
    </row>
    <row r="3599" spans="1:5" x14ac:dyDescent="0.2">
      <c r="A3599" t="s">
        <v>740</v>
      </c>
      <c r="B3599" t="s">
        <v>137</v>
      </c>
      <c r="C3599" t="s">
        <v>384</v>
      </c>
      <c r="D3599" t="s">
        <v>75</v>
      </c>
      <c r="E3599" t="s">
        <v>607</v>
      </c>
    </row>
    <row r="3600" spans="1:5" x14ac:dyDescent="0.2">
      <c r="A3600" t="s">
        <v>740</v>
      </c>
      <c r="B3600" t="s">
        <v>137</v>
      </c>
      <c r="C3600" t="s">
        <v>384</v>
      </c>
      <c r="D3600" t="s">
        <v>347</v>
      </c>
      <c r="E3600" t="s">
        <v>608</v>
      </c>
    </row>
    <row r="3601" spans="1:5" x14ac:dyDescent="0.2">
      <c r="A3601" t="s">
        <v>740</v>
      </c>
      <c r="B3601" t="s">
        <v>137</v>
      </c>
      <c r="C3601" t="s">
        <v>384</v>
      </c>
      <c r="D3601" t="s">
        <v>387</v>
      </c>
      <c r="E3601" t="s">
        <v>609</v>
      </c>
    </row>
    <row r="3602" spans="1:5" x14ac:dyDescent="0.2">
      <c r="A3602" t="s">
        <v>740</v>
      </c>
      <c r="B3602" t="s">
        <v>137</v>
      </c>
      <c r="C3602" t="s">
        <v>384</v>
      </c>
      <c r="D3602" t="s">
        <v>387</v>
      </c>
      <c r="E3602" t="s">
        <v>476</v>
      </c>
    </row>
    <row r="3603" spans="1:5" x14ac:dyDescent="0.2">
      <c r="A3603" t="s">
        <v>740</v>
      </c>
      <c r="B3603" t="s">
        <v>137</v>
      </c>
      <c r="C3603" t="s">
        <v>384</v>
      </c>
      <c r="D3603" t="s">
        <v>387</v>
      </c>
      <c r="E3603" t="s">
        <v>499</v>
      </c>
    </row>
    <row r="3604" spans="1:5" x14ac:dyDescent="0.2">
      <c r="A3604" t="s">
        <v>740</v>
      </c>
      <c r="B3604" t="s">
        <v>137</v>
      </c>
      <c r="C3604" t="s">
        <v>384</v>
      </c>
      <c r="D3604" t="s">
        <v>387</v>
      </c>
      <c r="E3604" t="s">
        <v>531</v>
      </c>
    </row>
    <row r="3605" spans="1:5" x14ac:dyDescent="0.2">
      <c r="A3605" t="s">
        <v>740</v>
      </c>
      <c r="B3605" t="s">
        <v>137</v>
      </c>
      <c r="C3605" t="s">
        <v>384</v>
      </c>
      <c r="D3605" t="s">
        <v>387</v>
      </c>
      <c r="E3605" t="s">
        <v>529</v>
      </c>
    </row>
    <row r="3606" spans="1:5" x14ac:dyDescent="0.2">
      <c r="A3606" t="s">
        <v>740</v>
      </c>
      <c r="B3606" t="s">
        <v>137</v>
      </c>
      <c r="C3606" t="s">
        <v>384</v>
      </c>
      <c r="D3606" t="s">
        <v>387</v>
      </c>
      <c r="E3606" t="s">
        <v>447</v>
      </c>
    </row>
    <row r="3607" spans="1:5" x14ac:dyDescent="0.2">
      <c r="A3607" t="s">
        <v>740</v>
      </c>
      <c r="B3607" t="s">
        <v>137</v>
      </c>
      <c r="C3607" t="s">
        <v>384</v>
      </c>
      <c r="D3607" t="s">
        <v>387</v>
      </c>
      <c r="E3607" t="s">
        <v>448</v>
      </c>
    </row>
    <row r="3608" spans="1:5" x14ac:dyDescent="0.2">
      <c r="A3608" t="s">
        <v>740</v>
      </c>
      <c r="B3608" t="s">
        <v>137</v>
      </c>
      <c r="C3608" t="s">
        <v>384</v>
      </c>
      <c r="D3608" t="s">
        <v>57</v>
      </c>
      <c r="E3608" t="s">
        <v>610</v>
      </c>
    </row>
    <row r="3609" spans="1:5" x14ac:dyDescent="0.2">
      <c r="A3609" t="s">
        <v>740</v>
      </c>
      <c r="B3609" t="s">
        <v>137</v>
      </c>
      <c r="C3609" t="s">
        <v>384</v>
      </c>
      <c r="D3609" t="s">
        <v>387</v>
      </c>
      <c r="E3609" t="s">
        <v>455</v>
      </c>
    </row>
    <row r="3610" spans="1:5" x14ac:dyDescent="0.2">
      <c r="A3610" t="s">
        <v>740</v>
      </c>
      <c r="B3610" t="s">
        <v>137</v>
      </c>
      <c r="C3610" t="s">
        <v>386</v>
      </c>
      <c r="D3610" t="s">
        <v>372</v>
      </c>
    </row>
    <row r="3611" spans="1:5" x14ac:dyDescent="0.2">
      <c r="A3611" t="s">
        <v>740</v>
      </c>
      <c r="B3611" t="s">
        <v>347</v>
      </c>
      <c r="C3611" t="s">
        <v>384</v>
      </c>
      <c r="D3611" t="s">
        <v>57</v>
      </c>
      <c r="E3611" t="s">
        <v>582</v>
      </c>
    </row>
    <row r="3612" spans="1:5" x14ac:dyDescent="0.2">
      <c r="A3612" t="s">
        <v>740</v>
      </c>
      <c r="B3612" t="s">
        <v>347</v>
      </c>
      <c r="C3612" t="s">
        <v>384</v>
      </c>
      <c r="D3612" t="s">
        <v>37</v>
      </c>
      <c r="E3612" t="s">
        <v>605</v>
      </c>
    </row>
    <row r="3613" spans="1:5" x14ac:dyDescent="0.2">
      <c r="A3613" t="s">
        <v>740</v>
      </c>
      <c r="B3613" t="s">
        <v>347</v>
      </c>
      <c r="C3613" t="s">
        <v>384</v>
      </c>
      <c r="D3613" t="s">
        <v>37</v>
      </c>
      <c r="E3613" t="s">
        <v>588</v>
      </c>
    </row>
    <row r="3614" spans="1:5" x14ac:dyDescent="0.2">
      <c r="A3614" t="s">
        <v>740</v>
      </c>
      <c r="B3614" t="s">
        <v>347</v>
      </c>
      <c r="C3614" t="s">
        <v>384</v>
      </c>
      <c r="D3614" t="s">
        <v>342</v>
      </c>
      <c r="E3614" t="s">
        <v>559</v>
      </c>
    </row>
    <row r="3615" spans="1:5" x14ac:dyDescent="0.2">
      <c r="A3615" t="s">
        <v>740</v>
      </c>
      <c r="B3615" t="s">
        <v>347</v>
      </c>
      <c r="C3615" t="s">
        <v>384</v>
      </c>
      <c r="D3615" t="s">
        <v>47</v>
      </c>
      <c r="E3615" t="s">
        <v>561</v>
      </c>
    </row>
    <row r="3616" spans="1:5" x14ac:dyDescent="0.2">
      <c r="A3616" t="s">
        <v>740</v>
      </c>
      <c r="B3616" t="s">
        <v>347</v>
      </c>
      <c r="C3616" t="s">
        <v>384</v>
      </c>
      <c r="D3616" t="s">
        <v>47</v>
      </c>
      <c r="E3616" t="s">
        <v>589</v>
      </c>
    </row>
    <row r="3617" spans="1:5" x14ac:dyDescent="0.2">
      <c r="A3617" t="s">
        <v>740</v>
      </c>
      <c r="B3617" t="s">
        <v>347</v>
      </c>
      <c r="C3617" t="s">
        <v>384</v>
      </c>
      <c r="D3617" t="s">
        <v>47</v>
      </c>
      <c r="E3617" t="s">
        <v>595</v>
      </c>
    </row>
    <row r="3618" spans="1:5" x14ac:dyDescent="0.2">
      <c r="A3618" t="s">
        <v>740</v>
      </c>
      <c r="B3618" t="s">
        <v>347</v>
      </c>
      <c r="C3618" t="s">
        <v>384</v>
      </c>
      <c r="D3618" t="s">
        <v>24</v>
      </c>
      <c r="E3618" t="s">
        <v>599</v>
      </c>
    </row>
    <row r="3619" spans="1:5" x14ac:dyDescent="0.2">
      <c r="A3619" t="s">
        <v>740</v>
      </c>
      <c r="B3619" t="s">
        <v>347</v>
      </c>
      <c r="C3619" t="s">
        <v>384</v>
      </c>
      <c r="D3619" t="s">
        <v>85</v>
      </c>
      <c r="E3619" t="s">
        <v>564</v>
      </c>
    </row>
    <row r="3620" spans="1:5" x14ac:dyDescent="0.2">
      <c r="A3620" t="s">
        <v>740</v>
      </c>
      <c r="B3620" t="s">
        <v>347</v>
      </c>
      <c r="C3620" t="s">
        <v>384</v>
      </c>
      <c r="D3620" t="s">
        <v>342</v>
      </c>
      <c r="E3620" t="s">
        <v>567</v>
      </c>
    </row>
    <row r="3621" spans="1:5" x14ac:dyDescent="0.2">
      <c r="A3621" t="s">
        <v>740</v>
      </c>
      <c r="B3621" t="s">
        <v>347</v>
      </c>
      <c r="C3621" t="s">
        <v>384</v>
      </c>
      <c r="D3621" t="s">
        <v>47</v>
      </c>
      <c r="E3621" t="s">
        <v>578</v>
      </c>
    </row>
    <row r="3622" spans="1:5" x14ac:dyDescent="0.2">
      <c r="A3622" t="s">
        <v>740</v>
      </c>
      <c r="B3622" t="s">
        <v>347</v>
      </c>
      <c r="C3622" t="s">
        <v>384</v>
      </c>
      <c r="D3622" t="s">
        <v>47</v>
      </c>
      <c r="E3622" t="s">
        <v>586</v>
      </c>
    </row>
    <row r="3623" spans="1:5" x14ac:dyDescent="0.2">
      <c r="A3623" t="s">
        <v>740</v>
      </c>
      <c r="B3623" t="s">
        <v>347</v>
      </c>
      <c r="C3623" t="s">
        <v>384</v>
      </c>
      <c r="D3623" t="s">
        <v>47</v>
      </c>
      <c r="E3623" t="s">
        <v>597</v>
      </c>
    </row>
    <row r="3624" spans="1:5" x14ac:dyDescent="0.2">
      <c r="A3624" t="s">
        <v>740</v>
      </c>
      <c r="B3624" t="s">
        <v>347</v>
      </c>
      <c r="C3624" t="s">
        <v>384</v>
      </c>
      <c r="D3624" t="s">
        <v>47</v>
      </c>
      <c r="E3624" t="s">
        <v>580</v>
      </c>
    </row>
    <row r="3625" spans="1:5" x14ac:dyDescent="0.2">
      <c r="A3625" t="s">
        <v>740</v>
      </c>
      <c r="B3625" t="s">
        <v>347</v>
      </c>
      <c r="C3625" t="s">
        <v>384</v>
      </c>
      <c r="D3625" t="s">
        <v>85</v>
      </c>
      <c r="E3625" t="s">
        <v>569</v>
      </c>
    </row>
    <row r="3626" spans="1:5" x14ac:dyDescent="0.2">
      <c r="A3626" t="s">
        <v>740</v>
      </c>
      <c r="B3626" t="s">
        <v>347</v>
      </c>
      <c r="C3626" t="s">
        <v>384</v>
      </c>
      <c r="D3626" t="s">
        <v>85</v>
      </c>
      <c r="E3626" t="s">
        <v>570</v>
      </c>
    </row>
    <row r="3627" spans="1:5" x14ac:dyDescent="0.2">
      <c r="A3627" t="s">
        <v>740</v>
      </c>
      <c r="B3627" t="s">
        <v>347</v>
      </c>
      <c r="C3627" t="s">
        <v>384</v>
      </c>
      <c r="D3627" t="s">
        <v>85</v>
      </c>
      <c r="E3627" t="s">
        <v>571</v>
      </c>
    </row>
    <row r="3628" spans="1:5" x14ac:dyDescent="0.2">
      <c r="A3628" t="s">
        <v>740</v>
      </c>
      <c r="B3628" t="s">
        <v>347</v>
      </c>
      <c r="C3628" t="s">
        <v>384</v>
      </c>
      <c r="D3628" t="s">
        <v>85</v>
      </c>
      <c r="E3628" t="s">
        <v>581</v>
      </c>
    </row>
    <row r="3629" spans="1:5" x14ac:dyDescent="0.2">
      <c r="A3629" t="s">
        <v>740</v>
      </c>
      <c r="B3629" t="s">
        <v>347</v>
      </c>
      <c r="C3629" t="s">
        <v>384</v>
      </c>
      <c r="D3629" t="s">
        <v>387</v>
      </c>
      <c r="E3629" t="s">
        <v>529</v>
      </c>
    </row>
    <row r="3630" spans="1:5" x14ac:dyDescent="0.2">
      <c r="A3630" t="s">
        <v>740</v>
      </c>
      <c r="B3630" t="s">
        <v>347</v>
      </c>
      <c r="C3630" t="s">
        <v>384</v>
      </c>
      <c r="D3630" t="s">
        <v>387</v>
      </c>
      <c r="E3630" t="s">
        <v>447</v>
      </c>
    </row>
    <row r="3631" spans="1:5" x14ac:dyDescent="0.2">
      <c r="A3631" t="s">
        <v>740</v>
      </c>
      <c r="B3631" t="s">
        <v>347</v>
      </c>
      <c r="C3631" t="s">
        <v>384</v>
      </c>
      <c r="D3631" t="s">
        <v>387</v>
      </c>
      <c r="E3631" t="s">
        <v>448</v>
      </c>
    </row>
    <row r="3632" spans="1:5" x14ac:dyDescent="0.2">
      <c r="A3632" t="s">
        <v>740</v>
      </c>
      <c r="B3632" t="s">
        <v>347</v>
      </c>
      <c r="C3632" t="s">
        <v>384</v>
      </c>
      <c r="D3632" t="s">
        <v>57</v>
      </c>
      <c r="E3632" t="s">
        <v>610</v>
      </c>
    </row>
    <row r="3633" spans="1:5" x14ac:dyDescent="0.2">
      <c r="A3633" t="s">
        <v>740</v>
      </c>
      <c r="B3633" t="s">
        <v>347</v>
      </c>
      <c r="C3633" t="s">
        <v>386</v>
      </c>
      <c r="D3633" t="s">
        <v>372</v>
      </c>
    </row>
    <row r="3634" spans="1:5" x14ac:dyDescent="0.2">
      <c r="A3634" t="s">
        <v>740</v>
      </c>
      <c r="B3634" t="s">
        <v>347</v>
      </c>
      <c r="C3634" t="s">
        <v>386</v>
      </c>
      <c r="D3634" t="s">
        <v>387</v>
      </c>
    </row>
    <row r="3635" spans="1:5" x14ac:dyDescent="0.2">
      <c r="A3635" t="s">
        <v>740</v>
      </c>
      <c r="B3635" t="s">
        <v>18</v>
      </c>
      <c r="C3635" t="s">
        <v>384</v>
      </c>
      <c r="D3635" t="s">
        <v>57</v>
      </c>
      <c r="E3635" t="s">
        <v>582</v>
      </c>
    </row>
    <row r="3636" spans="1:5" x14ac:dyDescent="0.2">
      <c r="A3636" t="s">
        <v>740</v>
      </c>
      <c r="B3636" t="s">
        <v>18</v>
      </c>
      <c r="C3636" t="s">
        <v>384</v>
      </c>
      <c r="D3636" t="s">
        <v>37</v>
      </c>
      <c r="E3636" t="s">
        <v>605</v>
      </c>
    </row>
    <row r="3637" spans="1:5" x14ac:dyDescent="0.2">
      <c r="A3637" t="s">
        <v>740</v>
      </c>
      <c r="B3637" t="s">
        <v>18</v>
      </c>
      <c r="C3637" t="s">
        <v>384</v>
      </c>
      <c r="D3637" t="s">
        <v>342</v>
      </c>
      <c r="E3637" t="s">
        <v>559</v>
      </c>
    </row>
    <row r="3638" spans="1:5" x14ac:dyDescent="0.2">
      <c r="A3638" t="s">
        <v>740</v>
      </c>
      <c r="B3638" t="s">
        <v>18</v>
      </c>
      <c r="C3638" t="s">
        <v>384</v>
      </c>
      <c r="D3638" t="s">
        <v>366</v>
      </c>
      <c r="E3638" t="s">
        <v>583</v>
      </c>
    </row>
    <row r="3639" spans="1:5" x14ac:dyDescent="0.2">
      <c r="A3639" t="s">
        <v>740</v>
      </c>
      <c r="B3639" t="s">
        <v>18</v>
      </c>
      <c r="C3639" t="s">
        <v>384</v>
      </c>
      <c r="D3639" t="s">
        <v>34</v>
      </c>
      <c r="E3639" t="s">
        <v>611</v>
      </c>
    </row>
    <row r="3640" spans="1:5" x14ac:dyDescent="0.2">
      <c r="A3640" t="s">
        <v>740</v>
      </c>
      <c r="B3640" t="s">
        <v>18</v>
      </c>
      <c r="C3640" t="s">
        <v>384</v>
      </c>
      <c r="D3640" t="s">
        <v>24</v>
      </c>
      <c r="E3640" t="s">
        <v>599</v>
      </c>
    </row>
    <row r="3641" spans="1:5" x14ac:dyDescent="0.2">
      <c r="A3641" t="s">
        <v>740</v>
      </c>
      <c r="B3641" t="s">
        <v>18</v>
      </c>
      <c r="C3641" t="s">
        <v>384</v>
      </c>
      <c r="D3641" t="s">
        <v>74</v>
      </c>
      <c r="E3641" t="s">
        <v>590</v>
      </c>
    </row>
    <row r="3642" spans="1:5" x14ac:dyDescent="0.2">
      <c r="A3642" t="s">
        <v>740</v>
      </c>
      <c r="B3642" t="s">
        <v>18</v>
      </c>
      <c r="C3642" t="s">
        <v>384</v>
      </c>
      <c r="D3642" t="s">
        <v>341</v>
      </c>
      <c r="E3642" t="s">
        <v>587</v>
      </c>
    </row>
    <row r="3643" spans="1:5" x14ac:dyDescent="0.2">
      <c r="A3643" t="s">
        <v>740</v>
      </c>
      <c r="B3643" t="s">
        <v>18</v>
      </c>
      <c r="C3643" t="s">
        <v>384</v>
      </c>
      <c r="D3643" t="s">
        <v>343</v>
      </c>
      <c r="E3643" t="s">
        <v>602</v>
      </c>
    </row>
    <row r="3644" spans="1:5" x14ac:dyDescent="0.2">
      <c r="A3644" t="s">
        <v>740</v>
      </c>
      <c r="B3644" t="s">
        <v>18</v>
      </c>
      <c r="C3644" t="s">
        <v>384</v>
      </c>
      <c r="D3644" t="s">
        <v>342</v>
      </c>
      <c r="E3644" t="s">
        <v>567</v>
      </c>
    </row>
    <row r="3645" spans="1:5" x14ac:dyDescent="0.2">
      <c r="A3645" t="s">
        <v>740</v>
      </c>
      <c r="B3645" t="s">
        <v>18</v>
      </c>
      <c r="C3645" t="s">
        <v>384</v>
      </c>
      <c r="D3645" t="s">
        <v>337</v>
      </c>
      <c r="E3645" t="s">
        <v>577</v>
      </c>
    </row>
    <row r="3646" spans="1:5" x14ac:dyDescent="0.2">
      <c r="A3646" t="s">
        <v>740</v>
      </c>
      <c r="B3646" t="s">
        <v>18</v>
      </c>
      <c r="C3646" t="s">
        <v>384</v>
      </c>
      <c r="D3646" t="s">
        <v>337</v>
      </c>
      <c r="E3646" t="s">
        <v>585</v>
      </c>
    </row>
    <row r="3647" spans="1:5" x14ac:dyDescent="0.2">
      <c r="A3647" t="s">
        <v>740</v>
      </c>
      <c r="B3647" t="s">
        <v>18</v>
      </c>
      <c r="C3647" t="s">
        <v>384</v>
      </c>
      <c r="D3647" t="s">
        <v>47</v>
      </c>
      <c r="E3647" t="s">
        <v>578</v>
      </c>
    </row>
    <row r="3648" spans="1:5" x14ac:dyDescent="0.2">
      <c r="A3648" t="s">
        <v>740</v>
      </c>
      <c r="B3648" t="s">
        <v>18</v>
      </c>
      <c r="C3648" t="s">
        <v>384</v>
      </c>
      <c r="D3648" t="s">
        <v>366</v>
      </c>
      <c r="E3648" t="s">
        <v>579</v>
      </c>
    </row>
    <row r="3649" spans="1:5" x14ac:dyDescent="0.2">
      <c r="A3649" t="s">
        <v>740</v>
      </c>
      <c r="B3649" t="s">
        <v>18</v>
      </c>
      <c r="C3649" t="s">
        <v>384</v>
      </c>
      <c r="D3649" t="s">
        <v>47</v>
      </c>
      <c r="E3649" t="s">
        <v>580</v>
      </c>
    </row>
    <row r="3650" spans="1:5" x14ac:dyDescent="0.2">
      <c r="A3650" t="s">
        <v>740</v>
      </c>
      <c r="B3650" t="s">
        <v>18</v>
      </c>
      <c r="C3650" t="s">
        <v>384</v>
      </c>
      <c r="D3650" t="s">
        <v>85</v>
      </c>
      <c r="E3650" t="s">
        <v>569</v>
      </c>
    </row>
    <row r="3651" spans="1:5" x14ac:dyDescent="0.2">
      <c r="A3651" t="s">
        <v>740</v>
      </c>
      <c r="B3651" t="s">
        <v>18</v>
      </c>
      <c r="C3651" t="s">
        <v>384</v>
      </c>
      <c r="D3651" t="s">
        <v>85</v>
      </c>
      <c r="E3651" t="s">
        <v>570</v>
      </c>
    </row>
    <row r="3652" spans="1:5" x14ac:dyDescent="0.2">
      <c r="A3652" t="s">
        <v>740</v>
      </c>
      <c r="B3652" t="s">
        <v>18</v>
      </c>
      <c r="C3652" t="s">
        <v>384</v>
      </c>
      <c r="D3652" t="s">
        <v>85</v>
      </c>
      <c r="E3652" t="s">
        <v>571</v>
      </c>
    </row>
    <row r="3653" spans="1:5" x14ac:dyDescent="0.2">
      <c r="A3653" t="s">
        <v>740</v>
      </c>
      <c r="B3653" t="s">
        <v>18</v>
      </c>
      <c r="C3653" t="s">
        <v>384</v>
      </c>
      <c r="D3653" t="s">
        <v>85</v>
      </c>
      <c r="E3653" t="s">
        <v>581</v>
      </c>
    </row>
    <row r="3654" spans="1:5" x14ac:dyDescent="0.2">
      <c r="A3654" t="s">
        <v>740</v>
      </c>
      <c r="B3654" t="s">
        <v>18</v>
      </c>
      <c r="C3654" t="s">
        <v>384</v>
      </c>
      <c r="D3654" t="s">
        <v>85</v>
      </c>
      <c r="E3654" t="s">
        <v>598</v>
      </c>
    </row>
    <row r="3655" spans="1:5" x14ac:dyDescent="0.2">
      <c r="A3655" t="s">
        <v>740</v>
      </c>
      <c r="B3655" t="s">
        <v>18</v>
      </c>
      <c r="C3655" t="s">
        <v>384</v>
      </c>
      <c r="D3655" t="s">
        <v>387</v>
      </c>
      <c r="E3655" t="s">
        <v>476</v>
      </c>
    </row>
    <row r="3656" spans="1:5" x14ac:dyDescent="0.2">
      <c r="A3656" t="s">
        <v>740</v>
      </c>
      <c r="B3656" t="s">
        <v>18</v>
      </c>
      <c r="C3656" t="s">
        <v>384</v>
      </c>
      <c r="D3656" t="s">
        <v>387</v>
      </c>
      <c r="E3656" t="s">
        <v>499</v>
      </c>
    </row>
    <row r="3657" spans="1:5" x14ac:dyDescent="0.2">
      <c r="A3657" t="s">
        <v>740</v>
      </c>
      <c r="B3657" t="s">
        <v>18</v>
      </c>
      <c r="C3657" t="s">
        <v>384</v>
      </c>
      <c r="D3657" t="s">
        <v>387</v>
      </c>
      <c r="E3657" t="s">
        <v>447</v>
      </c>
    </row>
    <row r="3658" spans="1:5" x14ac:dyDescent="0.2">
      <c r="A3658" t="s">
        <v>740</v>
      </c>
      <c r="B3658" t="s">
        <v>18</v>
      </c>
      <c r="C3658" t="s">
        <v>384</v>
      </c>
      <c r="D3658" t="s">
        <v>387</v>
      </c>
      <c r="E3658" t="s">
        <v>448</v>
      </c>
    </row>
    <row r="3659" spans="1:5" x14ac:dyDescent="0.2">
      <c r="A3659" t="s">
        <v>740</v>
      </c>
      <c r="B3659" t="s">
        <v>18</v>
      </c>
      <c r="C3659" t="s">
        <v>384</v>
      </c>
      <c r="D3659" t="s">
        <v>387</v>
      </c>
      <c r="E3659" t="s">
        <v>455</v>
      </c>
    </row>
    <row r="3660" spans="1:5" x14ac:dyDescent="0.2">
      <c r="A3660" t="s">
        <v>740</v>
      </c>
      <c r="B3660" t="s">
        <v>18</v>
      </c>
      <c r="C3660" t="s">
        <v>386</v>
      </c>
      <c r="D3660" t="s">
        <v>372</v>
      </c>
    </row>
    <row r="3661" spans="1:5" x14ac:dyDescent="0.2">
      <c r="A3661" t="s">
        <v>740</v>
      </c>
      <c r="B3661" t="s">
        <v>18</v>
      </c>
      <c r="C3661" t="s">
        <v>386</v>
      </c>
      <c r="D3661" t="s">
        <v>74</v>
      </c>
    </row>
    <row r="3662" spans="1:5" x14ac:dyDescent="0.2">
      <c r="A3662" t="s">
        <v>740</v>
      </c>
      <c r="B3662" t="s">
        <v>18</v>
      </c>
      <c r="C3662" t="s">
        <v>386</v>
      </c>
      <c r="D3662" t="s">
        <v>47</v>
      </c>
    </row>
    <row r="3663" spans="1:5" x14ac:dyDescent="0.2">
      <c r="A3663" t="s">
        <v>740</v>
      </c>
      <c r="B3663" t="s">
        <v>312</v>
      </c>
      <c r="C3663" t="s">
        <v>384</v>
      </c>
      <c r="D3663" t="s">
        <v>57</v>
      </c>
      <c r="E3663" t="s">
        <v>582</v>
      </c>
    </row>
    <row r="3664" spans="1:5" x14ac:dyDescent="0.2">
      <c r="A3664" t="s">
        <v>740</v>
      </c>
      <c r="B3664" t="s">
        <v>312</v>
      </c>
      <c r="C3664" t="s">
        <v>384</v>
      </c>
      <c r="D3664" t="s">
        <v>270</v>
      </c>
      <c r="E3664" t="s">
        <v>525</v>
      </c>
    </row>
    <row r="3665" spans="1:5" x14ac:dyDescent="0.2">
      <c r="A3665" t="s">
        <v>740</v>
      </c>
      <c r="B3665" t="s">
        <v>312</v>
      </c>
      <c r="C3665" t="s">
        <v>384</v>
      </c>
      <c r="D3665" t="s">
        <v>37</v>
      </c>
      <c r="E3665" t="s">
        <v>605</v>
      </c>
    </row>
    <row r="3666" spans="1:5" x14ac:dyDescent="0.2">
      <c r="A3666" t="s">
        <v>740</v>
      </c>
      <c r="B3666" t="s">
        <v>312</v>
      </c>
      <c r="C3666" t="s">
        <v>384</v>
      </c>
      <c r="D3666" t="s">
        <v>37</v>
      </c>
      <c r="E3666" t="s">
        <v>588</v>
      </c>
    </row>
    <row r="3667" spans="1:5" x14ac:dyDescent="0.2">
      <c r="A3667" t="s">
        <v>740</v>
      </c>
      <c r="B3667" t="s">
        <v>312</v>
      </c>
      <c r="C3667" t="s">
        <v>384</v>
      </c>
      <c r="D3667" t="s">
        <v>342</v>
      </c>
      <c r="E3667" t="s">
        <v>559</v>
      </c>
    </row>
    <row r="3668" spans="1:5" x14ac:dyDescent="0.2">
      <c r="A3668" t="s">
        <v>740</v>
      </c>
      <c r="B3668" t="s">
        <v>312</v>
      </c>
      <c r="C3668" t="s">
        <v>384</v>
      </c>
      <c r="D3668" t="s">
        <v>366</v>
      </c>
      <c r="E3668" t="s">
        <v>583</v>
      </c>
    </row>
    <row r="3669" spans="1:5" x14ac:dyDescent="0.2">
      <c r="A3669" t="s">
        <v>740</v>
      </c>
      <c r="B3669" t="s">
        <v>312</v>
      </c>
      <c r="C3669" t="s">
        <v>384</v>
      </c>
      <c r="D3669" t="s">
        <v>337</v>
      </c>
      <c r="E3669" t="s">
        <v>584</v>
      </c>
    </row>
    <row r="3670" spans="1:5" x14ac:dyDescent="0.2">
      <c r="A3670" t="s">
        <v>740</v>
      </c>
      <c r="B3670" t="s">
        <v>312</v>
      </c>
      <c r="C3670" t="s">
        <v>384</v>
      </c>
      <c r="D3670" t="s">
        <v>337</v>
      </c>
      <c r="E3670" t="s">
        <v>612</v>
      </c>
    </row>
    <row r="3671" spans="1:5" x14ac:dyDescent="0.2">
      <c r="A3671" t="s">
        <v>740</v>
      </c>
      <c r="B3671" t="s">
        <v>312</v>
      </c>
      <c r="C3671" t="s">
        <v>384</v>
      </c>
      <c r="D3671" t="s">
        <v>47</v>
      </c>
      <c r="E3671" t="s">
        <v>561</v>
      </c>
    </row>
    <row r="3672" spans="1:5" x14ac:dyDescent="0.2">
      <c r="A3672" t="s">
        <v>740</v>
      </c>
      <c r="B3672" t="s">
        <v>312</v>
      </c>
      <c r="C3672" t="s">
        <v>384</v>
      </c>
      <c r="D3672" t="s">
        <v>24</v>
      </c>
      <c r="E3672" t="s">
        <v>599</v>
      </c>
    </row>
    <row r="3673" spans="1:5" x14ac:dyDescent="0.2">
      <c r="A3673" t="s">
        <v>740</v>
      </c>
      <c r="B3673" t="s">
        <v>312</v>
      </c>
      <c r="C3673" t="s">
        <v>384</v>
      </c>
      <c r="D3673" t="s">
        <v>85</v>
      </c>
      <c r="E3673" t="s">
        <v>562</v>
      </c>
    </row>
    <row r="3674" spans="1:5" x14ac:dyDescent="0.2">
      <c r="A3674" t="s">
        <v>740</v>
      </c>
      <c r="B3674" t="s">
        <v>312</v>
      </c>
      <c r="C3674" t="s">
        <v>384</v>
      </c>
      <c r="D3674" t="s">
        <v>137</v>
      </c>
      <c r="E3674" t="s">
        <v>600</v>
      </c>
    </row>
    <row r="3675" spans="1:5" x14ac:dyDescent="0.2">
      <c r="A3675" t="s">
        <v>740</v>
      </c>
      <c r="B3675" t="s">
        <v>312</v>
      </c>
      <c r="C3675" t="s">
        <v>384</v>
      </c>
      <c r="D3675" t="s">
        <v>85</v>
      </c>
      <c r="E3675" t="s">
        <v>563</v>
      </c>
    </row>
    <row r="3676" spans="1:5" x14ac:dyDescent="0.2">
      <c r="A3676" t="s">
        <v>740</v>
      </c>
      <c r="B3676" t="s">
        <v>312</v>
      </c>
      <c r="C3676" t="s">
        <v>384</v>
      </c>
      <c r="D3676" t="s">
        <v>85</v>
      </c>
      <c r="E3676" t="s">
        <v>564</v>
      </c>
    </row>
    <row r="3677" spans="1:5" x14ac:dyDescent="0.2">
      <c r="A3677" t="s">
        <v>740</v>
      </c>
      <c r="B3677" t="s">
        <v>312</v>
      </c>
      <c r="C3677" t="s">
        <v>384</v>
      </c>
      <c r="D3677" t="s">
        <v>366</v>
      </c>
      <c r="E3677" t="s">
        <v>576</v>
      </c>
    </row>
    <row r="3678" spans="1:5" x14ac:dyDescent="0.2">
      <c r="A3678" t="s">
        <v>740</v>
      </c>
      <c r="B3678" t="s">
        <v>312</v>
      </c>
      <c r="C3678" t="s">
        <v>384</v>
      </c>
      <c r="D3678" t="s">
        <v>342</v>
      </c>
      <c r="E3678" t="s">
        <v>567</v>
      </c>
    </row>
    <row r="3679" spans="1:5" x14ac:dyDescent="0.2">
      <c r="A3679" t="s">
        <v>740</v>
      </c>
      <c r="B3679" t="s">
        <v>312</v>
      </c>
      <c r="C3679" t="s">
        <v>384</v>
      </c>
      <c r="D3679" t="s">
        <v>337</v>
      </c>
      <c r="E3679" t="s">
        <v>577</v>
      </c>
    </row>
    <row r="3680" spans="1:5" x14ac:dyDescent="0.2">
      <c r="A3680" t="s">
        <v>740</v>
      </c>
      <c r="B3680" t="s">
        <v>312</v>
      </c>
      <c r="C3680" t="s">
        <v>384</v>
      </c>
      <c r="D3680" t="s">
        <v>337</v>
      </c>
      <c r="E3680" t="s">
        <v>613</v>
      </c>
    </row>
    <row r="3681" spans="1:5" x14ac:dyDescent="0.2">
      <c r="A3681" t="s">
        <v>740</v>
      </c>
      <c r="B3681" t="s">
        <v>312</v>
      </c>
      <c r="C3681" t="s">
        <v>384</v>
      </c>
      <c r="D3681" t="s">
        <v>47</v>
      </c>
      <c r="E3681" t="s">
        <v>578</v>
      </c>
    </row>
    <row r="3682" spans="1:5" x14ac:dyDescent="0.2">
      <c r="A3682" t="s">
        <v>740</v>
      </c>
      <c r="B3682" t="s">
        <v>312</v>
      </c>
      <c r="C3682" t="s">
        <v>384</v>
      </c>
      <c r="D3682" t="s">
        <v>47</v>
      </c>
      <c r="E3682" t="s">
        <v>586</v>
      </c>
    </row>
    <row r="3683" spans="1:5" x14ac:dyDescent="0.2">
      <c r="A3683" t="s">
        <v>740</v>
      </c>
      <c r="B3683" t="s">
        <v>312</v>
      </c>
      <c r="C3683" t="s">
        <v>384</v>
      </c>
      <c r="D3683" t="s">
        <v>366</v>
      </c>
      <c r="E3683" t="s">
        <v>579</v>
      </c>
    </row>
    <row r="3684" spans="1:5" x14ac:dyDescent="0.2">
      <c r="A3684" t="s">
        <v>740</v>
      </c>
      <c r="B3684" t="s">
        <v>312</v>
      </c>
      <c r="C3684" t="s">
        <v>384</v>
      </c>
      <c r="D3684" t="s">
        <v>137</v>
      </c>
      <c r="E3684" t="s">
        <v>593</v>
      </c>
    </row>
    <row r="3685" spans="1:5" x14ac:dyDescent="0.2">
      <c r="A3685" t="s">
        <v>740</v>
      </c>
      <c r="B3685" t="s">
        <v>312</v>
      </c>
      <c r="C3685" t="s">
        <v>384</v>
      </c>
      <c r="D3685" t="s">
        <v>47</v>
      </c>
      <c r="E3685" t="s">
        <v>580</v>
      </c>
    </row>
    <row r="3686" spans="1:5" x14ac:dyDescent="0.2">
      <c r="A3686" t="s">
        <v>740</v>
      </c>
      <c r="B3686" t="s">
        <v>312</v>
      </c>
      <c r="C3686" t="s">
        <v>384</v>
      </c>
      <c r="D3686" t="s">
        <v>85</v>
      </c>
      <c r="E3686" t="s">
        <v>569</v>
      </c>
    </row>
    <row r="3687" spans="1:5" x14ac:dyDescent="0.2">
      <c r="A3687" t="s">
        <v>740</v>
      </c>
      <c r="B3687" t="s">
        <v>312</v>
      </c>
      <c r="C3687" t="s">
        <v>384</v>
      </c>
      <c r="D3687" t="s">
        <v>85</v>
      </c>
      <c r="E3687" t="s">
        <v>570</v>
      </c>
    </row>
    <row r="3688" spans="1:5" x14ac:dyDescent="0.2">
      <c r="A3688" t="s">
        <v>740</v>
      </c>
      <c r="B3688" t="s">
        <v>312</v>
      </c>
      <c r="C3688" t="s">
        <v>384</v>
      </c>
      <c r="D3688" t="s">
        <v>85</v>
      </c>
      <c r="E3688" t="s">
        <v>571</v>
      </c>
    </row>
    <row r="3689" spans="1:5" x14ac:dyDescent="0.2">
      <c r="A3689" t="s">
        <v>740</v>
      </c>
      <c r="B3689" t="s">
        <v>312</v>
      </c>
      <c r="C3689" t="s">
        <v>384</v>
      </c>
      <c r="D3689" t="s">
        <v>85</v>
      </c>
      <c r="E3689" t="s">
        <v>581</v>
      </c>
    </row>
    <row r="3690" spans="1:5" x14ac:dyDescent="0.2">
      <c r="A3690" t="s">
        <v>740</v>
      </c>
      <c r="B3690" t="s">
        <v>312</v>
      </c>
      <c r="C3690" t="s">
        <v>384</v>
      </c>
      <c r="D3690" t="s">
        <v>75</v>
      </c>
      <c r="E3690" t="s">
        <v>607</v>
      </c>
    </row>
    <row r="3691" spans="1:5" x14ac:dyDescent="0.2">
      <c r="A3691" t="s">
        <v>740</v>
      </c>
      <c r="B3691" t="s">
        <v>312</v>
      </c>
      <c r="C3691" t="s">
        <v>384</v>
      </c>
      <c r="D3691" t="s">
        <v>387</v>
      </c>
      <c r="E3691" t="s">
        <v>447</v>
      </c>
    </row>
    <row r="3692" spans="1:5" x14ac:dyDescent="0.2">
      <c r="A3692" t="s">
        <v>740</v>
      </c>
      <c r="B3692" t="s">
        <v>312</v>
      </c>
      <c r="C3692" t="s">
        <v>384</v>
      </c>
      <c r="D3692" t="s">
        <v>387</v>
      </c>
      <c r="E3692" t="s">
        <v>448</v>
      </c>
    </row>
    <row r="3693" spans="1:5" x14ac:dyDescent="0.2">
      <c r="A3693" t="s">
        <v>740</v>
      </c>
      <c r="B3693" t="s">
        <v>312</v>
      </c>
      <c r="C3693" t="s">
        <v>386</v>
      </c>
      <c r="D3693" t="s">
        <v>372</v>
      </c>
    </row>
    <row r="3694" spans="1:5" x14ac:dyDescent="0.2">
      <c r="A3694" t="s">
        <v>740</v>
      </c>
      <c r="B3694" t="s">
        <v>312</v>
      </c>
      <c r="C3694" t="s">
        <v>386</v>
      </c>
      <c r="D3694" t="s">
        <v>315</v>
      </c>
    </row>
    <row r="3695" spans="1:5" x14ac:dyDescent="0.2">
      <c r="A3695" t="s">
        <v>740</v>
      </c>
      <c r="B3695" t="s">
        <v>312</v>
      </c>
      <c r="C3695" t="s">
        <v>386</v>
      </c>
      <c r="D3695" t="s">
        <v>29</v>
      </c>
    </row>
    <row r="3696" spans="1:5" x14ac:dyDescent="0.2">
      <c r="A3696" t="s">
        <v>740</v>
      </c>
      <c r="B3696" t="s">
        <v>85</v>
      </c>
      <c r="C3696" t="s">
        <v>384</v>
      </c>
      <c r="D3696" t="s">
        <v>387</v>
      </c>
      <c r="E3696" t="s">
        <v>388</v>
      </c>
    </row>
    <row r="3697" spans="1:5" x14ac:dyDescent="0.2">
      <c r="A3697" t="s">
        <v>740</v>
      </c>
      <c r="B3697" t="s">
        <v>85</v>
      </c>
      <c r="C3697" t="s">
        <v>384</v>
      </c>
      <c r="D3697" t="s">
        <v>387</v>
      </c>
      <c r="E3697" t="s">
        <v>445</v>
      </c>
    </row>
    <row r="3698" spans="1:5" x14ac:dyDescent="0.2">
      <c r="A3698" t="s">
        <v>740</v>
      </c>
      <c r="B3698" t="s">
        <v>85</v>
      </c>
      <c r="C3698" t="s">
        <v>384</v>
      </c>
      <c r="D3698" t="s">
        <v>215</v>
      </c>
      <c r="E3698" t="s">
        <v>478</v>
      </c>
    </row>
    <row r="3699" spans="1:5" x14ac:dyDescent="0.2">
      <c r="A3699" t="s">
        <v>740</v>
      </c>
      <c r="B3699" t="s">
        <v>85</v>
      </c>
      <c r="C3699" t="s">
        <v>384</v>
      </c>
      <c r="D3699" t="s">
        <v>106</v>
      </c>
      <c r="E3699" t="s">
        <v>463</v>
      </c>
    </row>
    <row r="3700" spans="1:5" x14ac:dyDescent="0.2">
      <c r="A3700" t="s">
        <v>740</v>
      </c>
      <c r="B3700" t="s">
        <v>85</v>
      </c>
      <c r="C3700" t="s">
        <v>384</v>
      </c>
      <c r="D3700" t="s">
        <v>342</v>
      </c>
      <c r="E3700" t="s">
        <v>614</v>
      </c>
    </row>
    <row r="3701" spans="1:5" x14ac:dyDescent="0.2">
      <c r="A3701" t="s">
        <v>740</v>
      </c>
      <c r="B3701" t="s">
        <v>85</v>
      </c>
      <c r="C3701" t="s">
        <v>384</v>
      </c>
      <c r="D3701" t="s">
        <v>342</v>
      </c>
      <c r="E3701" t="s">
        <v>559</v>
      </c>
    </row>
    <row r="3702" spans="1:5" x14ac:dyDescent="0.2">
      <c r="A3702" t="s">
        <v>740</v>
      </c>
      <c r="B3702" t="s">
        <v>85</v>
      </c>
      <c r="C3702" t="s">
        <v>384</v>
      </c>
      <c r="D3702" t="s">
        <v>47</v>
      </c>
      <c r="E3702" t="s">
        <v>561</v>
      </c>
    </row>
    <row r="3703" spans="1:5" x14ac:dyDescent="0.2">
      <c r="A3703" t="s">
        <v>740</v>
      </c>
      <c r="B3703" t="s">
        <v>85</v>
      </c>
      <c r="C3703" t="s">
        <v>384</v>
      </c>
      <c r="D3703" t="s">
        <v>342</v>
      </c>
      <c r="E3703" t="s">
        <v>565</v>
      </c>
    </row>
    <row r="3704" spans="1:5" x14ac:dyDescent="0.2">
      <c r="A3704" t="s">
        <v>740</v>
      </c>
      <c r="B3704" t="s">
        <v>85</v>
      </c>
      <c r="C3704" t="s">
        <v>384</v>
      </c>
      <c r="D3704" t="s">
        <v>342</v>
      </c>
      <c r="E3704" t="s">
        <v>567</v>
      </c>
    </row>
    <row r="3705" spans="1:5" x14ac:dyDescent="0.2">
      <c r="A3705" t="s">
        <v>740</v>
      </c>
      <c r="B3705" t="s">
        <v>85</v>
      </c>
      <c r="C3705" t="s">
        <v>384</v>
      </c>
      <c r="D3705" t="s">
        <v>342</v>
      </c>
      <c r="E3705" t="s">
        <v>568</v>
      </c>
    </row>
    <row r="3706" spans="1:5" x14ac:dyDescent="0.2">
      <c r="A3706" t="s">
        <v>740</v>
      </c>
      <c r="B3706" t="s">
        <v>85</v>
      </c>
      <c r="C3706" t="s">
        <v>384</v>
      </c>
      <c r="D3706" t="s">
        <v>47</v>
      </c>
      <c r="E3706" t="s">
        <v>578</v>
      </c>
    </row>
    <row r="3707" spans="1:5" x14ac:dyDescent="0.2">
      <c r="A3707" t="s">
        <v>740</v>
      </c>
      <c r="B3707" t="s">
        <v>85</v>
      </c>
      <c r="C3707" t="s">
        <v>384</v>
      </c>
      <c r="D3707" t="s">
        <v>47</v>
      </c>
      <c r="E3707" t="s">
        <v>586</v>
      </c>
    </row>
    <row r="3708" spans="1:5" x14ac:dyDescent="0.2">
      <c r="A3708" t="s">
        <v>740</v>
      </c>
      <c r="B3708" t="s">
        <v>85</v>
      </c>
      <c r="C3708" t="s">
        <v>384</v>
      </c>
      <c r="D3708" t="s">
        <v>47</v>
      </c>
      <c r="E3708" t="s">
        <v>580</v>
      </c>
    </row>
    <row r="3709" spans="1:5" x14ac:dyDescent="0.2">
      <c r="A3709" t="s">
        <v>740</v>
      </c>
      <c r="B3709" t="s">
        <v>85</v>
      </c>
      <c r="C3709" t="s">
        <v>384</v>
      </c>
      <c r="D3709" t="s">
        <v>80</v>
      </c>
      <c r="E3709" t="s">
        <v>615</v>
      </c>
    </row>
    <row r="3710" spans="1:5" x14ac:dyDescent="0.2">
      <c r="A3710" t="s">
        <v>740</v>
      </c>
      <c r="B3710" t="s">
        <v>85</v>
      </c>
      <c r="C3710" t="s">
        <v>384</v>
      </c>
      <c r="D3710" t="s">
        <v>387</v>
      </c>
      <c r="E3710" t="s">
        <v>446</v>
      </c>
    </row>
    <row r="3711" spans="1:5" x14ac:dyDescent="0.2">
      <c r="A3711" t="s">
        <v>740</v>
      </c>
      <c r="B3711" t="s">
        <v>85</v>
      </c>
      <c r="C3711" t="s">
        <v>384</v>
      </c>
      <c r="D3711" t="s">
        <v>387</v>
      </c>
      <c r="E3711" t="s">
        <v>447</v>
      </c>
    </row>
    <row r="3712" spans="1:5" x14ac:dyDescent="0.2">
      <c r="A3712" t="s">
        <v>740</v>
      </c>
      <c r="B3712" t="s">
        <v>85</v>
      </c>
      <c r="C3712" t="s">
        <v>384</v>
      </c>
      <c r="D3712" t="s">
        <v>387</v>
      </c>
      <c r="E3712" t="s">
        <v>448</v>
      </c>
    </row>
    <row r="3713" spans="1:5" x14ac:dyDescent="0.2">
      <c r="A3713" t="s">
        <v>740</v>
      </c>
      <c r="B3713" t="s">
        <v>85</v>
      </c>
      <c r="C3713" t="s">
        <v>384</v>
      </c>
      <c r="D3713" t="s">
        <v>387</v>
      </c>
      <c r="E3713" t="s">
        <v>455</v>
      </c>
    </row>
    <row r="3714" spans="1:5" x14ac:dyDescent="0.2">
      <c r="A3714" t="s">
        <v>740</v>
      </c>
      <c r="B3714" t="s">
        <v>85</v>
      </c>
      <c r="C3714" t="s">
        <v>384</v>
      </c>
      <c r="D3714" t="s">
        <v>106</v>
      </c>
      <c r="E3714" t="s">
        <v>575</v>
      </c>
    </row>
    <row r="3715" spans="1:5" x14ac:dyDescent="0.2">
      <c r="A3715" t="s">
        <v>740</v>
      </c>
      <c r="B3715" t="s">
        <v>85</v>
      </c>
      <c r="C3715" t="s">
        <v>384</v>
      </c>
      <c r="D3715" t="s">
        <v>387</v>
      </c>
      <c r="E3715" t="s">
        <v>449</v>
      </c>
    </row>
    <row r="3716" spans="1:5" x14ac:dyDescent="0.2">
      <c r="A3716" t="s">
        <v>740</v>
      </c>
      <c r="B3716" t="s">
        <v>85</v>
      </c>
      <c r="C3716" t="s">
        <v>384</v>
      </c>
      <c r="D3716" t="s">
        <v>387</v>
      </c>
      <c r="E3716" t="s">
        <v>428</v>
      </c>
    </row>
    <row r="3717" spans="1:5" x14ac:dyDescent="0.2">
      <c r="A3717" t="s">
        <v>740</v>
      </c>
      <c r="B3717" t="s">
        <v>85</v>
      </c>
      <c r="C3717" t="s">
        <v>384</v>
      </c>
      <c r="D3717" t="s">
        <v>387</v>
      </c>
      <c r="E3717" t="s">
        <v>451</v>
      </c>
    </row>
    <row r="3718" spans="1:5" x14ac:dyDescent="0.2">
      <c r="A3718" t="s">
        <v>740</v>
      </c>
      <c r="B3718" t="s">
        <v>85</v>
      </c>
      <c r="C3718" t="s">
        <v>386</v>
      </c>
      <c r="D3718" t="s">
        <v>372</v>
      </c>
    </row>
    <row r="3719" spans="1:5" x14ac:dyDescent="0.2">
      <c r="A3719" t="s">
        <v>740</v>
      </c>
      <c r="B3719" t="s">
        <v>85</v>
      </c>
      <c r="C3719" t="s">
        <v>386</v>
      </c>
      <c r="D3719" t="s">
        <v>315</v>
      </c>
    </row>
    <row r="3720" spans="1:5" x14ac:dyDescent="0.2">
      <c r="A3720" t="s">
        <v>740</v>
      </c>
      <c r="B3720" t="s">
        <v>74</v>
      </c>
      <c r="C3720" t="s">
        <v>384</v>
      </c>
      <c r="D3720" t="s">
        <v>387</v>
      </c>
      <c r="E3720" t="s">
        <v>445</v>
      </c>
    </row>
    <row r="3721" spans="1:5" x14ac:dyDescent="0.2">
      <c r="A3721" t="s">
        <v>740</v>
      </c>
      <c r="B3721" t="s">
        <v>74</v>
      </c>
      <c r="C3721" t="s">
        <v>384</v>
      </c>
      <c r="D3721" t="s">
        <v>270</v>
      </c>
      <c r="E3721" t="s">
        <v>525</v>
      </c>
    </row>
    <row r="3722" spans="1:5" x14ac:dyDescent="0.2">
      <c r="A3722" t="s">
        <v>740</v>
      </c>
      <c r="B3722" t="s">
        <v>74</v>
      </c>
      <c r="C3722" t="s">
        <v>384</v>
      </c>
      <c r="D3722" t="s">
        <v>342</v>
      </c>
      <c r="E3722" t="s">
        <v>559</v>
      </c>
    </row>
    <row r="3723" spans="1:5" x14ac:dyDescent="0.2">
      <c r="A3723" t="s">
        <v>740</v>
      </c>
      <c r="B3723" t="s">
        <v>74</v>
      </c>
      <c r="C3723" t="s">
        <v>384</v>
      </c>
      <c r="D3723" t="s">
        <v>337</v>
      </c>
      <c r="E3723" t="s">
        <v>584</v>
      </c>
    </row>
    <row r="3724" spans="1:5" x14ac:dyDescent="0.2">
      <c r="A3724" t="s">
        <v>740</v>
      </c>
      <c r="B3724" t="s">
        <v>74</v>
      </c>
      <c r="C3724" t="s">
        <v>384</v>
      </c>
      <c r="D3724" t="s">
        <v>63</v>
      </c>
      <c r="E3724" t="s">
        <v>616</v>
      </c>
    </row>
    <row r="3725" spans="1:5" x14ac:dyDescent="0.2">
      <c r="A3725" t="s">
        <v>740</v>
      </c>
      <c r="B3725" t="s">
        <v>74</v>
      </c>
      <c r="C3725" t="s">
        <v>384</v>
      </c>
      <c r="D3725" t="s">
        <v>47</v>
      </c>
      <c r="E3725" t="s">
        <v>561</v>
      </c>
    </row>
    <row r="3726" spans="1:5" x14ac:dyDescent="0.2">
      <c r="A3726" t="s">
        <v>740</v>
      </c>
      <c r="B3726" t="s">
        <v>74</v>
      </c>
      <c r="C3726" t="s">
        <v>384</v>
      </c>
      <c r="D3726" t="s">
        <v>270</v>
      </c>
      <c r="E3726" t="s">
        <v>528</v>
      </c>
    </row>
    <row r="3727" spans="1:5" x14ac:dyDescent="0.2">
      <c r="A3727" t="s">
        <v>740</v>
      </c>
      <c r="B3727" t="s">
        <v>74</v>
      </c>
      <c r="C3727" t="s">
        <v>384</v>
      </c>
      <c r="D3727" t="s">
        <v>85</v>
      </c>
      <c r="E3727" t="s">
        <v>566</v>
      </c>
    </row>
    <row r="3728" spans="1:5" x14ac:dyDescent="0.2">
      <c r="A3728" t="s">
        <v>740</v>
      </c>
      <c r="B3728" t="s">
        <v>74</v>
      </c>
      <c r="C3728" t="s">
        <v>384</v>
      </c>
      <c r="D3728" t="s">
        <v>75</v>
      </c>
      <c r="E3728" t="s">
        <v>617</v>
      </c>
    </row>
    <row r="3729" spans="1:5" x14ac:dyDescent="0.2">
      <c r="A3729" t="s">
        <v>740</v>
      </c>
      <c r="B3729" t="s">
        <v>74</v>
      </c>
      <c r="C3729" t="s">
        <v>384</v>
      </c>
      <c r="D3729" t="s">
        <v>342</v>
      </c>
      <c r="E3729" t="s">
        <v>567</v>
      </c>
    </row>
    <row r="3730" spans="1:5" x14ac:dyDescent="0.2">
      <c r="A3730" t="s">
        <v>740</v>
      </c>
      <c r="B3730" t="s">
        <v>74</v>
      </c>
      <c r="C3730" t="s">
        <v>384</v>
      </c>
      <c r="D3730" t="s">
        <v>342</v>
      </c>
      <c r="E3730" t="s">
        <v>568</v>
      </c>
    </row>
    <row r="3731" spans="1:5" x14ac:dyDescent="0.2">
      <c r="A3731" t="s">
        <v>740</v>
      </c>
      <c r="B3731" t="s">
        <v>74</v>
      </c>
      <c r="C3731" t="s">
        <v>384</v>
      </c>
      <c r="D3731" t="s">
        <v>337</v>
      </c>
      <c r="E3731" t="s">
        <v>577</v>
      </c>
    </row>
    <row r="3732" spans="1:5" x14ac:dyDescent="0.2">
      <c r="A3732" t="s">
        <v>740</v>
      </c>
      <c r="B3732" t="s">
        <v>74</v>
      </c>
      <c r="C3732" t="s">
        <v>384</v>
      </c>
      <c r="D3732" t="s">
        <v>337</v>
      </c>
      <c r="E3732" t="s">
        <v>613</v>
      </c>
    </row>
    <row r="3733" spans="1:5" x14ac:dyDescent="0.2">
      <c r="A3733" t="s">
        <v>740</v>
      </c>
      <c r="B3733" t="s">
        <v>74</v>
      </c>
      <c r="C3733" t="s">
        <v>384</v>
      </c>
      <c r="D3733" t="s">
        <v>47</v>
      </c>
      <c r="E3733" t="s">
        <v>578</v>
      </c>
    </row>
    <row r="3734" spans="1:5" x14ac:dyDescent="0.2">
      <c r="A3734" t="s">
        <v>740</v>
      </c>
      <c r="B3734" t="s">
        <v>74</v>
      </c>
      <c r="C3734" t="s">
        <v>384</v>
      </c>
      <c r="D3734" t="s">
        <v>47</v>
      </c>
      <c r="E3734" t="s">
        <v>586</v>
      </c>
    </row>
    <row r="3735" spans="1:5" x14ac:dyDescent="0.2">
      <c r="A3735" t="s">
        <v>740</v>
      </c>
      <c r="B3735" t="s">
        <v>74</v>
      </c>
      <c r="C3735" t="s">
        <v>384</v>
      </c>
      <c r="D3735" t="s">
        <v>366</v>
      </c>
      <c r="E3735" t="s">
        <v>579</v>
      </c>
    </row>
    <row r="3736" spans="1:5" x14ac:dyDescent="0.2">
      <c r="A3736" t="s">
        <v>740</v>
      </c>
      <c r="B3736" t="s">
        <v>74</v>
      </c>
      <c r="C3736" t="s">
        <v>384</v>
      </c>
      <c r="D3736" t="s">
        <v>347</v>
      </c>
      <c r="E3736" t="s">
        <v>591</v>
      </c>
    </row>
    <row r="3737" spans="1:5" x14ac:dyDescent="0.2">
      <c r="A3737" t="s">
        <v>740</v>
      </c>
      <c r="B3737" t="s">
        <v>74</v>
      </c>
      <c r="C3737" t="s">
        <v>384</v>
      </c>
      <c r="D3737" t="s">
        <v>137</v>
      </c>
      <c r="E3737" t="s">
        <v>593</v>
      </c>
    </row>
    <row r="3738" spans="1:5" x14ac:dyDescent="0.2">
      <c r="A3738" t="s">
        <v>740</v>
      </c>
      <c r="B3738" t="s">
        <v>74</v>
      </c>
      <c r="C3738" t="s">
        <v>384</v>
      </c>
      <c r="D3738" t="s">
        <v>47</v>
      </c>
      <c r="E3738" t="s">
        <v>580</v>
      </c>
    </row>
    <row r="3739" spans="1:5" x14ac:dyDescent="0.2">
      <c r="A3739" t="s">
        <v>740</v>
      </c>
      <c r="B3739" t="s">
        <v>74</v>
      </c>
      <c r="C3739" t="s">
        <v>384</v>
      </c>
      <c r="D3739" t="s">
        <v>85</v>
      </c>
      <c r="E3739" t="s">
        <v>569</v>
      </c>
    </row>
    <row r="3740" spans="1:5" x14ac:dyDescent="0.2">
      <c r="A3740" t="s">
        <v>740</v>
      </c>
      <c r="B3740" t="s">
        <v>74</v>
      </c>
      <c r="C3740" t="s">
        <v>384</v>
      </c>
      <c r="D3740" t="s">
        <v>85</v>
      </c>
      <c r="E3740" t="s">
        <v>570</v>
      </c>
    </row>
    <row r="3741" spans="1:5" x14ac:dyDescent="0.2">
      <c r="A3741" t="s">
        <v>740</v>
      </c>
      <c r="B3741" t="s">
        <v>74</v>
      </c>
      <c r="C3741" t="s">
        <v>384</v>
      </c>
      <c r="D3741" t="s">
        <v>85</v>
      </c>
      <c r="E3741" t="s">
        <v>571</v>
      </c>
    </row>
    <row r="3742" spans="1:5" x14ac:dyDescent="0.2">
      <c r="A3742" t="s">
        <v>740</v>
      </c>
      <c r="B3742" t="s">
        <v>74</v>
      </c>
      <c r="C3742" t="s">
        <v>384</v>
      </c>
      <c r="D3742" t="s">
        <v>85</v>
      </c>
      <c r="E3742" t="s">
        <v>581</v>
      </c>
    </row>
    <row r="3743" spans="1:5" x14ac:dyDescent="0.2">
      <c r="A3743" t="s">
        <v>740</v>
      </c>
      <c r="B3743" t="s">
        <v>74</v>
      </c>
      <c r="C3743" t="s">
        <v>384</v>
      </c>
      <c r="D3743" t="s">
        <v>75</v>
      </c>
      <c r="E3743" t="s">
        <v>607</v>
      </c>
    </row>
    <row r="3744" spans="1:5" x14ac:dyDescent="0.2">
      <c r="A3744" t="s">
        <v>740</v>
      </c>
      <c r="B3744" t="s">
        <v>74</v>
      </c>
      <c r="C3744" t="s">
        <v>384</v>
      </c>
      <c r="D3744" t="s">
        <v>387</v>
      </c>
      <c r="E3744" t="s">
        <v>476</v>
      </c>
    </row>
    <row r="3745" spans="1:5" x14ac:dyDescent="0.2">
      <c r="A3745" t="s">
        <v>740</v>
      </c>
      <c r="B3745" t="s">
        <v>74</v>
      </c>
      <c r="C3745" t="s">
        <v>384</v>
      </c>
      <c r="D3745" t="s">
        <v>387</v>
      </c>
      <c r="E3745" t="s">
        <v>499</v>
      </c>
    </row>
    <row r="3746" spans="1:5" x14ac:dyDescent="0.2">
      <c r="A3746" t="s">
        <v>740</v>
      </c>
      <c r="B3746" t="s">
        <v>74</v>
      </c>
      <c r="C3746" t="s">
        <v>384</v>
      </c>
      <c r="D3746" t="s">
        <v>387</v>
      </c>
      <c r="E3746" t="s">
        <v>529</v>
      </c>
    </row>
    <row r="3747" spans="1:5" x14ac:dyDescent="0.2">
      <c r="A3747" t="s">
        <v>740</v>
      </c>
      <c r="B3747" t="s">
        <v>74</v>
      </c>
      <c r="C3747" t="s">
        <v>384</v>
      </c>
      <c r="D3747" t="s">
        <v>387</v>
      </c>
      <c r="E3747" t="s">
        <v>447</v>
      </c>
    </row>
    <row r="3748" spans="1:5" x14ac:dyDescent="0.2">
      <c r="A3748" t="s">
        <v>740</v>
      </c>
      <c r="B3748" t="s">
        <v>74</v>
      </c>
      <c r="C3748" t="s">
        <v>384</v>
      </c>
      <c r="D3748" t="s">
        <v>387</v>
      </c>
      <c r="E3748" t="s">
        <v>448</v>
      </c>
    </row>
    <row r="3749" spans="1:5" x14ac:dyDescent="0.2">
      <c r="A3749" t="s">
        <v>740</v>
      </c>
      <c r="B3749" t="s">
        <v>74</v>
      </c>
      <c r="C3749" t="s">
        <v>384</v>
      </c>
      <c r="D3749" t="s">
        <v>106</v>
      </c>
      <c r="E3749" t="s">
        <v>575</v>
      </c>
    </row>
    <row r="3750" spans="1:5" x14ac:dyDescent="0.2">
      <c r="A3750" t="s">
        <v>740</v>
      </c>
      <c r="B3750" t="s">
        <v>74</v>
      </c>
      <c r="C3750" t="s">
        <v>384</v>
      </c>
      <c r="D3750" t="s">
        <v>387</v>
      </c>
      <c r="E3750" t="s">
        <v>449</v>
      </c>
    </row>
    <row r="3751" spans="1:5" x14ac:dyDescent="0.2">
      <c r="A3751" t="s">
        <v>740</v>
      </c>
      <c r="B3751" t="s">
        <v>74</v>
      </c>
      <c r="C3751" t="s">
        <v>384</v>
      </c>
      <c r="D3751" t="s">
        <v>387</v>
      </c>
      <c r="E3751" t="s">
        <v>454</v>
      </c>
    </row>
    <row r="3752" spans="1:5" x14ac:dyDescent="0.2">
      <c r="A3752" t="s">
        <v>740</v>
      </c>
      <c r="B3752" t="s">
        <v>74</v>
      </c>
      <c r="C3752" t="s">
        <v>384</v>
      </c>
      <c r="D3752" t="s">
        <v>387</v>
      </c>
      <c r="E3752" t="s">
        <v>428</v>
      </c>
    </row>
    <row r="3753" spans="1:5" x14ac:dyDescent="0.2">
      <c r="A3753" t="s">
        <v>740</v>
      </c>
      <c r="B3753" t="s">
        <v>74</v>
      </c>
      <c r="C3753" t="s">
        <v>386</v>
      </c>
      <c r="D3753" t="s">
        <v>372</v>
      </c>
    </row>
    <row r="3754" spans="1:5" x14ac:dyDescent="0.2">
      <c r="A3754" t="s">
        <v>740</v>
      </c>
      <c r="B3754" t="s">
        <v>176</v>
      </c>
      <c r="C3754" t="s">
        <v>384</v>
      </c>
      <c r="D3754" t="s">
        <v>342</v>
      </c>
      <c r="E3754" t="s">
        <v>559</v>
      </c>
    </row>
    <row r="3755" spans="1:5" x14ac:dyDescent="0.2">
      <c r="A3755" t="s">
        <v>740</v>
      </c>
      <c r="B3755" t="s">
        <v>176</v>
      </c>
      <c r="C3755" t="s">
        <v>384</v>
      </c>
      <c r="D3755" t="s">
        <v>337</v>
      </c>
      <c r="E3755" t="s">
        <v>584</v>
      </c>
    </row>
    <row r="3756" spans="1:5" x14ac:dyDescent="0.2">
      <c r="A3756" t="s">
        <v>740</v>
      </c>
      <c r="B3756" t="s">
        <v>176</v>
      </c>
      <c r="C3756" t="s">
        <v>384</v>
      </c>
      <c r="D3756" t="s">
        <v>342</v>
      </c>
      <c r="E3756" t="s">
        <v>567</v>
      </c>
    </row>
    <row r="3757" spans="1:5" x14ac:dyDescent="0.2">
      <c r="A3757" t="s">
        <v>740</v>
      </c>
      <c r="B3757" t="s">
        <v>176</v>
      </c>
      <c r="C3757" t="s">
        <v>384</v>
      </c>
      <c r="D3757" t="s">
        <v>337</v>
      </c>
      <c r="E3757" t="s">
        <v>577</v>
      </c>
    </row>
    <row r="3758" spans="1:5" x14ac:dyDescent="0.2">
      <c r="A3758" t="s">
        <v>740</v>
      </c>
      <c r="B3758" t="s">
        <v>176</v>
      </c>
      <c r="C3758" t="s">
        <v>384</v>
      </c>
      <c r="D3758" t="s">
        <v>337</v>
      </c>
      <c r="E3758" t="s">
        <v>613</v>
      </c>
    </row>
    <row r="3759" spans="1:5" x14ac:dyDescent="0.2">
      <c r="A3759" t="s">
        <v>740</v>
      </c>
      <c r="B3759" t="s">
        <v>176</v>
      </c>
      <c r="C3759" t="s">
        <v>384</v>
      </c>
      <c r="D3759" t="s">
        <v>47</v>
      </c>
      <c r="E3759" t="s">
        <v>578</v>
      </c>
    </row>
    <row r="3760" spans="1:5" x14ac:dyDescent="0.2">
      <c r="A3760" t="s">
        <v>740</v>
      </c>
      <c r="B3760" t="s">
        <v>176</v>
      </c>
      <c r="C3760" t="s">
        <v>384</v>
      </c>
      <c r="D3760" t="s">
        <v>47</v>
      </c>
      <c r="E3760" t="s">
        <v>586</v>
      </c>
    </row>
    <row r="3761" spans="1:5" x14ac:dyDescent="0.2">
      <c r="A3761" t="s">
        <v>740</v>
      </c>
      <c r="B3761" t="s">
        <v>176</v>
      </c>
      <c r="C3761" t="s">
        <v>384</v>
      </c>
      <c r="D3761" t="s">
        <v>47</v>
      </c>
      <c r="E3761" t="s">
        <v>580</v>
      </c>
    </row>
    <row r="3762" spans="1:5" x14ac:dyDescent="0.2">
      <c r="A3762" t="s">
        <v>740</v>
      </c>
      <c r="B3762" t="s">
        <v>176</v>
      </c>
      <c r="C3762" t="s">
        <v>384</v>
      </c>
      <c r="D3762" t="s">
        <v>85</v>
      </c>
      <c r="E3762" t="s">
        <v>569</v>
      </c>
    </row>
    <row r="3763" spans="1:5" x14ac:dyDescent="0.2">
      <c r="A3763" t="s">
        <v>740</v>
      </c>
      <c r="B3763" t="s">
        <v>176</v>
      </c>
      <c r="C3763" t="s">
        <v>384</v>
      </c>
      <c r="D3763" t="s">
        <v>85</v>
      </c>
      <c r="E3763" t="s">
        <v>570</v>
      </c>
    </row>
    <row r="3764" spans="1:5" x14ac:dyDescent="0.2">
      <c r="A3764" t="s">
        <v>740</v>
      </c>
      <c r="B3764" t="s">
        <v>176</v>
      </c>
      <c r="C3764" t="s">
        <v>384</v>
      </c>
      <c r="D3764" t="s">
        <v>387</v>
      </c>
      <c r="E3764" t="s">
        <v>499</v>
      </c>
    </row>
    <row r="3765" spans="1:5" x14ac:dyDescent="0.2">
      <c r="A3765" t="s">
        <v>740</v>
      </c>
      <c r="B3765" t="s">
        <v>176</v>
      </c>
      <c r="C3765" t="s">
        <v>384</v>
      </c>
      <c r="D3765" t="s">
        <v>387</v>
      </c>
      <c r="E3765" t="s">
        <v>447</v>
      </c>
    </row>
    <row r="3766" spans="1:5" x14ac:dyDescent="0.2">
      <c r="A3766" t="s">
        <v>740</v>
      </c>
      <c r="B3766" t="s">
        <v>176</v>
      </c>
      <c r="C3766" t="s">
        <v>384</v>
      </c>
      <c r="D3766" t="s">
        <v>387</v>
      </c>
      <c r="E3766" t="s">
        <v>448</v>
      </c>
    </row>
    <row r="3767" spans="1:5" x14ac:dyDescent="0.2">
      <c r="A3767" t="s">
        <v>740</v>
      </c>
      <c r="B3767" t="s">
        <v>176</v>
      </c>
      <c r="C3767" t="s">
        <v>384</v>
      </c>
      <c r="D3767" t="s">
        <v>387</v>
      </c>
      <c r="E3767" t="s">
        <v>455</v>
      </c>
    </row>
    <row r="3768" spans="1:5" x14ac:dyDescent="0.2">
      <c r="A3768" t="s">
        <v>740</v>
      </c>
      <c r="B3768" t="s">
        <v>176</v>
      </c>
      <c r="C3768" t="s">
        <v>386</v>
      </c>
      <c r="D3768" t="s">
        <v>372</v>
      </c>
    </row>
    <row r="3769" spans="1:5" x14ac:dyDescent="0.2">
      <c r="A3769" t="s">
        <v>740</v>
      </c>
      <c r="B3769" t="s">
        <v>176</v>
      </c>
      <c r="C3769" t="s">
        <v>386</v>
      </c>
      <c r="D3769" t="s">
        <v>57</v>
      </c>
    </row>
    <row r="3770" spans="1:5" x14ac:dyDescent="0.2">
      <c r="A3770" t="s">
        <v>740</v>
      </c>
      <c r="B3770" t="s">
        <v>11</v>
      </c>
      <c r="C3770" t="s">
        <v>384</v>
      </c>
      <c r="D3770" t="s">
        <v>387</v>
      </c>
      <c r="E3770" t="s">
        <v>447</v>
      </c>
    </row>
    <row r="3771" spans="1:5" x14ac:dyDescent="0.2">
      <c r="A3771" t="s">
        <v>740</v>
      </c>
      <c r="B3771" t="s">
        <v>11</v>
      </c>
      <c r="C3771" t="s">
        <v>384</v>
      </c>
      <c r="D3771" t="s">
        <v>387</v>
      </c>
      <c r="E3771" t="s">
        <v>448</v>
      </c>
    </row>
    <row r="3772" spans="1:5" x14ac:dyDescent="0.2">
      <c r="A3772" t="s">
        <v>740</v>
      </c>
      <c r="B3772" t="s">
        <v>11</v>
      </c>
      <c r="C3772" t="s">
        <v>384</v>
      </c>
      <c r="D3772" t="s">
        <v>387</v>
      </c>
      <c r="E3772" t="s">
        <v>455</v>
      </c>
    </row>
    <row r="3773" spans="1:5" x14ac:dyDescent="0.2">
      <c r="A3773" t="s">
        <v>740</v>
      </c>
      <c r="B3773" t="s">
        <v>11</v>
      </c>
      <c r="C3773" t="s">
        <v>384</v>
      </c>
      <c r="D3773" t="s">
        <v>387</v>
      </c>
      <c r="E3773" t="s">
        <v>449</v>
      </c>
    </row>
    <row r="3774" spans="1:5" x14ac:dyDescent="0.2">
      <c r="A3774" t="s">
        <v>740</v>
      </c>
      <c r="B3774" t="s">
        <v>11</v>
      </c>
      <c r="C3774" t="s">
        <v>386</v>
      </c>
      <c r="D3774" t="s">
        <v>124</v>
      </c>
    </row>
    <row r="3775" spans="1:5" x14ac:dyDescent="0.2">
      <c r="A3775" t="s">
        <v>740</v>
      </c>
      <c r="B3775" t="s">
        <v>11</v>
      </c>
      <c r="C3775" t="s">
        <v>386</v>
      </c>
      <c r="D3775" t="s">
        <v>60</v>
      </c>
    </row>
    <row r="3776" spans="1:5" x14ac:dyDescent="0.2">
      <c r="A3776" t="s">
        <v>740</v>
      </c>
      <c r="B3776" t="s">
        <v>11</v>
      </c>
      <c r="C3776" t="s">
        <v>386</v>
      </c>
      <c r="D3776" t="s">
        <v>61</v>
      </c>
    </row>
    <row r="3777" spans="1:5" x14ac:dyDescent="0.2">
      <c r="A3777" t="s">
        <v>740</v>
      </c>
      <c r="B3777" t="s">
        <v>11</v>
      </c>
      <c r="C3777" t="s">
        <v>386</v>
      </c>
      <c r="D3777" t="s">
        <v>342</v>
      </c>
    </row>
    <row r="3778" spans="1:5" x14ac:dyDescent="0.2">
      <c r="A3778" t="s">
        <v>740</v>
      </c>
      <c r="B3778" t="s">
        <v>11</v>
      </c>
      <c r="C3778" t="s">
        <v>386</v>
      </c>
      <c r="D3778" t="s">
        <v>85</v>
      </c>
    </row>
    <row r="3779" spans="1:5" x14ac:dyDescent="0.2">
      <c r="A3779" t="s">
        <v>740</v>
      </c>
      <c r="B3779" t="s">
        <v>11</v>
      </c>
      <c r="C3779" t="s">
        <v>386</v>
      </c>
      <c r="D3779" t="s">
        <v>372</v>
      </c>
    </row>
    <row r="3780" spans="1:5" x14ac:dyDescent="0.2">
      <c r="A3780" t="s">
        <v>740</v>
      </c>
      <c r="B3780" t="s">
        <v>11</v>
      </c>
      <c r="C3780" t="s">
        <v>386</v>
      </c>
      <c r="D3780" t="s">
        <v>215</v>
      </c>
    </row>
    <row r="3781" spans="1:5" x14ac:dyDescent="0.2">
      <c r="A3781" t="s">
        <v>740</v>
      </c>
      <c r="B3781" t="s">
        <v>311</v>
      </c>
      <c r="C3781" t="s">
        <v>386</v>
      </c>
      <c r="D3781" t="s">
        <v>179</v>
      </c>
    </row>
    <row r="3782" spans="1:5" x14ac:dyDescent="0.2">
      <c r="A3782" t="s">
        <v>740</v>
      </c>
      <c r="B3782" t="s">
        <v>311</v>
      </c>
      <c r="C3782" t="s">
        <v>386</v>
      </c>
      <c r="D3782" t="s">
        <v>305</v>
      </c>
    </row>
    <row r="3783" spans="1:5" x14ac:dyDescent="0.2">
      <c r="A3783" t="s">
        <v>740</v>
      </c>
      <c r="B3783" t="s">
        <v>336</v>
      </c>
      <c r="C3783" t="s">
        <v>384</v>
      </c>
      <c r="D3783" t="s">
        <v>342</v>
      </c>
      <c r="E3783" t="s">
        <v>559</v>
      </c>
    </row>
    <row r="3784" spans="1:5" x14ac:dyDescent="0.2">
      <c r="A3784" t="s">
        <v>740</v>
      </c>
      <c r="B3784" t="s">
        <v>336</v>
      </c>
      <c r="C3784" t="s">
        <v>384</v>
      </c>
      <c r="D3784" t="s">
        <v>286</v>
      </c>
      <c r="E3784" t="s">
        <v>618</v>
      </c>
    </row>
    <row r="3785" spans="1:5" x14ac:dyDescent="0.2">
      <c r="A3785" t="s">
        <v>740</v>
      </c>
      <c r="B3785" t="s">
        <v>336</v>
      </c>
      <c r="C3785" t="s">
        <v>384</v>
      </c>
      <c r="D3785" t="s">
        <v>286</v>
      </c>
      <c r="E3785" t="s">
        <v>619</v>
      </c>
    </row>
    <row r="3786" spans="1:5" x14ac:dyDescent="0.2">
      <c r="A3786" t="s">
        <v>740</v>
      </c>
      <c r="B3786" t="s">
        <v>336</v>
      </c>
      <c r="C3786" t="s">
        <v>384</v>
      </c>
      <c r="D3786" t="s">
        <v>286</v>
      </c>
      <c r="E3786" t="s">
        <v>620</v>
      </c>
    </row>
    <row r="3787" spans="1:5" x14ac:dyDescent="0.2">
      <c r="A3787" t="s">
        <v>740</v>
      </c>
      <c r="B3787" t="s">
        <v>336</v>
      </c>
      <c r="C3787" t="s">
        <v>384</v>
      </c>
      <c r="D3787" t="s">
        <v>286</v>
      </c>
      <c r="E3787" t="s">
        <v>621</v>
      </c>
    </row>
    <row r="3788" spans="1:5" x14ac:dyDescent="0.2">
      <c r="A3788" t="s">
        <v>740</v>
      </c>
      <c r="B3788" t="s">
        <v>336</v>
      </c>
      <c r="C3788" t="s">
        <v>384</v>
      </c>
      <c r="D3788" t="s">
        <v>286</v>
      </c>
      <c r="E3788" t="s">
        <v>622</v>
      </c>
    </row>
    <row r="3789" spans="1:5" x14ac:dyDescent="0.2">
      <c r="A3789" t="s">
        <v>740</v>
      </c>
      <c r="B3789" t="s">
        <v>336</v>
      </c>
      <c r="C3789" t="s">
        <v>384</v>
      </c>
      <c r="D3789" t="s">
        <v>286</v>
      </c>
      <c r="E3789" t="s">
        <v>623</v>
      </c>
    </row>
    <row r="3790" spans="1:5" x14ac:dyDescent="0.2">
      <c r="A3790" t="s">
        <v>740</v>
      </c>
      <c r="B3790" t="s">
        <v>336</v>
      </c>
      <c r="C3790" t="s">
        <v>384</v>
      </c>
      <c r="D3790" t="s">
        <v>342</v>
      </c>
      <c r="E3790" t="s">
        <v>565</v>
      </c>
    </row>
    <row r="3791" spans="1:5" x14ac:dyDescent="0.2">
      <c r="A3791" t="s">
        <v>740</v>
      </c>
      <c r="B3791" t="s">
        <v>336</v>
      </c>
      <c r="C3791" t="s">
        <v>384</v>
      </c>
      <c r="D3791" t="s">
        <v>366</v>
      </c>
      <c r="E3791" t="s">
        <v>576</v>
      </c>
    </row>
    <row r="3792" spans="1:5" x14ac:dyDescent="0.2">
      <c r="A3792" t="s">
        <v>740</v>
      </c>
      <c r="B3792" t="s">
        <v>336</v>
      </c>
      <c r="C3792" t="s">
        <v>384</v>
      </c>
      <c r="D3792" t="s">
        <v>85</v>
      </c>
      <c r="E3792" t="s">
        <v>566</v>
      </c>
    </row>
    <row r="3793" spans="1:5" x14ac:dyDescent="0.2">
      <c r="A3793" t="s">
        <v>740</v>
      </c>
      <c r="B3793" t="s">
        <v>336</v>
      </c>
      <c r="C3793" t="s">
        <v>384</v>
      </c>
      <c r="D3793" t="s">
        <v>105</v>
      </c>
      <c r="E3793" t="s">
        <v>624</v>
      </c>
    </row>
    <row r="3794" spans="1:5" x14ac:dyDescent="0.2">
      <c r="A3794" t="s">
        <v>740</v>
      </c>
      <c r="B3794" t="s">
        <v>336</v>
      </c>
      <c r="C3794" t="s">
        <v>384</v>
      </c>
      <c r="D3794" t="s">
        <v>342</v>
      </c>
      <c r="E3794" t="s">
        <v>567</v>
      </c>
    </row>
    <row r="3795" spans="1:5" x14ac:dyDescent="0.2">
      <c r="A3795" t="s">
        <v>740</v>
      </c>
      <c r="B3795" t="s">
        <v>336</v>
      </c>
      <c r="C3795" t="s">
        <v>384</v>
      </c>
      <c r="D3795" t="s">
        <v>337</v>
      </c>
      <c r="E3795" t="s">
        <v>577</v>
      </c>
    </row>
    <row r="3796" spans="1:5" x14ac:dyDescent="0.2">
      <c r="A3796" t="s">
        <v>740</v>
      </c>
      <c r="B3796" t="s">
        <v>336</v>
      </c>
      <c r="C3796" t="s">
        <v>384</v>
      </c>
      <c r="D3796" t="s">
        <v>337</v>
      </c>
      <c r="E3796" t="s">
        <v>585</v>
      </c>
    </row>
    <row r="3797" spans="1:5" x14ac:dyDescent="0.2">
      <c r="A3797" t="s">
        <v>740</v>
      </c>
      <c r="B3797" t="s">
        <v>336</v>
      </c>
      <c r="C3797" t="s">
        <v>384</v>
      </c>
      <c r="D3797" t="s">
        <v>47</v>
      </c>
      <c r="E3797" t="s">
        <v>578</v>
      </c>
    </row>
    <row r="3798" spans="1:5" x14ac:dyDescent="0.2">
      <c r="A3798" t="s">
        <v>740</v>
      </c>
      <c r="B3798" t="s">
        <v>336</v>
      </c>
      <c r="C3798" t="s">
        <v>384</v>
      </c>
      <c r="D3798" t="s">
        <v>262</v>
      </c>
      <c r="E3798" t="s">
        <v>625</v>
      </c>
    </row>
    <row r="3799" spans="1:5" x14ac:dyDescent="0.2">
      <c r="A3799" t="s">
        <v>740</v>
      </c>
      <c r="B3799" t="s">
        <v>336</v>
      </c>
      <c r="C3799" t="s">
        <v>384</v>
      </c>
      <c r="D3799" t="s">
        <v>47</v>
      </c>
      <c r="E3799" t="s">
        <v>580</v>
      </c>
    </row>
    <row r="3800" spans="1:5" x14ac:dyDescent="0.2">
      <c r="A3800" t="s">
        <v>740</v>
      </c>
      <c r="B3800" t="s">
        <v>336</v>
      </c>
      <c r="C3800" t="s">
        <v>384</v>
      </c>
      <c r="D3800" t="s">
        <v>85</v>
      </c>
      <c r="E3800" t="s">
        <v>569</v>
      </c>
    </row>
    <row r="3801" spans="1:5" x14ac:dyDescent="0.2">
      <c r="A3801" t="s">
        <v>740</v>
      </c>
      <c r="B3801" t="s">
        <v>336</v>
      </c>
      <c r="C3801" t="s">
        <v>384</v>
      </c>
      <c r="D3801" t="s">
        <v>85</v>
      </c>
      <c r="E3801" t="s">
        <v>570</v>
      </c>
    </row>
    <row r="3802" spans="1:5" x14ac:dyDescent="0.2">
      <c r="A3802" t="s">
        <v>740</v>
      </c>
      <c r="B3802" t="s">
        <v>336</v>
      </c>
      <c r="C3802" t="s">
        <v>384</v>
      </c>
      <c r="D3802" t="s">
        <v>85</v>
      </c>
      <c r="E3802" t="s">
        <v>581</v>
      </c>
    </row>
    <row r="3803" spans="1:5" x14ac:dyDescent="0.2">
      <c r="A3803" t="s">
        <v>740</v>
      </c>
      <c r="B3803" t="s">
        <v>336</v>
      </c>
      <c r="C3803" t="s">
        <v>384</v>
      </c>
      <c r="D3803" t="s">
        <v>286</v>
      </c>
      <c r="E3803" t="s">
        <v>626</v>
      </c>
    </row>
    <row r="3804" spans="1:5" x14ac:dyDescent="0.2">
      <c r="A3804" t="s">
        <v>740</v>
      </c>
      <c r="B3804" t="s">
        <v>336</v>
      </c>
      <c r="C3804" t="s">
        <v>384</v>
      </c>
      <c r="D3804" t="s">
        <v>387</v>
      </c>
      <c r="E3804" t="s">
        <v>499</v>
      </c>
    </row>
    <row r="3805" spans="1:5" x14ac:dyDescent="0.2">
      <c r="A3805" t="s">
        <v>740</v>
      </c>
      <c r="B3805" t="s">
        <v>336</v>
      </c>
      <c r="C3805" t="s">
        <v>384</v>
      </c>
      <c r="D3805" t="s">
        <v>387</v>
      </c>
      <c r="E3805" t="s">
        <v>447</v>
      </c>
    </row>
    <row r="3806" spans="1:5" x14ac:dyDescent="0.2">
      <c r="A3806" t="s">
        <v>740</v>
      </c>
      <c r="B3806" t="s">
        <v>336</v>
      </c>
      <c r="C3806" t="s">
        <v>384</v>
      </c>
      <c r="D3806" t="s">
        <v>387</v>
      </c>
      <c r="E3806" t="s">
        <v>448</v>
      </c>
    </row>
    <row r="3807" spans="1:5" x14ac:dyDescent="0.2">
      <c r="A3807" t="s">
        <v>740</v>
      </c>
      <c r="B3807" t="s">
        <v>336</v>
      </c>
      <c r="C3807" t="s">
        <v>386</v>
      </c>
      <c r="D3807" t="s">
        <v>305</v>
      </c>
    </row>
    <row r="3808" spans="1:5" x14ac:dyDescent="0.2">
      <c r="A3808" t="s">
        <v>740</v>
      </c>
      <c r="B3808" t="s">
        <v>336</v>
      </c>
      <c r="C3808" t="s">
        <v>386</v>
      </c>
      <c r="D3808" t="s">
        <v>179</v>
      </c>
    </row>
    <row r="3809" spans="1:5" x14ac:dyDescent="0.2">
      <c r="A3809" t="s">
        <v>740</v>
      </c>
      <c r="B3809" t="s">
        <v>125</v>
      </c>
      <c r="C3809" t="s">
        <v>384</v>
      </c>
      <c r="D3809" t="s">
        <v>202</v>
      </c>
      <c r="E3809" t="s">
        <v>443</v>
      </c>
    </row>
    <row r="3810" spans="1:5" x14ac:dyDescent="0.2">
      <c r="A3810" t="s">
        <v>740</v>
      </c>
      <c r="B3810" t="s">
        <v>125</v>
      </c>
      <c r="C3810" t="s">
        <v>384</v>
      </c>
      <c r="D3810" t="s">
        <v>366</v>
      </c>
      <c r="E3810" t="s">
        <v>579</v>
      </c>
    </row>
    <row r="3811" spans="1:5" x14ac:dyDescent="0.2">
      <c r="A3811" t="s">
        <v>740</v>
      </c>
      <c r="B3811" t="s">
        <v>125</v>
      </c>
      <c r="C3811" t="s">
        <v>386</v>
      </c>
      <c r="D3811" t="s">
        <v>305</v>
      </c>
    </row>
    <row r="3812" spans="1:5" x14ac:dyDescent="0.2">
      <c r="A3812" t="s">
        <v>740</v>
      </c>
      <c r="B3812" t="s">
        <v>125</v>
      </c>
      <c r="C3812" t="s">
        <v>386</v>
      </c>
      <c r="D3812" t="s">
        <v>179</v>
      </c>
    </row>
    <row r="3813" spans="1:5" x14ac:dyDescent="0.2">
      <c r="A3813" t="s">
        <v>740</v>
      </c>
      <c r="B3813" t="s">
        <v>125</v>
      </c>
      <c r="C3813" t="s">
        <v>386</v>
      </c>
      <c r="D3813" t="s">
        <v>346</v>
      </c>
    </row>
    <row r="3814" spans="1:5" x14ac:dyDescent="0.2">
      <c r="A3814" t="s">
        <v>740</v>
      </c>
      <c r="B3814" t="s">
        <v>125</v>
      </c>
      <c r="C3814" t="s">
        <v>386</v>
      </c>
      <c r="D3814" t="s">
        <v>199</v>
      </c>
    </row>
    <row r="3815" spans="1:5" x14ac:dyDescent="0.2">
      <c r="A3815" t="s">
        <v>740</v>
      </c>
      <c r="B3815" t="s">
        <v>125</v>
      </c>
      <c r="C3815" t="s">
        <v>386</v>
      </c>
      <c r="D3815" t="s">
        <v>92</v>
      </c>
    </row>
    <row r="3816" spans="1:5" x14ac:dyDescent="0.2">
      <c r="A3816" t="s">
        <v>740</v>
      </c>
      <c r="B3816" t="s">
        <v>125</v>
      </c>
      <c r="C3816" t="s">
        <v>386</v>
      </c>
      <c r="D3816" t="s">
        <v>342</v>
      </c>
    </row>
    <row r="3817" spans="1:5" x14ac:dyDescent="0.2">
      <c r="A3817" t="s">
        <v>740</v>
      </c>
      <c r="B3817" t="s">
        <v>125</v>
      </c>
      <c r="C3817" t="s">
        <v>386</v>
      </c>
      <c r="D3817" t="s">
        <v>286</v>
      </c>
    </row>
    <row r="3818" spans="1:5" x14ac:dyDescent="0.2">
      <c r="A3818" t="s">
        <v>740</v>
      </c>
      <c r="B3818" t="s">
        <v>125</v>
      </c>
      <c r="C3818" t="s">
        <v>386</v>
      </c>
      <c r="D3818" t="s">
        <v>47</v>
      </c>
    </row>
    <row r="3819" spans="1:5" x14ac:dyDescent="0.2">
      <c r="A3819" t="s">
        <v>740</v>
      </c>
      <c r="B3819" t="s">
        <v>125</v>
      </c>
      <c r="C3819" t="s">
        <v>386</v>
      </c>
      <c r="D3819" t="s">
        <v>262</v>
      </c>
    </row>
    <row r="3820" spans="1:5" x14ac:dyDescent="0.2">
      <c r="A3820" t="s">
        <v>740</v>
      </c>
      <c r="B3820" t="s">
        <v>125</v>
      </c>
      <c r="C3820" t="s">
        <v>386</v>
      </c>
      <c r="D3820" t="s">
        <v>85</v>
      </c>
    </row>
    <row r="3821" spans="1:5" x14ac:dyDescent="0.2">
      <c r="A3821" t="s">
        <v>740</v>
      </c>
      <c r="B3821" t="s">
        <v>125</v>
      </c>
      <c r="C3821" t="s">
        <v>386</v>
      </c>
      <c r="D3821" t="s">
        <v>337</v>
      </c>
    </row>
    <row r="3822" spans="1:5" x14ac:dyDescent="0.2">
      <c r="A3822" t="s">
        <v>740</v>
      </c>
      <c r="B3822" t="s">
        <v>218</v>
      </c>
      <c r="C3822" t="s">
        <v>384</v>
      </c>
      <c r="D3822" t="s">
        <v>24</v>
      </c>
      <c r="E3822" t="s">
        <v>596</v>
      </c>
    </row>
    <row r="3823" spans="1:5" x14ac:dyDescent="0.2">
      <c r="A3823" t="s">
        <v>740</v>
      </c>
      <c r="B3823" t="s">
        <v>218</v>
      </c>
      <c r="C3823" t="s">
        <v>384</v>
      </c>
      <c r="D3823" t="s">
        <v>85</v>
      </c>
      <c r="E3823" t="s">
        <v>562</v>
      </c>
    </row>
    <row r="3824" spans="1:5" x14ac:dyDescent="0.2">
      <c r="A3824" t="s">
        <v>740</v>
      </c>
      <c r="B3824" t="s">
        <v>218</v>
      </c>
      <c r="C3824" t="s">
        <v>384</v>
      </c>
      <c r="D3824" t="s">
        <v>286</v>
      </c>
      <c r="E3824" t="s">
        <v>618</v>
      </c>
    </row>
    <row r="3825" spans="1:5" x14ac:dyDescent="0.2">
      <c r="A3825" t="s">
        <v>740</v>
      </c>
      <c r="B3825" t="s">
        <v>218</v>
      </c>
      <c r="C3825" t="s">
        <v>384</v>
      </c>
      <c r="D3825" t="s">
        <v>286</v>
      </c>
      <c r="E3825" t="s">
        <v>620</v>
      </c>
    </row>
    <row r="3826" spans="1:5" x14ac:dyDescent="0.2">
      <c r="A3826" t="s">
        <v>740</v>
      </c>
      <c r="B3826" t="s">
        <v>218</v>
      </c>
      <c r="C3826" t="s">
        <v>384</v>
      </c>
      <c r="D3826" t="s">
        <v>286</v>
      </c>
      <c r="E3826" t="s">
        <v>621</v>
      </c>
    </row>
    <row r="3827" spans="1:5" x14ac:dyDescent="0.2">
      <c r="A3827" t="s">
        <v>740</v>
      </c>
      <c r="B3827" t="s">
        <v>218</v>
      </c>
      <c r="C3827" t="s">
        <v>384</v>
      </c>
      <c r="D3827" t="s">
        <v>286</v>
      </c>
      <c r="E3827" t="s">
        <v>623</v>
      </c>
    </row>
    <row r="3828" spans="1:5" x14ac:dyDescent="0.2">
      <c r="A3828" t="s">
        <v>740</v>
      </c>
      <c r="B3828" t="s">
        <v>218</v>
      </c>
      <c r="C3828" t="s">
        <v>384</v>
      </c>
      <c r="D3828" t="s">
        <v>366</v>
      </c>
      <c r="E3828" t="s">
        <v>576</v>
      </c>
    </row>
    <row r="3829" spans="1:5" x14ac:dyDescent="0.2">
      <c r="A3829" t="s">
        <v>740</v>
      </c>
      <c r="B3829" t="s">
        <v>218</v>
      </c>
      <c r="C3829" t="s">
        <v>384</v>
      </c>
      <c r="D3829" t="s">
        <v>342</v>
      </c>
      <c r="E3829" t="s">
        <v>567</v>
      </c>
    </row>
    <row r="3830" spans="1:5" x14ac:dyDescent="0.2">
      <c r="A3830" t="s">
        <v>740</v>
      </c>
      <c r="B3830" t="s">
        <v>218</v>
      </c>
      <c r="C3830" t="s">
        <v>384</v>
      </c>
      <c r="D3830" t="s">
        <v>337</v>
      </c>
      <c r="E3830" t="s">
        <v>577</v>
      </c>
    </row>
    <row r="3831" spans="1:5" x14ac:dyDescent="0.2">
      <c r="A3831" t="s">
        <v>740</v>
      </c>
      <c r="B3831" t="s">
        <v>218</v>
      </c>
      <c r="C3831" t="s">
        <v>384</v>
      </c>
      <c r="D3831" t="s">
        <v>337</v>
      </c>
      <c r="E3831" t="s">
        <v>585</v>
      </c>
    </row>
    <row r="3832" spans="1:5" x14ac:dyDescent="0.2">
      <c r="A3832" t="s">
        <v>740</v>
      </c>
      <c r="B3832" t="s">
        <v>218</v>
      </c>
      <c r="C3832" t="s">
        <v>384</v>
      </c>
      <c r="D3832" t="s">
        <v>47</v>
      </c>
      <c r="E3832" t="s">
        <v>578</v>
      </c>
    </row>
    <row r="3833" spans="1:5" x14ac:dyDescent="0.2">
      <c r="A3833" t="s">
        <v>740</v>
      </c>
      <c r="B3833" t="s">
        <v>218</v>
      </c>
      <c r="C3833" t="s">
        <v>384</v>
      </c>
      <c r="D3833" t="s">
        <v>262</v>
      </c>
      <c r="E3833" t="s">
        <v>625</v>
      </c>
    </row>
    <row r="3834" spans="1:5" x14ac:dyDescent="0.2">
      <c r="A3834" t="s">
        <v>740</v>
      </c>
      <c r="B3834" t="s">
        <v>218</v>
      </c>
      <c r="C3834" t="s">
        <v>384</v>
      </c>
      <c r="D3834" t="s">
        <v>366</v>
      </c>
      <c r="E3834" t="s">
        <v>579</v>
      </c>
    </row>
    <row r="3835" spans="1:5" x14ac:dyDescent="0.2">
      <c r="A3835" t="s">
        <v>740</v>
      </c>
      <c r="B3835" t="s">
        <v>218</v>
      </c>
      <c r="C3835" t="s">
        <v>384</v>
      </c>
      <c r="D3835" t="s">
        <v>47</v>
      </c>
      <c r="E3835" t="s">
        <v>580</v>
      </c>
    </row>
    <row r="3836" spans="1:5" x14ac:dyDescent="0.2">
      <c r="A3836" t="s">
        <v>740</v>
      </c>
      <c r="B3836" t="s">
        <v>218</v>
      </c>
      <c r="C3836" t="s">
        <v>384</v>
      </c>
      <c r="D3836" t="s">
        <v>85</v>
      </c>
      <c r="E3836" t="s">
        <v>569</v>
      </c>
    </row>
    <row r="3837" spans="1:5" x14ac:dyDescent="0.2">
      <c r="A3837" t="s">
        <v>740</v>
      </c>
      <c r="B3837" t="s">
        <v>218</v>
      </c>
      <c r="C3837" t="s">
        <v>384</v>
      </c>
      <c r="D3837" t="s">
        <v>85</v>
      </c>
      <c r="E3837" t="s">
        <v>570</v>
      </c>
    </row>
    <row r="3838" spans="1:5" x14ac:dyDescent="0.2">
      <c r="A3838" t="s">
        <v>740</v>
      </c>
      <c r="B3838" t="s">
        <v>218</v>
      </c>
      <c r="C3838" t="s">
        <v>384</v>
      </c>
      <c r="D3838" t="s">
        <v>85</v>
      </c>
      <c r="E3838" t="s">
        <v>571</v>
      </c>
    </row>
    <row r="3839" spans="1:5" x14ac:dyDescent="0.2">
      <c r="A3839" t="s">
        <v>740</v>
      </c>
      <c r="B3839" t="s">
        <v>218</v>
      </c>
      <c r="C3839" t="s">
        <v>384</v>
      </c>
      <c r="D3839" t="s">
        <v>85</v>
      </c>
      <c r="E3839" t="s">
        <v>581</v>
      </c>
    </row>
    <row r="3840" spans="1:5" x14ac:dyDescent="0.2">
      <c r="A3840" t="s">
        <v>740</v>
      </c>
      <c r="B3840" t="s">
        <v>218</v>
      </c>
      <c r="C3840" t="s">
        <v>384</v>
      </c>
      <c r="D3840" t="s">
        <v>85</v>
      </c>
      <c r="E3840" t="s">
        <v>598</v>
      </c>
    </row>
    <row r="3841" spans="1:5" x14ac:dyDescent="0.2">
      <c r="A3841" t="s">
        <v>740</v>
      </c>
      <c r="B3841" t="s">
        <v>218</v>
      </c>
      <c r="C3841" t="s">
        <v>386</v>
      </c>
      <c r="D3841" t="s">
        <v>179</v>
      </c>
    </row>
    <row r="3842" spans="1:5" x14ac:dyDescent="0.2">
      <c r="A3842" t="s">
        <v>740</v>
      </c>
      <c r="B3842" t="s">
        <v>218</v>
      </c>
      <c r="C3842" t="s">
        <v>386</v>
      </c>
      <c r="D3842" t="s">
        <v>305</v>
      </c>
    </row>
    <row r="3843" spans="1:5" x14ac:dyDescent="0.2">
      <c r="A3843" t="s">
        <v>740</v>
      </c>
      <c r="B3843" t="s">
        <v>218</v>
      </c>
      <c r="C3843" t="s">
        <v>386</v>
      </c>
      <c r="D3843" t="s">
        <v>286</v>
      </c>
    </row>
    <row r="3844" spans="1:5" x14ac:dyDescent="0.2">
      <c r="A3844" t="s">
        <v>740</v>
      </c>
      <c r="B3844" t="s">
        <v>218</v>
      </c>
      <c r="C3844" t="s">
        <v>386</v>
      </c>
      <c r="D3844" t="s">
        <v>34</v>
      </c>
    </row>
    <row r="3845" spans="1:5" x14ac:dyDescent="0.2">
      <c r="A3845" t="s">
        <v>740</v>
      </c>
      <c r="B3845" t="s">
        <v>218</v>
      </c>
      <c r="C3845" t="s">
        <v>386</v>
      </c>
      <c r="D3845" t="s">
        <v>47</v>
      </c>
    </row>
    <row r="3846" spans="1:5" x14ac:dyDescent="0.2">
      <c r="A3846" t="s">
        <v>740</v>
      </c>
      <c r="B3846" t="s">
        <v>218</v>
      </c>
      <c r="C3846" t="s">
        <v>386</v>
      </c>
      <c r="D3846" t="s">
        <v>148</v>
      </c>
    </row>
    <row r="3847" spans="1:5" x14ac:dyDescent="0.2">
      <c r="A3847" t="s">
        <v>740</v>
      </c>
      <c r="B3847" t="s">
        <v>243</v>
      </c>
      <c r="C3847" t="s">
        <v>384</v>
      </c>
      <c r="D3847" t="s">
        <v>202</v>
      </c>
      <c r="E3847" t="s">
        <v>444</v>
      </c>
    </row>
    <row r="3848" spans="1:5" x14ac:dyDescent="0.2">
      <c r="A3848" t="s">
        <v>740</v>
      </c>
      <c r="B3848" t="s">
        <v>243</v>
      </c>
      <c r="C3848" t="s">
        <v>384</v>
      </c>
      <c r="D3848" t="s">
        <v>342</v>
      </c>
      <c r="E3848" t="s">
        <v>559</v>
      </c>
    </row>
    <row r="3849" spans="1:5" x14ac:dyDescent="0.2">
      <c r="A3849" t="s">
        <v>740</v>
      </c>
      <c r="B3849" t="s">
        <v>243</v>
      </c>
      <c r="C3849" t="s">
        <v>384</v>
      </c>
      <c r="D3849" t="s">
        <v>337</v>
      </c>
      <c r="E3849" t="s">
        <v>584</v>
      </c>
    </row>
    <row r="3850" spans="1:5" x14ac:dyDescent="0.2">
      <c r="A3850" t="s">
        <v>740</v>
      </c>
      <c r="B3850" t="s">
        <v>243</v>
      </c>
      <c r="C3850" t="s">
        <v>384</v>
      </c>
      <c r="D3850" t="s">
        <v>337</v>
      </c>
      <c r="E3850" t="s">
        <v>612</v>
      </c>
    </row>
    <row r="3851" spans="1:5" x14ac:dyDescent="0.2">
      <c r="A3851" t="s">
        <v>740</v>
      </c>
      <c r="B3851" t="s">
        <v>243</v>
      </c>
      <c r="C3851" t="s">
        <v>384</v>
      </c>
      <c r="D3851" t="s">
        <v>63</v>
      </c>
      <c r="E3851" t="s">
        <v>616</v>
      </c>
    </row>
    <row r="3852" spans="1:5" x14ac:dyDescent="0.2">
      <c r="A3852" t="s">
        <v>740</v>
      </c>
      <c r="B3852" t="s">
        <v>243</v>
      </c>
      <c r="C3852" t="s">
        <v>384</v>
      </c>
      <c r="D3852" t="s">
        <v>47</v>
      </c>
      <c r="E3852" t="s">
        <v>603</v>
      </c>
    </row>
    <row r="3853" spans="1:5" x14ac:dyDescent="0.2">
      <c r="A3853" t="s">
        <v>740</v>
      </c>
      <c r="B3853" t="s">
        <v>243</v>
      </c>
      <c r="C3853" t="s">
        <v>384</v>
      </c>
      <c r="D3853" t="s">
        <v>74</v>
      </c>
      <c r="E3853" t="s">
        <v>601</v>
      </c>
    </row>
    <row r="3854" spans="1:5" x14ac:dyDescent="0.2">
      <c r="A3854" t="s">
        <v>740</v>
      </c>
      <c r="B3854" t="s">
        <v>243</v>
      </c>
      <c r="C3854" t="s">
        <v>384</v>
      </c>
      <c r="D3854" t="s">
        <v>286</v>
      </c>
      <c r="E3854" t="s">
        <v>618</v>
      </c>
    </row>
    <row r="3855" spans="1:5" x14ac:dyDescent="0.2">
      <c r="A3855" t="s">
        <v>740</v>
      </c>
      <c r="B3855" t="s">
        <v>243</v>
      </c>
      <c r="C3855" t="s">
        <v>384</v>
      </c>
      <c r="D3855" t="s">
        <v>286</v>
      </c>
      <c r="E3855" t="s">
        <v>619</v>
      </c>
    </row>
    <row r="3856" spans="1:5" x14ac:dyDescent="0.2">
      <c r="A3856" t="s">
        <v>740</v>
      </c>
      <c r="B3856" t="s">
        <v>243</v>
      </c>
      <c r="C3856" t="s">
        <v>384</v>
      </c>
      <c r="D3856" t="s">
        <v>286</v>
      </c>
      <c r="E3856" t="s">
        <v>622</v>
      </c>
    </row>
    <row r="3857" spans="1:5" x14ac:dyDescent="0.2">
      <c r="A3857" t="s">
        <v>740</v>
      </c>
      <c r="B3857" t="s">
        <v>243</v>
      </c>
      <c r="C3857" t="s">
        <v>384</v>
      </c>
      <c r="D3857" t="s">
        <v>342</v>
      </c>
      <c r="E3857" t="s">
        <v>565</v>
      </c>
    </row>
    <row r="3858" spans="1:5" x14ac:dyDescent="0.2">
      <c r="A3858" t="s">
        <v>740</v>
      </c>
      <c r="B3858" t="s">
        <v>243</v>
      </c>
      <c r="C3858" t="s">
        <v>384</v>
      </c>
      <c r="D3858" t="s">
        <v>85</v>
      </c>
      <c r="E3858" t="s">
        <v>566</v>
      </c>
    </row>
    <row r="3859" spans="1:5" x14ac:dyDescent="0.2">
      <c r="A3859" t="s">
        <v>740</v>
      </c>
      <c r="B3859" t="s">
        <v>243</v>
      </c>
      <c r="C3859" t="s">
        <v>384</v>
      </c>
      <c r="D3859" t="s">
        <v>105</v>
      </c>
      <c r="E3859" t="s">
        <v>624</v>
      </c>
    </row>
    <row r="3860" spans="1:5" x14ac:dyDescent="0.2">
      <c r="A3860" t="s">
        <v>740</v>
      </c>
      <c r="B3860" t="s">
        <v>243</v>
      </c>
      <c r="C3860" t="s">
        <v>384</v>
      </c>
      <c r="D3860" t="s">
        <v>342</v>
      </c>
      <c r="E3860" t="s">
        <v>567</v>
      </c>
    </row>
    <row r="3861" spans="1:5" x14ac:dyDescent="0.2">
      <c r="A3861" t="s">
        <v>740</v>
      </c>
      <c r="B3861" t="s">
        <v>243</v>
      </c>
      <c r="C3861" t="s">
        <v>384</v>
      </c>
      <c r="D3861" t="s">
        <v>337</v>
      </c>
      <c r="E3861" t="s">
        <v>577</v>
      </c>
    </row>
    <row r="3862" spans="1:5" x14ac:dyDescent="0.2">
      <c r="A3862" t="s">
        <v>740</v>
      </c>
      <c r="B3862" t="s">
        <v>243</v>
      </c>
      <c r="C3862" t="s">
        <v>384</v>
      </c>
      <c r="D3862" t="s">
        <v>337</v>
      </c>
      <c r="E3862" t="s">
        <v>585</v>
      </c>
    </row>
    <row r="3863" spans="1:5" x14ac:dyDescent="0.2">
      <c r="A3863" t="s">
        <v>740</v>
      </c>
      <c r="B3863" t="s">
        <v>243</v>
      </c>
      <c r="C3863" t="s">
        <v>384</v>
      </c>
      <c r="D3863" t="s">
        <v>47</v>
      </c>
      <c r="E3863" t="s">
        <v>578</v>
      </c>
    </row>
    <row r="3864" spans="1:5" x14ac:dyDescent="0.2">
      <c r="A3864" t="s">
        <v>740</v>
      </c>
      <c r="B3864" t="s">
        <v>243</v>
      </c>
      <c r="C3864" t="s">
        <v>384</v>
      </c>
      <c r="D3864" t="s">
        <v>262</v>
      </c>
      <c r="E3864" t="s">
        <v>625</v>
      </c>
    </row>
    <row r="3865" spans="1:5" x14ac:dyDescent="0.2">
      <c r="A3865" t="s">
        <v>740</v>
      </c>
      <c r="B3865" t="s">
        <v>243</v>
      </c>
      <c r="C3865" t="s">
        <v>384</v>
      </c>
      <c r="D3865" t="s">
        <v>47</v>
      </c>
      <c r="E3865" t="s">
        <v>580</v>
      </c>
    </row>
    <row r="3866" spans="1:5" x14ac:dyDescent="0.2">
      <c r="A3866" t="s">
        <v>740</v>
      </c>
      <c r="B3866" t="s">
        <v>243</v>
      </c>
      <c r="C3866" t="s">
        <v>384</v>
      </c>
      <c r="D3866" t="s">
        <v>286</v>
      </c>
      <c r="E3866" t="s">
        <v>626</v>
      </c>
    </row>
    <row r="3867" spans="1:5" x14ac:dyDescent="0.2">
      <c r="A3867" t="s">
        <v>740</v>
      </c>
      <c r="B3867" t="s">
        <v>243</v>
      </c>
      <c r="C3867" t="s">
        <v>384</v>
      </c>
      <c r="D3867" t="s">
        <v>387</v>
      </c>
      <c r="E3867" t="s">
        <v>529</v>
      </c>
    </row>
    <row r="3868" spans="1:5" x14ac:dyDescent="0.2">
      <c r="A3868" t="s">
        <v>740</v>
      </c>
      <c r="B3868" t="s">
        <v>243</v>
      </c>
      <c r="C3868" t="s">
        <v>384</v>
      </c>
      <c r="D3868" t="s">
        <v>387</v>
      </c>
      <c r="E3868" t="s">
        <v>447</v>
      </c>
    </row>
    <row r="3869" spans="1:5" x14ac:dyDescent="0.2">
      <c r="A3869" t="s">
        <v>740</v>
      </c>
      <c r="B3869" t="s">
        <v>243</v>
      </c>
      <c r="C3869" t="s">
        <v>384</v>
      </c>
      <c r="D3869" t="s">
        <v>387</v>
      </c>
      <c r="E3869" t="s">
        <v>448</v>
      </c>
    </row>
    <row r="3870" spans="1:5" x14ac:dyDescent="0.2">
      <c r="A3870" t="s">
        <v>740</v>
      </c>
      <c r="B3870" t="s">
        <v>243</v>
      </c>
      <c r="C3870" t="s">
        <v>384</v>
      </c>
      <c r="D3870" t="s">
        <v>387</v>
      </c>
      <c r="E3870" t="s">
        <v>455</v>
      </c>
    </row>
    <row r="3871" spans="1:5" x14ac:dyDescent="0.2">
      <c r="A3871" t="s">
        <v>740</v>
      </c>
      <c r="B3871" t="s">
        <v>243</v>
      </c>
      <c r="C3871" t="s">
        <v>386</v>
      </c>
      <c r="D3871" t="s">
        <v>179</v>
      </c>
    </row>
    <row r="3872" spans="1:5" x14ac:dyDescent="0.2">
      <c r="A3872" t="s">
        <v>740</v>
      </c>
      <c r="B3872" t="s">
        <v>243</v>
      </c>
      <c r="C3872" t="s">
        <v>386</v>
      </c>
      <c r="D3872" t="s">
        <v>305</v>
      </c>
    </row>
    <row r="3873" spans="1:5" x14ac:dyDescent="0.2">
      <c r="A3873" t="s">
        <v>740</v>
      </c>
      <c r="B3873" t="s">
        <v>243</v>
      </c>
      <c r="C3873" t="s">
        <v>386</v>
      </c>
      <c r="D3873" t="s">
        <v>105</v>
      </c>
    </row>
    <row r="3874" spans="1:5" x14ac:dyDescent="0.2">
      <c r="A3874" t="s">
        <v>740</v>
      </c>
      <c r="B3874" t="s">
        <v>243</v>
      </c>
      <c r="C3874" t="s">
        <v>386</v>
      </c>
      <c r="D3874" t="s">
        <v>286</v>
      </c>
    </row>
    <row r="3875" spans="1:5" x14ac:dyDescent="0.2">
      <c r="A3875" t="s">
        <v>740</v>
      </c>
      <c r="B3875" t="s">
        <v>243</v>
      </c>
      <c r="C3875" t="s">
        <v>386</v>
      </c>
      <c r="D3875" t="s">
        <v>85</v>
      </c>
    </row>
    <row r="3876" spans="1:5" x14ac:dyDescent="0.2">
      <c r="A3876" t="s">
        <v>740</v>
      </c>
      <c r="B3876" t="s">
        <v>146</v>
      </c>
      <c r="C3876" t="s">
        <v>384</v>
      </c>
      <c r="D3876" t="s">
        <v>387</v>
      </c>
      <c r="E3876" t="s">
        <v>445</v>
      </c>
    </row>
    <row r="3877" spans="1:5" x14ac:dyDescent="0.2">
      <c r="A3877" t="s">
        <v>740</v>
      </c>
      <c r="B3877" t="s">
        <v>146</v>
      </c>
      <c r="C3877" t="s">
        <v>384</v>
      </c>
      <c r="D3877" t="s">
        <v>265</v>
      </c>
      <c r="E3877" t="s">
        <v>627</v>
      </c>
    </row>
    <row r="3878" spans="1:5" x14ac:dyDescent="0.2">
      <c r="A3878" t="s">
        <v>740</v>
      </c>
      <c r="B3878" t="s">
        <v>146</v>
      </c>
      <c r="C3878" t="s">
        <v>384</v>
      </c>
      <c r="D3878" t="s">
        <v>265</v>
      </c>
      <c r="E3878" t="s">
        <v>628</v>
      </c>
    </row>
    <row r="3879" spans="1:5" x14ac:dyDescent="0.2">
      <c r="A3879" t="s">
        <v>740</v>
      </c>
      <c r="B3879" t="s">
        <v>146</v>
      </c>
      <c r="C3879" t="s">
        <v>384</v>
      </c>
      <c r="D3879" t="s">
        <v>342</v>
      </c>
      <c r="E3879" t="s">
        <v>567</v>
      </c>
    </row>
    <row r="3880" spans="1:5" x14ac:dyDescent="0.2">
      <c r="A3880" t="s">
        <v>740</v>
      </c>
      <c r="B3880" t="s">
        <v>146</v>
      </c>
      <c r="C3880" t="s">
        <v>384</v>
      </c>
      <c r="D3880" t="s">
        <v>337</v>
      </c>
      <c r="E3880" t="s">
        <v>577</v>
      </c>
    </row>
    <row r="3881" spans="1:5" x14ac:dyDescent="0.2">
      <c r="A3881" t="s">
        <v>740</v>
      </c>
      <c r="B3881" t="s">
        <v>146</v>
      </c>
      <c r="C3881" t="s">
        <v>384</v>
      </c>
      <c r="D3881" t="s">
        <v>337</v>
      </c>
      <c r="E3881" t="s">
        <v>585</v>
      </c>
    </row>
    <row r="3882" spans="1:5" x14ac:dyDescent="0.2">
      <c r="A3882" t="s">
        <v>740</v>
      </c>
      <c r="B3882" t="s">
        <v>146</v>
      </c>
      <c r="C3882" t="s">
        <v>384</v>
      </c>
      <c r="D3882" t="s">
        <v>47</v>
      </c>
      <c r="E3882" t="s">
        <v>578</v>
      </c>
    </row>
    <row r="3883" spans="1:5" x14ac:dyDescent="0.2">
      <c r="A3883" t="s">
        <v>740</v>
      </c>
      <c r="B3883" t="s">
        <v>146</v>
      </c>
      <c r="C3883" t="s">
        <v>384</v>
      </c>
      <c r="D3883" t="s">
        <v>262</v>
      </c>
      <c r="E3883" t="s">
        <v>625</v>
      </c>
    </row>
    <row r="3884" spans="1:5" x14ac:dyDescent="0.2">
      <c r="A3884" t="s">
        <v>740</v>
      </c>
      <c r="B3884" t="s">
        <v>146</v>
      </c>
      <c r="C3884" t="s">
        <v>384</v>
      </c>
      <c r="D3884" t="s">
        <v>366</v>
      </c>
      <c r="E3884" t="s">
        <v>579</v>
      </c>
    </row>
    <row r="3885" spans="1:5" x14ac:dyDescent="0.2">
      <c r="A3885" t="s">
        <v>740</v>
      </c>
      <c r="B3885" t="s">
        <v>146</v>
      </c>
      <c r="C3885" t="s">
        <v>384</v>
      </c>
      <c r="D3885" t="s">
        <v>47</v>
      </c>
      <c r="E3885" t="s">
        <v>580</v>
      </c>
    </row>
    <row r="3886" spans="1:5" x14ac:dyDescent="0.2">
      <c r="A3886" t="s">
        <v>740</v>
      </c>
      <c r="B3886" t="s">
        <v>146</v>
      </c>
      <c r="C3886" t="s">
        <v>384</v>
      </c>
      <c r="D3886" t="s">
        <v>387</v>
      </c>
      <c r="E3886" t="s">
        <v>447</v>
      </c>
    </row>
    <row r="3887" spans="1:5" x14ac:dyDescent="0.2">
      <c r="A3887" t="s">
        <v>740</v>
      </c>
      <c r="B3887" t="s">
        <v>146</v>
      </c>
      <c r="C3887" t="s">
        <v>384</v>
      </c>
      <c r="D3887" t="s">
        <v>387</v>
      </c>
      <c r="E3887" t="s">
        <v>448</v>
      </c>
    </row>
    <row r="3888" spans="1:5" x14ac:dyDescent="0.2">
      <c r="A3888" t="s">
        <v>740</v>
      </c>
      <c r="B3888" t="s">
        <v>146</v>
      </c>
      <c r="C3888" t="s">
        <v>384</v>
      </c>
      <c r="D3888" t="s">
        <v>387</v>
      </c>
      <c r="E3888" t="s">
        <v>454</v>
      </c>
    </row>
    <row r="3889" spans="1:5" x14ac:dyDescent="0.2">
      <c r="A3889" t="s">
        <v>740</v>
      </c>
      <c r="B3889" t="s">
        <v>146</v>
      </c>
      <c r="C3889" t="s">
        <v>384</v>
      </c>
      <c r="D3889" t="s">
        <v>387</v>
      </c>
      <c r="E3889" t="s">
        <v>428</v>
      </c>
    </row>
    <row r="3890" spans="1:5" x14ac:dyDescent="0.2">
      <c r="A3890" t="s">
        <v>740</v>
      </c>
      <c r="B3890" t="s">
        <v>146</v>
      </c>
      <c r="C3890" t="s">
        <v>386</v>
      </c>
      <c r="D3890" t="s">
        <v>179</v>
      </c>
    </row>
    <row r="3891" spans="1:5" x14ac:dyDescent="0.2">
      <c r="A3891" t="s">
        <v>740</v>
      </c>
      <c r="B3891" t="s">
        <v>146</v>
      </c>
      <c r="C3891" t="s">
        <v>386</v>
      </c>
      <c r="D3891" t="s">
        <v>305</v>
      </c>
    </row>
    <row r="3892" spans="1:5" x14ac:dyDescent="0.2">
      <c r="A3892" t="s">
        <v>740</v>
      </c>
      <c r="B3892" t="s">
        <v>146</v>
      </c>
      <c r="C3892" t="s">
        <v>386</v>
      </c>
      <c r="D3892" t="s">
        <v>286</v>
      </c>
    </row>
    <row r="3893" spans="1:5" x14ac:dyDescent="0.2">
      <c r="A3893" t="s">
        <v>740</v>
      </c>
      <c r="B3893" t="s">
        <v>286</v>
      </c>
      <c r="C3893" t="s">
        <v>384</v>
      </c>
      <c r="D3893" t="s">
        <v>202</v>
      </c>
      <c r="E3893" t="s">
        <v>443</v>
      </c>
    </row>
    <row r="3894" spans="1:5" x14ac:dyDescent="0.2">
      <c r="A3894" t="s">
        <v>740</v>
      </c>
      <c r="B3894" t="s">
        <v>286</v>
      </c>
      <c r="C3894" t="s">
        <v>384</v>
      </c>
      <c r="D3894" t="s">
        <v>387</v>
      </c>
      <c r="E3894" t="s">
        <v>445</v>
      </c>
    </row>
    <row r="3895" spans="1:5" x14ac:dyDescent="0.2">
      <c r="A3895" t="s">
        <v>740</v>
      </c>
      <c r="B3895" t="s">
        <v>286</v>
      </c>
      <c r="C3895" t="s">
        <v>384</v>
      </c>
      <c r="D3895" t="s">
        <v>37</v>
      </c>
      <c r="E3895" t="s">
        <v>605</v>
      </c>
    </row>
    <row r="3896" spans="1:5" x14ac:dyDescent="0.2">
      <c r="A3896" t="s">
        <v>740</v>
      </c>
      <c r="B3896" t="s">
        <v>286</v>
      </c>
      <c r="C3896" t="s">
        <v>384</v>
      </c>
      <c r="D3896" t="s">
        <v>342</v>
      </c>
      <c r="E3896" t="s">
        <v>559</v>
      </c>
    </row>
    <row r="3897" spans="1:5" x14ac:dyDescent="0.2">
      <c r="A3897" t="s">
        <v>740</v>
      </c>
      <c r="B3897" t="s">
        <v>286</v>
      </c>
      <c r="C3897" t="s">
        <v>384</v>
      </c>
      <c r="D3897" t="s">
        <v>366</v>
      </c>
      <c r="E3897" t="s">
        <v>583</v>
      </c>
    </row>
    <row r="3898" spans="1:5" x14ac:dyDescent="0.2">
      <c r="A3898" t="s">
        <v>740</v>
      </c>
      <c r="B3898" t="s">
        <v>286</v>
      </c>
      <c r="C3898" t="s">
        <v>384</v>
      </c>
      <c r="D3898" t="s">
        <v>47</v>
      </c>
      <c r="E3898" t="s">
        <v>561</v>
      </c>
    </row>
    <row r="3899" spans="1:5" x14ac:dyDescent="0.2">
      <c r="A3899" t="s">
        <v>740</v>
      </c>
      <c r="B3899" t="s">
        <v>286</v>
      </c>
      <c r="C3899" t="s">
        <v>384</v>
      </c>
      <c r="D3899" t="s">
        <v>24</v>
      </c>
      <c r="E3899" t="s">
        <v>599</v>
      </c>
    </row>
    <row r="3900" spans="1:5" x14ac:dyDescent="0.2">
      <c r="A3900" t="s">
        <v>740</v>
      </c>
      <c r="B3900" t="s">
        <v>286</v>
      </c>
      <c r="C3900" t="s">
        <v>384</v>
      </c>
      <c r="D3900" t="s">
        <v>85</v>
      </c>
      <c r="E3900" t="s">
        <v>564</v>
      </c>
    </row>
    <row r="3901" spans="1:5" x14ac:dyDescent="0.2">
      <c r="A3901" t="s">
        <v>740</v>
      </c>
      <c r="B3901" t="s">
        <v>286</v>
      </c>
      <c r="C3901" t="s">
        <v>384</v>
      </c>
      <c r="D3901" t="s">
        <v>341</v>
      </c>
      <c r="E3901" t="s">
        <v>587</v>
      </c>
    </row>
    <row r="3902" spans="1:5" x14ac:dyDescent="0.2">
      <c r="A3902" t="s">
        <v>740</v>
      </c>
      <c r="B3902" t="s">
        <v>286</v>
      </c>
      <c r="C3902" t="s">
        <v>384</v>
      </c>
      <c r="D3902" t="s">
        <v>342</v>
      </c>
      <c r="E3902" t="s">
        <v>565</v>
      </c>
    </row>
    <row r="3903" spans="1:5" x14ac:dyDescent="0.2">
      <c r="A3903" t="s">
        <v>740</v>
      </c>
      <c r="B3903" t="s">
        <v>286</v>
      </c>
      <c r="C3903" t="s">
        <v>384</v>
      </c>
      <c r="D3903" t="s">
        <v>85</v>
      </c>
      <c r="E3903" t="s">
        <v>566</v>
      </c>
    </row>
    <row r="3904" spans="1:5" x14ac:dyDescent="0.2">
      <c r="A3904" t="s">
        <v>740</v>
      </c>
      <c r="B3904" t="s">
        <v>286</v>
      </c>
      <c r="C3904" t="s">
        <v>384</v>
      </c>
      <c r="D3904" t="s">
        <v>342</v>
      </c>
      <c r="E3904" t="s">
        <v>567</v>
      </c>
    </row>
    <row r="3905" spans="1:5" x14ac:dyDescent="0.2">
      <c r="A3905" t="s">
        <v>740</v>
      </c>
      <c r="B3905" t="s">
        <v>286</v>
      </c>
      <c r="C3905" t="s">
        <v>384</v>
      </c>
      <c r="D3905" t="s">
        <v>342</v>
      </c>
      <c r="E3905" t="s">
        <v>568</v>
      </c>
    </row>
    <row r="3906" spans="1:5" x14ac:dyDescent="0.2">
      <c r="A3906" t="s">
        <v>740</v>
      </c>
      <c r="B3906" t="s">
        <v>286</v>
      </c>
      <c r="C3906" t="s">
        <v>384</v>
      </c>
      <c r="D3906" t="s">
        <v>337</v>
      </c>
      <c r="E3906" t="s">
        <v>577</v>
      </c>
    </row>
    <row r="3907" spans="1:5" x14ac:dyDescent="0.2">
      <c r="A3907" t="s">
        <v>740</v>
      </c>
      <c r="B3907" t="s">
        <v>286</v>
      </c>
      <c r="C3907" t="s">
        <v>384</v>
      </c>
      <c r="D3907" t="s">
        <v>337</v>
      </c>
      <c r="E3907" t="s">
        <v>585</v>
      </c>
    </row>
    <row r="3908" spans="1:5" x14ac:dyDescent="0.2">
      <c r="A3908" t="s">
        <v>740</v>
      </c>
      <c r="B3908" t="s">
        <v>286</v>
      </c>
      <c r="C3908" t="s">
        <v>384</v>
      </c>
      <c r="D3908" t="s">
        <v>47</v>
      </c>
      <c r="E3908" t="s">
        <v>578</v>
      </c>
    </row>
    <row r="3909" spans="1:5" x14ac:dyDescent="0.2">
      <c r="A3909" t="s">
        <v>740</v>
      </c>
      <c r="B3909" t="s">
        <v>286</v>
      </c>
      <c r="C3909" t="s">
        <v>384</v>
      </c>
      <c r="D3909" t="s">
        <v>47</v>
      </c>
      <c r="E3909" t="s">
        <v>586</v>
      </c>
    </row>
    <row r="3910" spans="1:5" x14ac:dyDescent="0.2">
      <c r="A3910" t="s">
        <v>740</v>
      </c>
      <c r="B3910" t="s">
        <v>286</v>
      </c>
      <c r="C3910" t="s">
        <v>384</v>
      </c>
      <c r="D3910" t="s">
        <v>262</v>
      </c>
      <c r="E3910" t="s">
        <v>625</v>
      </c>
    </row>
    <row r="3911" spans="1:5" x14ac:dyDescent="0.2">
      <c r="A3911" t="s">
        <v>740</v>
      </c>
      <c r="B3911" t="s">
        <v>286</v>
      </c>
      <c r="C3911" t="s">
        <v>384</v>
      </c>
      <c r="D3911" t="s">
        <v>366</v>
      </c>
      <c r="E3911" t="s">
        <v>579</v>
      </c>
    </row>
    <row r="3912" spans="1:5" x14ac:dyDescent="0.2">
      <c r="A3912" t="s">
        <v>740</v>
      </c>
      <c r="B3912" t="s">
        <v>286</v>
      </c>
      <c r="C3912" t="s">
        <v>384</v>
      </c>
      <c r="D3912" t="s">
        <v>47</v>
      </c>
      <c r="E3912" t="s">
        <v>580</v>
      </c>
    </row>
    <row r="3913" spans="1:5" x14ac:dyDescent="0.2">
      <c r="A3913" t="s">
        <v>740</v>
      </c>
      <c r="B3913" t="s">
        <v>286</v>
      </c>
      <c r="C3913" t="s">
        <v>384</v>
      </c>
      <c r="D3913" t="s">
        <v>85</v>
      </c>
      <c r="E3913" t="s">
        <v>569</v>
      </c>
    </row>
    <row r="3914" spans="1:5" x14ac:dyDescent="0.2">
      <c r="A3914" t="s">
        <v>740</v>
      </c>
      <c r="B3914" t="s">
        <v>286</v>
      </c>
      <c r="C3914" t="s">
        <v>384</v>
      </c>
      <c r="D3914" t="s">
        <v>85</v>
      </c>
      <c r="E3914" t="s">
        <v>570</v>
      </c>
    </row>
    <row r="3915" spans="1:5" x14ac:dyDescent="0.2">
      <c r="A3915" t="s">
        <v>740</v>
      </c>
      <c r="B3915" t="s">
        <v>286</v>
      </c>
      <c r="C3915" t="s">
        <v>384</v>
      </c>
      <c r="D3915" t="s">
        <v>85</v>
      </c>
      <c r="E3915" t="s">
        <v>581</v>
      </c>
    </row>
    <row r="3916" spans="1:5" x14ac:dyDescent="0.2">
      <c r="A3916" t="s">
        <v>740</v>
      </c>
      <c r="B3916" t="s">
        <v>286</v>
      </c>
      <c r="C3916" t="s">
        <v>384</v>
      </c>
      <c r="D3916" t="s">
        <v>387</v>
      </c>
      <c r="E3916" t="s">
        <v>447</v>
      </c>
    </row>
    <row r="3917" spans="1:5" x14ac:dyDescent="0.2">
      <c r="A3917" t="s">
        <v>740</v>
      </c>
      <c r="B3917" t="s">
        <v>286</v>
      </c>
      <c r="C3917" t="s">
        <v>384</v>
      </c>
      <c r="D3917" t="s">
        <v>387</v>
      </c>
      <c r="E3917" t="s">
        <v>448</v>
      </c>
    </row>
    <row r="3918" spans="1:5" x14ac:dyDescent="0.2">
      <c r="A3918" t="s">
        <v>740</v>
      </c>
      <c r="B3918" t="s">
        <v>286</v>
      </c>
      <c r="C3918" t="s">
        <v>384</v>
      </c>
      <c r="D3918" t="s">
        <v>387</v>
      </c>
      <c r="E3918" t="s">
        <v>455</v>
      </c>
    </row>
    <row r="3919" spans="1:5" x14ac:dyDescent="0.2">
      <c r="A3919" t="s">
        <v>740</v>
      </c>
      <c r="B3919" t="s">
        <v>286</v>
      </c>
      <c r="C3919" t="s">
        <v>384</v>
      </c>
      <c r="D3919" t="s">
        <v>387</v>
      </c>
      <c r="E3919" t="s">
        <v>454</v>
      </c>
    </row>
    <row r="3920" spans="1:5" x14ac:dyDescent="0.2">
      <c r="A3920" t="s">
        <v>740</v>
      </c>
      <c r="B3920" t="s">
        <v>286</v>
      </c>
      <c r="C3920" t="s">
        <v>384</v>
      </c>
      <c r="D3920" t="s">
        <v>387</v>
      </c>
      <c r="E3920" t="s">
        <v>428</v>
      </c>
    </row>
    <row r="3921" spans="1:5" x14ac:dyDescent="0.2">
      <c r="A3921" t="s">
        <v>740</v>
      </c>
      <c r="B3921" t="s">
        <v>286</v>
      </c>
      <c r="C3921" t="s">
        <v>386</v>
      </c>
      <c r="D3921" t="s">
        <v>179</v>
      </c>
    </row>
    <row r="3922" spans="1:5" x14ac:dyDescent="0.2">
      <c r="A3922" t="s">
        <v>740</v>
      </c>
      <c r="B3922" t="s">
        <v>286</v>
      </c>
      <c r="C3922" t="s">
        <v>386</v>
      </c>
      <c r="D3922" t="s">
        <v>305</v>
      </c>
    </row>
    <row r="3923" spans="1:5" x14ac:dyDescent="0.2">
      <c r="A3923" t="s">
        <v>740</v>
      </c>
      <c r="B3923" t="s">
        <v>286</v>
      </c>
      <c r="C3923" t="s">
        <v>386</v>
      </c>
      <c r="D3923" t="s">
        <v>364</v>
      </c>
    </row>
    <row r="3924" spans="1:5" x14ac:dyDescent="0.2">
      <c r="A3924" t="s">
        <v>740</v>
      </c>
      <c r="B3924" t="s">
        <v>286</v>
      </c>
      <c r="C3924" t="s">
        <v>386</v>
      </c>
      <c r="D3924" t="s">
        <v>299</v>
      </c>
    </row>
    <row r="3925" spans="1:5" x14ac:dyDescent="0.2">
      <c r="A3925" t="s">
        <v>740</v>
      </c>
      <c r="B3925" t="s">
        <v>105</v>
      </c>
      <c r="C3925" t="s">
        <v>384</v>
      </c>
      <c r="D3925" t="s">
        <v>342</v>
      </c>
      <c r="E3925" t="s">
        <v>559</v>
      </c>
    </row>
    <row r="3926" spans="1:5" x14ac:dyDescent="0.2">
      <c r="A3926" t="s">
        <v>740</v>
      </c>
      <c r="B3926" t="s">
        <v>105</v>
      </c>
      <c r="C3926" t="s">
        <v>384</v>
      </c>
      <c r="D3926" t="s">
        <v>342</v>
      </c>
      <c r="E3926" t="s">
        <v>567</v>
      </c>
    </row>
    <row r="3927" spans="1:5" x14ac:dyDescent="0.2">
      <c r="A3927" t="s">
        <v>740</v>
      </c>
      <c r="B3927" t="s">
        <v>105</v>
      </c>
      <c r="C3927" t="s">
        <v>384</v>
      </c>
      <c r="D3927" t="s">
        <v>342</v>
      </c>
      <c r="E3927" t="s">
        <v>568</v>
      </c>
    </row>
    <row r="3928" spans="1:5" x14ac:dyDescent="0.2">
      <c r="A3928" t="s">
        <v>740</v>
      </c>
      <c r="B3928" t="s">
        <v>105</v>
      </c>
      <c r="C3928" t="s">
        <v>384</v>
      </c>
      <c r="D3928" t="s">
        <v>337</v>
      </c>
      <c r="E3928" t="s">
        <v>577</v>
      </c>
    </row>
    <row r="3929" spans="1:5" x14ac:dyDescent="0.2">
      <c r="A3929" t="s">
        <v>740</v>
      </c>
      <c r="B3929" t="s">
        <v>105</v>
      </c>
      <c r="C3929" t="s">
        <v>384</v>
      </c>
      <c r="D3929" t="s">
        <v>47</v>
      </c>
      <c r="E3929" t="s">
        <v>578</v>
      </c>
    </row>
    <row r="3930" spans="1:5" x14ac:dyDescent="0.2">
      <c r="A3930" t="s">
        <v>740</v>
      </c>
      <c r="B3930" t="s">
        <v>105</v>
      </c>
      <c r="C3930" t="s">
        <v>384</v>
      </c>
      <c r="D3930" t="s">
        <v>366</v>
      </c>
      <c r="E3930" t="s">
        <v>579</v>
      </c>
    </row>
    <row r="3931" spans="1:5" x14ac:dyDescent="0.2">
      <c r="A3931" t="s">
        <v>740</v>
      </c>
      <c r="B3931" t="s">
        <v>105</v>
      </c>
      <c r="C3931" t="s">
        <v>384</v>
      </c>
      <c r="D3931" t="s">
        <v>47</v>
      </c>
      <c r="E3931" t="s">
        <v>580</v>
      </c>
    </row>
    <row r="3932" spans="1:5" x14ac:dyDescent="0.2">
      <c r="A3932" t="s">
        <v>740</v>
      </c>
      <c r="B3932" t="s">
        <v>105</v>
      </c>
      <c r="C3932" t="s">
        <v>384</v>
      </c>
      <c r="D3932" t="s">
        <v>85</v>
      </c>
      <c r="E3932" t="s">
        <v>569</v>
      </c>
    </row>
    <row r="3933" spans="1:5" x14ac:dyDescent="0.2">
      <c r="A3933" t="s">
        <v>740</v>
      </c>
      <c r="B3933" t="s">
        <v>105</v>
      </c>
      <c r="C3933" t="s">
        <v>384</v>
      </c>
      <c r="D3933" t="s">
        <v>85</v>
      </c>
      <c r="E3933" t="s">
        <v>581</v>
      </c>
    </row>
    <row r="3934" spans="1:5" x14ac:dyDescent="0.2">
      <c r="A3934" t="s">
        <v>740</v>
      </c>
      <c r="B3934" t="s">
        <v>105</v>
      </c>
      <c r="C3934" t="s">
        <v>386</v>
      </c>
      <c r="D3934" t="s">
        <v>372</v>
      </c>
    </row>
    <row r="3935" spans="1:5" x14ac:dyDescent="0.2">
      <c r="A3935" t="s">
        <v>740</v>
      </c>
      <c r="B3935" t="s">
        <v>237</v>
      </c>
      <c r="C3935" t="s">
        <v>384</v>
      </c>
      <c r="D3935" t="s">
        <v>387</v>
      </c>
      <c r="E3935" t="s">
        <v>445</v>
      </c>
    </row>
    <row r="3936" spans="1:5" x14ac:dyDescent="0.2">
      <c r="A3936" t="s">
        <v>740</v>
      </c>
      <c r="B3936" t="s">
        <v>237</v>
      </c>
      <c r="C3936" t="s">
        <v>384</v>
      </c>
      <c r="D3936" t="s">
        <v>57</v>
      </c>
      <c r="E3936" t="s">
        <v>582</v>
      </c>
    </row>
    <row r="3937" spans="1:5" x14ac:dyDescent="0.2">
      <c r="A3937" t="s">
        <v>740</v>
      </c>
      <c r="B3937" t="s">
        <v>237</v>
      </c>
      <c r="C3937" t="s">
        <v>384</v>
      </c>
      <c r="D3937" t="s">
        <v>37</v>
      </c>
      <c r="E3937" t="s">
        <v>588</v>
      </c>
    </row>
    <row r="3938" spans="1:5" x14ac:dyDescent="0.2">
      <c r="A3938" t="s">
        <v>740</v>
      </c>
      <c r="B3938" t="s">
        <v>237</v>
      </c>
      <c r="C3938" t="s">
        <v>384</v>
      </c>
      <c r="D3938" t="s">
        <v>342</v>
      </c>
      <c r="E3938" t="s">
        <v>559</v>
      </c>
    </row>
    <row r="3939" spans="1:5" x14ac:dyDescent="0.2">
      <c r="A3939" t="s">
        <v>740</v>
      </c>
      <c r="B3939" t="s">
        <v>237</v>
      </c>
      <c r="C3939" t="s">
        <v>384</v>
      </c>
      <c r="D3939" t="s">
        <v>47</v>
      </c>
      <c r="E3939" t="s">
        <v>561</v>
      </c>
    </row>
    <row r="3940" spans="1:5" x14ac:dyDescent="0.2">
      <c r="A3940" t="s">
        <v>740</v>
      </c>
      <c r="B3940" t="s">
        <v>237</v>
      </c>
      <c r="C3940" t="s">
        <v>384</v>
      </c>
      <c r="D3940" t="s">
        <v>137</v>
      </c>
      <c r="E3940" t="s">
        <v>600</v>
      </c>
    </row>
    <row r="3941" spans="1:5" x14ac:dyDescent="0.2">
      <c r="A3941" t="s">
        <v>740</v>
      </c>
      <c r="B3941" t="s">
        <v>237</v>
      </c>
      <c r="C3941" t="s">
        <v>384</v>
      </c>
      <c r="D3941" t="s">
        <v>85</v>
      </c>
      <c r="E3941" t="s">
        <v>563</v>
      </c>
    </row>
    <row r="3942" spans="1:5" x14ac:dyDescent="0.2">
      <c r="A3942" t="s">
        <v>740</v>
      </c>
      <c r="B3942" t="s">
        <v>237</v>
      </c>
      <c r="C3942" t="s">
        <v>384</v>
      </c>
      <c r="D3942" t="s">
        <v>342</v>
      </c>
      <c r="E3942" t="s">
        <v>567</v>
      </c>
    </row>
    <row r="3943" spans="1:5" x14ac:dyDescent="0.2">
      <c r="A3943" t="s">
        <v>740</v>
      </c>
      <c r="B3943" t="s">
        <v>237</v>
      </c>
      <c r="C3943" t="s">
        <v>384</v>
      </c>
      <c r="D3943" t="s">
        <v>47</v>
      </c>
      <c r="E3943" t="s">
        <v>578</v>
      </c>
    </row>
    <row r="3944" spans="1:5" x14ac:dyDescent="0.2">
      <c r="A3944" t="s">
        <v>740</v>
      </c>
      <c r="B3944" t="s">
        <v>237</v>
      </c>
      <c r="C3944" t="s">
        <v>384</v>
      </c>
      <c r="D3944" t="s">
        <v>47</v>
      </c>
      <c r="E3944" t="s">
        <v>586</v>
      </c>
    </row>
    <row r="3945" spans="1:5" x14ac:dyDescent="0.2">
      <c r="A3945" t="s">
        <v>740</v>
      </c>
      <c r="B3945" t="s">
        <v>237</v>
      </c>
      <c r="C3945" t="s">
        <v>384</v>
      </c>
      <c r="D3945" t="s">
        <v>347</v>
      </c>
      <c r="E3945" t="s">
        <v>591</v>
      </c>
    </row>
    <row r="3946" spans="1:5" x14ac:dyDescent="0.2">
      <c r="A3946" t="s">
        <v>740</v>
      </c>
      <c r="B3946" t="s">
        <v>237</v>
      </c>
      <c r="C3946" t="s">
        <v>384</v>
      </c>
      <c r="D3946" t="s">
        <v>347</v>
      </c>
      <c r="E3946" t="s">
        <v>592</v>
      </c>
    </row>
    <row r="3947" spans="1:5" x14ac:dyDescent="0.2">
      <c r="A3947" t="s">
        <v>740</v>
      </c>
      <c r="B3947" t="s">
        <v>237</v>
      </c>
      <c r="C3947" t="s">
        <v>384</v>
      </c>
      <c r="D3947" t="s">
        <v>137</v>
      </c>
      <c r="E3947" t="s">
        <v>593</v>
      </c>
    </row>
    <row r="3948" spans="1:5" x14ac:dyDescent="0.2">
      <c r="A3948" t="s">
        <v>740</v>
      </c>
      <c r="B3948" t="s">
        <v>237</v>
      </c>
      <c r="C3948" t="s">
        <v>384</v>
      </c>
      <c r="D3948" t="s">
        <v>47</v>
      </c>
      <c r="E3948" t="s">
        <v>580</v>
      </c>
    </row>
    <row r="3949" spans="1:5" x14ac:dyDescent="0.2">
      <c r="A3949" t="s">
        <v>740</v>
      </c>
      <c r="B3949" t="s">
        <v>237</v>
      </c>
      <c r="C3949" t="s">
        <v>384</v>
      </c>
      <c r="D3949" t="s">
        <v>85</v>
      </c>
      <c r="E3949" t="s">
        <v>569</v>
      </c>
    </row>
    <row r="3950" spans="1:5" x14ac:dyDescent="0.2">
      <c r="A3950" t="s">
        <v>740</v>
      </c>
      <c r="B3950" t="s">
        <v>237</v>
      </c>
      <c r="C3950" t="s">
        <v>384</v>
      </c>
      <c r="D3950" t="s">
        <v>85</v>
      </c>
      <c r="E3950" t="s">
        <v>570</v>
      </c>
    </row>
    <row r="3951" spans="1:5" x14ac:dyDescent="0.2">
      <c r="A3951" t="s">
        <v>740</v>
      </c>
      <c r="B3951" t="s">
        <v>237</v>
      </c>
      <c r="C3951" t="s">
        <v>384</v>
      </c>
      <c r="D3951" t="s">
        <v>85</v>
      </c>
      <c r="E3951" t="s">
        <v>571</v>
      </c>
    </row>
    <row r="3952" spans="1:5" x14ac:dyDescent="0.2">
      <c r="A3952" t="s">
        <v>740</v>
      </c>
      <c r="B3952" t="s">
        <v>237</v>
      </c>
      <c r="C3952" t="s">
        <v>384</v>
      </c>
      <c r="D3952" t="s">
        <v>85</v>
      </c>
      <c r="E3952" t="s">
        <v>581</v>
      </c>
    </row>
    <row r="3953" spans="1:5" x14ac:dyDescent="0.2">
      <c r="A3953" t="s">
        <v>740</v>
      </c>
      <c r="B3953" t="s">
        <v>237</v>
      </c>
      <c r="C3953" t="s">
        <v>384</v>
      </c>
      <c r="D3953" t="s">
        <v>85</v>
      </c>
      <c r="E3953" t="s">
        <v>598</v>
      </c>
    </row>
    <row r="3954" spans="1:5" x14ac:dyDescent="0.2">
      <c r="A3954" t="s">
        <v>740</v>
      </c>
      <c r="B3954" t="s">
        <v>237</v>
      </c>
      <c r="C3954" t="s">
        <v>384</v>
      </c>
      <c r="D3954" t="s">
        <v>85</v>
      </c>
      <c r="E3954" t="s">
        <v>572</v>
      </c>
    </row>
    <row r="3955" spans="1:5" x14ac:dyDescent="0.2">
      <c r="A3955" t="s">
        <v>740</v>
      </c>
      <c r="B3955" t="s">
        <v>237</v>
      </c>
      <c r="C3955" t="s">
        <v>384</v>
      </c>
      <c r="D3955" t="s">
        <v>347</v>
      </c>
      <c r="E3955" t="s">
        <v>608</v>
      </c>
    </row>
    <row r="3956" spans="1:5" x14ac:dyDescent="0.2">
      <c r="A3956" t="s">
        <v>740</v>
      </c>
      <c r="B3956" t="s">
        <v>237</v>
      </c>
      <c r="C3956" t="s">
        <v>384</v>
      </c>
      <c r="D3956" t="s">
        <v>387</v>
      </c>
      <c r="E3956" t="s">
        <v>529</v>
      </c>
    </row>
    <row r="3957" spans="1:5" x14ac:dyDescent="0.2">
      <c r="A3957" t="s">
        <v>740</v>
      </c>
      <c r="B3957" t="s">
        <v>237</v>
      </c>
      <c r="C3957" t="s">
        <v>384</v>
      </c>
      <c r="D3957" t="s">
        <v>387</v>
      </c>
      <c r="E3957" t="s">
        <v>447</v>
      </c>
    </row>
    <row r="3958" spans="1:5" x14ac:dyDescent="0.2">
      <c r="A3958" t="s">
        <v>740</v>
      </c>
      <c r="B3958" t="s">
        <v>237</v>
      </c>
      <c r="C3958" t="s">
        <v>384</v>
      </c>
      <c r="D3958" t="s">
        <v>387</v>
      </c>
      <c r="E3958" t="s">
        <v>448</v>
      </c>
    </row>
    <row r="3959" spans="1:5" x14ac:dyDescent="0.2">
      <c r="A3959" t="s">
        <v>740</v>
      </c>
      <c r="B3959" t="s">
        <v>237</v>
      </c>
      <c r="C3959" t="s">
        <v>384</v>
      </c>
      <c r="D3959" t="s">
        <v>387</v>
      </c>
      <c r="E3959" t="s">
        <v>454</v>
      </c>
    </row>
    <row r="3960" spans="1:5" x14ac:dyDescent="0.2">
      <c r="A3960" t="s">
        <v>740</v>
      </c>
      <c r="B3960" t="s">
        <v>237</v>
      </c>
      <c r="C3960" t="s">
        <v>384</v>
      </c>
      <c r="D3960" t="s">
        <v>387</v>
      </c>
      <c r="E3960" t="s">
        <v>428</v>
      </c>
    </row>
    <row r="3961" spans="1:5" x14ac:dyDescent="0.2">
      <c r="A3961" t="s">
        <v>740</v>
      </c>
      <c r="B3961" t="s">
        <v>237</v>
      </c>
      <c r="C3961" t="s">
        <v>384</v>
      </c>
      <c r="D3961" t="s">
        <v>387</v>
      </c>
      <c r="E3961" t="s">
        <v>451</v>
      </c>
    </row>
    <row r="3962" spans="1:5" x14ac:dyDescent="0.2">
      <c r="A3962" t="s">
        <v>740</v>
      </c>
      <c r="B3962" t="s">
        <v>237</v>
      </c>
      <c r="C3962" t="s">
        <v>386</v>
      </c>
      <c r="D3962" t="s">
        <v>372</v>
      </c>
    </row>
    <row r="3963" spans="1:5" x14ac:dyDescent="0.2">
      <c r="A3963" t="s">
        <v>740</v>
      </c>
      <c r="B3963" t="s">
        <v>237</v>
      </c>
      <c r="C3963" t="s">
        <v>386</v>
      </c>
      <c r="D3963" t="s">
        <v>24</v>
      </c>
    </row>
    <row r="3964" spans="1:5" x14ac:dyDescent="0.2">
      <c r="A3964" t="s">
        <v>740</v>
      </c>
      <c r="B3964" t="s">
        <v>237</v>
      </c>
      <c r="C3964" t="s">
        <v>386</v>
      </c>
      <c r="D3964" t="s">
        <v>37</v>
      </c>
    </row>
    <row r="3965" spans="1:5" x14ac:dyDescent="0.2">
      <c r="A3965" t="s">
        <v>740</v>
      </c>
      <c r="B3965" t="s">
        <v>106</v>
      </c>
      <c r="C3965" t="s">
        <v>384</v>
      </c>
      <c r="D3965" t="s">
        <v>387</v>
      </c>
      <c r="E3965" t="s">
        <v>452</v>
      </c>
    </row>
    <row r="3966" spans="1:5" x14ac:dyDescent="0.2">
      <c r="A3966" t="s">
        <v>740</v>
      </c>
      <c r="B3966" t="s">
        <v>106</v>
      </c>
      <c r="C3966" t="s">
        <v>384</v>
      </c>
      <c r="D3966" t="s">
        <v>387</v>
      </c>
      <c r="E3966" t="s">
        <v>476</v>
      </c>
    </row>
    <row r="3967" spans="1:5" x14ac:dyDescent="0.2">
      <c r="A3967" t="s">
        <v>740</v>
      </c>
      <c r="B3967" t="s">
        <v>106</v>
      </c>
      <c r="C3967" t="s">
        <v>384</v>
      </c>
      <c r="D3967" t="s">
        <v>387</v>
      </c>
      <c r="E3967" t="s">
        <v>446</v>
      </c>
    </row>
    <row r="3968" spans="1:5" x14ac:dyDescent="0.2">
      <c r="A3968" t="s">
        <v>740</v>
      </c>
      <c r="B3968" t="s">
        <v>106</v>
      </c>
      <c r="C3968" t="s">
        <v>384</v>
      </c>
      <c r="D3968" t="s">
        <v>387</v>
      </c>
      <c r="E3968" t="s">
        <v>499</v>
      </c>
    </row>
    <row r="3969" spans="1:5" x14ac:dyDescent="0.2">
      <c r="A3969" t="s">
        <v>740</v>
      </c>
      <c r="B3969" t="s">
        <v>106</v>
      </c>
      <c r="C3969" t="s">
        <v>384</v>
      </c>
      <c r="D3969" t="s">
        <v>387</v>
      </c>
      <c r="E3969" t="s">
        <v>447</v>
      </c>
    </row>
    <row r="3970" spans="1:5" x14ac:dyDescent="0.2">
      <c r="A3970" t="s">
        <v>740</v>
      </c>
      <c r="B3970" t="s">
        <v>106</v>
      </c>
      <c r="C3970" t="s">
        <v>384</v>
      </c>
      <c r="D3970" t="s">
        <v>387</v>
      </c>
      <c r="E3970" t="s">
        <v>448</v>
      </c>
    </row>
    <row r="3971" spans="1:5" x14ac:dyDescent="0.2">
      <c r="A3971" t="s">
        <v>740</v>
      </c>
      <c r="B3971" t="s">
        <v>106</v>
      </c>
      <c r="C3971" t="s">
        <v>384</v>
      </c>
      <c r="D3971" t="s">
        <v>387</v>
      </c>
      <c r="E3971" t="s">
        <v>455</v>
      </c>
    </row>
    <row r="3972" spans="1:5" x14ac:dyDescent="0.2">
      <c r="A3972" t="s">
        <v>740</v>
      </c>
      <c r="B3972" t="s">
        <v>106</v>
      </c>
      <c r="C3972" t="s">
        <v>384</v>
      </c>
      <c r="D3972" t="s">
        <v>387</v>
      </c>
      <c r="E3972" t="s">
        <v>449</v>
      </c>
    </row>
    <row r="3973" spans="1:5" x14ac:dyDescent="0.2">
      <c r="A3973" t="s">
        <v>740</v>
      </c>
      <c r="B3973" t="s">
        <v>106</v>
      </c>
      <c r="C3973" t="s">
        <v>386</v>
      </c>
      <c r="D3973" t="s">
        <v>372</v>
      </c>
    </row>
    <row r="3974" spans="1:5" x14ac:dyDescent="0.2">
      <c r="A3974" t="s">
        <v>740</v>
      </c>
      <c r="B3974" t="s">
        <v>106</v>
      </c>
      <c r="C3974" t="s">
        <v>386</v>
      </c>
      <c r="D3974" t="s">
        <v>315</v>
      </c>
    </row>
    <row r="3975" spans="1:5" x14ac:dyDescent="0.2">
      <c r="A3975" t="s">
        <v>740</v>
      </c>
      <c r="B3975" t="s">
        <v>315</v>
      </c>
      <c r="C3975" t="s">
        <v>384</v>
      </c>
      <c r="D3975" t="s">
        <v>387</v>
      </c>
      <c r="E3975" t="s">
        <v>445</v>
      </c>
    </row>
    <row r="3976" spans="1:5" x14ac:dyDescent="0.2">
      <c r="A3976" t="s">
        <v>740</v>
      </c>
      <c r="B3976" t="s">
        <v>315</v>
      </c>
      <c r="C3976" t="s">
        <v>384</v>
      </c>
      <c r="D3976" t="s">
        <v>215</v>
      </c>
      <c r="E3976" t="s">
        <v>478</v>
      </c>
    </row>
    <row r="3977" spans="1:5" x14ac:dyDescent="0.2">
      <c r="A3977" t="s">
        <v>740</v>
      </c>
      <c r="B3977" t="s">
        <v>315</v>
      </c>
      <c r="C3977" t="s">
        <v>384</v>
      </c>
      <c r="D3977" t="s">
        <v>387</v>
      </c>
      <c r="E3977" t="s">
        <v>498</v>
      </c>
    </row>
    <row r="3978" spans="1:5" x14ac:dyDescent="0.2">
      <c r="A3978" t="s">
        <v>740</v>
      </c>
      <c r="B3978" t="s">
        <v>315</v>
      </c>
      <c r="C3978" t="s">
        <v>384</v>
      </c>
      <c r="D3978" t="s">
        <v>387</v>
      </c>
      <c r="E3978" t="s">
        <v>476</v>
      </c>
    </row>
    <row r="3979" spans="1:5" x14ac:dyDescent="0.2">
      <c r="A3979" t="s">
        <v>740</v>
      </c>
      <c r="B3979" t="s">
        <v>315</v>
      </c>
      <c r="C3979" t="s">
        <v>384</v>
      </c>
      <c r="D3979" t="s">
        <v>387</v>
      </c>
      <c r="E3979" t="s">
        <v>446</v>
      </c>
    </row>
    <row r="3980" spans="1:5" x14ac:dyDescent="0.2">
      <c r="A3980" t="s">
        <v>740</v>
      </c>
      <c r="B3980" t="s">
        <v>315</v>
      </c>
      <c r="C3980" t="s">
        <v>384</v>
      </c>
      <c r="D3980" t="s">
        <v>387</v>
      </c>
      <c r="E3980" t="s">
        <v>499</v>
      </c>
    </row>
    <row r="3981" spans="1:5" x14ac:dyDescent="0.2">
      <c r="A3981" t="s">
        <v>740</v>
      </c>
      <c r="B3981" t="s">
        <v>315</v>
      </c>
      <c r="C3981" t="s">
        <v>384</v>
      </c>
      <c r="D3981" t="s">
        <v>387</v>
      </c>
      <c r="E3981" t="s">
        <v>465</v>
      </c>
    </row>
    <row r="3982" spans="1:5" x14ac:dyDescent="0.2">
      <c r="A3982" t="s">
        <v>740</v>
      </c>
      <c r="B3982" t="s">
        <v>315</v>
      </c>
      <c r="C3982" t="s">
        <v>384</v>
      </c>
      <c r="D3982" t="s">
        <v>387</v>
      </c>
      <c r="E3982" t="s">
        <v>529</v>
      </c>
    </row>
    <row r="3983" spans="1:5" x14ac:dyDescent="0.2">
      <c r="A3983" t="s">
        <v>740</v>
      </c>
      <c r="B3983" t="s">
        <v>315</v>
      </c>
      <c r="C3983" t="s">
        <v>384</v>
      </c>
      <c r="D3983" t="s">
        <v>387</v>
      </c>
      <c r="E3983" t="s">
        <v>501</v>
      </c>
    </row>
    <row r="3984" spans="1:5" x14ac:dyDescent="0.2">
      <c r="A3984" t="s">
        <v>740</v>
      </c>
      <c r="B3984" t="s">
        <v>315</v>
      </c>
      <c r="C3984" t="s">
        <v>384</v>
      </c>
      <c r="D3984" t="s">
        <v>387</v>
      </c>
      <c r="E3984" t="s">
        <v>447</v>
      </c>
    </row>
    <row r="3985" spans="1:5" x14ac:dyDescent="0.2">
      <c r="A3985" t="s">
        <v>740</v>
      </c>
      <c r="B3985" t="s">
        <v>315</v>
      </c>
      <c r="C3985" t="s">
        <v>384</v>
      </c>
      <c r="D3985" t="s">
        <v>387</v>
      </c>
      <c r="E3985" t="s">
        <v>448</v>
      </c>
    </row>
    <row r="3986" spans="1:5" x14ac:dyDescent="0.2">
      <c r="A3986" t="s">
        <v>740</v>
      </c>
      <c r="B3986" t="s">
        <v>315</v>
      </c>
      <c r="C3986" t="s">
        <v>384</v>
      </c>
      <c r="D3986" t="s">
        <v>387</v>
      </c>
      <c r="E3986" t="s">
        <v>455</v>
      </c>
    </row>
    <row r="3987" spans="1:5" x14ac:dyDescent="0.2">
      <c r="A3987" t="s">
        <v>740</v>
      </c>
      <c r="B3987" t="s">
        <v>315</v>
      </c>
      <c r="C3987" t="s">
        <v>384</v>
      </c>
      <c r="D3987" t="s">
        <v>387</v>
      </c>
      <c r="E3987" t="s">
        <v>449</v>
      </c>
    </row>
    <row r="3988" spans="1:5" x14ac:dyDescent="0.2">
      <c r="A3988" t="s">
        <v>740</v>
      </c>
      <c r="B3988" t="s">
        <v>315</v>
      </c>
      <c r="C3988" t="s">
        <v>384</v>
      </c>
      <c r="D3988" t="s">
        <v>387</v>
      </c>
      <c r="E3988" t="s">
        <v>428</v>
      </c>
    </row>
    <row r="3989" spans="1:5" x14ac:dyDescent="0.2">
      <c r="A3989" t="s">
        <v>740</v>
      </c>
      <c r="B3989" t="s">
        <v>315</v>
      </c>
      <c r="C3989" t="s">
        <v>384</v>
      </c>
      <c r="D3989" t="s">
        <v>387</v>
      </c>
      <c r="E3989" t="s">
        <v>451</v>
      </c>
    </row>
    <row r="3990" spans="1:5" x14ac:dyDescent="0.2">
      <c r="A3990" t="s">
        <v>740</v>
      </c>
      <c r="B3990" t="s">
        <v>315</v>
      </c>
      <c r="C3990" t="s">
        <v>386</v>
      </c>
      <c r="D3990" t="s">
        <v>372</v>
      </c>
    </row>
    <row r="3991" spans="1:5" x14ac:dyDescent="0.2">
      <c r="A3991" t="s">
        <v>740</v>
      </c>
      <c r="B3991" t="s">
        <v>299</v>
      </c>
      <c r="C3991" t="s">
        <v>384</v>
      </c>
      <c r="D3991" t="s">
        <v>387</v>
      </c>
      <c r="E3991" t="s">
        <v>390</v>
      </c>
    </row>
    <row r="3992" spans="1:5" x14ac:dyDescent="0.2">
      <c r="A3992" t="s">
        <v>740</v>
      </c>
      <c r="B3992" t="s">
        <v>299</v>
      </c>
      <c r="C3992" t="s">
        <v>384</v>
      </c>
      <c r="D3992" t="s">
        <v>387</v>
      </c>
      <c r="E3992" t="s">
        <v>402</v>
      </c>
    </row>
    <row r="3993" spans="1:5" x14ac:dyDescent="0.2">
      <c r="A3993" t="s">
        <v>740</v>
      </c>
      <c r="B3993" t="s">
        <v>299</v>
      </c>
      <c r="C3993" t="s">
        <v>384</v>
      </c>
      <c r="D3993" t="s">
        <v>387</v>
      </c>
      <c r="E3993" t="s">
        <v>629</v>
      </c>
    </row>
    <row r="3994" spans="1:5" x14ac:dyDescent="0.2">
      <c r="A3994" t="s">
        <v>740</v>
      </c>
      <c r="B3994" t="s">
        <v>299</v>
      </c>
      <c r="C3994" t="s">
        <v>384</v>
      </c>
      <c r="D3994" t="s">
        <v>387</v>
      </c>
      <c r="E3994" t="s">
        <v>630</v>
      </c>
    </row>
    <row r="3995" spans="1:5" x14ac:dyDescent="0.2">
      <c r="A3995" t="s">
        <v>740</v>
      </c>
      <c r="B3995" t="s">
        <v>299</v>
      </c>
      <c r="C3995" t="s">
        <v>384</v>
      </c>
      <c r="D3995" t="s">
        <v>387</v>
      </c>
      <c r="E3995" t="s">
        <v>446</v>
      </c>
    </row>
    <row r="3996" spans="1:5" x14ac:dyDescent="0.2">
      <c r="A3996" t="s">
        <v>740</v>
      </c>
      <c r="B3996" t="s">
        <v>299</v>
      </c>
      <c r="C3996" t="s">
        <v>384</v>
      </c>
      <c r="D3996" t="s">
        <v>387</v>
      </c>
      <c r="E3996" t="s">
        <v>529</v>
      </c>
    </row>
    <row r="3997" spans="1:5" x14ac:dyDescent="0.2">
      <c r="A3997" t="s">
        <v>740</v>
      </c>
      <c r="B3997" t="s">
        <v>299</v>
      </c>
      <c r="C3997" t="s">
        <v>384</v>
      </c>
      <c r="D3997" t="s">
        <v>387</v>
      </c>
      <c r="E3997" t="s">
        <v>495</v>
      </c>
    </row>
    <row r="3998" spans="1:5" x14ac:dyDescent="0.2">
      <c r="A3998" t="s">
        <v>740</v>
      </c>
      <c r="B3998" t="s">
        <v>299</v>
      </c>
      <c r="C3998" t="s">
        <v>384</v>
      </c>
      <c r="D3998" t="s">
        <v>387</v>
      </c>
      <c r="E3998" t="s">
        <v>447</v>
      </c>
    </row>
    <row r="3999" spans="1:5" x14ac:dyDescent="0.2">
      <c r="A3999" t="s">
        <v>740</v>
      </c>
      <c r="B3999" t="s">
        <v>299</v>
      </c>
      <c r="C3999" t="s">
        <v>384</v>
      </c>
      <c r="D3999" t="s">
        <v>387</v>
      </c>
      <c r="E3999" t="s">
        <v>448</v>
      </c>
    </row>
    <row r="4000" spans="1:5" x14ac:dyDescent="0.2">
      <c r="A4000" t="s">
        <v>740</v>
      </c>
      <c r="B4000" t="s">
        <v>299</v>
      </c>
      <c r="C4000" t="s">
        <v>384</v>
      </c>
      <c r="D4000" t="s">
        <v>387</v>
      </c>
      <c r="E4000" t="s">
        <v>449</v>
      </c>
    </row>
    <row r="4001" spans="1:5" x14ac:dyDescent="0.2">
      <c r="A4001" t="s">
        <v>740</v>
      </c>
      <c r="B4001" t="s">
        <v>299</v>
      </c>
      <c r="C4001" t="s">
        <v>386</v>
      </c>
      <c r="D4001" t="s">
        <v>80</v>
      </c>
    </row>
    <row r="4002" spans="1:5" x14ac:dyDescent="0.2">
      <c r="A4002" t="s">
        <v>740</v>
      </c>
      <c r="B4002" t="s">
        <v>299</v>
      </c>
      <c r="C4002" t="s">
        <v>386</v>
      </c>
      <c r="D4002" t="s">
        <v>106</v>
      </c>
    </row>
    <row r="4003" spans="1:5" x14ac:dyDescent="0.2">
      <c r="A4003" t="s">
        <v>740</v>
      </c>
      <c r="B4003" t="s">
        <v>299</v>
      </c>
      <c r="C4003" t="s">
        <v>386</v>
      </c>
      <c r="D4003" t="s">
        <v>179</v>
      </c>
    </row>
    <row r="4004" spans="1:5" x14ac:dyDescent="0.2">
      <c r="A4004" t="s">
        <v>740</v>
      </c>
      <c r="B4004" t="s">
        <v>299</v>
      </c>
      <c r="C4004" t="s">
        <v>386</v>
      </c>
      <c r="D4004" t="s">
        <v>305</v>
      </c>
    </row>
    <row r="4005" spans="1:5" x14ac:dyDescent="0.2">
      <c r="A4005" t="s">
        <v>740</v>
      </c>
      <c r="B4005" t="s">
        <v>80</v>
      </c>
      <c r="C4005" t="s">
        <v>384</v>
      </c>
      <c r="D4005" t="s">
        <v>387</v>
      </c>
      <c r="E4005" t="s">
        <v>388</v>
      </c>
    </row>
    <row r="4006" spans="1:5" x14ac:dyDescent="0.2">
      <c r="A4006" t="s">
        <v>740</v>
      </c>
      <c r="B4006" t="s">
        <v>80</v>
      </c>
      <c r="C4006" t="s">
        <v>384</v>
      </c>
      <c r="D4006" t="s">
        <v>387</v>
      </c>
      <c r="E4006" t="s">
        <v>390</v>
      </c>
    </row>
    <row r="4007" spans="1:5" x14ac:dyDescent="0.2">
      <c r="A4007" t="s">
        <v>740</v>
      </c>
      <c r="B4007" t="s">
        <v>80</v>
      </c>
      <c r="C4007" t="s">
        <v>384</v>
      </c>
      <c r="D4007" t="s">
        <v>387</v>
      </c>
      <c r="E4007" t="s">
        <v>431</v>
      </c>
    </row>
    <row r="4008" spans="1:5" x14ac:dyDescent="0.2">
      <c r="A4008" t="s">
        <v>740</v>
      </c>
      <c r="B4008" t="s">
        <v>80</v>
      </c>
      <c r="C4008" t="s">
        <v>384</v>
      </c>
      <c r="D4008" t="s">
        <v>387</v>
      </c>
      <c r="E4008" t="s">
        <v>432</v>
      </c>
    </row>
    <row r="4009" spans="1:5" x14ac:dyDescent="0.2">
      <c r="A4009" t="s">
        <v>740</v>
      </c>
      <c r="B4009" t="s">
        <v>80</v>
      </c>
      <c r="C4009" t="s">
        <v>384</v>
      </c>
      <c r="D4009" t="s">
        <v>387</v>
      </c>
      <c r="E4009" t="s">
        <v>433</v>
      </c>
    </row>
    <row r="4010" spans="1:5" x14ac:dyDescent="0.2">
      <c r="A4010" t="s">
        <v>740</v>
      </c>
      <c r="B4010" t="s">
        <v>80</v>
      </c>
      <c r="C4010" t="s">
        <v>384</v>
      </c>
      <c r="D4010" t="s">
        <v>387</v>
      </c>
      <c r="E4010" t="s">
        <v>505</v>
      </c>
    </row>
    <row r="4011" spans="1:5" x14ac:dyDescent="0.2">
      <c r="A4011" t="s">
        <v>740</v>
      </c>
      <c r="B4011" t="s">
        <v>80</v>
      </c>
      <c r="C4011" t="s">
        <v>384</v>
      </c>
      <c r="D4011" t="s">
        <v>372</v>
      </c>
      <c r="E4011" t="s">
        <v>631</v>
      </c>
    </row>
    <row r="4012" spans="1:5" x14ac:dyDescent="0.2">
      <c r="A4012" t="s">
        <v>740</v>
      </c>
      <c r="B4012" t="s">
        <v>80</v>
      </c>
      <c r="C4012" t="s">
        <v>384</v>
      </c>
      <c r="D4012" t="s">
        <v>315</v>
      </c>
      <c r="E4012" t="s">
        <v>504</v>
      </c>
    </row>
    <row r="4013" spans="1:5" x14ac:dyDescent="0.2">
      <c r="A4013" t="s">
        <v>740</v>
      </c>
      <c r="B4013" t="s">
        <v>80</v>
      </c>
      <c r="C4013" t="s">
        <v>384</v>
      </c>
      <c r="D4013" t="s">
        <v>215</v>
      </c>
      <c r="E4013" t="s">
        <v>478</v>
      </c>
    </row>
    <row r="4014" spans="1:5" x14ac:dyDescent="0.2">
      <c r="A4014" t="s">
        <v>740</v>
      </c>
      <c r="B4014" t="s">
        <v>80</v>
      </c>
      <c r="C4014" t="s">
        <v>384</v>
      </c>
      <c r="D4014" t="s">
        <v>106</v>
      </c>
      <c r="E4014" t="s">
        <v>463</v>
      </c>
    </row>
    <row r="4015" spans="1:5" x14ac:dyDescent="0.2">
      <c r="A4015" t="s">
        <v>740</v>
      </c>
      <c r="B4015" t="s">
        <v>80</v>
      </c>
      <c r="C4015" t="s">
        <v>384</v>
      </c>
      <c r="D4015" t="s">
        <v>387</v>
      </c>
      <c r="E4015" t="s">
        <v>452</v>
      </c>
    </row>
    <row r="4016" spans="1:5" x14ac:dyDescent="0.2">
      <c r="A4016" t="s">
        <v>740</v>
      </c>
      <c r="B4016" t="s">
        <v>80</v>
      </c>
      <c r="C4016" t="s">
        <v>384</v>
      </c>
      <c r="D4016" t="s">
        <v>387</v>
      </c>
      <c r="E4016" t="s">
        <v>476</v>
      </c>
    </row>
    <row r="4017" spans="1:5" x14ac:dyDescent="0.2">
      <c r="A4017" t="s">
        <v>740</v>
      </c>
      <c r="B4017" t="s">
        <v>80</v>
      </c>
      <c r="C4017" t="s">
        <v>384</v>
      </c>
      <c r="D4017" t="s">
        <v>387</v>
      </c>
      <c r="E4017" t="s">
        <v>446</v>
      </c>
    </row>
    <row r="4018" spans="1:5" x14ac:dyDescent="0.2">
      <c r="A4018" t="s">
        <v>740</v>
      </c>
      <c r="B4018" t="s">
        <v>80</v>
      </c>
      <c r="C4018" t="s">
        <v>384</v>
      </c>
      <c r="D4018" t="s">
        <v>387</v>
      </c>
      <c r="E4018" t="s">
        <v>499</v>
      </c>
    </row>
    <row r="4019" spans="1:5" x14ac:dyDescent="0.2">
      <c r="A4019" t="s">
        <v>740</v>
      </c>
      <c r="B4019" t="s">
        <v>80</v>
      </c>
      <c r="C4019" t="s">
        <v>384</v>
      </c>
      <c r="D4019" t="s">
        <v>387</v>
      </c>
      <c r="E4019" t="s">
        <v>447</v>
      </c>
    </row>
    <row r="4020" spans="1:5" x14ac:dyDescent="0.2">
      <c r="A4020" t="s">
        <v>740</v>
      </c>
      <c r="B4020" t="s">
        <v>80</v>
      </c>
      <c r="C4020" t="s">
        <v>384</v>
      </c>
      <c r="D4020" t="s">
        <v>387</v>
      </c>
      <c r="E4020" t="s">
        <v>448</v>
      </c>
    </row>
    <row r="4021" spans="1:5" x14ac:dyDescent="0.2">
      <c r="A4021" t="s">
        <v>740</v>
      </c>
      <c r="B4021" t="s">
        <v>80</v>
      </c>
      <c r="C4021" t="s">
        <v>384</v>
      </c>
      <c r="D4021" t="s">
        <v>106</v>
      </c>
      <c r="E4021" t="s">
        <v>575</v>
      </c>
    </row>
    <row r="4022" spans="1:5" x14ac:dyDescent="0.2">
      <c r="A4022" t="s">
        <v>740</v>
      </c>
      <c r="B4022" t="s">
        <v>80</v>
      </c>
      <c r="C4022" t="s">
        <v>384</v>
      </c>
      <c r="D4022" t="s">
        <v>387</v>
      </c>
      <c r="E4022" t="s">
        <v>449</v>
      </c>
    </row>
    <row r="4023" spans="1:5" x14ac:dyDescent="0.2">
      <c r="A4023" t="s">
        <v>740</v>
      </c>
      <c r="B4023" t="s">
        <v>254</v>
      </c>
      <c r="C4023" t="s">
        <v>384</v>
      </c>
      <c r="D4023" t="s">
        <v>226</v>
      </c>
      <c r="E4023" t="s">
        <v>394</v>
      </c>
    </row>
    <row r="4024" spans="1:5" x14ac:dyDescent="0.2">
      <c r="A4024" t="s">
        <v>740</v>
      </c>
      <c r="B4024" t="s">
        <v>254</v>
      </c>
      <c r="C4024" t="s">
        <v>384</v>
      </c>
      <c r="D4024" t="s">
        <v>226</v>
      </c>
      <c r="E4024" t="s">
        <v>393</v>
      </c>
    </row>
    <row r="4025" spans="1:5" x14ac:dyDescent="0.2">
      <c r="A4025" t="s">
        <v>740</v>
      </c>
      <c r="B4025" t="s">
        <v>75</v>
      </c>
      <c r="C4025" t="s">
        <v>384</v>
      </c>
      <c r="D4025" t="s">
        <v>270</v>
      </c>
      <c r="E4025" t="s">
        <v>525</v>
      </c>
    </row>
    <row r="4026" spans="1:5" x14ac:dyDescent="0.2">
      <c r="A4026" t="s">
        <v>740</v>
      </c>
      <c r="B4026" t="s">
        <v>75</v>
      </c>
      <c r="C4026" t="s">
        <v>384</v>
      </c>
      <c r="D4026" t="s">
        <v>98</v>
      </c>
      <c r="E4026" t="s">
        <v>604</v>
      </c>
    </row>
    <row r="4027" spans="1:5" x14ac:dyDescent="0.2">
      <c r="A4027" t="s">
        <v>740</v>
      </c>
      <c r="B4027" t="s">
        <v>75</v>
      </c>
      <c r="C4027" t="s">
        <v>384</v>
      </c>
      <c r="D4027" t="s">
        <v>270</v>
      </c>
      <c r="E4027" t="s">
        <v>526</v>
      </c>
    </row>
    <row r="4028" spans="1:5" x14ac:dyDescent="0.2">
      <c r="A4028" t="s">
        <v>740</v>
      </c>
      <c r="B4028" t="s">
        <v>75</v>
      </c>
      <c r="C4028" t="s">
        <v>384</v>
      </c>
      <c r="D4028" t="s">
        <v>270</v>
      </c>
      <c r="E4028" t="s">
        <v>527</v>
      </c>
    </row>
    <row r="4029" spans="1:5" x14ac:dyDescent="0.2">
      <c r="A4029" t="s">
        <v>740</v>
      </c>
      <c r="B4029" t="s">
        <v>75</v>
      </c>
      <c r="C4029" t="s">
        <v>384</v>
      </c>
      <c r="D4029" t="s">
        <v>270</v>
      </c>
      <c r="E4029" t="s">
        <v>528</v>
      </c>
    </row>
    <row r="4030" spans="1:5" x14ac:dyDescent="0.2">
      <c r="A4030" t="s">
        <v>740</v>
      </c>
      <c r="B4030" t="s">
        <v>75</v>
      </c>
      <c r="C4030" t="s">
        <v>384</v>
      </c>
      <c r="D4030" t="s">
        <v>341</v>
      </c>
      <c r="E4030" t="s">
        <v>632</v>
      </c>
    </row>
    <row r="4031" spans="1:5" x14ac:dyDescent="0.2">
      <c r="A4031" t="s">
        <v>740</v>
      </c>
      <c r="B4031" t="s">
        <v>75</v>
      </c>
      <c r="C4031" t="s">
        <v>384</v>
      </c>
      <c r="D4031" t="s">
        <v>341</v>
      </c>
      <c r="E4031" t="s">
        <v>633</v>
      </c>
    </row>
    <row r="4032" spans="1:5" x14ac:dyDescent="0.2">
      <c r="A4032" t="s">
        <v>740</v>
      </c>
      <c r="B4032" t="s">
        <v>75</v>
      </c>
      <c r="C4032" t="s">
        <v>384</v>
      </c>
      <c r="D4032" t="s">
        <v>387</v>
      </c>
      <c r="E4032" t="s">
        <v>476</v>
      </c>
    </row>
    <row r="4033" spans="1:5" x14ac:dyDescent="0.2">
      <c r="A4033" t="s">
        <v>740</v>
      </c>
      <c r="B4033" t="s">
        <v>75</v>
      </c>
      <c r="C4033" t="s">
        <v>384</v>
      </c>
      <c r="D4033" t="s">
        <v>387</v>
      </c>
      <c r="E4033" t="s">
        <v>448</v>
      </c>
    </row>
    <row r="4034" spans="1:5" x14ac:dyDescent="0.2">
      <c r="A4034" t="s">
        <v>740</v>
      </c>
      <c r="B4034" t="s">
        <v>75</v>
      </c>
      <c r="C4034" t="s">
        <v>386</v>
      </c>
      <c r="D4034" t="s">
        <v>372</v>
      </c>
    </row>
    <row r="4035" spans="1:5" x14ac:dyDescent="0.2">
      <c r="A4035" t="s">
        <v>740</v>
      </c>
      <c r="B4035" t="s">
        <v>341</v>
      </c>
      <c r="C4035" t="s">
        <v>384</v>
      </c>
      <c r="D4035" t="s">
        <v>387</v>
      </c>
      <c r="E4035" t="s">
        <v>498</v>
      </c>
    </row>
    <row r="4036" spans="1:5" x14ac:dyDescent="0.2">
      <c r="A4036" t="s">
        <v>740</v>
      </c>
      <c r="B4036" t="s">
        <v>341</v>
      </c>
      <c r="C4036" t="s">
        <v>384</v>
      </c>
      <c r="D4036" t="s">
        <v>387</v>
      </c>
      <c r="E4036" t="s">
        <v>476</v>
      </c>
    </row>
    <row r="4037" spans="1:5" x14ac:dyDescent="0.2">
      <c r="A4037" t="s">
        <v>740</v>
      </c>
      <c r="B4037" t="s">
        <v>341</v>
      </c>
      <c r="C4037" t="s">
        <v>384</v>
      </c>
      <c r="D4037" t="s">
        <v>387</v>
      </c>
      <c r="E4037" t="s">
        <v>448</v>
      </c>
    </row>
    <row r="4038" spans="1:5" x14ac:dyDescent="0.2">
      <c r="A4038" t="s">
        <v>740</v>
      </c>
      <c r="B4038" t="s">
        <v>341</v>
      </c>
      <c r="C4038" t="s">
        <v>384</v>
      </c>
      <c r="D4038" t="s">
        <v>387</v>
      </c>
      <c r="E4038" t="s">
        <v>634</v>
      </c>
    </row>
    <row r="4039" spans="1:5" x14ac:dyDescent="0.2">
      <c r="A4039" t="s">
        <v>740</v>
      </c>
      <c r="B4039" t="s">
        <v>341</v>
      </c>
      <c r="C4039" t="s">
        <v>384</v>
      </c>
      <c r="D4039" t="s">
        <v>387</v>
      </c>
      <c r="E4039" t="s">
        <v>548</v>
      </c>
    </row>
    <row r="4040" spans="1:5" x14ac:dyDescent="0.2">
      <c r="A4040" t="s">
        <v>740</v>
      </c>
      <c r="B4040" t="s">
        <v>341</v>
      </c>
      <c r="C4040" t="s">
        <v>384</v>
      </c>
      <c r="D4040" t="s">
        <v>387</v>
      </c>
      <c r="E4040" t="s">
        <v>635</v>
      </c>
    </row>
    <row r="4041" spans="1:5" x14ac:dyDescent="0.2">
      <c r="A4041" t="s">
        <v>740</v>
      </c>
      <c r="B4041" t="s">
        <v>341</v>
      </c>
      <c r="C4041" t="s">
        <v>384</v>
      </c>
      <c r="D4041" t="s">
        <v>387</v>
      </c>
      <c r="E4041" t="s">
        <v>455</v>
      </c>
    </row>
    <row r="4042" spans="1:5" x14ac:dyDescent="0.2">
      <c r="A4042" t="s">
        <v>740</v>
      </c>
      <c r="B4042" t="s">
        <v>341</v>
      </c>
      <c r="C4042" t="s">
        <v>384</v>
      </c>
      <c r="D4042" t="s">
        <v>387</v>
      </c>
      <c r="E4042" t="s">
        <v>530</v>
      </c>
    </row>
    <row r="4043" spans="1:5" x14ac:dyDescent="0.2">
      <c r="A4043" t="s">
        <v>740</v>
      </c>
      <c r="B4043" t="s">
        <v>341</v>
      </c>
      <c r="C4043" t="s">
        <v>384</v>
      </c>
      <c r="D4043" t="s">
        <v>387</v>
      </c>
      <c r="E4043" t="s">
        <v>449</v>
      </c>
    </row>
    <row r="4044" spans="1:5" x14ac:dyDescent="0.2">
      <c r="A4044" t="s">
        <v>740</v>
      </c>
      <c r="B4044" t="s">
        <v>263</v>
      </c>
      <c r="C4044" t="s">
        <v>384</v>
      </c>
      <c r="D4044" t="s">
        <v>387</v>
      </c>
      <c r="E4044" t="s">
        <v>448</v>
      </c>
    </row>
    <row r="4045" spans="1:5" x14ac:dyDescent="0.2">
      <c r="A4045" t="s">
        <v>740</v>
      </c>
      <c r="B4045" t="s">
        <v>263</v>
      </c>
      <c r="C4045" t="s">
        <v>384</v>
      </c>
      <c r="D4045" t="s">
        <v>387</v>
      </c>
      <c r="E4045" t="s">
        <v>636</v>
      </c>
    </row>
    <row r="4046" spans="1:5" x14ac:dyDescent="0.2">
      <c r="A4046" t="s">
        <v>740</v>
      </c>
      <c r="B4046" t="s">
        <v>263</v>
      </c>
      <c r="C4046" t="s">
        <v>384</v>
      </c>
      <c r="D4046" t="s">
        <v>387</v>
      </c>
      <c r="E4046" t="s">
        <v>635</v>
      </c>
    </row>
    <row r="4047" spans="1:5" x14ac:dyDescent="0.2">
      <c r="A4047" t="s">
        <v>740</v>
      </c>
      <c r="B4047" t="s">
        <v>263</v>
      </c>
      <c r="C4047" t="s">
        <v>384</v>
      </c>
      <c r="D4047" t="s">
        <v>387</v>
      </c>
      <c r="E4047" t="s">
        <v>466</v>
      </c>
    </row>
    <row r="4048" spans="1:5" x14ac:dyDescent="0.2">
      <c r="A4048" t="s">
        <v>740</v>
      </c>
      <c r="B4048" t="s">
        <v>263</v>
      </c>
      <c r="C4048" t="s">
        <v>384</v>
      </c>
      <c r="D4048" t="s">
        <v>387</v>
      </c>
      <c r="E4048" t="s">
        <v>637</v>
      </c>
    </row>
    <row r="4049" spans="1:5" x14ac:dyDescent="0.2">
      <c r="A4049" t="s">
        <v>740</v>
      </c>
      <c r="B4049" t="s">
        <v>263</v>
      </c>
      <c r="C4049" t="s">
        <v>384</v>
      </c>
      <c r="D4049" t="s">
        <v>387</v>
      </c>
      <c r="E4049" t="s">
        <v>449</v>
      </c>
    </row>
    <row r="4050" spans="1:5" x14ac:dyDescent="0.2">
      <c r="A4050" t="s">
        <v>740</v>
      </c>
      <c r="B4050" t="s">
        <v>263</v>
      </c>
      <c r="C4050" t="s">
        <v>384</v>
      </c>
      <c r="D4050" t="s">
        <v>387</v>
      </c>
      <c r="E4050" t="s">
        <v>638</v>
      </c>
    </row>
    <row r="4051" spans="1:5" x14ac:dyDescent="0.2">
      <c r="A4051" t="s">
        <v>740</v>
      </c>
      <c r="B4051" t="s">
        <v>263</v>
      </c>
      <c r="C4051" t="s">
        <v>384</v>
      </c>
      <c r="D4051" t="s">
        <v>387</v>
      </c>
      <c r="E4051" t="s">
        <v>498</v>
      </c>
    </row>
    <row r="4052" spans="1:5" x14ac:dyDescent="0.2">
      <c r="A4052" t="s">
        <v>740</v>
      </c>
      <c r="B4052" t="s">
        <v>263</v>
      </c>
      <c r="C4052" t="s">
        <v>384</v>
      </c>
      <c r="D4052" t="s">
        <v>387</v>
      </c>
      <c r="E4052" t="s">
        <v>524</v>
      </c>
    </row>
    <row r="4053" spans="1:5" x14ac:dyDescent="0.2">
      <c r="A4053" t="s">
        <v>740</v>
      </c>
      <c r="B4053" t="s">
        <v>263</v>
      </c>
      <c r="C4053" t="s">
        <v>384</v>
      </c>
      <c r="D4053" t="s">
        <v>387</v>
      </c>
      <c r="E4053" t="s">
        <v>452</v>
      </c>
    </row>
    <row r="4054" spans="1:5" x14ac:dyDescent="0.2">
      <c r="A4054" t="s">
        <v>740</v>
      </c>
      <c r="B4054" t="s">
        <v>263</v>
      </c>
      <c r="C4054" t="s">
        <v>384</v>
      </c>
      <c r="D4054" t="s">
        <v>387</v>
      </c>
      <c r="E4054" t="s">
        <v>639</v>
      </c>
    </row>
    <row r="4055" spans="1:5" x14ac:dyDescent="0.2">
      <c r="A4055" t="s">
        <v>740</v>
      </c>
      <c r="B4055" t="s">
        <v>263</v>
      </c>
      <c r="C4055" t="s">
        <v>384</v>
      </c>
      <c r="D4055" t="s">
        <v>387</v>
      </c>
      <c r="E4055" t="s">
        <v>476</v>
      </c>
    </row>
    <row r="4056" spans="1:5" x14ac:dyDescent="0.2">
      <c r="A4056" t="s">
        <v>740</v>
      </c>
      <c r="B4056" t="s">
        <v>263</v>
      </c>
      <c r="C4056" t="s">
        <v>384</v>
      </c>
      <c r="D4056" t="s">
        <v>387</v>
      </c>
      <c r="E4056" t="s">
        <v>446</v>
      </c>
    </row>
    <row r="4057" spans="1:5" x14ac:dyDescent="0.2">
      <c r="A4057" t="s">
        <v>740</v>
      </c>
      <c r="B4057" t="s">
        <v>263</v>
      </c>
      <c r="C4057" t="s">
        <v>384</v>
      </c>
      <c r="D4057" t="s">
        <v>387</v>
      </c>
      <c r="E4057" t="s">
        <v>499</v>
      </c>
    </row>
    <row r="4058" spans="1:5" x14ac:dyDescent="0.2">
      <c r="A4058" t="s">
        <v>740</v>
      </c>
      <c r="B4058" t="s">
        <v>263</v>
      </c>
      <c r="C4058" t="s">
        <v>384</v>
      </c>
      <c r="D4058" t="s">
        <v>387</v>
      </c>
      <c r="E4058" t="s">
        <v>465</v>
      </c>
    </row>
    <row r="4059" spans="1:5" x14ac:dyDescent="0.2">
      <c r="A4059" t="s">
        <v>740</v>
      </c>
      <c r="B4059" t="s">
        <v>263</v>
      </c>
      <c r="C4059" t="s">
        <v>384</v>
      </c>
      <c r="D4059" t="s">
        <v>387</v>
      </c>
      <c r="E4059" t="s">
        <v>500</v>
      </c>
    </row>
    <row r="4060" spans="1:5" x14ac:dyDescent="0.2">
      <c r="A4060" t="s">
        <v>740</v>
      </c>
      <c r="B4060" t="s">
        <v>263</v>
      </c>
      <c r="C4060" t="s">
        <v>384</v>
      </c>
      <c r="D4060" t="s">
        <v>387</v>
      </c>
      <c r="E4060" t="s">
        <v>640</v>
      </c>
    </row>
    <row r="4061" spans="1:5" x14ac:dyDescent="0.2">
      <c r="A4061" t="s">
        <v>740</v>
      </c>
      <c r="B4061" t="s">
        <v>263</v>
      </c>
      <c r="C4061" t="s">
        <v>384</v>
      </c>
      <c r="D4061" t="s">
        <v>387</v>
      </c>
      <c r="E4061" t="s">
        <v>501</v>
      </c>
    </row>
    <row r="4062" spans="1:5" x14ac:dyDescent="0.2">
      <c r="A4062" t="s">
        <v>740</v>
      </c>
      <c r="B4062" t="s">
        <v>263</v>
      </c>
      <c r="C4062" t="s">
        <v>384</v>
      </c>
      <c r="D4062" t="s">
        <v>387</v>
      </c>
      <c r="E4062" t="s">
        <v>447</v>
      </c>
    </row>
    <row r="4063" spans="1:5" x14ac:dyDescent="0.2">
      <c r="A4063" t="s">
        <v>740</v>
      </c>
      <c r="B4063" t="s">
        <v>41</v>
      </c>
      <c r="C4063" t="s">
        <v>384</v>
      </c>
      <c r="D4063" t="s">
        <v>387</v>
      </c>
      <c r="E4063" t="s">
        <v>452</v>
      </c>
    </row>
    <row r="4064" spans="1:5" x14ac:dyDescent="0.2">
      <c r="A4064" t="s">
        <v>740</v>
      </c>
      <c r="B4064" t="s">
        <v>41</v>
      </c>
      <c r="C4064" t="s">
        <v>384</v>
      </c>
      <c r="D4064" t="s">
        <v>387</v>
      </c>
      <c r="E4064" t="s">
        <v>448</v>
      </c>
    </row>
    <row r="4065" spans="1:5" x14ac:dyDescent="0.2">
      <c r="A4065" t="s">
        <v>740</v>
      </c>
      <c r="B4065" t="s">
        <v>41</v>
      </c>
      <c r="C4065" t="s">
        <v>384</v>
      </c>
      <c r="D4065" t="s">
        <v>387</v>
      </c>
      <c r="E4065" t="s">
        <v>449</v>
      </c>
    </row>
    <row r="4066" spans="1:5" x14ac:dyDescent="0.2">
      <c r="A4066" t="s">
        <v>740</v>
      </c>
      <c r="B4066" t="s">
        <v>169</v>
      </c>
      <c r="C4066" t="s">
        <v>384</v>
      </c>
      <c r="D4066" t="s">
        <v>387</v>
      </c>
      <c r="E4066" t="s">
        <v>524</v>
      </c>
    </row>
    <row r="4067" spans="1:5" x14ac:dyDescent="0.2">
      <c r="A4067" t="s">
        <v>740</v>
      </c>
      <c r="B4067" t="s">
        <v>169</v>
      </c>
      <c r="C4067" t="s">
        <v>384</v>
      </c>
      <c r="D4067" t="s">
        <v>387</v>
      </c>
      <c r="E4067" t="s">
        <v>447</v>
      </c>
    </row>
    <row r="4068" spans="1:5" x14ac:dyDescent="0.2">
      <c r="A4068" t="s">
        <v>740</v>
      </c>
      <c r="B4068" t="s">
        <v>169</v>
      </c>
      <c r="C4068" t="s">
        <v>384</v>
      </c>
      <c r="D4068" t="s">
        <v>387</v>
      </c>
      <c r="E4068" t="s">
        <v>448</v>
      </c>
    </row>
    <row r="4069" spans="1:5" x14ac:dyDescent="0.2">
      <c r="A4069" t="s">
        <v>740</v>
      </c>
      <c r="B4069" t="s">
        <v>169</v>
      </c>
      <c r="C4069" t="s">
        <v>384</v>
      </c>
      <c r="D4069" t="s">
        <v>232</v>
      </c>
      <c r="E4069" t="s">
        <v>464</v>
      </c>
    </row>
    <row r="4070" spans="1:5" x14ac:dyDescent="0.2">
      <c r="A4070" t="s">
        <v>740</v>
      </c>
      <c r="B4070" t="s">
        <v>169</v>
      </c>
      <c r="C4070" t="s">
        <v>384</v>
      </c>
      <c r="D4070" t="s">
        <v>387</v>
      </c>
      <c r="E4070" t="s">
        <v>466</v>
      </c>
    </row>
    <row r="4071" spans="1:5" x14ac:dyDescent="0.2">
      <c r="A4071" t="s">
        <v>740</v>
      </c>
      <c r="B4071" t="s">
        <v>169</v>
      </c>
      <c r="C4071" t="s">
        <v>384</v>
      </c>
      <c r="D4071" t="s">
        <v>106</v>
      </c>
      <c r="E4071" t="s">
        <v>575</v>
      </c>
    </row>
    <row r="4072" spans="1:5" x14ac:dyDescent="0.2">
      <c r="A4072" t="s">
        <v>740</v>
      </c>
      <c r="B4072" t="s">
        <v>169</v>
      </c>
      <c r="C4072" t="s">
        <v>384</v>
      </c>
      <c r="D4072" t="s">
        <v>232</v>
      </c>
      <c r="E4072" t="s">
        <v>555</v>
      </c>
    </row>
    <row r="4073" spans="1:5" x14ac:dyDescent="0.2">
      <c r="A4073" t="s">
        <v>740</v>
      </c>
      <c r="B4073" t="s">
        <v>169</v>
      </c>
      <c r="C4073" t="s">
        <v>384</v>
      </c>
      <c r="D4073" t="s">
        <v>387</v>
      </c>
      <c r="E4073" t="s">
        <v>449</v>
      </c>
    </row>
    <row r="4074" spans="1:5" x14ac:dyDescent="0.2">
      <c r="A4074" t="s">
        <v>740</v>
      </c>
      <c r="B4074" t="s">
        <v>198</v>
      </c>
      <c r="C4074" t="s">
        <v>384</v>
      </c>
      <c r="D4074" t="s">
        <v>387</v>
      </c>
      <c r="E4074" t="s">
        <v>448</v>
      </c>
    </row>
    <row r="4075" spans="1:5" x14ac:dyDescent="0.2">
      <c r="A4075" t="s">
        <v>740</v>
      </c>
      <c r="B4075" t="s">
        <v>198</v>
      </c>
      <c r="C4075" t="s">
        <v>384</v>
      </c>
      <c r="D4075" t="s">
        <v>232</v>
      </c>
      <c r="E4075" t="s">
        <v>503</v>
      </c>
    </row>
    <row r="4076" spans="1:5" x14ac:dyDescent="0.2">
      <c r="A4076" t="s">
        <v>740</v>
      </c>
      <c r="B4076" t="s">
        <v>198</v>
      </c>
      <c r="C4076" t="s">
        <v>384</v>
      </c>
      <c r="D4076" t="s">
        <v>387</v>
      </c>
      <c r="E4076" t="s">
        <v>466</v>
      </c>
    </row>
    <row r="4077" spans="1:5" x14ac:dyDescent="0.2">
      <c r="A4077" t="s">
        <v>740</v>
      </c>
      <c r="B4077" t="s">
        <v>198</v>
      </c>
      <c r="C4077" t="s">
        <v>384</v>
      </c>
      <c r="D4077" t="s">
        <v>387</v>
      </c>
      <c r="E4077" t="s">
        <v>449</v>
      </c>
    </row>
    <row r="4078" spans="1:5" x14ac:dyDescent="0.2">
      <c r="A4078" t="s">
        <v>740</v>
      </c>
      <c r="B4078" t="s">
        <v>58</v>
      </c>
      <c r="C4078" t="s">
        <v>384</v>
      </c>
      <c r="D4078" t="s">
        <v>387</v>
      </c>
      <c r="E4078" t="s">
        <v>641</v>
      </c>
    </row>
    <row r="4079" spans="1:5" x14ac:dyDescent="0.2">
      <c r="A4079" t="s">
        <v>740</v>
      </c>
      <c r="B4079" t="s">
        <v>58</v>
      </c>
      <c r="C4079" t="s">
        <v>384</v>
      </c>
      <c r="D4079" t="s">
        <v>387</v>
      </c>
      <c r="E4079" t="s">
        <v>446</v>
      </c>
    </row>
    <row r="4080" spans="1:5" x14ac:dyDescent="0.2">
      <c r="A4080" t="s">
        <v>740</v>
      </c>
      <c r="B4080" t="s">
        <v>58</v>
      </c>
      <c r="C4080" t="s">
        <v>384</v>
      </c>
      <c r="D4080" t="s">
        <v>387</v>
      </c>
      <c r="E4080" t="s">
        <v>448</v>
      </c>
    </row>
    <row r="4081" spans="1:5" x14ac:dyDescent="0.2">
      <c r="A4081" t="s">
        <v>740</v>
      </c>
      <c r="B4081" t="s">
        <v>157</v>
      </c>
      <c r="C4081" t="s">
        <v>384</v>
      </c>
      <c r="D4081" t="s">
        <v>387</v>
      </c>
      <c r="E4081" t="s">
        <v>641</v>
      </c>
    </row>
    <row r="4082" spans="1:5" x14ac:dyDescent="0.2">
      <c r="A4082" t="s">
        <v>740</v>
      </c>
      <c r="B4082" t="s">
        <v>157</v>
      </c>
      <c r="C4082" t="s">
        <v>384</v>
      </c>
      <c r="D4082" t="s">
        <v>387</v>
      </c>
      <c r="E4082" t="s">
        <v>476</v>
      </c>
    </row>
    <row r="4083" spans="1:5" x14ac:dyDescent="0.2">
      <c r="A4083" t="s">
        <v>740</v>
      </c>
      <c r="B4083" t="s">
        <v>157</v>
      </c>
      <c r="C4083" t="s">
        <v>384</v>
      </c>
      <c r="D4083" t="s">
        <v>387</v>
      </c>
      <c r="E4083" t="s">
        <v>446</v>
      </c>
    </row>
    <row r="4084" spans="1:5" x14ac:dyDescent="0.2">
      <c r="A4084" t="s">
        <v>740</v>
      </c>
      <c r="B4084" t="s">
        <v>157</v>
      </c>
      <c r="C4084" t="s">
        <v>384</v>
      </c>
      <c r="D4084" t="s">
        <v>387</v>
      </c>
      <c r="E4084" t="s">
        <v>448</v>
      </c>
    </row>
    <row r="4085" spans="1:5" x14ac:dyDescent="0.2">
      <c r="A4085" t="s">
        <v>740</v>
      </c>
      <c r="B4085" t="s">
        <v>357</v>
      </c>
      <c r="C4085" t="s">
        <v>384</v>
      </c>
      <c r="D4085" t="s">
        <v>198</v>
      </c>
      <c r="E4085" t="s">
        <v>519</v>
      </c>
    </row>
    <row r="4086" spans="1:5" x14ac:dyDescent="0.2">
      <c r="A4086" t="s">
        <v>740</v>
      </c>
      <c r="B4086" t="s">
        <v>357</v>
      </c>
      <c r="C4086" t="s">
        <v>384</v>
      </c>
      <c r="D4086" t="s">
        <v>198</v>
      </c>
      <c r="E4086" t="s">
        <v>521</v>
      </c>
    </row>
    <row r="4087" spans="1:5" x14ac:dyDescent="0.2">
      <c r="A4087" t="s">
        <v>740</v>
      </c>
      <c r="B4087" t="s">
        <v>357</v>
      </c>
      <c r="C4087" t="s">
        <v>384</v>
      </c>
      <c r="D4087" t="s">
        <v>387</v>
      </c>
      <c r="E4087" t="s">
        <v>448</v>
      </c>
    </row>
    <row r="4088" spans="1:5" x14ac:dyDescent="0.2">
      <c r="A4088" t="s">
        <v>740</v>
      </c>
      <c r="B4088" t="s">
        <v>357</v>
      </c>
      <c r="C4088" t="s">
        <v>384</v>
      </c>
      <c r="D4088" t="s">
        <v>232</v>
      </c>
      <c r="E4088" t="s">
        <v>503</v>
      </c>
    </row>
    <row r="4089" spans="1:5" x14ac:dyDescent="0.2">
      <c r="A4089" t="s">
        <v>740</v>
      </c>
      <c r="B4089" t="s">
        <v>357</v>
      </c>
      <c r="C4089" t="s">
        <v>384</v>
      </c>
      <c r="D4089" t="s">
        <v>232</v>
      </c>
      <c r="E4089" t="s">
        <v>464</v>
      </c>
    </row>
    <row r="4090" spans="1:5" x14ac:dyDescent="0.2">
      <c r="A4090" t="s">
        <v>740</v>
      </c>
      <c r="B4090" t="s">
        <v>357</v>
      </c>
      <c r="C4090" t="s">
        <v>384</v>
      </c>
      <c r="D4090" t="s">
        <v>232</v>
      </c>
      <c r="E4090" t="s">
        <v>642</v>
      </c>
    </row>
    <row r="4091" spans="1:5" x14ac:dyDescent="0.2">
      <c r="A4091" t="s">
        <v>740</v>
      </c>
      <c r="B4091" t="s">
        <v>357</v>
      </c>
      <c r="C4091" t="s">
        <v>384</v>
      </c>
      <c r="D4091" t="s">
        <v>387</v>
      </c>
      <c r="E4091" t="s">
        <v>449</v>
      </c>
    </row>
    <row r="4092" spans="1:5" x14ac:dyDescent="0.2">
      <c r="A4092" t="s">
        <v>740</v>
      </c>
      <c r="B4092" t="s">
        <v>326</v>
      </c>
      <c r="C4092" t="s">
        <v>384</v>
      </c>
      <c r="D4092" t="s">
        <v>202</v>
      </c>
      <c r="E4092" t="s">
        <v>443</v>
      </c>
    </row>
    <row r="4093" spans="1:5" x14ac:dyDescent="0.2">
      <c r="A4093" t="s">
        <v>740</v>
      </c>
      <c r="B4093" t="s">
        <v>326</v>
      </c>
      <c r="C4093" t="s">
        <v>384</v>
      </c>
      <c r="D4093" t="s">
        <v>102</v>
      </c>
      <c r="E4093" t="s">
        <v>643</v>
      </c>
    </row>
    <row r="4094" spans="1:5" x14ac:dyDescent="0.2">
      <c r="A4094" t="s">
        <v>740</v>
      </c>
      <c r="B4094" t="s">
        <v>326</v>
      </c>
      <c r="C4094" t="s">
        <v>386</v>
      </c>
      <c r="D4094" t="s">
        <v>76</v>
      </c>
    </row>
    <row r="4095" spans="1:5" x14ac:dyDescent="0.2">
      <c r="A4095" t="s">
        <v>740</v>
      </c>
      <c r="B4095" t="s">
        <v>326</v>
      </c>
      <c r="C4095" t="s">
        <v>386</v>
      </c>
      <c r="D4095" t="s">
        <v>305</v>
      </c>
    </row>
    <row r="4096" spans="1:5" x14ac:dyDescent="0.2">
      <c r="A4096" t="s">
        <v>740</v>
      </c>
      <c r="B4096" t="s">
        <v>326</v>
      </c>
      <c r="C4096" t="s">
        <v>386</v>
      </c>
      <c r="D4096" t="s">
        <v>367</v>
      </c>
    </row>
    <row r="4097" spans="1:5" x14ac:dyDescent="0.2">
      <c r="A4097" t="s">
        <v>740</v>
      </c>
      <c r="B4097" t="s">
        <v>326</v>
      </c>
      <c r="C4097" t="s">
        <v>386</v>
      </c>
      <c r="D4097" t="s">
        <v>364</v>
      </c>
    </row>
    <row r="4098" spans="1:5" x14ac:dyDescent="0.2">
      <c r="A4098" t="s">
        <v>740</v>
      </c>
      <c r="B4098" t="s">
        <v>326</v>
      </c>
      <c r="C4098" t="s">
        <v>386</v>
      </c>
      <c r="D4098" t="s">
        <v>17</v>
      </c>
    </row>
    <row r="4099" spans="1:5" x14ac:dyDescent="0.2">
      <c r="A4099" t="s">
        <v>740</v>
      </c>
      <c r="B4099" t="s">
        <v>326</v>
      </c>
      <c r="C4099" t="s">
        <v>386</v>
      </c>
      <c r="D4099" t="s">
        <v>108</v>
      </c>
    </row>
    <row r="4100" spans="1:5" x14ac:dyDescent="0.2">
      <c r="A4100" t="s">
        <v>740</v>
      </c>
      <c r="B4100" t="s">
        <v>326</v>
      </c>
      <c r="C4100" t="s">
        <v>386</v>
      </c>
      <c r="D4100" t="s">
        <v>271</v>
      </c>
    </row>
    <row r="4101" spans="1:5" x14ac:dyDescent="0.2">
      <c r="A4101" t="s">
        <v>740</v>
      </c>
      <c r="B4101" t="s">
        <v>327</v>
      </c>
      <c r="C4101" t="s">
        <v>384</v>
      </c>
      <c r="D4101" t="s">
        <v>202</v>
      </c>
      <c r="E4101" t="s">
        <v>443</v>
      </c>
    </row>
    <row r="4102" spans="1:5" x14ac:dyDescent="0.2">
      <c r="A4102" t="s">
        <v>740</v>
      </c>
      <c r="B4102" t="s">
        <v>327</v>
      </c>
      <c r="C4102" t="s">
        <v>386</v>
      </c>
      <c r="D4102" t="s">
        <v>326</v>
      </c>
    </row>
    <row r="4103" spans="1:5" x14ac:dyDescent="0.2">
      <c r="A4103" t="s">
        <v>740</v>
      </c>
      <c r="B4103" t="s">
        <v>327</v>
      </c>
      <c r="C4103" t="s">
        <v>386</v>
      </c>
      <c r="D4103" t="s">
        <v>179</v>
      </c>
    </row>
    <row r="4104" spans="1:5" x14ac:dyDescent="0.2">
      <c r="A4104" t="s">
        <v>740</v>
      </c>
      <c r="B4104" t="s">
        <v>327</v>
      </c>
      <c r="C4104" t="s">
        <v>386</v>
      </c>
      <c r="D4104" t="s">
        <v>305</v>
      </c>
    </row>
    <row r="4105" spans="1:5" x14ac:dyDescent="0.2">
      <c r="A4105" t="s">
        <v>740</v>
      </c>
      <c r="B4105" t="s">
        <v>327</v>
      </c>
      <c r="C4105" t="s">
        <v>386</v>
      </c>
      <c r="D4105" t="s">
        <v>148</v>
      </c>
    </row>
    <row r="4106" spans="1:5" x14ac:dyDescent="0.2">
      <c r="A4106" t="s">
        <v>740</v>
      </c>
      <c r="B4106" t="s">
        <v>327</v>
      </c>
      <c r="C4106" t="s">
        <v>386</v>
      </c>
      <c r="D4106" t="s">
        <v>364</v>
      </c>
    </row>
    <row r="4107" spans="1:5" x14ac:dyDescent="0.2">
      <c r="A4107" t="s">
        <v>740</v>
      </c>
      <c r="B4107" t="s">
        <v>301</v>
      </c>
      <c r="C4107" t="s">
        <v>384</v>
      </c>
      <c r="D4107" t="s">
        <v>202</v>
      </c>
      <c r="E4107" t="s">
        <v>443</v>
      </c>
    </row>
    <row r="4108" spans="1:5" x14ac:dyDescent="0.2">
      <c r="A4108" t="s">
        <v>740</v>
      </c>
      <c r="B4108" t="s">
        <v>301</v>
      </c>
      <c r="C4108" t="s">
        <v>384</v>
      </c>
      <c r="D4108" t="s">
        <v>226</v>
      </c>
      <c r="E4108" t="s">
        <v>394</v>
      </c>
    </row>
    <row r="4109" spans="1:5" x14ac:dyDescent="0.2">
      <c r="A4109" t="s">
        <v>740</v>
      </c>
      <c r="B4109" t="s">
        <v>301</v>
      </c>
      <c r="C4109" t="s">
        <v>384</v>
      </c>
      <c r="D4109" t="s">
        <v>226</v>
      </c>
      <c r="E4109" t="s">
        <v>393</v>
      </c>
    </row>
    <row r="4110" spans="1:5" x14ac:dyDescent="0.2">
      <c r="A4110" t="s">
        <v>740</v>
      </c>
      <c r="B4110" t="s">
        <v>301</v>
      </c>
      <c r="C4110" t="s">
        <v>384</v>
      </c>
      <c r="D4110" t="s">
        <v>232</v>
      </c>
      <c r="E4110" t="s">
        <v>544</v>
      </c>
    </row>
    <row r="4111" spans="1:5" x14ac:dyDescent="0.2">
      <c r="A4111" t="s">
        <v>740</v>
      </c>
      <c r="B4111" t="s">
        <v>301</v>
      </c>
      <c r="C4111" t="s">
        <v>386</v>
      </c>
      <c r="D4111" t="s">
        <v>326</v>
      </c>
    </row>
    <row r="4112" spans="1:5" x14ac:dyDescent="0.2">
      <c r="A4112" t="s">
        <v>740</v>
      </c>
      <c r="B4112" t="s">
        <v>301</v>
      </c>
      <c r="C4112" t="s">
        <v>386</v>
      </c>
      <c r="D4112" t="s">
        <v>305</v>
      </c>
    </row>
    <row r="4113" spans="1:5" x14ac:dyDescent="0.2">
      <c r="A4113" t="s">
        <v>740</v>
      </c>
      <c r="B4113" t="s">
        <v>301</v>
      </c>
      <c r="C4113" t="s">
        <v>386</v>
      </c>
      <c r="D4113" t="s">
        <v>368</v>
      </c>
    </row>
    <row r="4114" spans="1:5" x14ac:dyDescent="0.2">
      <c r="A4114" t="s">
        <v>740</v>
      </c>
      <c r="B4114" t="s">
        <v>301</v>
      </c>
      <c r="C4114" t="s">
        <v>386</v>
      </c>
      <c r="D4114" t="s">
        <v>93</v>
      </c>
    </row>
    <row r="4115" spans="1:5" x14ac:dyDescent="0.2">
      <c r="A4115" t="s">
        <v>740</v>
      </c>
      <c r="B4115" t="s">
        <v>301</v>
      </c>
      <c r="C4115" t="s">
        <v>386</v>
      </c>
      <c r="D4115" t="s">
        <v>364</v>
      </c>
    </row>
    <row r="4116" spans="1:5" x14ac:dyDescent="0.2">
      <c r="A4116" t="s">
        <v>740</v>
      </c>
      <c r="B4116" t="s">
        <v>367</v>
      </c>
      <c r="C4116" t="s">
        <v>384</v>
      </c>
      <c r="D4116" t="s">
        <v>202</v>
      </c>
      <c r="E4116" t="s">
        <v>443</v>
      </c>
    </row>
    <row r="4117" spans="1:5" x14ac:dyDescent="0.2">
      <c r="A4117" t="s">
        <v>740</v>
      </c>
      <c r="B4117" t="s">
        <v>367</v>
      </c>
      <c r="C4117" t="s">
        <v>384</v>
      </c>
      <c r="D4117" t="s">
        <v>387</v>
      </c>
      <c r="E4117" t="s">
        <v>445</v>
      </c>
    </row>
    <row r="4118" spans="1:5" x14ac:dyDescent="0.2">
      <c r="A4118" t="s">
        <v>740</v>
      </c>
      <c r="B4118" t="s">
        <v>367</v>
      </c>
      <c r="C4118" t="s">
        <v>384</v>
      </c>
      <c r="D4118" t="s">
        <v>387</v>
      </c>
      <c r="E4118" t="s">
        <v>644</v>
      </c>
    </row>
    <row r="4119" spans="1:5" x14ac:dyDescent="0.2">
      <c r="A4119" t="s">
        <v>740</v>
      </c>
      <c r="B4119" t="s">
        <v>367</v>
      </c>
      <c r="C4119" t="s">
        <v>384</v>
      </c>
      <c r="D4119" t="s">
        <v>387</v>
      </c>
      <c r="E4119" t="s">
        <v>645</v>
      </c>
    </row>
    <row r="4120" spans="1:5" x14ac:dyDescent="0.2">
      <c r="A4120" t="s">
        <v>740</v>
      </c>
      <c r="B4120" t="s">
        <v>367</v>
      </c>
      <c r="C4120" t="s">
        <v>384</v>
      </c>
      <c r="D4120" t="s">
        <v>387</v>
      </c>
      <c r="E4120" t="s">
        <v>646</v>
      </c>
    </row>
    <row r="4121" spans="1:5" x14ac:dyDescent="0.2">
      <c r="A4121" t="s">
        <v>740</v>
      </c>
      <c r="B4121" t="s">
        <v>367</v>
      </c>
      <c r="C4121" t="s">
        <v>384</v>
      </c>
      <c r="D4121" t="s">
        <v>387</v>
      </c>
      <c r="E4121" t="s">
        <v>454</v>
      </c>
    </row>
    <row r="4122" spans="1:5" x14ac:dyDescent="0.2">
      <c r="A4122" t="s">
        <v>740</v>
      </c>
      <c r="B4122" t="s">
        <v>367</v>
      </c>
      <c r="C4122" t="s">
        <v>384</v>
      </c>
      <c r="D4122" t="s">
        <v>387</v>
      </c>
      <c r="E4122" t="s">
        <v>428</v>
      </c>
    </row>
    <row r="4123" spans="1:5" x14ac:dyDescent="0.2">
      <c r="A4123" t="s">
        <v>740</v>
      </c>
      <c r="B4123" t="s">
        <v>367</v>
      </c>
      <c r="C4123" t="s">
        <v>384</v>
      </c>
      <c r="D4123" t="s">
        <v>387</v>
      </c>
      <c r="E4123" t="s">
        <v>451</v>
      </c>
    </row>
    <row r="4124" spans="1:5" x14ac:dyDescent="0.2">
      <c r="A4124" t="s">
        <v>740</v>
      </c>
      <c r="B4124" t="s">
        <v>367</v>
      </c>
      <c r="C4124" t="s">
        <v>386</v>
      </c>
      <c r="D4124" t="s">
        <v>305</v>
      </c>
    </row>
    <row r="4125" spans="1:5" x14ac:dyDescent="0.2">
      <c r="A4125" t="s">
        <v>740</v>
      </c>
      <c r="B4125" t="s">
        <v>367</v>
      </c>
      <c r="C4125" t="s">
        <v>386</v>
      </c>
      <c r="D4125" t="s">
        <v>364</v>
      </c>
    </row>
    <row r="4126" spans="1:5" x14ac:dyDescent="0.2">
      <c r="A4126" t="s">
        <v>740</v>
      </c>
      <c r="B4126" t="s">
        <v>69</v>
      </c>
      <c r="C4126" t="s">
        <v>386</v>
      </c>
      <c r="D4126" t="s">
        <v>72</v>
      </c>
    </row>
    <row r="4127" spans="1:5" x14ac:dyDescent="0.2">
      <c r="A4127" t="s">
        <v>740</v>
      </c>
      <c r="B4127" t="s">
        <v>69</v>
      </c>
      <c r="C4127" t="s">
        <v>386</v>
      </c>
      <c r="D4127" t="s">
        <v>305</v>
      </c>
    </row>
    <row r="4128" spans="1:5" x14ac:dyDescent="0.2">
      <c r="A4128" t="s">
        <v>740</v>
      </c>
      <c r="B4128" t="s">
        <v>69</v>
      </c>
      <c r="C4128" t="s">
        <v>386</v>
      </c>
      <c r="D4128" t="s">
        <v>172</v>
      </c>
    </row>
    <row r="4129" spans="1:5" x14ac:dyDescent="0.2">
      <c r="A4129" t="s">
        <v>740</v>
      </c>
      <c r="B4129" t="s">
        <v>69</v>
      </c>
      <c r="C4129" t="s">
        <v>386</v>
      </c>
      <c r="D4129" t="s">
        <v>94</v>
      </c>
    </row>
    <row r="4130" spans="1:5" x14ac:dyDescent="0.2">
      <c r="A4130" t="s">
        <v>740</v>
      </c>
      <c r="B4130" t="s">
        <v>163</v>
      </c>
      <c r="C4130" t="s">
        <v>384</v>
      </c>
      <c r="D4130" t="s">
        <v>72</v>
      </c>
      <c r="E4130" t="s">
        <v>647</v>
      </c>
    </row>
    <row r="4131" spans="1:5" x14ac:dyDescent="0.2">
      <c r="A4131" t="s">
        <v>740</v>
      </c>
      <c r="B4131" t="s">
        <v>163</v>
      </c>
      <c r="C4131" t="s">
        <v>384</v>
      </c>
      <c r="D4131" t="s">
        <v>72</v>
      </c>
      <c r="E4131" t="s">
        <v>648</v>
      </c>
    </row>
    <row r="4132" spans="1:5" x14ac:dyDescent="0.2">
      <c r="A4132" t="s">
        <v>740</v>
      </c>
      <c r="B4132" t="s">
        <v>163</v>
      </c>
      <c r="C4132" t="s">
        <v>384</v>
      </c>
      <c r="D4132" t="s">
        <v>72</v>
      </c>
      <c r="E4132" t="s">
        <v>649</v>
      </c>
    </row>
    <row r="4133" spans="1:5" x14ac:dyDescent="0.2">
      <c r="A4133" t="s">
        <v>740</v>
      </c>
      <c r="B4133" t="s">
        <v>163</v>
      </c>
      <c r="C4133" t="s">
        <v>384</v>
      </c>
      <c r="D4133" t="s">
        <v>72</v>
      </c>
      <c r="E4133" t="s">
        <v>650</v>
      </c>
    </row>
    <row r="4134" spans="1:5" x14ac:dyDescent="0.2">
      <c r="A4134" t="s">
        <v>740</v>
      </c>
      <c r="B4134" t="s">
        <v>163</v>
      </c>
      <c r="C4134" t="s">
        <v>386</v>
      </c>
      <c r="D4134" t="s">
        <v>305</v>
      </c>
    </row>
    <row r="4135" spans="1:5" x14ac:dyDescent="0.2">
      <c r="A4135" t="s">
        <v>740</v>
      </c>
      <c r="B4135" t="s">
        <v>163</v>
      </c>
      <c r="C4135" t="s">
        <v>386</v>
      </c>
      <c r="D4135" t="s">
        <v>69</v>
      </c>
    </row>
    <row r="4136" spans="1:5" x14ac:dyDescent="0.2">
      <c r="A4136" t="s">
        <v>740</v>
      </c>
      <c r="B4136" t="s">
        <v>163</v>
      </c>
      <c r="C4136" t="s">
        <v>386</v>
      </c>
      <c r="D4136" t="s">
        <v>72</v>
      </c>
    </row>
    <row r="4137" spans="1:5" x14ac:dyDescent="0.2">
      <c r="A4137" t="s">
        <v>740</v>
      </c>
      <c r="B4137" t="s">
        <v>163</v>
      </c>
      <c r="C4137" t="s">
        <v>386</v>
      </c>
      <c r="D4137" t="s">
        <v>172</v>
      </c>
    </row>
    <row r="4138" spans="1:5" x14ac:dyDescent="0.2">
      <c r="A4138" t="s">
        <v>740</v>
      </c>
      <c r="B4138" t="s">
        <v>14</v>
      </c>
      <c r="C4138" t="s">
        <v>386</v>
      </c>
      <c r="D4138" t="s">
        <v>69</v>
      </c>
    </row>
    <row r="4139" spans="1:5" x14ac:dyDescent="0.2">
      <c r="A4139" t="s">
        <v>740</v>
      </c>
      <c r="B4139" t="s">
        <v>14</v>
      </c>
      <c r="C4139" t="s">
        <v>386</v>
      </c>
      <c r="D4139" t="s">
        <v>83</v>
      </c>
    </row>
    <row r="4140" spans="1:5" x14ac:dyDescent="0.2">
      <c r="A4140" t="s">
        <v>740</v>
      </c>
      <c r="B4140" t="s">
        <v>14</v>
      </c>
      <c r="C4140" t="s">
        <v>386</v>
      </c>
      <c r="D4140" t="s">
        <v>72</v>
      </c>
    </row>
    <row r="4141" spans="1:5" x14ac:dyDescent="0.2">
      <c r="A4141" t="s">
        <v>740</v>
      </c>
      <c r="B4141" t="s">
        <v>14</v>
      </c>
      <c r="C4141" t="s">
        <v>386</v>
      </c>
      <c r="D4141" t="s">
        <v>179</v>
      </c>
    </row>
    <row r="4142" spans="1:5" x14ac:dyDescent="0.2">
      <c r="A4142" t="s">
        <v>740</v>
      </c>
      <c r="B4142" t="s">
        <v>14</v>
      </c>
      <c r="C4142" t="s">
        <v>386</v>
      </c>
      <c r="D4142" t="s">
        <v>305</v>
      </c>
    </row>
    <row r="4143" spans="1:5" x14ac:dyDescent="0.2">
      <c r="A4143" t="s">
        <v>740</v>
      </c>
      <c r="B4143" t="s">
        <v>14</v>
      </c>
      <c r="C4143" t="s">
        <v>386</v>
      </c>
      <c r="D4143" t="s">
        <v>172</v>
      </c>
    </row>
    <row r="4144" spans="1:5" x14ac:dyDescent="0.2">
      <c r="A4144" t="s">
        <v>740</v>
      </c>
      <c r="B4144" t="s">
        <v>14</v>
      </c>
      <c r="C4144" t="s">
        <v>386</v>
      </c>
      <c r="D4144" t="s">
        <v>148</v>
      </c>
    </row>
    <row r="4145" spans="1:5" x14ac:dyDescent="0.2">
      <c r="A4145" t="s">
        <v>740</v>
      </c>
      <c r="B4145" t="s">
        <v>90</v>
      </c>
      <c r="C4145" t="s">
        <v>384</v>
      </c>
      <c r="D4145" t="s">
        <v>202</v>
      </c>
      <c r="E4145" t="s">
        <v>443</v>
      </c>
    </row>
    <row r="4146" spans="1:5" x14ac:dyDescent="0.2">
      <c r="A4146" t="s">
        <v>740</v>
      </c>
      <c r="B4146" t="s">
        <v>90</v>
      </c>
      <c r="C4146" t="s">
        <v>386</v>
      </c>
      <c r="D4146" t="s">
        <v>305</v>
      </c>
    </row>
    <row r="4147" spans="1:5" x14ac:dyDescent="0.2">
      <c r="A4147" t="s">
        <v>740</v>
      </c>
      <c r="B4147" t="s">
        <v>90</v>
      </c>
      <c r="C4147" t="s">
        <v>386</v>
      </c>
      <c r="D4147" t="s">
        <v>172</v>
      </c>
    </row>
    <row r="4148" spans="1:5" x14ac:dyDescent="0.2">
      <c r="A4148" t="s">
        <v>740</v>
      </c>
      <c r="B4148" t="s">
        <v>90</v>
      </c>
      <c r="C4148" t="s">
        <v>386</v>
      </c>
      <c r="D4148" t="s">
        <v>151</v>
      </c>
    </row>
    <row r="4149" spans="1:5" x14ac:dyDescent="0.2">
      <c r="A4149" t="s">
        <v>740</v>
      </c>
      <c r="B4149" t="s">
        <v>90</v>
      </c>
      <c r="C4149" t="s">
        <v>386</v>
      </c>
      <c r="D4149" t="s">
        <v>72</v>
      </c>
    </row>
    <row r="4150" spans="1:5" x14ac:dyDescent="0.2">
      <c r="A4150" t="s">
        <v>740</v>
      </c>
      <c r="B4150" t="s">
        <v>90</v>
      </c>
      <c r="C4150" t="s">
        <v>386</v>
      </c>
      <c r="D4150" t="s">
        <v>364</v>
      </c>
    </row>
    <row r="4151" spans="1:5" x14ac:dyDescent="0.2">
      <c r="A4151" t="s">
        <v>740</v>
      </c>
      <c r="B4151" t="s">
        <v>90</v>
      </c>
      <c r="C4151" t="s">
        <v>386</v>
      </c>
      <c r="D4151" t="s">
        <v>210</v>
      </c>
    </row>
    <row r="4152" spans="1:5" x14ac:dyDescent="0.2">
      <c r="A4152" t="s">
        <v>740</v>
      </c>
      <c r="B4152" t="s">
        <v>72</v>
      </c>
      <c r="C4152" t="s">
        <v>386</v>
      </c>
      <c r="D4152" t="s">
        <v>172</v>
      </c>
    </row>
    <row r="4153" spans="1:5" x14ac:dyDescent="0.2">
      <c r="A4153" t="s">
        <v>740</v>
      </c>
      <c r="B4153" t="s">
        <v>72</v>
      </c>
      <c r="C4153" t="s">
        <v>386</v>
      </c>
      <c r="D4153" t="s">
        <v>305</v>
      </c>
    </row>
    <row r="4154" spans="1:5" x14ac:dyDescent="0.2">
      <c r="A4154" t="s">
        <v>740</v>
      </c>
      <c r="B4154" t="s">
        <v>72</v>
      </c>
      <c r="C4154" t="s">
        <v>386</v>
      </c>
      <c r="D4154" t="s">
        <v>33</v>
      </c>
    </row>
    <row r="4155" spans="1:5" x14ac:dyDescent="0.2">
      <c r="A4155" t="s">
        <v>740</v>
      </c>
      <c r="B4155" t="s">
        <v>72</v>
      </c>
      <c r="C4155" t="s">
        <v>386</v>
      </c>
      <c r="D4155" t="s">
        <v>210</v>
      </c>
    </row>
    <row r="4156" spans="1:5" x14ac:dyDescent="0.2">
      <c r="A4156" t="s">
        <v>740</v>
      </c>
      <c r="B4156" t="s">
        <v>72</v>
      </c>
      <c r="C4156" t="s">
        <v>386</v>
      </c>
      <c r="D4156" t="s">
        <v>320</v>
      </c>
    </row>
    <row r="4157" spans="1:5" x14ac:dyDescent="0.2">
      <c r="A4157" t="s">
        <v>740</v>
      </c>
      <c r="B4157" t="s">
        <v>44</v>
      </c>
      <c r="C4157" t="s">
        <v>386</v>
      </c>
      <c r="D4157" t="s">
        <v>135</v>
      </c>
    </row>
    <row r="4158" spans="1:5" x14ac:dyDescent="0.2">
      <c r="A4158" t="s">
        <v>740</v>
      </c>
      <c r="B4158" t="s">
        <v>44</v>
      </c>
      <c r="C4158" t="s">
        <v>386</v>
      </c>
      <c r="D4158" t="s">
        <v>213</v>
      </c>
    </row>
    <row r="4159" spans="1:5" x14ac:dyDescent="0.2">
      <c r="A4159" t="s">
        <v>740</v>
      </c>
      <c r="B4159" t="s">
        <v>44</v>
      </c>
      <c r="C4159" t="s">
        <v>386</v>
      </c>
      <c r="D4159" t="s">
        <v>177</v>
      </c>
    </row>
    <row r="4160" spans="1:5" x14ac:dyDescent="0.2">
      <c r="A4160" t="s">
        <v>740</v>
      </c>
      <c r="B4160" t="s">
        <v>44</v>
      </c>
      <c r="C4160" t="s">
        <v>386</v>
      </c>
      <c r="D4160" t="s">
        <v>136</v>
      </c>
    </row>
    <row r="4161" spans="1:4" x14ac:dyDescent="0.2">
      <c r="A4161" t="s">
        <v>740</v>
      </c>
      <c r="B4161" t="s">
        <v>44</v>
      </c>
      <c r="C4161" t="s">
        <v>386</v>
      </c>
      <c r="D4161" t="s">
        <v>179</v>
      </c>
    </row>
    <row r="4162" spans="1:4" x14ac:dyDescent="0.2">
      <c r="A4162" t="s">
        <v>740</v>
      </c>
      <c r="B4162" t="s">
        <v>44</v>
      </c>
      <c r="C4162" t="s">
        <v>386</v>
      </c>
      <c r="D4162" t="s">
        <v>21</v>
      </c>
    </row>
    <row r="4163" spans="1:4" x14ac:dyDescent="0.2">
      <c r="A4163" t="s">
        <v>740</v>
      </c>
      <c r="B4163" t="s">
        <v>44</v>
      </c>
      <c r="C4163" t="s">
        <v>386</v>
      </c>
      <c r="D4163" t="s">
        <v>241</v>
      </c>
    </row>
    <row r="4164" spans="1:4" x14ac:dyDescent="0.2">
      <c r="A4164" t="s">
        <v>740</v>
      </c>
      <c r="B4164" t="s">
        <v>44</v>
      </c>
      <c r="C4164" t="s">
        <v>386</v>
      </c>
      <c r="D4164" t="s">
        <v>364</v>
      </c>
    </row>
    <row r="4165" spans="1:4" x14ac:dyDescent="0.2">
      <c r="A4165" t="s">
        <v>740</v>
      </c>
      <c r="B4165" t="s">
        <v>44</v>
      </c>
      <c r="C4165" t="s">
        <v>386</v>
      </c>
      <c r="D4165" t="s">
        <v>72</v>
      </c>
    </row>
    <row r="4166" spans="1:4" x14ac:dyDescent="0.2">
      <c r="A4166" t="s">
        <v>740</v>
      </c>
      <c r="B4166" t="s">
        <v>44</v>
      </c>
      <c r="C4166" t="s">
        <v>386</v>
      </c>
      <c r="D4166" t="s">
        <v>256</v>
      </c>
    </row>
    <row r="4167" spans="1:4" x14ac:dyDescent="0.2">
      <c r="A4167" t="s">
        <v>740</v>
      </c>
      <c r="B4167" t="s">
        <v>44</v>
      </c>
      <c r="C4167" t="s">
        <v>386</v>
      </c>
      <c r="D4167" t="s">
        <v>282</v>
      </c>
    </row>
    <row r="4168" spans="1:4" x14ac:dyDescent="0.2">
      <c r="A4168" t="s">
        <v>740</v>
      </c>
      <c r="B4168" t="s">
        <v>44</v>
      </c>
      <c r="C4168" t="s">
        <v>386</v>
      </c>
      <c r="D4168" t="s">
        <v>293</v>
      </c>
    </row>
    <row r="4169" spans="1:4" x14ac:dyDescent="0.2">
      <c r="A4169" t="s">
        <v>740</v>
      </c>
      <c r="B4169" t="s">
        <v>44</v>
      </c>
      <c r="C4169" t="s">
        <v>386</v>
      </c>
      <c r="D4169" t="s">
        <v>83</v>
      </c>
    </row>
    <row r="4170" spans="1:4" x14ac:dyDescent="0.2">
      <c r="A4170" t="s">
        <v>740</v>
      </c>
      <c r="B4170" t="s">
        <v>44</v>
      </c>
      <c r="C4170" t="s">
        <v>386</v>
      </c>
      <c r="D4170" t="s">
        <v>305</v>
      </c>
    </row>
    <row r="4171" spans="1:4" x14ac:dyDescent="0.2">
      <c r="A4171" t="s">
        <v>740</v>
      </c>
      <c r="B4171" t="s">
        <v>44</v>
      </c>
      <c r="C4171" t="s">
        <v>386</v>
      </c>
      <c r="D4171" t="s">
        <v>151</v>
      </c>
    </row>
    <row r="4172" spans="1:4" x14ac:dyDescent="0.2">
      <c r="A4172" t="s">
        <v>740</v>
      </c>
      <c r="B4172" t="s">
        <v>44</v>
      </c>
      <c r="C4172" t="s">
        <v>386</v>
      </c>
      <c r="D4172" t="s">
        <v>30</v>
      </c>
    </row>
    <row r="4173" spans="1:4" x14ac:dyDescent="0.2">
      <c r="A4173" t="s">
        <v>740</v>
      </c>
      <c r="B4173" t="s">
        <v>44</v>
      </c>
      <c r="C4173" t="s">
        <v>386</v>
      </c>
      <c r="D4173" t="s">
        <v>90</v>
      </c>
    </row>
    <row r="4174" spans="1:4" x14ac:dyDescent="0.2">
      <c r="A4174" t="s">
        <v>740</v>
      </c>
      <c r="B4174" t="s">
        <v>44</v>
      </c>
      <c r="C4174" t="s">
        <v>386</v>
      </c>
      <c r="D4174" t="s">
        <v>70</v>
      </c>
    </row>
    <row r="4175" spans="1:4" x14ac:dyDescent="0.2">
      <c r="A4175" t="s">
        <v>740</v>
      </c>
      <c r="B4175" t="s">
        <v>44</v>
      </c>
      <c r="C4175" t="s">
        <v>386</v>
      </c>
      <c r="D4175" t="s">
        <v>202</v>
      </c>
    </row>
    <row r="4176" spans="1:4" x14ac:dyDescent="0.2">
      <c r="A4176" t="s">
        <v>740</v>
      </c>
      <c r="B4176" t="s">
        <v>44</v>
      </c>
      <c r="C4176" t="s">
        <v>386</v>
      </c>
      <c r="D4176" t="s">
        <v>148</v>
      </c>
    </row>
    <row r="4177" spans="1:5" x14ac:dyDescent="0.2">
      <c r="A4177" t="s">
        <v>740</v>
      </c>
      <c r="B4177" t="s">
        <v>44</v>
      </c>
      <c r="C4177" t="s">
        <v>386</v>
      </c>
      <c r="D4177" t="s">
        <v>172</v>
      </c>
    </row>
    <row r="4178" spans="1:5" x14ac:dyDescent="0.2">
      <c r="A4178" t="s">
        <v>740</v>
      </c>
      <c r="B4178" t="s">
        <v>44</v>
      </c>
      <c r="C4178" t="s">
        <v>386</v>
      </c>
      <c r="D4178" t="s">
        <v>303</v>
      </c>
    </row>
    <row r="4179" spans="1:5" x14ac:dyDescent="0.2">
      <c r="A4179" t="s">
        <v>740</v>
      </c>
      <c r="B4179" t="s">
        <v>282</v>
      </c>
      <c r="C4179" t="s">
        <v>384</v>
      </c>
      <c r="D4179" t="s">
        <v>202</v>
      </c>
      <c r="E4179" t="s">
        <v>443</v>
      </c>
    </row>
    <row r="4180" spans="1:5" x14ac:dyDescent="0.2">
      <c r="A4180" t="s">
        <v>740</v>
      </c>
      <c r="B4180" t="s">
        <v>282</v>
      </c>
      <c r="C4180" t="s">
        <v>386</v>
      </c>
      <c r="D4180" t="s">
        <v>172</v>
      </c>
    </row>
    <row r="4181" spans="1:5" x14ac:dyDescent="0.2">
      <c r="A4181" t="s">
        <v>740</v>
      </c>
      <c r="B4181" t="s">
        <v>282</v>
      </c>
      <c r="C4181" t="s">
        <v>386</v>
      </c>
      <c r="D4181" t="s">
        <v>303</v>
      </c>
    </row>
    <row r="4182" spans="1:5" x14ac:dyDescent="0.2">
      <c r="A4182" t="s">
        <v>740</v>
      </c>
      <c r="B4182" t="s">
        <v>282</v>
      </c>
      <c r="C4182" t="s">
        <v>386</v>
      </c>
      <c r="D4182" t="s">
        <v>72</v>
      </c>
    </row>
    <row r="4183" spans="1:5" x14ac:dyDescent="0.2">
      <c r="A4183" t="s">
        <v>740</v>
      </c>
      <c r="B4183" t="s">
        <v>282</v>
      </c>
      <c r="C4183" t="s">
        <v>386</v>
      </c>
      <c r="D4183" t="s">
        <v>305</v>
      </c>
    </row>
    <row r="4184" spans="1:5" x14ac:dyDescent="0.2">
      <c r="A4184" t="s">
        <v>740</v>
      </c>
      <c r="B4184" t="s">
        <v>282</v>
      </c>
      <c r="C4184" t="s">
        <v>386</v>
      </c>
      <c r="D4184" t="s">
        <v>364</v>
      </c>
    </row>
    <row r="4185" spans="1:5" x14ac:dyDescent="0.2">
      <c r="A4185" t="s">
        <v>740</v>
      </c>
      <c r="B4185" t="s">
        <v>255</v>
      </c>
      <c r="C4185" t="s">
        <v>386</v>
      </c>
      <c r="D4185" t="s">
        <v>364</v>
      </c>
    </row>
    <row r="4186" spans="1:5" x14ac:dyDescent="0.2">
      <c r="A4186" t="s">
        <v>740</v>
      </c>
      <c r="B4186" t="s">
        <v>255</v>
      </c>
      <c r="C4186" t="s">
        <v>386</v>
      </c>
      <c r="D4186" t="s">
        <v>172</v>
      </c>
    </row>
    <row r="4187" spans="1:5" x14ac:dyDescent="0.2">
      <c r="A4187" t="s">
        <v>740</v>
      </c>
      <c r="B4187" t="s">
        <v>255</v>
      </c>
      <c r="C4187" t="s">
        <v>386</v>
      </c>
      <c r="D4187" t="s">
        <v>303</v>
      </c>
    </row>
    <row r="4188" spans="1:5" x14ac:dyDescent="0.2">
      <c r="A4188" t="s">
        <v>740</v>
      </c>
      <c r="B4188" t="s">
        <v>255</v>
      </c>
      <c r="C4188" t="s">
        <v>386</v>
      </c>
      <c r="D4188" t="s">
        <v>72</v>
      </c>
    </row>
    <row r="4189" spans="1:5" x14ac:dyDescent="0.2">
      <c r="A4189" t="s">
        <v>740</v>
      </c>
      <c r="B4189" t="s">
        <v>255</v>
      </c>
      <c r="C4189" t="s">
        <v>386</v>
      </c>
      <c r="D4189" t="s">
        <v>305</v>
      </c>
    </row>
    <row r="4190" spans="1:5" x14ac:dyDescent="0.2">
      <c r="A4190" t="s">
        <v>740</v>
      </c>
      <c r="B4190" t="s">
        <v>255</v>
      </c>
      <c r="C4190" t="s">
        <v>386</v>
      </c>
      <c r="D4190" t="s">
        <v>293</v>
      </c>
    </row>
    <row r="4191" spans="1:5" x14ac:dyDescent="0.2">
      <c r="A4191" t="s">
        <v>740</v>
      </c>
      <c r="B4191" t="s">
        <v>255</v>
      </c>
      <c r="C4191" t="s">
        <v>386</v>
      </c>
      <c r="D4191" t="s">
        <v>356</v>
      </c>
    </row>
    <row r="4192" spans="1:5" x14ac:dyDescent="0.2">
      <c r="A4192" t="s">
        <v>740</v>
      </c>
      <c r="B4192" t="s">
        <v>255</v>
      </c>
      <c r="C4192" t="s">
        <v>386</v>
      </c>
      <c r="D4192" t="s">
        <v>241</v>
      </c>
    </row>
    <row r="4193" spans="1:4" x14ac:dyDescent="0.2">
      <c r="A4193" t="s">
        <v>740</v>
      </c>
      <c r="B4193" t="s">
        <v>255</v>
      </c>
      <c r="C4193" t="s">
        <v>386</v>
      </c>
      <c r="D4193" t="s">
        <v>75</v>
      </c>
    </row>
    <row r="4194" spans="1:4" x14ac:dyDescent="0.2">
      <c r="A4194" t="s">
        <v>740</v>
      </c>
      <c r="B4194" t="s">
        <v>255</v>
      </c>
      <c r="C4194" t="s">
        <v>386</v>
      </c>
      <c r="D4194" t="s">
        <v>270</v>
      </c>
    </row>
    <row r="4195" spans="1:4" x14ac:dyDescent="0.2">
      <c r="A4195" t="s">
        <v>740</v>
      </c>
      <c r="B4195" t="s">
        <v>356</v>
      </c>
      <c r="C4195" t="s">
        <v>386</v>
      </c>
      <c r="D4195" t="s">
        <v>261</v>
      </c>
    </row>
    <row r="4196" spans="1:4" x14ac:dyDescent="0.2">
      <c r="A4196" t="s">
        <v>740</v>
      </c>
      <c r="B4196" t="s">
        <v>304</v>
      </c>
      <c r="C4196" t="s">
        <v>386</v>
      </c>
      <c r="D4196" t="s">
        <v>261</v>
      </c>
    </row>
    <row r="4197" spans="1:4" x14ac:dyDescent="0.2">
      <c r="A4197" t="s">
        <v>740</v>
      </c>
      <c r="B4197" t="s">
        <v>304</v>
      </c>
      <c r="C4197" t="s">
        <v>386</v>
      </c>
      <c r="D4197" t="s">
        <v>356</v>
      </c>
    </row>
    <row r="4198" spans="1:4" x14ac:dyDescent="0.2">
      <c r="A4198" t="s">
        <v>740</v>
      </c>
      <c r="B4198" t="s">
        <v>144</v>
      </c>
      <c r="C4198" t="s">
        <v>386</v>
      </c>
      <c r="D4198" t="s">
        <v>135</v>
      </c>
    </row>
    <row r="4199" spans="1:4" x14ac:dyDescent="0.2">
      <c r="A4199" t="s">
        <v>740</v>
      </c>
      <c r="B4199" t="s">
        <v>144</v>
      </c>
      <c r="C4199" t="s">
        <v>386</v>
      </c>
      <c r="D4199" t="s">
        <v>127</v>
      </c>
    </row>
    <row r="4200" spans="1:4" x14ac:dyDescent="0.2">
      <c r="A4200" t="s">
        <v>740</v>
      </c>
      <c r="B4200" t="s">
        <v>144</v>
      </c>
      <c r="C4200" t="s">
        <v>386</v>
      </c>
      <c r="D4200" t="s">
        <v>213</v>
      </c>
    </row>
    <row r="4201" spans="1:4" x14ac:dyDescent="0.2">
      <c r="A4201" t="s">
        <v>740</v>
      </c>
      <c r="B4201" t="s">
        <v>144</v>
      </c>
      <c r="C4201" t="s">
        <v>386</v>
      </c>
      <c r="D4201" t="s">
        <v>177</v>
      </c>
    </row>
    <row r="4202" spans="1:4" x14ac:dyDescent="0.2">
      <c r="A4202" t="s">
        <v>740</v>
      </c>
      <c r="B4202" t="s">
        <v>144</v>
      </c>
      <c r="C4202" t="s">
        <v>386</v>
      </c>
      <c r="D4202" t="s">
        <v>136</v>
      </c>
    </row>
    <row r="4203" spans="1:4" x14ac:dyDescent="0.2">
      <c r="A4203" t="s">
        <v>740</v>
      </c>
      <c r="B4203" t="s">
        <v>144</v>
      </c>
      <c r="C4203" t="s">
        <v>386</v>
      </c>
      <c r="D4203" t="s">
        <v>179</v>
      </c>
    </row>
    <row r="4204" spans="1:4" x14ac:dyDescent="0.2">
      <c r="A4204" t="s">
        <v>740</v>
      </c>
      <c r="B4204" t="s">
        <v>144</v>
      </c>
      <c r="C4204" t="s">
        <v>386</v>
      </c>
      <c r="D4204" t="s">
        <v>364</v>
      </c>
    </row>
    <row r="4205" spans="1:4" x14ac:dyDescent="0.2">
      <c r="A4205" t="s">
        <v>740</v>
      </c>
      <c r="B4205" t="s">
        <v>144</v>
      </c>
      <c r="C4205" t="s">
        <v>386</v>
      </c>
      <c r="D4205" t="s">
        <v>172</v>
      </c>
    </row>
    <row r="4206" spans="1:4" x14ac:dyDescent="0.2">
      <c r="A4206" t="s">
        <v>740</v>
      </c>
      <c r="B4206" t="s">
        <v>144</v>
      </c>
      <c r="C4206" t="s">
        <v>386</v>
      </c>
      <c r="D4206" t="s">
        <v>303</v>
      </c>
    </row>
    <row r="4207" spans="1:4" x14ac:dyDescent="0.2">
      <c r="A4207" t="s">
        <v>740</v>
      </c>
      <c r="B4207" t="s">
        <v>144</v>
      </c>
      <c r="C4207" t="s">
        <v>386</v>
      </c>
      <c r="D4207" t="s">
        <v>256</v>
      </c>
    </row>
    <row r="4208" spans="1:4" x14ac:dyDescent="0.2">
      <c r="A4208" t="s">
        <v>740</v>
      </c>
      <c r="B4208" t="s">
        <v>144</v>
      </c>
      <c r="C4208" t="s">
        <v>386</v>
      </c>
      <c r="D4208" t="s">
        <v>72</v>
      </c>
    </row>
    <row r="4209" spans="1:4" x14ac:dyDescent="0.2">
      <c r="A4209" t="s">
        <v>740</v>
      </c>
      <c r="B4209" t="s">
        <v>144</v>
      </c>
      <c r="C4209" t="s">
        <v>386</v>
      </c>
      <c r="D4209" t="s">
        <v>83</v>
      </c>
    </row>
    <row r="4210" spans="1:4" x14ac:dyDescent="0.2">
      <c r="A4210" t="s">
        <v>740</v>
      </c>
      <c r="B4210" t="s">
        <v>144</v>
      </c>
      <c r="C4210" t="s">
        <v>386</v>
      </c>
      <c r="D4210" t="s">
        <v>305</v>
      </c>
    </row>
    <row r="4211" spans="1:4" x14ac:dyDescent="0.2">
      <c r="A4211" t="s">
        <v>740</v>
      </c>
      <c r="B4211" t="s">
        <v>144</v>
      </c>
      <c r="C4211" t="s">
        <v>386</v>
      </c>
      <c r="D4211" t="s">
        <v>293</v>
      </c>
    </row>
    <row r="4212" spans="1:4" x14ac:dyDescent="0.2">
      <c r="A4212" t="s">
        <v>740</v>
      </c>
      <c r="B4212" t="s">
        <v>144</v>
      </c>
      <c r="C4212" t="s">
        <v>386</v>
      </c>
      <c r="D4212" t="s">
        <v>44</v>
      </c>
    </row>
    <row r="4213" spans="1:4" x14ac:dyDescent="0.2">
      <c r="A4213" t="s">
        <v>740</v>
      </c>
      <c r="B4213" t="s">
        <v>144</v>
      </c>
      <c r="C4213" t="s">
        <v>386</v>
      </c>
      <c r="D4213" t="s">
        <v>356</v>
      </c>
    </row>
    <row r="4214" spans="1:4" x14ac:dyDescent="0.2">
      <c r="A4214" t="s">
        <v>740</v>
      </c>
      <c r="B4214" t="s">
        <v>144</v>
      </c>
      <c r="C4214" t="s">
        <v>386</v>
      </c>
      <c r="D4214" t="s">
        <v>265</v>
      </c>
    </row>
    <row r="4215" spans="1:4" x14ac:dyDescent="0.2">
      <c r="A4215" t="s">
        <v>740</v>
      </c>
      <c r="B4215" t="s">
        <v>144</v>
      </c>
      <c r="C4215" t="s">
        <v>386</v>
      </c>
      <c r="D4215" t="s">
        <v>151</v>
      </c>
    </row>
    <row r="4216" spans="1:4" x14ac:dyDescent="0.2">
      <c r="A4216" t="s">
        <v>740</v>
      </c>
      <c r="B4216" t="s">
        <v>144</v>
      </c>
      <c r="C4216" t="s">
        <v>386</v>
      </c>
      <c r="D4216" t="s">
        <v>241</v>
      </c>
    </row>
    <row r="4217" spans="1:4" x14ac:dyDescent="0.2">
      <c r="A4217" t="s">
        <v>740</v>
      </c>
      <c r="B4217" t="s">
        <v>144</v>
      </c>
      <c r="C4217" t="s">
        <v>386</v>
      </c>
      <c r="D4217" t="s">
        <v>227</v>
      </c>
    </row>
    <row r="4218" spans="1:4" x14ac:dyDescent="0.2">
      <c r="A4218" t="s">
        <v>740</v>
      </c>
      <c r="B4218" t="s">
        <v>144</v>
      </c>
      <c r="C4218" t="s">
        <v>386</v>
      </c>
      <c r="D4218" t="s">
        <v>255</v>
      </c>
    </row>
    <row r="4219" spans="1:4" x14ac:dyDescent="0.2">
      <c r="A4219" t="s">
        <v>740</v>
      </c>
      <c r="B4219" t="s">
        <v>144</v>
      </c>
      <c r="C4219" t="s">
        <v>386</v>
      </c>
      <c r="D4219" t="s">
        <v>202</v>
      </c>
    </row>
    <row r="4220" spans="1:4" x14ac:dyDescent="0.2">
      <c r="A4220" t="s">
        <v>740</v>
      </c>
      <c r="B4220" t="s">
        <v>318</v>
      </c>
      <c r="C4220" t="s">
        <v>386</v>
      </c>
      <c r="D4220" t="s">
        <v>303</v>
      </c>
    </row>
    <row r="4221" spans="1:4" x14ac:dyDescent="0.2">
      <c r="A4221" t="s">
        <v>740</v>
      </c>
      <c r="B4221" t="s">
        <v>318</v>
      </c>
      <c r="C4221" t="s">
        <v>386</v>
      </c>
      <c r="D4221" t="s">
        <v>282</v>
      </c>
    </row>
    <row r="4222" spans="1:4" x14ac:dyDescent="0.2">
      <c r="A4222" t="s">
        <v>740</v>
      </c>
      <c r="B4222" t="s">
        <v>318</v>
      </c>
      <c r="C4222" t="s">
        <v>386</v>
      </c>
      <c r="D4222" t="s">
        <v>305</v>
      </c>
    </row>
    <row r="4223" spans="1:4" x14ac:dyDescent="0.2">
      <c r="A4223" t="s">
        <v>740</v>
      </c>
      <c r="B4223" t="s">
        <v>318</v>
      </c>
      <c r="C4223" t="s">
        <v>386</v>
      </c>
      <c r="D4223" t="s">
        <v>72</v>
      </c>
    </row>
    <row r="4224" spans="1:4" x14ac:dyDescent="0.2">
      <c r="A4224" t="s">
        <v>740</v>
      </c>
      <c r="B4224" t="s">
        <v>318</v>
      </c>
      <c r="C4224" t="s">
        <v>386</v>
      </c>
      <c r="D4224" t="s">
        <v>293</v>
      </c>
    </row>
    <row r="4225" spans="1:5" x14ac:dyDescent="0.2">
      <c r="A4225" t="s">
        <v>740</v>
      </c>
      <c r="B4225" t="s">
        <v>216</v>
      </c>
      <c r="C4225" t="s">
        <v>386</v>
      </c>
      <c r="D4225" t="s">
        <v>293</v>
      </c>
    </row>
    <row r="4226" spans="1:5" x14ac:dyDescent="0.2">
      <c r="A4226" t="s">
        <v>740</v>
      </c>
      <c r="B4226" t="s">
        <v>216</v>
      </c>
      <c r="C4226" t="s">
        <v>386</v>
      </c>
      <c r="D4226" t="s">
        <v>303</v>
      </c>
    </row>
    <row r="4227" spans="1:5" x14ac:dyDescent="0.2">
      <c r="A4227" t="s">
        <v>740</v>
      </c>
      <c r="B4227" t="s">
        <v>216</v>
      </c>
      <c r="C4227" t="s">
        <v>386</v>
      </c>
      <c r="D4227" t="s">
        <v>305</v>
      </c>
    </row>
    <row r="4228" spans="1:5" x14ac:dyDescent="0.2">
      <c r="A4228" t="s">
        <v>740</v>
      </c>
      <c r="B4228" t="s">
        <v>216</v>
      </c>
      <c r="C4228" t="s">
        <v>386</v>
      </c>
      <c r="D4228" t="s">
        <v>72</v>
      </c>
    </row>
    <row r="4229" spans="1:5" x14ac:dyDescent="0.2">
      <c r="A4229" t="s">
        <v>740</v>
      </c>
      <c r="B4229" t="s">
        <v>216</v>
      </c>
      <c r="C4229" t="s">
        <v>386</v>
      </c>
      <c r="D4229" t="s">
        <v>8</v>
      </c>
    </row>
    <row r="4230" spans="1:5" x14ac:dyDescent="0.2">
      <c r="A4230" t="s">
        <v>740</v>
      </c>
      <c r="B4230" t="s">
        <v>216</v>
      </c>
      <c r="C4230" t="s">
        <v>386</v>
      </c>
      <c r="D4230" t="s">
        <v>179</v>
      </c>
    </row>
    <row r="4231" spans="1:5" x14ac:dyDescent="0.2">
      <c r="A4231" t="s">
        <v>740</v>
      </c>
      <c r="B4231" t="s">
        <v>293</v>
      </c>
      <c r="C4231" t="s">
        <v>384</v>
      </c>
      <c r="D4231" t="s">
        <v>202</v>
      </c>
      <c r="E4231" t="s">
        <v>443</v>
      </c>
    </row>
    <row r="4232" spans="1:5" x14ac:dyDescent="0.2">
      <c r="A4232" t="s">
        <v>740</v>
      </c>
      <c r="B4232" t="s">
        <v>293</v>
      </c>
      <c r="C4232" t="s">
        <v>386</v>
      </c>
      <c r="D4232" t="s">
        <v>172</v>
      </c>
    </row>
    <row r="4233" spans="1:5" x14ac:dyDescent="0.2">
      <c r="A4233" t="s">
        <v>740</v>
      </c>
      <c r="B4233" t="s">
        <v>293</v>
      </c>
      <c r="C4233" t="s">
        <v>386</v>
      </c>
      <c r="D4233" t="s">
        <v>72</v>
      </c>
    </row>
    <row r="4234" spans="1:5" x14ac:dyDescent="0.2">
      <c r="A4234" t="s">
        <v>740</v>
      </c>
      <c r="B4234" t="s">
        <v>293</v>
      </c>
      <c r="C4234" t="s">
        <v>386</v>
      </c>
      <c r="D4234" t="s">
        <v>303</v>
      </c>
    </row>
    <row r="4235" spans="1:5" x14ac:dyDescent="0.2">
      <c r="A4235" t="s">
        <v>740</v>
      </c>
      <c r="B4235" t="s">
        <v>293</v>
      </c>
      <c r="C4235" t="s">
        <v>386</v>
      </c>
      <c r="D4235" t="s">
        <v>282</v>
      </c>
    </row>
    <row r="4236" spans="1:5" x14ac:dyDescent="0.2">
      <c r="A4236" t="s">
        <v>740</v>
      </c>
      <c r="B4236" t="s">
        <v>293</v>
      </c>
      <c r="C4236" t="s">
        <v>386</v>
      </c>
      <c r="D4236" t="s">
        <v>241</v>
      </c>
    </row>
    <row r="4237" spans="1:5" x14ac:dyDescent="0.2">
      <c r="A4237" t="s">
        <v>740</v>
      </c>
      <c r="B4237" t="s">
        <v>293</v>
      </c>
      <c r="C4237" t="s">
        <v>386</v>
      </c>
      <c r="D4237" t="s">
        <v>305</v>
      </c>
    </row>
    <row r="4238" spans="1:5" x14ac:dyDescent="0.2">
      <c r="A4238" t="s">
        <v>740</v>
      </c>
      <c r="B4238" t="s">
        <v>293</v>
      </c>
      <c r="C4238" t="s">
        <v>386</v>
      </c>
      <c r="D4238" t="s">
        <v>387</v>
      </c>
    </row>
    <row r="4239" spans="1:5" x14ac:dyDescent="0.2">
      <c r="A4239" t="s">
        <v>740</v>
      </c>
      <c r="B4239" t="s">
        <v>293</v>
      </c>
      <c r="C4239" t="s">
        <v>386</v>
      </c>
      <c r="D4239" t="s">
        <v>364</v>
      </c>
    </row>
    <row r="4240" spans="1:5" x14ac:dyDescent="0.2">
      <c r="A4240" t="s">
        <v>740</v>
      </c>
      <c r="B4240" t="s">
        <v>83</v>
      </c>
      <c r="C4240" t="s">
        <v>386</v>
      </c>
      <c r="D4240" t="s">
        <v>367</v>
      </c>
    </row>
    <row r="4241" spans="1:4" x14ac:dyDescent="0.2">
      <c r="A4241" t="s">
        <v>740</v>
      </c>
      <c r="B4241" t="s">
        <v>83</v>
      </c>
      <c r="C4241" t="s">
        <v>386</v>
      </c>
      <c r="D4241" t="s">
        <v>364</v>
      </c>
    </row>
    <row r="4242" spans="1:4" x14ac:dyDescent="0.2">
      <c r="A4242" t="s">
        <v>740</v>
      </c>
      <c r="B4242" t="s">
        <v>83</v>
      </c>
      <c r="C4242" t="s">
        <v>386</v>
      </c>
      <c r="D4242" t="s">
        <v>33</v>
      </c>
    </row>
    <row r="4243" spans="1:4" x14ac:dyDescent="0.2">
      <c r="A4243" t="s">
        <v>740</v>
      </c>
      <c r="B4243" t="s">
        <v>83</v>
      </c>
      <c r="C4243" t="s">
        <v>386</v>
      </c>
      <c r="D4243" t="s">
        <v>172</v>
      </c>
    </row>
    <row r="4244" spans="1:4" x14ac:dyDescent="0.2">
      <c r="A4244" t="s">
        <v>740</v>
      </c>
      <c r="B4244" t="s">
        <v>83</v>
      </c>
      <c r="C4244" t="s">
        <v>386</v>
      </c>
      <c r="D4244" t="s">
        <v>241</v>
      </c>
    </row>
    <row r="4245" spans="1:4" x14ac:dyDescent="0.2">
      <c r="A4245" t="s">
        <v>740</v>
      </c>
      <c r="B4245" t="s">
        <v>83</v>
      </c>
      <c r="C4245" t="s">
        <v>386</v>
      </c>
      <c r="D4245" t="s">
        <v>72</v>
      </c>
    </row>
    <row r="4246" spans="1:4" x14ac:dyDescent="0.2">
      <c r="A4246" t="s">
        <v>740</v>
      </c>
      <c r="B4246" t="s">
        <v>83</v>
      </c>
      <c r="C4246" t="s">
        <v>386</v>
      </c>
      <c r="D4246" t="s">
        <v>70</v>
      </c>
    </row>
    <row r="4247" spans="1:4" x14ac:dyDescent="0.2">
      <c r="A4247" t="s">
        <v>740</v>
      </c>
      <c r="B4247" t="s">
        <v>83</v>
      </c>
      <c r="C4247" t="s">
        <v>386</v>
      </c>
      <c r="D4247" t="s">
        <v>303</v>
      </c>
    </row>
    <row r="4248" spans="1:4" x14ac:dyDescent="0.2">
      <c r="A4248" t="s">
        <v>740</v>
      </c>
      <c r="B4248" t="s">
        <v>83</v>
      </c>
      <c r="C4248" t="s">
        <v>386</v>
      </c>
      <c r="D4248" t="s">
        <v>256</v>
      </c>
    </row>
    <row r="4249" spans="1:4" x14ac:dyDescent="0.2">
      <c r="A4249" t="s">
        <v>740</v>
      </c>
      <c r="B4249" t="s">
        <v>83</v>
      </c>
      <c r="C4249" t="s">
        <v>386</v>
      </c>
      <c r="D4249" t="s">
        <v>293</v>
      </c>
    </row>
    <row r="4250" spans="1:4" x14ac:dyDescent="0.2">
      <c r="A4250" t="s">
        <v>740</v>
      </c>
      <c r="B4250" t="s">
        <v>83</v>
      </c>
      <c r="C4250" t="s">
        <v>386</v>
      </c>
      <c r="D4250" t="s">
        <v>265</v>
      </c>
    </row>
    <row r="4251" spans="1:4" x14ac:dyDescent="0.2">
      <c r="A4251" t="s">
        <v>740</v>
      </c>
      <c r="B4251" t="s">
        <v>83</v>
      </c>
      <c r="C4251" t="s">
        <v>386</v>
      </c>
      <c r="D4251" t="s">
        <v>129</v>
      </c>
    </row>
    <row r="4252" spans="1:4" x14ac:dyDescent="0.2">
      <c r="A4252" t="s">
        <v>740</v>
      </c>
      <c r="B4252" t="s">
        <v>83</v>
      </c>
      <c r="C4252" t="s">
        <v>386</v>
      </c>
      <c r="D4252" t="s">
        <v>320</v>
      </c>
    </row>
    <row r="4253" spans="1:4" x14ac:dyDescent="0.2">
      <c r="A4253" t="s">
        <v>740</v>
      </c>
      <c r="B4253" t="s">
        <v>83</v>
      </c>
      <c r="C4253" t="s">
        <v>386</v>
      </c>
      <c r="D4253" t="s">
        <v>8</v>
      </c>
    </row>
    <row r="4254" spans="1:4" x14ac:dyDescent="0.2">
      <c r="A4254" t="s">
        <v>740</v>
      </c>
      <c r="B4254" t="s">
        <v>83</v>
      </c>
      <c r="C4254" t="s">
        <v>386</v>
      </c>
      <c r="D4254" t="s">
        <v>213</v>
      </c>
    </row>
    <row r="4255" spans="1:4" x14ac:dyDescent="0.2">
      <c r="A4255" t="s">
        <v>740</v>
      </c>
      <c r="B4255" t="s">
        <v>83</v>
      </c>
      <c r="C4255" t="s">
        <v>386</v>
      </c>
      <c r="D4255" t="s">
        <v>179</v>
      </c>
    </row>
    <row r="4256" spans="1:4" x14ac:dyDescent="0.2">
      <c r="A4256" t="s">
        <v>740</v>
      </c>
      <c r="B4256" t="s">
        <v>83</v>
      </c>
      <c r="C4256" t="s">
        <v>386</v>
      </c>
      <c r="D4256" t="s">
        <v>30</v>
      </c>
    </row>
    <row r="4257" spans="1:5" x14ac:dyDescent="0.2">
      <c r="A4257" t="s">
        <v>740</v>
      </c>
      <c r="B4257" t="s">
        <v>83</v>
      </c>
      <c r="C4257" t="s">
        <v>386</v>
      </c>
      <c r="D4257" t="s">
        <v>177</v>
      </c>
    </row>
    <row r="4258" spans="1:5" x14ac:dyDescent="0.2">
      <c r="A4258" t="s">
        <v>740</v>
      </c>
      <c r="B4258" t="s">
        <v>83</v>
      </c>
      <c r="C4258" t="s">
        <v>386</v>
      </c>
      <c r="D4258" t="s">
        <v>135</v>
      </c>
    </row>
    <row r="4259" spans="1:5" x14ac:dyDescent="0.2">
      <c r="A4259" t="s">
        <v>740</v>
      </c>
      <c r="B4259" t="s">
        <v>83</v>
      </c>
      <c r="C4259" t="s">
        <v>386</v>
      </c>
      <c r="D4259" t="s">
        <v>127</v>
      </c>
    </row>
    <row r="4260" spans="1:5" x14ac:dyDescent="0.2">
      <c r="A4260" t="s">
        <v>740</v>
      </c>
      <c r="B4260" t="s">
        <v>83</v>
      </c>
      <c r="C4260" t="s">
        <v>386</v>
      </c>
      <c r="D4260" t="s">
        <v>136</v>
      </c>
    </row>
    <row r="4261" spans="1:5" x14ac:dyDescent="0.2">
      <c r="A4261" t="s">
        <v>740</v>
      </c>
      <c r="B4261" t="s">
        <v>83</v>
      </c>
      <c r="C4261" t="s">
        <v>386</v>
      </c>
      <c r="D4261" t="s">
        <v>305</v>
      </c>
    </row>
    <row r="4262" spans="1:5" x14ac:dyDescent="0.2">
      <c r="A4262" t="s">
        <v>740</v>
      </c>
      <c r="B4262" t="s">
        <v>83</v>
      </c>
      <c r="C4262" t="s">
        <v>386</v>
      </c>
      <c r="D4262" t="s">
        <v>151</v>
      </c>
    </row>
    <row r="4263" spans="1:5" x14ac:dyDescent="0.2">
      <c r="A4263" t="s">
        <v>740</v>
      </c>
      <c r="B4263" t="s">
        <v>83</v>
      </c>
      <c r="C4263" t="s">
        <v>386</v>
      </c>
      <c r="D4263" t="s">
        <v>227</v>
      </c>
    </row>
    <row r="4264" spans="1:5" x14ac:dyDescent="0.2">
      <c r="A4264" t="s">
        <v>740</v>
      </c>
      <c r="B4264" t="s">
        <v>83</v>
      </c>
      <c r="C4264" t="s">
        <v>386</v>
      </c>
      <c r="D4264" t="s">
        <v>148</v>
      </c>
    </row>
    <row r="4265" spans="1:5" x14ac:dyDescent="0.2">
      <c r="A4265" t="s">
        <v>740</v>
      </c>
      <c r="B4265" t="s">
        <v>83</v>
      </c>
      <c r="C4265" t="s">
        <v>386</v>
      </c>
      <c r="D4265" t="s">
        <v>181</v>
      </c>
    </row>
    <row r="4266" spans="1:5" x14ac:dyDescent="0.2">
      <c r="A4266" t="s">
        <v>740</v>
      </c>
      <c r="B4266" t="s">
        <v>83</v>
      </c>
      <c r="C4266" t="s">
        <v>386</v>
      </c>
      <c r="D4266" t="s">
        <v>140</v>
      </c>
    </row>
    <row r="4267" spans="1:5" x14ac:dyDescent="0.2">
      <c r="A4267" t="s">
        <v>740</v>
      </c>
      <c r="B4267" t="s">
        <v>83</v>
      </c>
      <c r="C4267" t="s">
        <v>386</v>
      </c>
      <c r="D4267" t="s">
        <v>90</v>
      </c>
    </row>
    <row r="4268" spans="1:5" x14ac:dyDescent="0.2">
      <c r="A4268" t="s">
        <v>740</v>
      </c>
      <c r="B4268" t="s">
        <v>83</v>
      </c>
      <c r="C4268" t="s">
        <v>386</v>
      </c>
      <c r="D4268" t="s">
        <v>202</v>
      </c>
    </row>
    <row r="4269" spans="1:5" x14ac:dyDescent="0.2">
      <c r="A4269" t="s">
        <v>740</v>
      </c>
      <c r="B4269" t="s">
        <v>83</v>
      </c>
      <c r="C4269" t="s">
        <v>386</v>
      </c>
      <c r="D4269" t="s">
        <v>319</v>
      </c>
    </row>
    <row r="4270" spans="1:5" x14ac:dyDescent="0.2">
      <c r="A4270" t="s">
        <v>740</v>
      </c>
      <c r="B4270" t="s">
        <v>267</v>
      </c>
      <c r="C4270" t="s">
        <v>386</v>
      </c>
      <c r="D4270" t="s">
        <v>339</v>
      </c>
    </row>
    <row r="4271" spans="1:5" x14ac:dyDescent="0.2">
      <c r="A4271" t="s">
        <v>740</v>
      </c>
      <c r="B4271" t="s">
        <v>267</v>
      </c>
      <c r="C4271" t="s">
        <v>386</v>
      </c>
      <c r="D4271" t="s">
        <v>354</v>
      </c>
    </row>
    <row r="4272" spans="1:5" x14ac:dyDescent="0.2">
      <c r="A4272" t="s">
        <v>740</v>
      </c>
      <c r="B4272" t="s">
        <v>131</v>
      </c>
      <c r="C4272" t="s">
        <v>384</v>
      </c>
      <c r="D4272" t="s">
        <v>226</v>
      </c>
      <c r="E4272" t="s">
        <v>394</v>
      </c>
    </row>
    <row r="4273" spans="1:5" x14ac:dyDescent="0.2">
      <c r="A4273" t="s">
        <v>740</v>
      </c>
      <c r="B4273" t="s">
        <v>23</v>
      </c>
      <c r="C4273" t="s">
        <v>384</v>
      </c>
      <c r="D4273" t="s">
        <v>65</v>
      </c>
      <c r="E4273" t="s">
        <v>539</v>
      </c>
    </row>
    <row r="4274" spans="1:5" x14ac:dyDescent="0.2">
      <c r="A4274" t="s">
        <v>740</v>
      </c>
      <c r="B4274" t="s">
        <v>23</v>
      </c>
      <c r="C4274" t="s">
        <v>384</v>
      </c>
      <c r="D4274" t="s">
        <v>65</v>
      </c>
      <c r="E4274" t="s">
        <v>651</v>
      </c>
    </row>
    <row r="4275" spans="1:5" x14ac:dyDescent="0.2">
      <c r="A4275" t="s">
        <v>740</v>
      </c>
      <c r="B4275" t="s">
        <v>23</v>
      </c>
      <c r="C4275" t="s">
        <v>384</v>
      </c>
      <c r="D4275" t="s">
        <v>65</v>
      </c>
      <c r="E4275" t="s">
        <v>540</v>
      </c>
    </row>
    <row r="4276" spans="1:5" x14ac:dyDescent="0.2">
      <c r="A4276" t="s">
        <v>740</v>
      </c>
      <c r="B4276" t="s">
        <v>23</v>
      </c>
      <c r="C4276" t="s">
        <v>384</v>
      </c>
      <c r="D4276" t="s">
        <v>65</v>
      </c>
      <c r="E4276" t="s">
        <v>541</v>
      </c>
    </row>
    <row r="4277" spans="1:5" x14ac:dyDescent="0.2">
      <c r="A4277" t="s">
        <v>740</v>
      </c>
      <c r="B4277" t="s">
        <v>23</v>
      </c>
      <c r="C4277" t="s">
        <v>384</v>
      </c>
      <c r="D4277" t="s">
        <v>65</v>
      </c>
      <c r="E4277" t="s">
        <v>652</v>
      </c>
    </row>
    <row r="4278" spans="1:5" x14ac:dyDescent="0.2">
      <c r="A4278" t="s">
        <v>740</v>
      </c>
      <c r="B4278" t="s">
        <v>314</v>
      </c>
      <c r="C4278" t="s">
        <v>384</v>
      </c>
      <c r="D4278" t="s">
        <v>65</v>
      </c>
      <c r="E4278" t="s">
        <v>539</v>
      </c>
    </row>
    <row r="4279" spans="1:5" x14ac:dyDescent="0.2">
      <c r="A4279" t="s">
        <v>740</v>
      </c>
      <c r="B4279" t="s">
        <v>314</v>
      </c>
      <c r="C4279" t="s">
        <v>384</v>
      </c>
      <c r="D4279" t="s">
        <v>65</v>
      </c>
      <c r="E4279" t="s">
        <v>540</v>
      </c>
    </row>
    <row r="4280" spans="1:5" x14ac:dyDescent="0.2">
      <c r="A4280" t="s">
        <v>740</v>
      </c>
      <c r="B4280" t="s">
        <v>314</v>
      </c>
      <c r="C4280" t="s">
        <v>384</v>
      </c>
      <c r="D4280" t="s">
        <v>65</v>
      </c>
      <c r="E4280" t="s">
        <v>541</v>
      </c>
    </row>
    <row r="4281" spans="1:5" x14ac:dyDescent="0.2">
      <c r="A4281" t="s">
        <v>740</v>
      </c>
      <c r="B4281" t="s">
        <v>314</v>
      </c>
      <c r="C4281" t="s">
        <v>384</v>
      </c>
      <c r="D4281" t="s">
        <v>65</v>
      </c>
      <c r="E4281" t="s">
        <v>542</v>
      </c>
    </row>
    <row r="4282" spans="1:5" x14ac:dyDescent="0.2">
      <c r="A4282" t="s">
        <v>740</v>
      </c>
      <c r="B4282" t="s">
        <v>314</v>
      </c>
      <c r="C4282" t="s">
        <v>384</v>
      </c>
      <c r="D4282" t="s">
        <v>65</v>
      </c>
      <c r="E4282" t="s">
        <v>543</v>
      </c>
    </row>
    <row r="4283" spans="1:5" x14ac:dyDescent="0.2">
      <c r="A4283" t="s">
        <v>740</v>
      </c>
      <c r="B4283" t="s">
        <v>314</v>
      </c>
      <c r="C4283" t="s">
        <v>384</v>
      </c>
      <c r="D4283" t="s">
        <v>387</v>
      </c>
      <c r="E4283" t="s">
        <v>401</v>
      </c>
    </row>
    <row r="4284" spans="1:5" x14ac:dyDescent="0.2">
      <c r="A4284" t="s">
        <v>740</v>
      </c>
      <c r="B4284" t="s">
        <v>53</v>
      </c>
      <c r="C4284" t="s">
        <v>384</v>
      </c>
      <c r="D4284" t="s">
        <v>226</v>
      </c>
      <c r="E4284" t="s">
        <v>394</v>
      </c>
    </row>
    <row r="4285" spans="1:5" x14ac:dyDescent="0.2">
      <c r="A4285" t="s">
        <v>740</v>
      </c>
      <c r="B4285" t="s">
        <v>53</v>
      </c>
      <c r="C4285" t="s">
        <v>384</v>
      </c>
      <c r="D4285" t="s">
        <v>226</v>
      </c>
      <c r="E4285" t="s">
        <v>545</v>
      </c>
    </row>
    <row r="4286" spans="1:5" x14ac:dyDescent="0.2">
      <c r="A4286" t="s">
        <v>740</v>
      </c>
      <c r="B4286" t="s">
        <v>53</v>
      </c>
      <c r="C4286" t="s">
        <v>384</v>
      </c>
      <c r="D4286" t="s">
        <v>226</v>
      </c>
      <c r="E4286" t="s">
        <v>393</v>
      </c>
    </row>
    <row r="4287" spans="1:5" x14ac:dyDescent="0.2">
      <c r="A4287" t="s">
        <v>740</v>
      </c>
      <c r="B4287" t="s">
        <v>53</v>
      </c>
      <c r="C4287" t="s">
        <v>384</v>
      </c>
      <c r="D4287" t="s">
        <v>23</v>
      </c>
      <c r="E4287" t="s">
        <v>533</v>
      </c>
    </row>
    <row r="4288" spans="1:5" x14ac:dyDescent="0.2">
      <c r="A4288" t="s">
        <v>740</v>
      </c>
      <c r="B4288" t="s">
        <v>53</v>
      </c>
      <c r="C4288" t="s">
        <v>384</v>
      </c>
      <c r="D4288" t="s">
        <v>67</v>
      </c>
      <c r="E4288" t="s">
        <v>534</v>
      </c>
    </row>
    <row r="4289" spans="1:5" x14ac:dyDescent="0.2">
      <c r="A4289" t="s">
        <v>740</v>
      </c>
      <c r="B4289" t="s">
        <v>53</v>
      </c>
      <c r="C4289" t="s">
        <v>384</v>
      </c>
      <c r="D4289" t="s">
        <v>67</v>
      </c>
      <c r="E4289" t="s">
        <v>535</v>
      </c>
    </row>
    <row r="4290" spans="1:5" x14ac:dyDescent="0.2">
      <c r="A4290" t="s">
        <v>740</v>
      </c>
      <c r="B4290" t="s">
        <v>53</v>
      </c>
      <c r="C4290" t="s">
        <v>384</v>
      </c>
      <c r="D4290" t="s">
        <v>67</v>
      </c>
      <c r="E4290" t="s">
        <v>537</v>
      </c>
    </row>
    <row r="4291" spans="1:5" x14ac:dyDescent="0.2">
      <c r="A4291" t="s">
        <v>740</v>
      </c>
      <c r="B4291" t="s">
        <v>53</v>
      </c>
      <c r="C4291" t="s">
        <v>384</v>
      </c>
      <c r="D4291" t="s">
        <v>65</v>
      </c>
      <c r="E4291" t="s">
        <v>539</v>
      </c>
    </row>
    <row r="4292" spans="1:5" x14ac:dyDescent="0.2">
      <c r="A4292" t="s">
        <v>740</v>
      </c>
      <c r="B4292" t="s">
        <v>53</v>
      </c>
      <c r="C4292" t="s">
        <v>384</v>
      </c>
      <c r="D4292" t="s">
        <v>65</v>
      </c>
      <c r="E4292" t="s">
        <v>540</v>
      </c>
    </row>
    <row r="4293" spans="1:5" x14ac:dyDescent="0.2">
      <c r="A4293" t="s">
        <v>740</v>
      </c>
      <c r="B4293" t="s">
        <v>53</v>
      </c>
      <c r="C4293" t="s">
        <v>384</v>
      </c>
      <c r="D4293" t="s">
        <v>65</v>
      </c>
      <c r="E4293" t="s">
        <v>541</v>
      </c>
    </row>
    <row r="4294" spans="1:5" x14ac:dyDescent="0.2">
      <c r="A4294" t="s">
        <v>740</v>
      </c>
      <c r="B4294" t="s">
        <v>53</v>
      </c>
      <c r="C4294" t="s">
        <v>384</v>
      </c>
      <c r="D4294" t="s">
        <v>65</v>
      </c>
      <c r="E4294" t="s">
        <v>652</v>
      </c>
    </row>
    <row r="4295" spans="1:5" x14ac:dyDescent="0.2">
      <c r="A4295" t="s">
        <v>740</v>
      </c>
      <c r="B4295" t="s">
        <v>53</v>
      </c>
      <c r="C4295" t="s">
        <v>384</v>
      </c>
      <c r="D4295" t="s">
        <v>65</v>
      </c>
      <c r="E4295" t="s">
        <v>653</v>
      </c>
    </row>
    <row r="4296" spans="1:5" x14ac:dyDescent="0.2">
      <c r="A4296" t="s">
        <v>740</v>
      </c>
      <c r="B4296" t="s">
        <v>53</v>
      </c>
      <c r="C4296" t="s">
        <v>384</v>
      </c>
      <c r="D4296" t="s">
        <v>387</v>
      </c>
      <c r="E4296" t="s">
        <v>431</v>
      </c>
    </row>
    <row r="4297" spans="1:5" x14ac:dyDescent="0.2">
      <c r="A4297" t="s">
        <v>740</v>
      </c>
      <c r="B4297" t="s">
        <v>53</v>
      </c>
      <c r="C4297" t="s">
        <v>384</v>
      </c>
      <c r="D4297" t="s">
        <v>387</v>
      </c>
      <c r="E4297" t="s">
        <v>391</v>
      </c>
    </row>
    <row r="4298" spans="1:5" x14ac:dyDescent="0.2">
      <c r="A4298" t="s">
        <v>740</v>
      </c>
      <c r="B4298" t="s">
        <v>53</v>
      </c>
      <c r="C4298" t="s">
        <v>384</v>
      </c>
      <c r="D4298" t="s">
        <v>387</v>
      </c>
      <c r="E4298" t="s">
        <v>654</v>
      </c>
    </row>
    <row r="4299" spans="1:5" x14ac:dyDescent="0.2">
      <c r="A4299" t="s">
        <v>740</v>
      </c>
      <c r="B4299" t="s">
        <v>67</v>
      </c>
      <c r="C4299" t="s">
        <v>384</v>
      </c>
      <c r="D4299" t="s">
        <v>226</v>
      </c>
      <c r="E4299" t="s">
        <v>394</v>
      </c>
    </row>
    <row r="4300" spans="1:5" x14ac:dyDescent="0.2">
      <c r="A4300" t="s">
        <v>740</v>
      </c>
      <c r="B4300" t="s">
        <v>67</v>
      </c>
      <c r="C4300" t="s">
        <v>384</v>
      </c>
      <c r="D4300" t="s">
        <v>226</v>
      </c>
      <c r="E4300" t="s">
        <v>417</v>
      </c>
    </row>
    <row r="4301" spans="1:5" x14ac:dyDescent="0.2">
      <c r="A4301" t="s">
        <v>740</v>
      </c>
      <c r="B4301" t="s">
        <v>67</v>
      </c>
      <c r="C4301" t="s">
        <v>384</v>
      </c>
      <c r="D4301" t="s">
        <v>226</v>
      </c>
      <c r="E4301" t="s">
        <v>393</v>
      </c>
    </row>
    <row r="4302" spans="1:5" x14ac:dyDescent="0.2">
      <c r="A4302" t="s">
        <v>740</v>
      </c>
      <c r="B4302" t="s">
        <v>67</v>
      </c>
      <c r="C4302" t="s">
        <v>384</v>
      </c>
      <c r="D4302" t="s">
        <v>23</v>
      </c>
      <c r="E4302" t="s">
        <v>533</v>
      </c>
    </row>
    <row r="4303" spans="1:5" x14ac:dyDescent="0.2">
      <c r="A4303" t="s">
        <v>740</v>
      </c>
      <c r="B4303" t="s">
        <v>67</v>
      </c>
      <c r="C4303" t="s">
        <v>384</v>
      </c>
      <c r="D4303" t="s">
        <v>23</v>
      </c>
      <c r="E4303" t="s">
        <v>655</v>
      </c>
    </row>
    <row r="4304" spans="1:5" x14ac:dyDescent="0.2">
      <c r="A4304" t="s">
        <v>740</v>
      </c>
      <c r="B4304" t="s">
        <v>67</v>
      </c>
      <c r="C4304" t="s">
        <v>384</v>
      </c>
      <c r="D4304" t="s">
        <v>314</v>
      </c>
      <c r="E4304" t="s">
        <v>656</v>
      </c>
    </row>
    <row r="4305" spans="1:5" x14ac:dyDescent="0.2">
      <c r="A4305" t="s">
        <v>740</v>
      </c>
      <c r="B4305" t="s">
        <v>67</v>
      </c>
      <c r="C4305" t="s">
        <v>384</v>
      </c>
      <c r="D4305" t="s">
        <v>314</v>
      </c>
      <c r="E4305" t="s">
        <v>657</v>
      </c>
    </row>
    <row r="4306" spans="1:5" x14ac:dyDescent="0.2">
      <c r="A4306" t="s">
        <v>740</v>
      </c>
      <c r="B4306" t="s">
        <v>67</v>
      </c>
      <c r="C4306" t="s">
        <v>384</v>
      </c>
      <c r="D4306" t="s">
        <v>65</v>
      </c>
      <c r="E4306" t="s">
        <v>539</v>
      </c>
    </row>
    <row r="4307" spans="1:5" x14ac:dyDescent="0.2">
      <c r="A4307" t="s">
        <v>740</v>
      </c>
      <c r="B4307" t="s">
        <v>67</v>
      </c>
      <c r="C4307" t="s">
        <v>384</v>
      </c>
      <c r="D4307" t="s">
        <v>65</v>
      </c>
      <c r="E4307" t="s">
        <v>651</v>
      </c>
    </row>
    <row r="4308" spans="1:5" x14ac:dyDescent="0.2">
      <c r="A4308" t="s">
        <v>740</v>
      </c>
      <c r="B4308" t="s">
        <v>67</v>
      </c>
      <c r="C4308" t="s">
        <v>384</v>
      </c>
      <c r="D4308" t="s">
        <v>65</v>
      </c>
      <c r="E4308" t="s">
        <v>540</v>
      </c>
    </row>
    <row r="4309" spans="1:5" x14ac:dyDescent="0.2">
      <c r="A4309" t="s">
        <v>740</v>
      </c>
      <c r="B4309" t="s">
        <v>67</v>
      </c>
      <c r="C4309" t="s">
        <v>384</v>
      </c>
      <c r="D4309" t="s">
        <v>65</v>
      </c>
      <c r="E4309" t="s">
        <v>541</v>
      </c>
    </row>
    <row r="4310" spans="1:5" x14ac:dyDescent="0.2">
      <c r="A4310" t="s">
        <v>740</v>
      </c>
      <c r="B4310" t="s">
        <v>67</v>
      </c>
      <c r="C4310" t="s">
        <v>384</v>
      </c>
      <c r="D4310" t="s">
        <v>65</v>
      </c>
      <c r="E4310" t="s">
        <v>652</v>
      </c>
    </row>
    <row r="4311" spans="1:5" x14ac:dyDescent="0.2">
      <c r="A4311" t="s">
        <v>740</v>
      </c>
      <c r="B4311" t="s">
        <v>67</v>
      </c>
      <c r="C4311" t="s">
        <v>384</v>
      </c>
      <c r="D4311" t="s">
        <v>65</v>
      </c>
      <c r="E4311" t="s">
        <v>542</v>
      </c>
    </row>
    <row r="4312" spans="1:5" x14ac:dyDescent="0.2">
      <c r="A4312" t="s">
        <v>740</v>
      </c>
      <c r="B4312" t="s">
        <v>67</v>
      </c>
      <c r="C4312" t="s">
        <v>384</v>
      </c>
      <c r="D4312" t="s">
        <v>65</v>
      </c>
      <c r="E4312" t="s">
        <v>658</v>
      </c>
    </row>
    <row r="4313" spans="1:5" x14ac:dyDescent="0.2">
      <c r="A4313" t="s">
        <v>740</v>
      </c>
      <c r="B4313" t="s">
        <v>67</v>
      </c>
      <c r="C4313" t="s">
        <v>384</v>
      </c>
      <c r="D4313" t="s">
        <v>65</v>
      </c>
      <c r="E4313" t="s">
        <v>543</v>
      </c>
    </row>
    <row r="4314" spans="1:5" x14ac:dyDescent="0.2">
      <c r="A4314" t="s">
        <v>740</v>
      </c>
      <c r="B4314" t="s">
        <v>67</v>
      </c>
      <c r="C4314" t="s">
        <v>384</v>
      </c>
      <c r="D4314" t="s">
        <v>387</v>
      </c>
      <c r="E4314" t="s">
        <v>659</v>
      </c>
    </row>
    <row r="4315" spans="1:5" x14ac:dyDescent="0.2">
      <c r="A4315" t="s">
        <v>740</v>
      </c>
      <c r="B4315" t="s">
        <v>67</v>
      </c>
      <c r="C4315" t="s">
        <v>384</v>
      </c>
      <c r="D4315" t="s">
        <v>387</v>
      </c>
      <c r="E4315" t="s">
        <v>401</v>
      </c>
    </row>
    <row r="4316" spans="1:5" x14ac:dyDescent="0.2">
      <c r="A4316" t="s">
        <v>740</v>
      </c>
      <c r="B4316" t="s">
        <v>67</v>
      </c>
      <c r="C4316" t="s">
        <v>384</v>
      </c>
      <c r="D4316" t="s">
        <v>387</v>
      </c>
      <c r="E4316" t="s">
        <v>431</v>
      </c>
    </row>
    <row r="4317" spans="1:5" x14ac:dyDescent="0.2">
      <c r="A4317" t="s">
        <v>740</v>
      </c>
      <c r="B4317" t="s">
        <v>67</v>
      </c>
      <c r="C4317" t="s">
        <v>384</v>
      </c>
      <c r="D4317" t="s">
        <v>387</v>
      </c>
      <c r="E4317" t="s">
        <v>660</v>
      </c>
    </row>
    <row r="4318" spans="1:5" x14ac:dyDescent="0.2">
      <c r="A4318" t="s">
        <v>740</v>
      </c>
      <c r="B4318" t="s">
        <v>222</v>
      </c>
      <c r="C4318" t="s">
        <v>384</v>
      </c>
      <c r="D4318" t="s">
        <v>226</v>
      </c>
      <c r="E4318" t="s">
        <v>394</v>
      </c>
    </row>
    <row r="4319" spans="1:5" x14ac:dyDescent="0.2">
      <c r="A4319" t="s">
        <v>740</v>
      </c>
      <c r="B4319" t="s">
        <v>222</v>
      </c>
      <c r="C4319" t="s">
        <v>384</v>
      </c>
      <c r="D4319" t="s">
        <v>226</v>
      </c>
      <c r="E4319" t="s">
        <v>545</v>
      </c>
    </row>
    <row r="4320" spans="1:5" x14ac:dyDescent="0.2">
      <c r="A4320" t="s">
        <v>740</v>
      </c>
      <c r="B4320" t="s">
        <v>222</v>
      </c>
      <c r="C4320" t="s">
        <v>384</v>
      </c>
      <c r="D4320" t="s">
        <v>226</v>
      </c>
      <c r="E4320" t="s">
        <v>417</v>
      </c>
    </row>
    <row r="4321" spans="1:5" x14ac:dyDescent="0.2">
      <c r="A4321" t="s">
        <v>740</v>
      </c>
      <c r="B4321" t="s">
        <v>222</v>
      </c>
      <c r="C4321" t="s">
        <v>384</v>
      </c>
      <c r="D4321" t="s">
        <v>226</v>
      </c>
      <c r="E4321" t="s">
        <v>393</v>
      </c>
    </row>
    <row r="4322" spans="1:5" x14ac:dyDescent="0.2">
      <c r="A4322" t="s">
        <v>740</v>
      </c>
      <c r="B4322" t="s">
        <v>222</v>
      </c>
      <c r="C4322" t="s">
        <v>384</v>
      </c>
      <c r="D4322" t="s">
        <v>23</v>
      </c>
      <c r="E4322" t="s">
        <v>533</v>
      </c>
    </row>
    <row r="4323" spans="1:5" x14ac:dyDescent="0.2">
      <c r="A4323" t="s">
        <v>740</v>
      </c>
      <c r="B4323" t="s">
        <v>222</v>
      </c>
      <c r="C4323" t="s">
        <v>384</v>
      </c>
      <c r="D4323" t="s">
        <v>314</v>
      </c>
      <c r="E4323" t="s">
        <v>656</v>
      </c>
    </row>
    <row r="4324" spans="1:5" x14ac:dyDescent="0.2">
      <c r="A4324" t="s">
        <v>740</v>
      </c>
      <c r="B4324" t="s">
        <v>222</v>
      </c>
      <c r="C4324" t="s">
        <v>384</v>
      </c>
      <c r="D4324" t="s">
        <v>53</v>
      </c>
      <c r="E4324" t="s">
        <v>661</v>
      </c>
    </row>
    <row r="4325" spans="1:5" x14ac:dyDescent="0.2">
      <c r="A4325" t="s">
        <v>740</v>
      </c>
      <c r="B4325" t="s">
        <v>222</v>
      </c>
      <c r="C4325" t="s">
        <v>384</v>
      </c>
      <c r="D4325" t="s">
        <v>67</v>
      </c>
      <c r="E4325" t="s">
        <v>534</v>
      </c>
    </row>
    <row r="4326" spans="1:5" x14ac:dyDescent="0.2">
      <c r="A4326" t="s">
        <v>740</v>
      </c>
      <c r="B4326" t="s">
        <v>222</v>
      </c>
      <c r="C4326" t="s">
        <v>384</v>
      </c>
      <c r="D4326" t="s">
        <v>67</v>
      </c>
      <c r="E4326" t="s">
        <v>535</v>
      </c>
    </row>
    <row r="4327" spans="1:5" x14ac:dyDescent="0.2">
      <c r="A4327" t="s">
        <v>740</v>
      </c>
      <c r="B4327" t="s">
        <v>222</v>
      </c>
      <c r="C4327" t="s">
        <v>384</v>
      </c>
      <c r="D4327" t="s">
        <v>67</v>
      </c>
      <c r="E4327" t="s">
        <v>662</v>
      </c>
    </row>
    <row r="4328" spans="1:5" x14ac:dyDescent="0.2">
      <c r="A4328" t="s">
        <v>740</v>
      </c>
      <c r="B4328" t="s">
        <v>222</v>
      </c>
      <c r="C4328" t="s">
        <v>384</v>
      </c>
      <c r="D4328" t="s">
        <v>67</v>
      </c>
      <c r="E4328" t="s">
        <v>537</v>
      </c>
    </row>
    <row r="4329" spans="1:5" x14ac:dyDescent="0.2">
      <c r="A4329" t="s">
        <v>740</v>
      </c>
      <c r="B4329" t="s">
        <v>222</v>
      </c>
      <c r="C4329" t="s">
        <v>384</v>
      </c>
      <c r="D4329" t="s">
        <v>65</v>
      </c>
      <c r="E4329" t="s">
        <v>539</v>
      </c>
    </row>
    <row r="4330" spans="1:5" x14ac:dyDescent="0.2">
      <c r="A4330" t="s">
        <v>740</v>
      </c>
      <c r="B4330" t="s">
        <v>222</v>
      </c>
      <c r="C4330" t="s">
        <v>384</v>
      </c>
      <c r="D4330" t="s">
        <v>65</v>
      </c>
      <c r="E4330" t="s">
        <v>651</v>
      </c>
    </row>
    <row r="4331" spans="1:5" x14ac:dyDescent="0.2">
      <c r="A4331" t="s">
        <v>740</v>
      </c>
      <c r="B4331" t="s">
        <v>222</v>
      </c>
      <c r="C4331" t="s">
        <v>384</v>
      </c>
      <c r="D4331" t="s">
        <v>65</v>
      </c>
      <c r="E4331" t="s">
        <v>540</v>
      </c>
    </row>
    <row r="4332" spans="1:5" x14ac:dyDescent="0.2">
      <c r="A4332" t="s">
        <v>740</v>
      </c>
      <c r="B4332" t="s">
        <v>222</v>
      </c>
      <c r="C4332" t="s">
        <v>384</v>
      </c>
      <c r="D4332" t="s">
        <v>65</v>
      </c>
      <c r="E4332" t="s">
        <v>541</v>
      </c>
    </row>
    <row r="4333" spans="1:5" x14ac:dyDescent="0.2">
      <c r="A4333" t="s">
        <v>740</v>
      </c>
      <c r="B4333" t="s">
        <v>222</v>
      </c>
      <c r="C4333" t="s">
        <v>384</v>
      </c>
      <c r="D4333" t="s">
        <v>65</v>
      </c>
      <c r="E4333" t="s">
        <v>652</v>
      </c>
    </row>
    <row r="4334" spans="1:5" x14ac:dyDescent="0.2">
      <c r="A4334" t="s">
        <v>740</v>
      </c>
      <c r="B4334" t="s">
        <v>65</v>
      </c>
      <c r="C4334" t="s">
        <v>384</v>
      </c>
      <c r="D4334" t="s">
        <v>226</v>
      </c>
      <c r="E4334" t="s">
        <v>394</v>
      </c>
    </row>
    <row r="4335" spans="1:5" x14ac:dyDescent="0.2">
      <c r="A4335" t="s">
        <v>740</v>
      </c>
      <c r="B4335" t="s">
        <v>65</v>
      </c>
      <c r="C4335" t="s">
        <v>384</v>
      </c>
      <c r="D4335" t="s">
        <v>226</v>
      </c>
      <c r="E4335" t="s">
        <v>393</v>
      </c>
    </row>
    <row r="4336" spans="1:5" x14ac:dyDescent="0.2">
      <c r="A4336" t="s">
        <v>740</v>
      </c>
      <c r="B4336" t="s">
        <v>65</v>
      </c>
      <c r="C4336" t="s">
        <v>384</v>
      </c>
      <c r="D4336" t="s">
        <v>387</v>
      </c>
      <c r="E4336" t="s">
        <v>663</v>
      </c>
    </row>
    <row r="4337" spans="1:5" x14ac:dyDescent="0.2">
      <c r="A4337" t="s">
        <v>740</v>
      </c>
      <c r="B4337" t="s">
        <v>65</v>
      </c>
      <c r="C4337" t="s">
        <v>384</v>
      </c>
      <c r="D4337" t="s">
        <v>387</v>
      </c>
      <c r="E4337" t="s">
        <v>659</v>
      </c>
    </row>
    <row r="4338" spans="1:5" x14ac:dyDescent="0.2">
      <c r="A4338" t="s">
        <v>740</v>
      </c>
      <c r="B4338" t="s">
        <v>65</v>
      </c>
      <c r="C4338" t="s">
        <v>384</v>
      </c>
      <c r="D4338" t="s">
        <v>387</v>
      </c>
      <c r="E4338" t="s">
        <v>664</v>
      </c>
    </row>
    <row r="4339" spans="1:5" x14ac:dyDescent="0.2">
      <c r="A4339" t="s">
        <v>740</v>
      </c>
      <c r="B4339" t="s">
        <v>65</v>
      </c>
      <c r="C4339" t="s">
        <v>384</v>
      </c>
      <c r="D4339" t="s">
        <v>387</v>
      </c>
      <c r="E4339" t="s">
        <v>401</v>
      </c>
    </row>
    <row r="4340" spans="1:5" x14ac:dyDescent="0.2">
      <c r="A4340" t="s">
        <v>740</v>
      </c>
      <c r="B4340" t="s">
        <v>65</v>
      </c>
      <c r="C4340" t="s">
        <v>384</v>
      </c>
      <c r="D4340" t="s">
        <v>387</v>
      </c>
      <c r="E4340" t="s">
        <v>402</v>
      </c>
    </row>
    <row r="4341" spans="1:5" x14ac:dyDescent="0.2">
      <c r="A4341" t="s">
        <v>740</v>
      </c>
      <c r="B4341" t="s">
        <v>65</v>
      </c>
      <c r="C4341" t="s">
        <v>384</v>
      </c>
      <c r="D4341" t="s">
        <v>387</v>
      </c>
      <c r="E4341" t="s">
        <v>445</v>
      </c>
    </row>
    <row r="4342" spans="1:5" x14ac:dyDescent="0.2">
      <c r="A4342" t="s">
        <v>740</v>
      </c>
      <c r="B4342" t="s">
        <v>65</v>
      </c>
      <c r="C4342" t="s">
        <v>384</v>
      </c>
      <c r="D4342" t="s">
        <v>52</v>
      </c>
      <c r="E4342" t="s">
        <v>430</v>
      </c>
    </row>
    <row r="4343" spans="1:5" x14ac:dyDescent="0.2">
      <c r="A4343" t="s">
        <v>740</v>
      </c>
      <c r="B4343" t="s">
        <v>65</v>
      </c>
      <c r="C4343" t="s">
        <v>384</v>
      </c>
      <c r="D4343" t="s">
        <v>52</v>
      </c>
      <c r="E4343" t="s">
        <v>665</v>
      </c>
    </row>
    <row r="4344" spans="1:5" x14ac:dyDescent="0.2">
      <c r="A4344" t="s">
        <v>740</v>
      </c>
      <c r="B4344" t="s">
        <v>65</v>
      </c>
      <c r="C4344" t="s">
        <v>384</v>
      </c>
      <c r="D4344" t="s">
        <v>52</v>
      </c>
      <c r="E4344" t="s">
        <v>666</v>
      </c>
    </row>
    <row r="4345" spans="1:5" x14ac:dyDescent="0.2">
      <c r="A4345" t="s">
        <v>740</v>
      </c>
      <c r="B4345" t="s">
        <v>185</v>
      </c>
      <c r="C4345" t="s">
        <v>386</v>
      </c>
      <c r="D4345" t="s">
        <v>59</v>
      </c>
    </row>
    <row r="4346" spans="1:5" x14ac:dyDescent="0.2">
      <c r="A4346" t="s">
        <v>740</v>
      </c>
      <c r="B4346" t="s">
        <v>185</v>
      </c>
      <c r="C4346" t="s">
        <v>386</v>
      </c>
      <c r="D4346" t="s">
        <v>8</v>
      </c>
    </row>
    <row r="4347" spans="1:5" x14ac:dyDescent="0.2">
      <c r="A4347" t="s">
        <v>740</v>
      </c>
      <c r="B4347" t="s">
        <v>185</v>
      </c>
      <c r="C4347" t="s">
        <v>386</v>
      </c>
      <c r="D4347" t="s">
        <v>372</v>
      </c>
    </row>
    <row r="4348" spans="1:5" x14ac:dyDescent="0.2">
      <c r="A4348" t="s">
        <v>740</v>
      </c>
      <c r="B4348" t="s">
        <v>185</v>
      </c>
      <c r="C4348" t="s">
        <v>386</v>
      </c>
      <c r="D4348" t="s">
        <v>298</v>
      </c>
    </row>
    <row r="4349" spans="1:5" x14ac:dyDescent="0.2">
      <c r="A4349" t="s">
        <v>740</v>
      </c>
      <c r="B4349" t="s">
        <v>185</v>
      </c>
      <c r="C4349" t="s">
        <v>386</v>
      </c>
      <c r="D4349" t="s">
        <v>188</v>
      </c>
    </row>
    <row r="4350" spans="1:5" x14ac:dyDescent="0.2">
      <c r="A4350" t="s">
        <v>740</v>
      </c>
      <c r="B4350" t="s">
        <v>185</v>
      </c>
      <c r="C4350" t="s">
        <v>386</v>
      </c>
      <c r="D4350" t="s">
        <v>309</v>
      </c>
    </row>
    <row r="4351" spans="1:5" x14ac:dyDescent="0.2">
      <c r="A4351" t="s">
        <v>740</v>
      </c>
      <c r="B4351" t="s">
        <v>223</v>
      </c>
      <c r="C4351" t="s">
        <v>384</v>
      </c>
      <c r="D4351" t="s">
        <v>202</v>
      </c>
      <c r="E4351" t="s">
        <v>443</v>
      </c>
    </row>
    <row r="4352" spans="1:5" x14ac:dyDescent="0.2">
      <c r="A4352" t="s">
        <v>740</v>
      </c>
      <c r="B4352" t="s">
        <v>223</v>
      </c>
      <c r="C4352" t="s">
        <v>386</v>
      </c>
      <c r="D4352" t="s">
        <v>8</v>
      </c>
    </row>
    <row r="4353" spans="1:5" x14ac:dyDescent="0.2">
      <c r="A4353" t="s">
        <v>740</v>
      </c>
      <c r="B4353" t="s">
        <v>223</v>
      </c>
      <c r="C4353" t="s">
        <v>386</v>
      </c>
      <c r="D4353" t="s">
        <v>309</v>
      </c>
    </row>
    <row r="4354" spans="1:5" x14ac:dyDescent="0.2">
      <c r="A4354" t="s">
        <v>740</v>
      </c>
      <c r="B4354" t="s">
        <v>223</v>
      </c>
      <c r="C4354" t="s">
        <v>386</v>
      </c>
      <c r="D4354" t="s">
        <v>305</v>
      </c>
    </row>
    <row r="4355" spans="1:5" x14ac:dyDescent="0.2">
      <c r="A4355" t="s">
        <v>740</v>
      </c>
      <c r="B4355" t="s">
        <v>223</v>
      </c>
      <c r="C4355" t="s">
        <v>386</v>
      </c>
      <c r="D4355" t="s">
        <v>358</v>
      </c>
    </row>
    <row r="4356" spans="1:5" x14ac:dyDescent="0.2">
      <c r="A4356" t="s">
        <v>740</v>
      </c>
      <c r="B4356" t="s">
        <v>223</v>
      </c>
      <c r="C4356" t="s">
        <v>386</v>
      </c>
      <c r="D4356" t="s">
        <v>185</v>
      </c>
    </row>
    <row r="4357" spans="1:5" x14ac:dyDescent="0.2">
      <c r="A4357" t="s">
        <v>740</v>
      </c>
      <c r="B4357" t="s">
        <v>223</v>
      </c>
      <c r="C4357" t="s">
        <v>386</v>
      </c>
      <c r="D4357" t="s">
        <v>188</v>
      </c>
    </row>
    <row r="4358" spans="1:5" x14ac:dyDescent="0.2">
      <c r="A4358" t="s">
        <v>740</v>
      </c>
      <c r="B4358" t="s">
        <v>213</v>
      </c>
      <c r="C4358" t="s">
        <v>384</v>
      </c>
      <c r="D4358" t="s">
        <v>202</v>
      </c>
      <c r="E4358" t="s">
        <v>443</v>
      </c>
    </row>
    <row r="4359" spans="1:5" x14ac:dyDescent="0.2">
      <c r="A4359" t="s">
        <v>740</v>
      </c>
      <c r="B4359" t="s">
        <v>213</v>
      </c>
      <c r="C4359" t="s">
        <v>386</v>
      </c>
      <c r="D4359" t="s">
        <v>305</v>
      </c>
    </row>
    <row r="4360" spans="1:5" x14ac:dyDescent="0.2">
      <c r="A4360" t="s">
        <v>740</v>
      </c>
      <c r="B4360" t="s">
        <v>213</v>
      </c>
      <c r="C4360" t="s">
        <v>386</v>
      </c>
      <c r="D4360" t="s">
        <v>210</v>
      </c>
    </row>
    <row r="4361" spans="1:5" x14ac:dyDescent="0.2">
      <c r="A4361" t="s">
        <v>740</v>
      </c>
      <c r="B4361" t="s">
        <v>213</v>
      </c>
      <c r="C4361" t="s">
        <v>386</v>
      </c>
      <c r="D4361" t="s">
        <v>59</v>
      </c>
    </row>
    <row r="4362" spans="1:5" x14ac:dyDescent="0.2">
      <c r="A4362" t="s">
        <v>740</v>
      </c>
      <c r="B4362" t="s">
        <v>213</v>
      </c>
      <c r="C4362" t="s">
        <v>386</v>
      </c>
      <c r="D4362" t="s">
        <v>8</v>
      </c>
    </row>
    <row r="4363" spans="1:5" x14ac:dyDescent="0.2">
      <c r="A4363" t="s">
        <v>740</v>
      </c>
      <c r="B4363" t="s">
        <v>8</v>
      </c>
      <c r="C4363" t="s">
        <v>384</v>
      </c>
      <c r="D4363" t="s">
        <v>387</v>
      </c>
      <c r="E4363" t="s">
        <v>445</v>
      </c>
    </row>
    <row r="4364" spans="1:5" x14ac:dyDescent="0.2">
      <c r="A4364" t="s">
        <v>740</v>
      </c>
      <c r="B4364" t="s">
        <v>8</v>
      </c>
      <c r="C4364" t="s">
        <v>384</v>
      </c>
      <c r="D4364" t="s">
        <v>387</v>
      </c>
      <c r="E4364" t="s">
        <v>448</v>
      </c>
    </row>
    <row r="4365" spans="1:5" x14ac:dyDescent="0.2">
      <c r="A4365" t="s">
        <v>740</v>
      </c>
      <c r="B4365" t="s">
        <v>8</v>
      </c>
      <c r="C4365" t="s">
        <v>384</v>
      </c>
      <c r="D4365" t="s">
        <v>387</v>
      </c>
      <c r="E4365" t="s">
        <v>454</v>
      </c>
    </row>
    <row r="4366" spans="1:5" x14ac:dyDescent="0.2">
      <c r="A4366" t="s">
        <v>740</v>
      </c>
      <c r="B4366" t="s">
        <v>8</v>
      </c>
      <c r="C4366" t="s">
        <v>384</v>
      </c>
      <c r="D4366" t="s">
        <v>387</v>
      </c>
      <c r="E4366" t="s">
        <v>428</v>
      </c>
    </row>
    <row r="4367" spans="1:5" x14ac:dyDescent="0.2">
      <c r="A4367" t="s">
        <v>740</v>
      </c>
      <c r="B4367" t="s">
        <v>8</v>
      </c>
      <c r="C4367" t="s">
        <v>386</v>
      </c>
      <c r="D4367" t="s">
        <v>59</v>
      </c>
    </row>
    <row r="4368" spans="1:5" x14ac:dyDescent="0.2">
      <c r="A4368" t="s">
        <v>740</v>
      </c>
      <c r="B4368" t="s">
        <v>8</v>
      </c>
      <c r="C4368" t="s">
        <v>386</v>
      </c>
      <c r="D4368" t="s">
        <v>120</v>
      </c>
    </row>
    <row r="4369" spans="1:5" x14ac:dyDescent="0.2">
      <c r="A4369" t="s">
        <v>740</v>
      </c>
      <c r="B4369" t="s">
        <v>8</v>
      </c>
      <c r="C4369" t="s">
        <v>386</v>
      </c>
      <c r="D4369" t="s">
        <v>372</v>
      </c>
    </row>
    <row r="4370" spans="1:5" x14ac:dyDescent="0.2">
      <c r="A4370" t="s">
        <v>740</v>
      </c>
      <c r="B4370" t="s">
        <v>8</v>
      </c>
      <c r="C4370" t="s">
        <v>386</v>
      </c>
      <c r="D4370" t="s">
        <v>319</v>
      </c>
    </row>
    <row r="4371" spans="1:5" x14ac:dyDescent="0.2">
      <c r="A4371" t="s">
        <v>740</v>
      </c>
      <c r="B4371" t="s">
        <v>40</v>
      </c>
      <c r="C4371" t="s">
        <v>386</v>
      </c>
      <c r="D4371" t="s">
        <v>305</v>
      </c>
    </row>
    <row r="4372" spans="1:5" x14ac:dyDescent="0.2">
      <c r="A4372" t="s">
        <v>740</v>
      </c>
      <c r="B4372" t="s">
        <v>40</v>
      </c>
      <c r="C4372" t="s">
        <v>386</v>
      </c>
      <c r="D4372" t="s">
        <v>109</v>
      </c>
    </row>
    <row r="4373" spans="1:5" x14ac:dyDescent="0.2">
      <c r="A4373" t="s">
        <v>740</v>
      </c>
      <c r="B4373" t="s">
        <v>40</v>
      </c>
      <c r="C4373" t="s">
        <v>386</v>
      </c>
      <c r="D4373" t="s">
        <v>271</v>
      </c>
    </row>
    <row r="4374" spans="1:5" x14ac:dyDescent="0.2">
      <c r="A4374" t="s">
        <v>740</v>
      </c>
      <c r="B4374" t="s">
        <v>42</v>
      </c>
      <c r="C4374" t="s">
        <v>386</v>
      </c>
      <c r="D4374" t="s">
        <v>179</v>
      </c>
    </row>
    <row r="4375" spans="1:5" x14ac:dyDescent="0.2">
      <c r="A4375" t="s">
        <v>740</v>
      </c>
      <c r="B4375" t="s">
        <v>42</v>
      </c>
      <c r="C4375" t="s">
        <v>386</v>
      </c>
      <c r="D4375" t="s">
        <v>305</v>
      </c>
    </row>
    <row r="4376" spans="1:5" x14ac:dyDescent="0.2">
      <c r="A4376" t="s">
        <v>740</v>
      </c>
      <c r="B4376" t="s">
        <v>42</v>
      </c>
      <c r="C4376" t="s">
        <v>386</v>
      </c>
      <c r="D4376" t="s">
        <v>40</v>
      </c>
    </row>
    <row r="4377" spans="1:5" x14ac:dyDescent="0.2">
      <c r="A4377" t="s">
        <v>740</v>
      </c>
      <c r="B4377" t="s">
        <v>42</v>
      </c>
      <c r="C4377" t="s">
        <v>386</v>
      </c>
      <c r="D4377" t="s">
        <v>109</v>
      </c>
    </row>
    <row r="4378" spans="1:5" x14ac:dyDescent="0.2">
      <c r="A4378" t="s">
        <v>740</v>
      </c>
      <c r="B4378" t="s">
        <v>151</v>
      </c>
      <c r="C4378" t="s">
        <v>384</v>
      </c>
      <c r="D4378" t="s">
        <v>202</v>
      </c>
      <c r="E4378" t="s">
        <v>443</v>
      </c>
    </row>
    <row r="4379" spans="1:5" x14ac:dyDescent="0.2">
      <c r="A4379" t="s">
        <v>740</v>
      </c>
      <c r="B4379" t="s">
        <v>151</v>
      </c>
      <c r="C4379" t="s">
        <v>386</v>
      </c>
      <c r="D4379" t="s">
        <v>305</v>
      </c>
    </row>
    <row r="4380" spans="1:5" x14ac:dyDescent="0.2">
      <c r="A4380" t="s">
        <v>740</v>
      </c>
      <c r="B4380" t="s">
        <v>151</v>
      </c>
      <c r="C4380" t="s">
        <v>386</v>
      </c>
      <c r="D4380" t="s">
        <v>364</v>
      </c>
    </row>
    <row r="4381" spans="1:5" x14ac:dyDescent="0.2">
      <c r="A4381" t="s">
        <v>740</v>
      </c>
      <c r="B4381" t="s">
        <v>151</v>
      </c>
      <c r="C4381" t="s">
        <v>386</v>
      </c>
      <c r="D4381" t="s">
        <v>33</v>
      </c>
    </row>
    <row r="4382" spans="1:5" x14ac:dyDescent="0.2">
      <c r="A4382" t="s">
        <v>740</v>
      </c>
      <c r="B4382" t="s">
        <v>151</v>
      </c>
      <c r="C4382" t="s">
        <v>386</v>
      </c>
      <c r="D4382" t="s">
        <v>21</v>
      </c>
    </row>
    <row r="4383" spans="1:5" x14ac:dyDescent="0.2">
      <c r="A4383" t="s">
        <v>740</v>
      </c>
      <c r="B4383" t="s">
        <v>151</v>
      </c>
      <c r="C4383" t="s">
        <v>386</v>
      </c>
      <c r="D4383" t="s">
        <v>172</v>
      </c>
    </row>
    <row r="4384" spans="1:5" x14ac:dyDescent="0.2">
      <c r="A4384" t="s">
        <v>740</v>
      </c>
      <c r="B4384" t="s">
        <v>151</v>
      </c>
      <c r="C4384" t="s">
        <v>386</v>
      </c>
      <c r="D4384" t="s">
        <v>120</v>
      </c>
    </row>
    <row r="4385" spans="1:5" x14ac:dyDescent="0.2">
      <c r="A4385" t="s">
        <v>740</v>
      </c>
      <c r="B4385" t="s">
        <v>151</v>
      </c>
      <c r="C4385" t="s">
        <v>386</v>
      </c>
      <c r="D4385" t="s">
        <v>210</v>
      </c>
    </row>
    <row r="4386" spans="1:5" x14ac:dyDescent="0.2">
      <c r="A4386" t="s">
        <v>740</v>
      </c>
      <c r="B4386" t="s">
        <v>227</v>
      </c>
      <c r="C4386" t="s">
        <v>384</v>
      </c>
      <c r="D4386" t="s">
        <v>202</v>
      </c>
      <c r="E4386" t="s">
        <v>443</v>
      </c>
    </row>
    <row r="4387" spans="1:5" x14ac:dyDescent="0.2">
      <c r="A4387" t="s">
        <v>740</v>
      </c>
      <c r="B4387" t="s">
        <v>227</v>
      </c>
      <c r="C4387" t="s">
        <v>386</v>
      </c>
      <c r="D4387" t="s">
        <v>305</v>
      </c>
    </row>
    <row r="4388" spans="1:5" x14ac:dyDescent="0.2">
      <c r="A4388" t="s">
        <v>740</v>
      </c>
      <c r="B4388" t="s">
        <v>227</v>
      </c>
      <c r="C4388" t="s">
        <v>386</v>
      </c>
      <c r="D4388" t="s">
        <v>364</v>
      </c>
    </row>
    <row r="4389" spans="1:5" x14ac:dyDescent="0.2">
      <c r="A4389" t="s">
        <v>740</v>
      </c>
      <c r="B4389" t="s">
        <v>227</v>
      </c>
      <c r="C4389" t="s">
        <v>386</v>
      </c>
      <c r="D4389" t="s">
        <v>21</v>
      </c>
    </row>
    <row r="4390" spans="1:5" x14ac:dyDescent="0.2">
      <c r="A4390" t="s">
        <v>740</v>
      </c>
      <c r="B4390" t="s">
        <v>227</v>
      </c>
      <c r="C4390" t="s">
        <v>386</v>
      </c>
      <c r="D4390" t="s">
        <v>33</v>
      </c>
    </row>
    <row r="4391" spans="1:5" x14ac:dyDescent="0.2">
      <c r="A4391" t="s">
        <v>740</v>
      </c>
      <c r="B4391" t="s">
        <v>227</v>
      </c>
      <c r="C4391" t="s">
        <v>386</v>
      </c>
      <c r="D4391" t="s">
        <v>172</v>
      </c>
    </row>
    <row r="4392" spans="1:5" x14ac:dyDescent="0.2">
      <c r="A4392" t="s">
        <v>740</v>
      </c>
      <c r="B4392" t="s">
        <v>227</v>
      </c>
      <c r="C4392" t="s">
        <v>386</v>
      </c>
      <c r="D4392" t="s">
        <v>151</v>
      </c>
    </row>
    <row r="4393" spans="1:5" x14ac:dyDescent="0.2">
      <c r="A4393" t="s">
        <v>740</v>
      </c>
      <c r="B4393" t="s">
        <v>227</v>
      </c>
      <c r="C4393" t="s">
        <v>386</v>
      </c>
      <c r="D4393" t="s">
        <v>213</v>
      </c>
    </row>
    <row r="4394" spans="1:5" x14ac:dyDescent="0.2">
      <c r="A4394" t="s">
        <v>740</v>
      </c>
      <c r="B4394" t="s">
        <v>227</v>
      </c>
      <c r="C4394" t="s">
        <v>386</v>
      </c>
      <c r="D4394" t="s">
        <v>179</v>
      </c>
    </row>
    <row r="4395" spans="1:5" x14ac:dyDescent="0.2">
      <c r="A4395" t="s">
        <v>740</v>
      </c>
      <c r="B4395" t="s">
        <v>227</v>
      </c>
      <c r="C4395" t="s">
        <v>386</v>
      </c>
      <c r="D4395" t="s">
        <v>181</v>
      </c>
    </row>
    <row r="4396" spans="1:5" x14ac:dyDescent="0.2">
      <c r="A4396" t="s">
        <v>740</v>
      </c>
      <c r="B4396" t="s">
        <v>227</v>
      </c>
      <c r="C4396" t="s">
        <v>386</v>
      </c>
      <c r="D4396" t="s">
        <v>265</v>
      </c>
    </row>
    <row r="4397" spans="1:5" x14ac:dyDescent="0.2">
      <c r="A4397" t="s">
        <v>740</v>
      </c>
      <c r="B4397" t="s">
        <v>227</v>
      </c>
      <c r="C4397" t="s">
        <v>386</v>
      </c>
      <c r="D4397" t="s">
        <v>320</v>
      </c>
    </row>
    <row r="4398" spans="1:5" x14ac:dyDescent="0.2">
      <c r="A4398" t="s">
        <v>740</v>
      </c>
      <c r="B4398" t="s">
        <v>227</v>
      </c>
      <c r="C4398" t="s">
        <v>386</v>
      </c>
      <c r="D4398" t="s">
        <v>129</v>
      </c>
    </row>
    <row r="4399" spans="1:5" x14ac:dyDescent="0.2">
      <c r="A4399" t="s">
        <v>740</v>
      </c>
      <c r="B4399" t="s">
        <v>232</v>
      </c>
      <c r="C4399" t="s">
        <v>384</v>
      </c>
      <c r="D4399" t="s">
        <v>226</v>
      </c>
      <c r="E4399" t="s">
        <v>394</v>
      </c>
    </row>
    <row r="4400" spans="1:5" x14ac:dyDescent="0.2">
      <c r="A4400" t="s">
        <v>740</v>
      </c>
      <c r="B4400" t="s">
        <v>232</v>
      </c>
      <c r="C4400" t="s">
        <v>384</v>
      </c>
      <c r="D4400" t="s">
        <v>226</v>
      </c>
      <c r="E4400" t="s">
        <v>393</v>
      </c>
    </row>
    <row r="4401" spans="1:5" x14ac:dyDescent="0.2">
      <c r="A4401" t="s">
        <v>740</v>
      </c>
      <c r="B4401" t="s">
        <v>232</v>
      </c>
      <c r="C4401" t="s">
        <v>384</v>
      </c>
      <c r="D4401" t="s">
        <v>387</v>
      </c>
      <c r="E4401" t="s">
        <v>546</v>
      </c>
    </row>
    <row r="4402" spans="1:5" x14ac:dyDescent="0.2">
      <c r="A4402" t="s">
        <v>740</v>
      </c>
      <c r="B4402" t="s">
        <v>232</v>
      </c>
      <c r="C4402" t="s">
        <v>384</v>
      </c>
      <c r="D4402" t="s">
        <v>387</v>
      </c>
      <c r="E4402" t="s">
        <v>448</v>
      </c>
    </row>
    <row r="4403" spans="1:5" x14ac:dyDescent="0.2">
      <c r="A4403" t="s">
        <v>740</v>
      </c>
      <c r="B4403" t="s">
        <v>232</v>
      </c>
      <c r="C4403" t="s">
        <v>384</v>
      </c>
      <c r="D4403" t="s">
        <v>387</v>
      </c>
      <c r="E4403" t="s">
        <v>547</v>
      </c>
    </row>
    <row r="4404" spans="1:5" x14ac:dyDescent="0.2">
      <c r="A4404" t="s">
        <v>740</v>
      </c>
      <c r="B4404" t="s">
        <v>232</v>
      </c>
      <c r="C4404" t="s">
        <v>384</v>
      </c>
      <c r="D4404" t="s">
        <v>387</v>
      </c>
      <c r="E4404" t="s">
        <v>466</v>
      </c>
    </row>
    <row r="4405" spans="1:5" x14ac:dyDescent="0.2">
      <c r="A4405" t="s">
        <v>740</v>
      </c>
      <c r="B4405" t="s">
        <v>130</v>
      </c>
      <c r="C4405" t="s">
        <v>384</v>
      </c>
      <c r="D4405" t="s">
        <v>387</v>
      </c>
      <c r="E4405" t="s">
        <v>448</v>
      </c>
    </row>
    <row r="4406" spans="1:5" x14ac:dyDescent="0.2">
      <c r="A4406" t="s">
        <v>740</v>
      </c>
      <c r="B4406" t="s">
        <v>130</v>
      </c>
      <c r="C4406" t="s">
        <v>384</v>
      </c>
      <c r="D4406" t="s">
        <v>387</v>
      </c>
      <c r="E4406" t="s">
        <v>445</v>
      </c>
    </row>
    <row r="4407" spans="1:5" x14ac:dyDescent="0.2">
      <c r="A4407" t="s">
        <v>740</v>
      </c>
      <c r="B4407" t="s">
        <v>295</v>
      </c>
      <c r="C4407" t="s">
        <v>384</v>
      </c>
      <c r="D4407" t="s">
        <v>202</v>
      </c>
      <c r="E4407" t="s">
        <v>443</v>
      </c>
    </row>
    <row r="4408" spans="1:5" x14ac:dyDescent="0.2">
      <c r="A4408" t="s">
        <v>740</v>
      </c>
      <c r="B4408" t="s">
        <v>295</v>
      </c>
      <c r="C4408" t="s">
        <v>386</v>
      </c>
      <c r="D4408" t="s">
        <v>305</v>
      </c>
    </row>
    <row r="4409" spans="1:5" x14ac:dyDescent="0.2">
      <c r="A4409" t="s">
        <v>740</v>
      </c>
      <c r="B4409" t="s">
        <v>295</v>
      </c>
      <c r="C4409" t="s">
        <v>386</v>
      </c>
      <c r="D4409" t="s">
        <v>72</v>
      </c>
    </row>
    <row r="4410" spans="1:5" x14ac:dyDescent="0.2">
      <c r="A4410" t="s">
        <v>740</v>
      </c>
      <c r="B4410" t="s">
        <v>295</v>
      </c>
      <c r="C4410" t="s">
        <v>386</v>
      </c>
      <c r="D4410" t="s">
        <v>220</v>
      </c>
    </row>
    <row r="4411" spans="1:5" x14ac:dyDescent="0.2">
      <c r="A4411" t="s">
        <v>740</v>
      </c>
      <c r="B4411" t="s">
        <v>295</v>
      </c>
      <c r="C4411" t="s">
        <v>386</v>
      </c>
      <c r="D4411" t="s">
        <v>162</v>
      </c>
    </row>
    <row r="4412" spans="1:5" x14ac:dyDescent="0.2">
      <c r="A4412" t="s">
        <v>740</v>
      </c>
      <c r="B4412" t="s">
        <v>295</v>
      </c>
      <c r="C4412" t="s">
        <v>386</v>
      </c>
      <c r="D4412" t="s">
        <v>179</v>
      </c>
    </row>
    <row r="4413" spans="1:5" x14ac:dyDescent="0.2">
      <c r="A4413" t="s">
        <v>740</v>
      </c>
      <c r="B4413" t="s">
        <v>295</v>
      </c>
      <c r="C4413" t="s">
        <v>386</v>
      </c>
      <c r="D4413" t="s">
        <v>83</v>
      </c>
    </row>
    <row r="4414" spans="1:5" x14ac:dyDescent="0.2">
      <c r="A4414" t="s">
        <v>740</v>
      </c>
      <c r="B4414" t="s">
        <v>295</v>
      </c>
      <c r="C4414" t="s">
        <v>386</v>
      </c>
      <c r="D4414" t="s">
        <v>213</v>
      </c>
    </row>
    <row r="4415" spans="1:5" x14ac:dyDescent="0.2">
      <c r="A4415" t="s">
        <v>740</v>
      </c>
      <c r="B4415" t="s">
        <v>295</v>
      </c>
      <c r="C4415" t="s">
        <v>386</v>
      </c>
      <c r="D4415" t="s">
        <v>293</v>
      </c>
    </row>
    <row r="4416" spans="1:5" x14ac:dyDescent="0.2">
      <c r="A4416" t="s">
        <v>740</v>
      </c>
      <c r="B4416" t="s">
        <v>295</v>
      </c>
      <c r="C4416" t="s">
        <v>386</v>
      </c>
      <c r="D4416" t="s">
        <v>172</v>
      </c>
    </row>
    <row r="4417" spans="1:5" x14ac:dyDescent="0.2">
      <c r="A4417" t="s">
        <v>740</v>
      </c>
      <c r="B4417" t="s">
        <v>295</v>
      </c>
      <c r="C4417" t="s">
        <v>386</v>
      </c>
      <c r="D4417" t="s">
        <v>148</v>
      </c>
    </row>
    <row r="4418" spans="1:5" x14ac:dyDescent="0.2">
      <c r="A4418" t="s">
        <v>740</v>
      </c>
      <c r="B4418" t="s">
        <v>295</v>
      </c>
      <c r="C4418" t="s">
        <v>386</v>
      </c>
      <c r="D4418" t="s">
        <v>135</v>
      </c>
    </row>
    <row r="4419" spans="1:5" x14ac:dyDescent="0.2">
      <c r="A4419" t="s">
        <v>740</v>
      </c>
      <c r="B4419" t="s">
        <v>295</v>
      </c>
      <c r="C4419" t="s">
        <v>386</v>
      </c>
      <c r="D4419" t="s">
        <v>70</v>
      </c>
    </row>
    <row r="4420" spans="1:5" x14ac:dyDescent="0.2">
      <c r="A4420" t="s">
        <v>740</v>
      </c>
      <c r="B4420" t="s">
        <v>295</v>
      </c>
      <c r="C4420" t="s">
        <v>386</v>
      </c>
      <c r="D4420" t="s">
        <v>136</v>
      </c>
    </row>
    <row r="4421" spans="1:5" x14ac:dyDescent="0.2">
      <c r="A4421" t="s">
        <v>740</v>
      </c>
      <c r="B4421" t="s">
        <v>295</v>
      </c>
      <c r="C4421" t="s">
        <v>386</v>
      </c>
      <c r="D4421" t="s">
        <v>151</v>
      </c>
    </row>
    <row r="4422" spans="1:5" x14ac:dyDescent="0.2">
      <c r="A4422" t="s">
        <v>740</v>
      </c>
      <c r="B4422" t="s">
        <v>295</v>
      </c>
      <c r="C4422" t="s">
        <v>386</v>
      </c>
      <c r="D4422" t="s">
        <v>227</v>
      </c>
    </row>
    <row r="4423" spans="1:5" x14ac:dyDescent="0.2">
      <c r="A4423" t="s">
        <v>740</v>
      </c>
      <c r="B4423" t="s">
        <v>295</v>
      </c>
      <c r="C4423" t="s">
        <v>386</v>
      </c>
      <c r="D4423" t="s">
        <v>364</v>
      </c>
    </row>
    <row r="4424" spans="1:5" x14ac:dyDescent="0.2">
      <c r="A4424" t="s">
        <v>740</v>
      </c>
      <c r="B4424" t="s">
        <v>295</v>
      </c>
      <c r="C4424" t="s">
        <v>386</v>
      </c>
      <c r="D4424" t="s">
        <v>270</v>
      </c>
    </row>
    <row r="4425" spans="1:5" x14ac:dyDescent="0.2">
      <c r="A4425" t="s">
        <v>740</v>
      </c>
      <c r="B4425" t="s">
        <v>295</v>
      </c>
      <c r="C4425" t="s">
        <v>386</v>
      </c>
      <c r="D4425" t="s">
        <v>303</v>
      </c>
    </row>
    <row r="4426" spans="1:5" x14ac:dyDescent="0.2">
      <c r="A4426" t="s">
        <v>740</v>
      </c>
      <c r="B4426" t="s">
        <v>295</v>
      </c>
      <c r="C4426" t="s">
        <v>386</v>
      </c>
      <c r="D4426" t="s">
        <v>256</v>
      </c>
    </row>
    <row r="4427" spans="1:5" x14ac:dyDescent="0.2">
      <c r="A4427" t="s">
        <v>740</v>
      </c>
      <c r="B4427" t="s">
        <v>295</v>
      </c>
      <c r="C4427" t="s">
        <v>386</v>
      </c>
      <c r="D4427" t="s">
        <v>7</v>
      </c>
    </row>
    <row r="4428" spans="1:5" x14ac:dyDescent="0.2">
      <c r="A4428" t="s">
        <v>740</v>
      </c>
      <c r="B4428" t="s">
        <v>295</v>
      </c>
      <c r="C4428" t="s">
        <v>386</v>
      </c>
      <c r="D4428" t="s">
        <v>90</v>
      </c>
    </row>
    <row r="4429" spans="1:5" x14ac:dyDescent="0.2">
      <c r="A4429" t="s">
        <v>740</v>
      </c>
      <c r="B4429" t="s">
        <v>295</v>
      </c>
      <c r="C4429" t="s">
        <v>386</v>
      </c>
      <c r="D4429" t="s">
        <v>33</v>
      </c>
    </row>
    <row r="4430" spans="1:5" x14ac:dyDescent="0.2">
      <c r="A4430" t="s">
        <v>740</v>
      </c>
      <c r="B4430" t="s">
        <v>295</v>
      </c>
      <c r="C4430" t="s">
        <v>386</v>
      </c>
      <c r="D4430" t="s">
        <v>319</v>
      </c>
    </row>
    <row r="4431" spans="1:5" x14ac:dyDescent="0.2">
      <c r="A4431" t="s">
        <v>740</v>
      </c>
      <c r="B4431" t="s">
        <v>162</v>
      </c>
      <c r="C4431" t="s">
        <v>384</v>
      </c>
      <c r="D4431" t="s">
        <v>202</v>
      </c>
      <c r="E4431" t="s">
        <v>443</v>
      </c>
    </row>
    <row r="4432" spans="1:5" x14ac:dyDescent="0.2">
      <c r="A4432" t="s">
        <v>740</v>
      </c>
      <c r="B4432" t="s">
        <v>162</v>
      </c>
      <c r="C4432" t="s">
        <v>384</v>
      </c>
      <c r="D4432" t="s">
        <v>202</v>
      </c>
      <c r="E4432" t="s">
        <v>444</v>
      </c>
    </row>
    <row r="4433" spans="1:5" x14ac:dyDescent="0.2">
      <c r="A4433" t="s">
        <v>740</v>
      </c>
      <c r="B4433" t="s">
        <v>162</v>
      </c>
      <c r="C4433" t="s">
        <v>386</v>
      </c>
      <c r="D4433" t="s">
        <v>387</v>
      </c>
    </row>
    <row r="4434" spans="1:5" x14ac:dyDescent="0.2">
      <c r="A4434" t="s">
        <v>740</v>
      </c>
      <c r="B4434" t="s">
        <v>162</v>
      </c>
      <c r="C4434" t="s">
        <v>386</v>
      </c>
      <c r="D4434" t="s">
        <v>305</v>
      </c>
    </row>
    <row r="4435" spans="1:5" x14ac:dyDescent="0.2">
      <c r="A4435" t="s">
        <v>740</v>
      </c>
      <c r="B4435" t="s">
        <v>162</v>
      </c>
      <c r="C4435" t="s">
        <v>386</v>
      </c>
      <c r="D4435" t="s">
        <v>43</v>
      </c>
    </row>
    <row r="4436" spans="1:5" x14ac:dyDescent="0.2">
      <c r="A4436" t="s">
        <v>740</v>
      </c>
      <c r="B4436" t="s">
        <v>162</v>
      </c>
      <c r="C4436" t="s">
        <v>386</v>
      </c>
      <c r="D4436" t="s">
        <v>72</v>
      </c>
    </row>
    <row r="4437" spans="1:5" x14ac:dyDescent="0.2">
      <c r="A4437" t="s">
        <v>740</v>
      </c>
      <c r="B4437" t="s">
        <v>162</v>
      </c>
      <c r="C4437" t="s">
        <v>386</v>
      </c>
      <c r="D4437" t="s">
        <v>293</v>
      </c>
    </row>
    <row r="4438" spans="1:5" x14ac:dyDescent="0.2">
      <c r="A4438" t="s">
        <v>740</v>
      </c>
      <c r="B4438" t="s">
        <v>162</v>
      </c>
      <c r="C4438" t="s">
        <v>386</v>
      </c>
      <c r="D4438" t="s">
        <v>172</v>
      </c>
    </row>
    <row r="4439" spans="1:5" x14ac:dyDescent="0.2">
      <c r="A4439" t="s">
        <v>740</v>
      </c>
      <c r="B4439" t="s">
        <v>162</v>
      </c>
      <c r="C4439" t="s">
        <v>386</v>
      </c>
      <c r="D4439" t="s">
        <v>210</v>
      </c>
    </row>
    <row r="4440" spans="1:5" x14ac:dyDescent="0.2">
      <c r="A4440" t="s">
        <v>740</v>
      </c>
      <c r="B4440" t="s">
        <v>162</v>
      </c>
      <c r="C4440" t="s">
        <v>386</v>
      </c>
      <c r="D4440" t="s">
        <v>21</v>
      </c>
    </row>
    <row r="4441" spans="1:5" x14ac:dyDescent="0.2">
      <c r="A4441" t="s">
        <v>740</v>
      </c>
      <c r="B4441" t="s">
        <v>162</v>
      </c>
      <c r="C4441" t="s">
        <v>386</v>
      </c>
      <c r="D4441" t="s">
        <v>76</v>
      </c>
    </row>
    <row r="4442" spans="1:5" x14ac:dyDescent="0.2">
      <c r="A4442" t="s">
        <v>740</v>
      </c>
      <c r="B4442" t="s">
        <v>162</v>
      </c>
      <c r="C4442" t="s">
        <v>386</v>
      </c>
      <c r="D4442" t="s">
        <v>51</v>
      </c>
    </row>
    <row r="4443" spans="1:5" x14ac:dyDescent="0.2">
      <c r="A4443" t="s">
        <v>740</v>
      </c>
      <c r="B4443" t="s">
        <v>162</v>
      </c>
      <c r="C4443" t="s">
        <v>386</v>
      </c>
      <c r="D4443" t="s">
        <v>320</v>
      </c>
    </row>
    <row r="4444" spans="1:5" x14ac:dyDescent="0.2">
      <c r="A4444" t="s">
        <v>740</v>
      </c>
      <c r="B4444" t="s">
        <v>162</v>
      </c>
      <c r="C4444" t="s">
        <v>386</v>
      </c>
      <c r="D4444" t="s">
        <v>33</v>
      </c>
    </row>
    <row r="4445" spans="1:5" x14ac:dyDescent="0.2">
      <c r="A4445" t="s">
        <v>740</v>
      </c>
      <c r="B4445" t="s">
        <v>162</v>
      </c>
      <c r="C4445" t="s">
        <v>386</v>
      </c>
      <c r="D4445" t="s">
        <v>270</v>
      </c>
    </row>
    <row r="4446" spans="1:5" x14ac:dyDescent="0.2">
      <c r="A4446" t="s">
        <v>740</v>
      </c>
      <c r="B4446" t="s">
        <v>162</v>
      </c>
      <c r="C4446" t="s">
        <v>386</v>
      </c>
      <c r="D4446" t="s">
        <v>241</v>
      </c>
    </row>
    <row r="4447" spans="1:5" x14ac:dyDescent="0.2">
      <c r="A4447" t="s">
        <v>740</v>
      </c>
      <c r="B4447" t="s">
        <v>162</v>
      </c>
      <c r="C4447" t="s">
        <v>386</v>
      </c>
      <c r="D4447" t="s">
        <v>12</v>
      </c>
    </row>
    <row r="4448" spans="1:5" x14ac:dyDescent="0.2">
      <c r="A4448" t="s">
        <v>740</v>
      </c>
      <c r="B4448" t="s">
        <v>39</v>
      </c>
      <c r="C4448" t="s">
        <v>384</v>
      </c>
      <c r="D4448" t="s">
        <v>202</v>
      </c>
      <c r="E4448" t="s">
        <v>444</v>
      </c>
    </row>
    <row r="4449" spans="1:5" x14ac:dyDescent="0.2">
      <c r="A4449" t="s">
        <v>740</v>
      </c>
      <c r="B4449" t="s">
        <v>39</v>
      </c>
      <c r="C4449" t="s">
        <v>384</v>
      </c>
      <c r="D4449" t="s">
        <v>270</v>
      </c>
      <c r="E4449" t="s">
        <v>525</v>
      </c>
    </row>
    <row r="4450" spans="1:5" x14ac:dyDescent="0.2">
      <c r="A4450" t="s">
        <v>740</v>
      </c>
      <c r="B4450" t="s">
        <v>39</v>
      </c>
      <c r="C4450" t="s">
        <v>384</v>
      </c>
      <c r="D4450" t="s">
        <v>342</v>
      </c>
      <c r="E4450" t="s">
        <v>559</v>
      </c>
    </row>
    <row r="4451" spans="1:5" x14ac:dyDescent="0.2">
      <c r="A4451" t="s">
        <v>740</v>
      </c>
      <c r="B4451" t="s">
        <v>39</v>
      </c>
      <c r="C4451" t="s">
        <v>384</v>
      </c>
      <c r="D4451" t="s">
        <v>337</v>
      </c>
      <c r="E4451" t="s">
        <v>584</v>
      </c>
    </row>
    <row r="4452" spans="1:5" x14ac:dyDescent="0.2">
      <c r="A4452" t="s">
        <v>740</v>
      </c>
      <c r="B4452" t="s">
        <v>39</v>
      </c>
      <c r="C4452" t="s">
        <v>384</v>
      </c>
      <c r="D4452" t="s">
        <v>337</v>
      </c>
      <c r="E4452" t="s">
        <v>612</v>
      </c>
    </row>
    <row r="4453" spans="1:5" x14ac:dyDescent="0.2">
      <c r="A4453" t="s">
        <v>740</v>
      </c>
      <c r="B4453" t="s">
        <v>39</v>
      </c>
      <c r="C4453" t="s">
        <v>384</v>
      </c>
      <c r="D4453" t="s">
        <v>47</v>
      </c>
      <c r="E4453" t="s">
        <v>561</v>
      </c>
    </row>
    <row r="4454" spans="1:5" x14ac:dyDescent="0.2">
      <c r="A4454" t="s">
        <v>740</v>
      </c>
      <c r="B4454" t="s">
        <v>39</v>
      </c>
      <c r="C4454" t="s">
        <v>384</v>
      </c>
      <c r="D4454" t="s">
        <v>47</v>
      </c>
      <c r="E4454" t="s">
        <v>589</v>
      </c>
    </row>
    <row r="4455" spans="1:5" x14ac:dyDescent="0.2">
      <c r="A4455" t="s">
        <v>740</v>
      </c>
      <c r="B4455" t="s">
        <v>39</v>
      </c>
      <c r="C4455" t="s">
        <v>384</v>
      </c>
      <c r="D4455" t="s">
        <v>237</v>
      </c>
      <c r="E4455" t="s">
        <v>667</v>
      </c>
    </row>
    <row r="4456" spans="1:5" x14ac:dyDescent="0.2">
      <c r="A4456" t="s">
        <v>740</v>
      </c>
      <c r="B4456" t="s">
        <v>39</v>
      </c>
      <c r="C4456" t="s">
        <v>384</v>
      </c>
      <c r="D4456" t="s">
        <v>270</v>
      </c>
      <c r="E4456" t="s">
        <v>528</v>
      </c>
    </row>
    <row r="4457" spans="1:5" x14ac:dyDescent="0.2">
      <c r="A4457" t="s">
        <v>740</v>
      </c>
      <c r="B4457" t="s">
        <v>39</v>
      </c>
      <c r="C4457" t="s">
        <v>384</v>
      </c>
      <c r="D4457" t="s">
        <v>342</v>
      </c>
      <c r="E4457" t="s">
        <v>567</v>
      </c>
    </row>
    <row r="4458" spans="1:5" x14ac:dyDescent="0.2">
      <c r="A4458" t="s">
        <v>740</v>
      </c>
      <c r="B4458" t="s">
        <v>39</v>
      </c>
      <c r="C4458" t="s">
        <v>384</v>
      </c>
      <c r="D4458" t="s">
        <v>337</v>
      </c>
      <c r="E4458" t="s">
        <v>577</v>
      </c>
    </row>
    <row r="4459" spans="1:5" x14ac:dyDescent="0.2">
      <c r="A4459" t="s">
        <v>740</v>
      </c>
      <c r="B4459" t="s">
        <v>39</v>
      </c>
      <c r="C4459" t="s">
        <v>384</v>
      </c>
      <c r="D4459" t="s">
        <v>47</v>
      </c>
      <c r="E4459" t="s">
        <v>578</v>
      </c>
    </row>
    <row r="4460" spans="1:5" x14ac:dyDescent="0.2">
      <c r="A4460" t="s">
        <v>740</v>
      </c>
      <c r="B4460" t="s">
        <v>39</v>
      </c>
      <c r="C4460" t="s">
        <v>384</v>
      </c>
      <c r="D4460" t="s">
        <v>47</v>
      </c>
      <c r="E4460" t="s">
        <v>586</v>
      </c>
    </row>
    <row r="4461" spans="1:5" x14ac:dyDescent="0.2">
      <c r="A4461" t="s">
        <v>740</v>
      </c>
      <c r="B4461" t="s">
        <v>39</v>
      </c>
      <c r="C4461" t="s">
        <v>384</v>
      </c>
      <c r="D4461" t="s">
        <v>47</v>
      </c>
      <c r="E4461" t="s">
        <v>580</v>
      </c>
    </row>
    <row r="4462" spans="1:5" x14ac:dyDescent="0.2">
      <c r="A4462" t="s">
        <v>740</v>
      </c>
      <c r="B4462" t="s">
        <v>39</v>
      </c>
      <c r="C4462" t="s">
        <v>384</v>
      </c>
      <c r="D4462" t="s">
        <v>85</v>
      </c>
      <c r="E4462" t="s">
        <v>569</v>
      </c>
    </row>
    <row r="4463" spans="1:5" x14ac:dyDescent="0.2">
      <c r="A4463" t="s">
        <v>740</v>
      </c>
      <c r="B4463" t="s">
        <v>39</v>
      </c>
      <c r="C4463" t="s">
        <v>384</v>
      </c>
      <c r="D4463" t="s">
        <v>85</v>
      </c>
      <c r="E4463" t="s">
        <v>570</v>
      </c>
    </row>
    <row r="4464" spans="1:5" x14ac:dyDescent="0.2">
      <c r="A4464" t="s">
        <v>740</v>
      </c>
      <c r="B4464" t="s">
        <v>39</v>
      </c>
      <c r="C4464" t="s">
        <v>384</v>
      </c>
      <c r="D4464" t="s">
        <v>85</v>
      </c>
      <c r="E4464" t="s">
        <v>571</v>
      </c>
    </row>
    <row r="4465" spans="1:5" x14ac:dyDescent="0.2">
      <c r="A4465" t="s">
        <v>740</v>
      </c>
      <c r="B4465" t="s">
        <v>39</v>
      </c>
      <c r="C4465" t="s">
        <v>384</v>
      </c>
      <c r="D4465" t="s">
        <v>85</v>
      </c>
      <c r="E4465" t="s">
        <v>581</v>
      </c>
    </row>
    <row r="4466" spans="1:5" x14ac:dyDescent="0.2">
      <c r="A4466" t="s">
        <v>740</v>
      </c>
      <c r="B4466" t="s">
        <v>39</v>
      </c>
      <c r="C4466" t="s">
        <v>384</v>
      </c>
      <c r="D4466" t="s">
        <v>75</v>
      </c>
      <c r="E4466" t="s">
        <v>607</v>
      </c>
    </row>
    <row r="4467" spans="1:5" x14ac:dyDescent="0.2">
      <c r="A4467" t="s">
        <v>740</v>
      </c>
      <c r="B4467" t="s">
        <v>39</v>
      </c>
      <c r="C4467" t="s">
        <v>386</v>
      </c>
      <c r="D4467" t="s">
        <v>305</v>
      </c>
    </row>
    <row r="4468" spans="1:5" x14ac:dyDescent="0.2">
      <c r="A4468" t="s">
        <v>740</v>
      </c>
      <c r="B4468" t="s">
        <v>39</v>
      </c>
      <c r="C4468" t="s">
        <v>386</v>
      </c>
      <c r="D4468" t="s">
        <v>76</v>
      </c>
    </row>
    <row r="4469" spans="1:5" x14ac:dyDescent="0.2">
      <c r="A4469" t="s">
        <v>740</v>
      </c>
      <c r="B4469" t="s">
        <v>39</v>
      </c>
      <c r="C4469" t="s">
        <v>386</v>
      </c>
      <c r="D4469" t="s">
        <v>374</v>
      </c>
    </row>
    <row r="4470" spans="1:5" x14ac:dyDescent="0.2">
      <c r="A4470" t="s">
        <v>740</v>
      </c>
      <c r="B4470" t="s">
        <v>39</v>
      </c>
      <c r="C4470" t="s">
        <v>386</v>
      </c>
      <c r="D4470" t="s">
        <v>387</v>
      </c>
    </row>
    <row r="4471" spans="1:5" x14ac:dyDescent="0.2">
      <c r="A4471" t="s">
        <v>740</v>
      </c>
      <c r="B4471" t="s">
        <v>39</v>
      </c>
      <c r="C4471" t="s">
        <v>386</v>
      </c>
      <c r="D4471" t="s">
        <v>352</v>
      </c>
    </row>
    <row r="4472" spans="1:5" x14ac:dyDescent="0.2">
      <c r="A4472" t="s">
        <v>740</v>
      </c>
      <c r="B4472" t="s">
        <v>39</v>
      </c>
      <c r="C4472" t="s">
        <v>386</v>
      </c>
      <c r="D4472" t="s">
        <v>347</v>
      </c>
    </row>
    <row r="4473" spans="1:5" x14ac:dyDescent="0.2">
      <c r="A4473" t="s">
        <v>740</v>
      </c>
      <c r="B4473" t="s">
        <v>39</v>
      </c>
      <c r="C4473" t="s">
        <v>386</v>
      </c>
      <c r="D4473" t="s">
        <v>312</v>
      </c>
    </row>
    <row r="4474" spans="1:5" x14ac:dyDescent="0.2">
      <c r="A4474" t="s">
        <v>740</v>
      </c>
      <c r="B4474" t="s">
        <v>39</v>
      </c>
      <c r="C4474" t="s">
        <v>386</v>
      </c>
      <c r="D4474" t="s">
        <v>86</v>
      </c>
    </row>
    <row r="4475" spans="1:5" x14ac:dyDescent="0.2">
      <c r="A4475" t="s">
        <v>740</v>
      </c>
      <c r="B4475" t="s">
        <v>39</v>
      </c>
      <c r="C4475" t="s">
        <v>386</v>
      </c>
      <c r="D4475" t="s">
        <v>137</v>
      </c>
    </row>
    <row r="4476" spans="1:5" x14ac:dyDescent="0.2">
      <c r="A4476" t="s">
        <v>740</v>
      </c>
      <c r="B4476" t="s">
        <v>43</v>
      </c>
      <c r="C4476" t="s">
        <v>384</v>
      </c>
      <c r="D4476" t="s">
        <v>202</v>
      </c>
      <c r="E4476" t="s">
        <v>444</v>
      </c>
    </row>
    <row r="4477" spans="1:5" x14ac:dyDescent="0.2">
      <c r="A4477" t="s">
        <v>740</v>
      </c>
      <c r="B4477" t="s">
        <v>43</v>
      </c>
      <c r="C4477" t="s">
        <v>386</v>
      </c>
      <c r="D4477" t="s">
        <v>305</v>
      </c>
    </row>
    <row r="4478" spans="1:5" x14ac:dyDescent="0.2">
      <c r="A4478" t="s">
        <v>740</v>
      </c>
      <c r="B4478" t="s">
        <v>43</v>
      </c>
      <c r="C4478" t="s">
        <v>386</v>
      </c>
      <c r="D4478" t="s">
        <v>172</v>
      </c>
    </row>
    <row r="4479" spans="1:5" x14ac:dyDescent="0.2">
      <c r="A4479" t="s">
        <v>740</v>
      </c>
      <c r="B4479" t="s">
        <v>43</v>
      </c>
      <c r="C4479" t="s">
        <v>386</v>
      </c>
      <c r="D4479" t="s">
        <v>72</v>
      </c>
    </row>
    <row r="4480" spans="1:5" x14ac:dyDescent="0.2">
      <c r="A4480" t="s">
        <v>740</v>
      </c>
      <c r="B4480" t="s">
        <v>43</v>
      </c>
      <c r="C4480" t="s">
        <v>386</v>
      </c>
      <c r="D4480" t="s">
        <v>320</v>
      </c>
    </row>
    <row r="4481" spans="1:4" x14ac:dyDescent="0.2">
      <c r="A4481" t="s">
        <v>740</v>
      </c>
      <c r="B4481" t="s">
        <v>43</v>
      </c>
      <c r="C4481" t="s">
        <v>386</v>
      </c>
      <c r="D4481" t="s">
        <v>374</v>
      </c>
    </row>
    <row r="4482" spans="1:4" x14ac:dyDescent="0.2">
      <c r="A4482" t="s">
        <v>740</v>
      </c>
      <c r="B4482" t="s">
        <v>43</v>
      </c>
      <c r="C4482" t="s">
        <v>386</v>
      </c>
      <c r="D4482" t="s">
        <v>210</v>
      </c>
    </row>
    <row r="4483" spans="1:4" x14ac:dyDescent="0.2">
      <c r="A4483" t="s">
        <v>740</v>
      </c>
      <c r="B4483" t="s">
        <v>43</v>
      </c>
      <c r="C4483" t="s">
        <v>386</v>
      </c>
      <c r="D4483" t="s">
        <v>293</v>
      </c>
    </row>
    <row r="4484" spans="1:4" x14ac:dyDescent="0.2">
      <c r="A4484" t="s">
        <v>740</v>
      </c>
      <c r="B4484" t="s">
        <v>43</v>
      </c>
      <c r="C4484" t="s">
        <v>386</v>
      </c>
      <c r="D4484" t="s">
        <v>21</v>
      </c>
    </row>
    <row r="4485" spans="1:4" x14ac:dyDescent="0.2">
      <c r="A4485" t="s">
        <v>740</v>
      </c>
      <c r="B4485" t="s">
        <v>43</v>
      </c>
      <c r="C4485" t="s">
        <v>386</v>
      </c>
      <c r="D4485" t="s">
        <v>241</v>
      </c>
    </row>
    <row r="4486" spans="1:4" x14ac:dyDescent="0.2">
      <c r="A4486" t="s">
        <v>740</v>
      </c>
      <c r="B4486" t="s">
        <v>43</v>
      </c>
      <c r="C4486" t="s">
        <v>386</v>
      </c>
      <c r="D4486" t="s">
        <v>39</v>
      </c>
    </row>
    <row r="4487" spans="1:4" x14ac:dyDescent="0.2">
      <c r="A4487" t="s">
        <v>740</v>
      </c>
      <c r="B4487" t="s">
        <v>43</v>
      </c>
      <c r="C4487" t="s">
        <v>386</v>
      </c>
      <c r="D4487" t="s">
        <v>76</v>
      </c>
    </row>
    <row r="4488" spans="1:4" x14ac:dyDescent="0.2">
      <c r="A4488" t="s">
        <v>740</v>
      </c>
      <c r="B4488" t="s">
        <v>43</v>
      </c>
      <c r="C4488" t="s">
        <v>386</v>
      </c>
      <c r="D4488" t="s">
        <v>75</v>
      </c>
    </row>
    <row r="4489" spans="1:4" x14ac:dyDescent="0.2">
      <c r="A4489" t="s">
        <v>740</v>
      </c>
      <c r="B4489" t="s">
        <v>43</v>
      </c>
      <c r="C4489" t="s">
        <v>386</v>
      </c>
      <c r="D4489" t="s">
        <v>270</v>
      </c>
    </row>
    <row r="4490" spans="1:4" x14ac:dyDescent="0.2">
      <c r="A4490" t="s">
        <v>740</v>
      </c>
      <c r="B4490" t="s">
        <v>43</v>
      </c>
      <c r="C4490" t="s">
        <v>386</v>
      </c>
      <c r="D4490" t="s">
        <v>303</v>
      </c>
    </row>
    <row r="4491" spans="1:4" x14ac:dyDescent="0.2">
      <c r="A4491" t="s">
        <v>740</v>
      </c>
      <c r="B4491" t="s">
        <v>43</v>
      </c>
      <c r="C4491" t="s">
        <v>386</v>
      </c>
      <c r="D4491" t="s">
        <v>337</v>
      </c>
    </row>
    <row r="4492" spans="1:4" x14ac:dyDescent="0.2">
      <c r="A4492" t="s">
        <v>740</v>
      </c>
      <c r="B4492" t="s">
        <v>43</v>
      </c>
      <c r="C4492" t="s">
        <v>386</v>
      </c>
      <c r="D4492" t="s">
        <v>342</v>
      </c>
    </row>
    <row r="4493" spans="1:4" x14ac:dyDescent="0.2">
      <c r="A4493" t="s">
        <v>740</v>
      </c>
      <c r="B4493" t="s">
        <v>43</v>
      </c>
      <c r="C4493" t="s">
        <v>386</v>
      </c>
      <c r="D4493" t="s">
        <v>47</v>
      </c>
    </row>
    <row r="4494" spans="1:4" x14ac:dyDescent="0.2">
      <c r="A4494" t="s">
        <v>740</v>
      </c>
      <c r="B4494" t="s">
        <v>43</v>
      </c>
      <c r="C4494" t="s">
        <v>386</v>
      </c>
      <c r="D4494" t="s">
        <v>366</v>
      </c>
    </row>
    <row r="4495" spans="1:4" x14ac:dyDescent="0.2">
      <c r="A4495" t="s">
        <v>740</v>
      </c>
      <c r="B4495" t="s">
        <v>43</v>
      </c>
      <c r="C4495" t="s">
        <v>386</v>
      </c>
      <c r="D4495" t="s">
        <v>37</v>
      </c>
    </row>
    <row r="4496" spans="1:4" x14ac:dyDescent="0.2">
      <c r="A4496" t="s">
        <v>740</v>
      </c>
      <c r="B4496" t="s">
        <v>43</v>
      </c>
      <c r="C4496" t="s">
        <v>386</v>
      </c>
      <c r="D4496" t="s">
        <v>85</v>
      </c>
    </row>
    <row r="4497" spans="1:5" x14ac:dyDescent="0.2">
      <c r="A4497" t="s">
        <v>740</v>
      </c>
      <c r="B4497" t="s">
        <v>43</v>
      </c>
      <c r="C4497" t="s">
        <v>386</v>
      </c>
      <c r="D4497" t="s">
        <v>312</v>
      </c>
    </row>
    <row r="4498" spans="1:5" x14ac:dyDescent="0.2">
      <c r="A4498" t="s">
        <v>740</v>
      </c>
      <c r="B4498" t="s">
        <v>43</v>
      </c>
      <c r="C4498" t="s">
        <v>386</v>
      </c>
      <c r="D4498" t="s">
        <v>24</v>
      </c>
    </row>
    <row r="4499" spans="1:5" x14ac:dyDescent="0.2">
      <c r="A4499" t="s">
        <v>740</v>
      </c>
      <c r="B4499" t="s">
        <v>43</v>
      </c>
      <c r="C4499" t="s">
        <v>386</v>
      </c>
      <c r="D4499" t="s">
        <v>63</v>
      </c>
    </row>
    <row r="4500" spans="1:5" x14ac:dyDescent="0.2">
      <c r="A4500" t="s">
        <v>740</v>
      </c>
      <c r="B4500" t="s">
        <v>43</v>
      </c>
      <c r="C4500" t="s">
        <v>386</v>
      </c>
      <c r="D4500" t="s">
        <v>74</v>
      </c>
    </row>
    <row r="4501" spans="1:5" x14ac:dyDescent="0.2">
      <c r="A4501" t="s">
        <v>740</v>
      </c>
      <c r="B4501" t="s">
        <v>43</v>
      </c>
      <c r="C4501" t="s">
        <v>386</v>
      </c>
      <c r="D4501" t="s">
        <v>364</v>
      </c>
    </row>
    <row r="4502" spans="1:5" x14ac:dyDescent="0.2">
      <c r="A4502" t="s">
        <v>740</v>
      </c>
      <c r="B4502" t="s">
        <v>43</v>
      </c>
      <c r="C4502" t="s">
        <v>386</v>
      </c>
      <c r="D4502" t="s">
        <v>33</v>
      </c>
    </row>
    <row r="4503" spans="1:5" x14ac:dyDescent="0.2">
      <c r="A4503" t="s">
        <v>740</v>
      </c>
      <c r="B4503" t="s">
        <v>68</v>
      </c>
      <c r="C4503" t="s">
        <v>384</v>
      </c>
      <c r="D4503" t="s">
        <v>232</v>
      </c>
      <c r="E4503" t="s">
        <v>516</v>
      </c>
    </row>
    <row r="4504" spans="1:5" x14ac:dyDescent="0.2">
      <c r="A4504" t="s">
        <v>740</v>
      </c>
      <c r="B4504" t="s">
        <v>68</v>
      </c>
      <c r="C4504" t="s">
        <v>384</v>
      </c>
      <c r="D4504" t="s">
        <v>232</v>
      </c>
      <c r="E4504" t="s">
        <v>668</v>
      </c>
    </row>
    <row r="4505" spans="1:5" x14ac:dyDescent="0.2">
      <c r="A4505" t="s">
        <v>740</v>
      </c>
      <c r="B4505" t="s">
        <v>68</v>
      </c>
      <c r="C4505" t="s">
        <v>386</v>
      </c>
      <c r="D4505" t="s">
        <v>179</v>
      </c>
    </row>
    <row r="4506" spans="1:5" x14ac:dyDescent="0.2">
      <c r="A4506" t="s">
        <v>740</v>
      </c>
      <c r="B4506" t="s">
        <v>68</v>
      </c>
      <c r="C4506" t="s">
        <v>386</v>
      </c>
      <c r="D4506" t="s">
        <v>305</v>
      </c>
    </row>
    <row r="4507" spans="1:5" x14ac:dyDescent="0.2">
      <c r="A4507" t="s">
        <v>740</v>
      </c>
      <c r="B4507" t="s">
        <v>68</v>
      </c>
      <c r="C4507" t="s">
        <v>386</v>
      </c>
      <c r="D4507" t="s">
        <v>220</v>
      </c>
    </row>
    <row r="4508" spans="1:5" x14ac:dyDescent="0.2">
      <c r="A4508" t="s">
        <v>740</v>
      </c>
      <c r="B4508" t="s">
        <v>68</v>
      </c>
      <c r="C4508" t="s">
        <v>386</v>
      </c>
      <c r="D4508" t="s">
        <v>72</v>
      </c>
    </row>
    <row r="4509" spans="1:5" x14ac:dyDescent="0.2">
      <c r="A4509" t="s">
        <v>740</v>
      </c>
      <c r="B4509" t="s">
        <v>68</v>
      </c>
      <c r="C4509" t="s">
        <v>386</v>
      </c>
      <c r="D4509" t="s">
        <v>285</v>
      </c>
    </row>
    <row r="4510" spans="1:5" x14ac:dyDescent="0.2">
      <c r="A4510" t="s">
        <v>740</v>
      </c>
      <c r="B4510" t="s">
        <v>68</v>
      </c>
      <c r="C4510" t="s">
        <v>386</v>
      </c>
      <c r="D4510" t="s">
        <v>172</v>
      </c>
    </row>
    <row r="4511" spans="1:5" x14ac:dyDescent="0.2">
      <c r="A4511" t="s">
        <v>740</v>
      </c>
      <c r="B4511" t="s">
        <v>68</v>
      </c>
      <c r="C4511" t="s">
        <v>386</v>
      </c>
      <c r="D4511" t="s">
        <v>213</v>
      </c>
    </row>
    <row r="4512" spans="1:5" x14ac:dyDescent="0.2">
      <c r="A4512" t="s">
        <v>740</v>
      </c>
      <c r="B4512" t="s">
        <v>68</v>
      </c>
      <c r="C4512" t="s">
        <v>386</v>
      </c>
      <c r="D4512" t="s">
        <v>151</v>
      </c>
    </row>
    <row r="4513" spans="1:4" x14ac:dyDescent="0.2">
      <c r="A4513" t="s">
        <v>740</v>
      </c>
      <c r="B4513" t="s">
        <v>68</v>
      </c>
      <c r="C4513" t="s">
        <v>386</v>
      </c>
      <c r="D4513" t="s">
        <v>364</v>
      </c>
    </row>
    <row r="4514" spans="1:4" x14ac:dyDescent="0.2">
      <c r="A4514" t="s">
        <v>740</v>
      </c>
      <c r="B4514" t="s">
        <v>68</v>
      </c>
      <c r="C4514" t="s">
        <v>386</v>
      </c>
      <c r="D4514" t="s">
        <v>21</v>
      </c>
    </row>
    <row r="4515" spans="1:4" x14ac:dyDescent="0.2">
      <c r="A4515" t="s">
        <v>740</v>
      </c>
      <c r="B4515" t="s">
        <v>285</v>
      </c>
      <c r="C4515" t="s">
        <v>386</v>
      </c>
      <c r="D4515" t="s">
        <v>305</v>
      </c>
    </row>
    <row r="4516" spans="1:4" x14ac:dyDescent="0.2">
      <c r="A4516" t="s">
        <v>740</v>
      </c>
      <c r="B4516" t="s">
        <v>285</v>
      </c>
      <c r="C4516" t="s">
        <v>386</v>
      </c>
      <c r="D4516" t="s">
        <v>21</v>
      </c>
    </row>
    <row r="4517" spans="1:4" x14ac:dyDescent="0.2">
      <c r="A4517" t="s">
        <v>740</v>
      </c>
      <c r="B4517" t="s">
        <v>285</v>
      </c>
      <c r="C4517" t="s">
        <v>386</v>
      </c>
      <c r="D4517" t="s">
        <v>172</v>
      </c>
    </row>
    <row r="4518" spans="1:4" x14ac:dyDescent="0.2">
      <c r="A4518" t="s">
        <v>740</v>
      </c>
      <c r="B4518" t="s">
        <v>285</v>
      </c>
      <c r="C4518" t="s">
        <v>386</v>
      </c>
      <c r="D4518" t="s">
        <v>43</v>
      </c>
    </row>
    <row r="4519" spans="1:4" x14ac:dyDescent="0.2">
      <c r="A4519" t="s">
        <v>740</v>
      </c>
      <c r="B4519" t="s">
        <v>285</v>
      </c>
      <c r="C4519" t="s">
        <v>386</v>
      </c>
      <c r="D4519" t="s">
        <v>210</v>
      </c>
    </row>
    <row r="4520" spans="1:4" x14ac:dyDescent="0.2">
      <c r="A4520" t="s">
        <v>740</v>
      </c>
      <c r="B4520" t="s">
        <v>285</v>
      </c>
      <c r="C4520" t="s">
        <v>386</v>
      </c>
      <c r="D4520" t="s">
        <v>72</v>
      </c>
    </row>
    <row r="4521" spans="1:4" x14ac:dyDescent="0.2">
      <c r="A4521" t="s">
        <v>740</v>
      </c>
      <c r="B4521" t="s">
        <v>277</v>
      </c>
      <c r="C4521" t="s">
        <v>386</v>
      </c>
      <c r="D4521" t="s">
        <v>305</v>
      </c>
    </row>
    <row r="4522" spans="1:4" x14ac:dyDescent="0.2">
      <c r="A4522" t="s">
        <v>740</v>
      </c>
      <c r="B4522" t="s">
        <v>277</v>
      </c>
      <c r="C4522" t="s">
        <v>386</v>
      </c>
      <c r="D4522" t="s">
        <v>172</v>
      </c>
    </row>
    <row r="4523" spans="1:4" x14ac:dyDescent="0.2">
      <c r="A4523" t="s">
        <v>740</v>
      </c>
      <c r="B4523" t="s">
        <v>277</v>
      </c>
      <c r="C4523" t="s">
        <v>386</v>
      </c>
      <c r="D4523" t="s">
        <v>179</v>
      </c>
    </row>
    <row r="4524" spans="1:4" x14ac:dyDescent="0.2">
      <c r="A4524" t="s">
        <v>740</v>
      </c>
      <c r="B4524" t="s">
        <v>277</v>
      </c>
      <c r="C4524" t="s">
        <v>386</v>
      </c>
      <c r="D4524" t="s">
        <v>148</v>
      </c>
    </row>
    <row r="4525" spans="1:4" x14ac:dyDescent="0.2">
      <c r="A4525" t="s">
        <v>740</v>
      </c>
      <c r="B4525" t="s">
        <v>277</v>
      </c>
      <c r="C4525" t="s">
        <v>386</v>
      </c>
      <c r="D4525" t="s">
        <v>135</v>
      </c>
    </row>
    <row r="4526" spans="1:4" x14ac:dyDescent="0.2">
      <c r="A4526" t="s">
        <v>740</v>
      </c>
      <c r="B4526" t="s">
        <v>277</v>
      </c>
      <c r="C4526" t="s">
        <v>386</v>
      </c>
      <c r="D4526" t="s">
        <v>285</v>
      </c>
    </row>
    <row r="4527" spans="1:4" x14ac:dyDescent="0.2">
      <c r="A4527" t="s">
        <v>740</v>
      </c>
      <c r="B4527" t="s">
        <v>277</v>
      </c>
      <c r="C4527" t="s">
        <v>386</v>
      </c>
      <c r="D4527" t="s">
        <v>220</v>
      </c>
    </row>
    <row r="4528" spans="1:4" x14ac:dyDescent="0.2">
      <c r="A4528" t="s">
        <v>740</v>
      </c>
      <c r="B4528" t="s">
        <v>277</v>
      </c>
      <c r="C4528" t="s">
        <v>386</v>
      </c>
      <c r="D4528" t="s">
        <v>70</v>
      </c>
    </row>
    <row r="4529" spans="1:5" x14ac:dyDescent="0.2">
      <c r="A4529" t="s">
        <v>740</v>
      </c>
      <c r="B4529" t="s">
        <v>277</v>
      </c>
      <c r="C4529" t="s">
        <v>386</v>
      </c>
      <c r="D4529" t="s">
        <v>210</v>
      </c>
    </row>
    <row r="4530" spans="1:5" x14ac:dyDescent="0.2">
      <c r="A4530" t="s">
        <v>740</v>
      </c>
      <c r="B4530" t="s">
        <v>277</v>
      </c>
      <c r="C4530" t="s">
        <v>386</v>
      </c>
      <c r="D4530" t="s">
        <v>136</v>
      </c>
    </row>
    <row r="4531" spans="1:5" x14ac:dyDescent="0.2">
      <c r="A4531" t="s">
        <v>740</v>
      </c>
      <c r="B4531" t="s">
        <v>277</v>
      </c>
      <c r="C4531" t="s">
        <v>386</v>
      </c>
      <c r="D4531" t="s">
        <v>213</v>
      </c>
    </row>
    <row r="4532" spans="1:5" x14ac:dyDescent="0.2">
      <c r="A4532" t="s">
        <v>740</v>
      </c>
      <c r="B4532" t="s">
        <v>277</v>
      </c>
      <c r="C4532" t="s">
        <v>386</v>
      </c>
      <c r="D4532" t="s">
        <v>72</v>
      </c>
    </row>
    <row r="4533" spans="1:5" x14ac:dyDescent="0.2">
      <c r="A4533" t="s">
        <v>740</v>
      </c>
      <c r="B4533" t="s">
        <v>277</v>
      </c>
      <c r="C4533" t="s">
        <v>386</v>
      </c>
      <c r="D4533" t="s">
        <v>83</v>
      </c>
    </row>
    <row r="4534" spans="1:5" x14ac:dyDescent="0.2">
      <c r="A4534" t="s">
        <v>740</v>
      </c>
      <c r="B4534" t="s">
        <v>277</v>
      </c>
      <c r="C4534" t="s">
        <v>386</v>
      </c>
      <c r="D4534" t="s">
        <v>33</v>
      </c>
    </row>
    <row r="4535" spans="1:5" x14ac:dyDescent="0.2">
      <c r="A4535" t="s">
        <v>740</v>
      </c>
      <c r="B4535" t="s">
        <v>126</v>
      </c>
      <c r="C4535" t="s">
        <v>384</v>
      </c>
      <c r="D4535" t="s">
        <v>313</v>
      </c>
      <c r="E4535" t="s">
        <v>669</v>
      </c>
    </row>
    <row r="4536" spans="1:5" x14ac:dyDescent="0.2">
      <c r="A4536" t="s">
        <v>740</v>
      </c>
      <c r="B4536" t="s">
        <v>126</v>
      </c>
      <c r="C4536" t="s">
        <v>386</v>
      </c>
      <c r="D4536" t="s">
        <v>356</v>
      </c>
    </row>
    <row r="4537" spans="1:5" x14ac:dyDescent="0.2">
      <c r="A4537" t="s">
        <v>740</v>
      </c>
      <c r="B4537" t="s">
        <v>126</v>
      </c>
      <c r="C4537" t="s">
        <v>386</v>
      </c>
      <c r="D4537" t="s">
        <v>261</v>
      </c>
    </row>
    <row r="4538" spans="1:5" x14ac:dyDescent="0.2">
      <c r="A4538" t="s">
        <v>740</v>
      </c>
      <c r="B4538" t="s">
        <v>126</v>
      </c>
      <c r="C4538" t="s">
        <v>386</v>
      </c>
      <c r="D4538" t="s">
        <v>305</v>
      </c>
    </row>
    <row r="4539" spans="1:5" x14ac:dyDescent="0.2">
      <c r="A4539" t="s">
        <v>740</v>
      </c>
      <c r="B4539" t="s">
        <v>126</v>
      </c>
      <c r="C4539" t="s">
        <v>386</v>
      </c>
      <c r="D4539" t="s">
        <v>179</v>
      </c>
    </row>
    <row r="4540" spans="1:5" x14ac:dyDescent="0.2">
      <c r="A4540" t="s">
        <v>740</v>
      </c>
      <c r="B4540" t="s">
        <v>206</v>
      </c>
      <c r="C4540" t="s">
        <v>386</v>
      </c>
      <c r="D4540" t="s">
        <v>255</v>
      </c>
    </row>
    <row r="4541" spans="1:5" x14ac:dyDescent="0.2">
      <c r="A4541" t="s">
        <v>740</v>
      </c>
      <c r="B4541" t="s">
        <v>206</v>
      </c>
      <c r="C4541" t="s">
        <v>386</v>
      </c>
      <c r="D4541" t="s">
        <v>293</v>
      </c>
    </row>
    <row r="4542" spans="1:5" x14ac:dyDescent="0.2">
      <c r="A4542" t="s">
        <v>740</v>
      </c>
      <c r="B4542" t="s">
        <v>206</v>
      </c>
      <c r="C4542" t="s">
        <v>386</v>
      </c>
      <c r="D4542" t="s">
        <v>303</v>
      </c>
    </row>
    <row r="4543" spans="1:5" x14ac:dyDescent="0.2">
      <c r="A4543" t="s">
        <v>740</v>
      </c>
      <c r="B4543" t="s">
        <v>206</v>
      </c>
      <c r="C4543" t="s">
        <v>386</v>
      </c>
      <c r="D4543" t="s">
        <v>305</v>
      </c>
    </row>
    <row r="4544" spans="1:5" x14ac:dyDescent="0.2">
      <c r="A4544" t="s">
        <v>740</v>
      </c>
      <c r="B4544" t="s">
        <v>206</v>
      </c>
      <c r="C4544" t="s">
        <v>386</v>
      </c>
      <c r="D4544" t="s">
        <v>72</v>
      </c>
    </row>
    <row r="4545" spans="1:5" x14ac:dyDescent="0.2">
      <c r="A4545" t="s">
        <v>740</v>
      </c>
      <c r="B4545" t="s">
        <v>206</v>
      </c>
      <c r="C4545" t="s">
        <v>386</v>
      </c>
      <c r="D4545" t="s">
        <v>241</v>
      </c>
    </row>
    <row r="4546" spans="1:5" x14ac:dyDescent="0.2">
      <c r="A4546" t="s">
        <v>740</v>
      </c>
      <c r="B4546" t="s">
        <v>206</v>
      </c>
      <c r="C4546" t="s">
        <v>386</v>
      </c>
      <c r="D4546" t="s">
        <v>39</v>
      </c>
    </row>
    <row r="4547" spans="1:5" x14ac:dyDescent="0.2">
      <c r="A4547" t="s">
        <v>740</v>
      </c>
      <c r="B4547" t="s">
        <v>206</v>
      </c>
      <c r="C4547" t="s">
        <v>386</v>
      </c>
      <c r="D4547" t="s">
        <v>43</v>
      </c>
    </row>
    <row r="4548" spans="1:5" x14ac:dyDescent="0.2">
      <c r="A4548" t="s">
        <v>740</v>
      </c>
      <c r="B4548" t="s">
        <v>206</v>
      </c>
      <c r="C4548" t="s">
        <v>386</v>
      </c>
      <c r="D4548" t="s">
        <v>282</v>
      </c>
    </row>
    <row r="4549" spans="1:5" x14ac:dyDescent="0.2">
      <c r="A4549" t="s">
        <v>740</v>
      </c>
      <c r="B4549" t="s">
        <v>206</v>
      </c>
      <c r="C4549" t="s">
        <v>386</v>
      </c>
      <c r="D4549" t="s">
        <v>33</v>
      </c>
    </row>
    <row r="4550" spans="1:5" x14ac:dyDescent="0.2">
      <c r="A4550" t="s">
        <v>740</v>
      </c>
      <c r="B4550" t="s">
        <v>206</v>
      </c>
      <c r="C4550" t="s">
        <v>386</v>
      </c>
      <c r="D4550" t="s">
        <v>172</v>
      </c>
    </row>
    <row r="4551" spans="1:5" x14ac:dyDescent="0.2">
      <c r="A4551" t="s">
        <v>740</v>
      </c>
      <c r="B4551" t="s">
        <v>48</v>
      </c>
      <c r="C4551" t="s">
        <v>386</v>
      </c>
      <c r="D4551" t="s">
        <v>305</v>
      </c>
    </row>
    <row r="4552" spans="1:5" x14ac:dyDescent="0.2">
      <c r="A4552" t="s">
        <v>740</v>
      </c>
      <c r="B4552" t="s">
        <v>48</v>
      </c>
      <c r="C4552" t="s">
        <v>386</v>
      </c>
      <c r="D4552" t="s">
        <v>179</v>
      </c>
    </row>
    <row r="4553" spans="1:5" x14ac:dyDescent="0.2">
      <c r="A4553" t="s">
        <v>740</v>
      </c>
      <c r="B4553" t="s">
        <v>48</v>
      </c>
      <c r="C4553" t="s">
        <v>386</v>
      </c>
      <c r="D4553" t="s">
        <v>148</v>
      </c>
    </row>
    <row r="4554" spans="1:5" x14ac:dyDescent="0.2">
      <c r="A4554" t="s">
        <v>740</v>
      </c>
      <c r="B4554" t="s">
        <v>48</v>
      </c>
      <c r="C4554" t="s">
        <v>386</v>
      </c>
      <c r="D4554" t="s">
        <v>72</v>
      </c>
    </row>
    <row r="4555" spans="1:5" x14ac:dyDescent="0.2">
      <c r="A4555" t="s">
        <v>740</v>
      </c>
      <c r="B4555" t="s">
        <v>48</v>
      </c>
      <c r="C4555" t="s">
        <v>386</v>
      </c>
      <c r="D4555" t="s">
        <v>172</v>
      </c>
    </row>
    <row r="4556" spans="1:5" x14ac:dyDescent="0.2">
      <c r="A4556" t="s">
        <v>740</v>
      </c>
      <c r="B4556" t="s">
        <v>48</v>
      </c>
      <c r="C4556" t="s">
        <v>386</v>
      </c>
      <c r="D4556" t="s">
        <v>83</v>
      </c>
    </row>
    <row r="4557" spans="1:5" x14ac:dyDescent="0.2">
      <c r="A4557" t="s">
        <v>740</v>
      </c>
      <c r="B4557" t="s">
        <v>48</v>
      </c>
      <c r="C4557" t="s">
        <v>386</v>
      </c>
      <c r="D4557" t="s">
        <v>220</v>
      </c>
    </row>
    <row r="4558" spans="1:5" x14ac:dyDescent="0.2">
      <c r="A4558" t="s">
        <v>740</v>
      </c>
      <c r="B4558" t="s">
        <v>48</v>
      </c>
      <c r="C4558" t="s">
        <v>386</v>
      </c>
      <c r="D4558" t="s">
        <v>367</v>
      </c>
    </row>
    <row r="4559" spans="1:5" x14ac:dyDescent="0.2">
      <c r="A4559" t="s">
        <v>740</v>
      </c>
      <c r="B4559" t="s">
        <v>233</v>
      </c>
      <c r="C4559" t="s">
        <v>384</v>
      </c>
      <c r="D4559" t="s">
        <v>224</v>
      </c>
      <c r="E4559" t="s">
        <v>670</v>
      </c>
    </row>
    <row r="4560" spans="1:5" x14ac:dyDescent="0.2">
      <c r="A4560" t="s">
        <v>740</v>
      </c>
      <c r="B4560" t="s">
        <v>233</v>
      </c>
      <c r="C4560" t="s">
        <v>384</v>
      </c>
      <c r="D4560" t="s">
        <v>72</v>
      </c>
      <c r="E4560" t="s">
        <v>671</v>
      </c>
    </row>
    <row r="4561" spans="1:5" x14ac:dyDescent="0.2">
      <c r="A4561" t="s">
        <v>740</v>
      </c>
      <c r="B4561" t="s">
        <v>233</v>
      </c>
      <c r="C4561" t="s">
        <v>384</v>
      </c>
      <c r="D4561" t="s">
        <v>72</v>
      </c>
      <c r="E4561" t="s">
        <v>672</v>
      </c>
    </row>
    <row r="4562" spans="1:5" x14ac:dyDescent="0.2">
      <c r="A4562" t="s">
        <v>740</v>
      </c>
      <c r="B4562" t="s">
        <v>233</v>
      </c>
      <c r="C4562" t="s">
        <v>384</v>
      </c>
      <c r="D4562" t="s">
        <v>374</v>
      </c>
      <c r="E4562" t="s">
        <v>673</v>
      </c>
    </row>
    <row r="4563" spans="1:5" x14ac:dyDescent="0.2">
      <c r="A4563" t="s">
        <v>740</v>
      </c>
      <c r="B4563" t="s">
        <v>233</v>
      </c>
      <c r="C4563" t="s">
        <v>384</v>
      </c>
      <c r="D4563" t="s">
        <v>328</v>
      </c>
      <c r="E4563" t="s">
        <v>674</v>
      </c>
    </row>
    <row r="4564" spans="1:5" x14ac:dyDescent="0.2">
      <c r="A4564" t="s">
        <v>740</v>
      </c>
      <c r="B4564" t="s">
        <v>233</v>
      </c>
      <c r="C4564" t="s">
        <v>384</v>
      </c>
      <c r="D4564" t="s">
        <v>328</v>
      </c>
      <c r="E4564" t="s">
        <v>675</v>
      </c>
    </row>
    <row r="4565" spans="1:5" x14ac:dyDescent="0.2">
      <c r="A4565" t="s">
        <v>740</v>
      </c>
      <c r="B4565" t="s">
        <v>233</v>
      </c>
      <c r="C4565" t="s">
        <v>386</v>
      </c>
      <c r="D4565" t="s">
        <v>305</v>
      </c>
    </row>
    <row r="4566" spans="1:5" x14ac:dyDescent="0.2">
      <c r="A4566" t="s">
        <v>740</v>
      </c>
      <c r="B4566" t="s">
        <v>329</v>
      </c>
      <c r="C4566" t="s">
        <v>386</v>
      </c>
      <c r="D4566" t="s">
        <v>305</v>
      </c>
    </row>
    <row r="4567" spans="1:5" x14ac:dyDescent="0.2">
      <c r="A4567" t="s">
        <v>740</v>
      </c>
      <c r="B4567" t="s">
        <v>329</v>
      </c>
      <c r="C4567" t="s">
        <v>386</v>
      </c>
      <c r="D4567" t="s">
        <v>43</v>
      </c>
    </row>
    <row r="4568" spans="1:5" x14ac:dyDescent="0.2">
      <c r="A4568" t="s">
        <v>740</v>
      </c>
      <c r="B4568" t="s">
        <v>329</v>
      </c>
      <c r="C4568" t="s">
        <v>386</v>
      </c>
      <c r="D4568" t="s">
        <v>210</v>
      </c>
    </row>
    <row r="4569" spans="1:5" x14ac:dyDescent="0.2">
      <c r="A4569" t="s">
        <v>740</v>
      </c>
      <c r="B4569" t="s">
        <v>329</v>
      </c>
      <c r="C4569" t="s">
        <v>386</v>
      </c>
      <c r="D4569" t="s">
        <v>172</v>
      </c>
    </row>
    <row r="4570" spans="1:5" x14ac:dyDescent="0.2">
      <c r="A4570" t="s">
        <v>740</v>
      </c>
      <c r="B4570" t="s">
        <v>344</v>
      </c>
      <c r="C4570" t="s">
        <v>386</v>
      </c>
      <c r="D4570" t="s">
        <v>179</v>
      </c>
    </row>
    <row r="4571" spans="1:5" x14ac:dyDescent="0.2">
      <c r="A4571" t="s">
        <v>740</v>
      </c>
      <c r="B4571" t="s">
        <v>344</v>
      </c>
      <c r="C4571" t="s">
        <v>386</v>
      </c>
      <c r="D4571" t="s">
        <v>305</v>
      </c>
    </row>
    <row r="4572" spans="1:5" x14ac:dyDescent="0.2">
      <c r="A4572" t="s">
        <v>740</v>
      </c>
      <c r="B4572" t="s">
        <v>344</v>
      </c>
      <c r="C4572" t="s">
        <v>386</v>
      </c>
      <c r="D4572" t="s">
        <v>220</v>
      </c>
    </row>
    <row r="4573" spans="1:5" x14ac:dyDescent="0.2">
      <c r="A4573" t="s">
        <v>740</v>
      </c>
      <c r="B4573" t="s">
        <v>344</v>
      </c>
      <c r="C4573" t="s">
        <v>386</v>
      </c>
      <c r="D4573" t="s">
        <v>172</v>
      </c>
    </row>
    <row r="4574" spans="1:5" x14ac:dyDescent="0.2">
      <c r="A4574" t="s">
        <v>740</v>
      </c>
      <c r="B4574" t="s">
        <v>344</v>
      </c>
      <c r="C4574" t="s">
        <v>386</v>
      </c>
      <c r="D4574" t="s">
        <v>148</v>
      </c>
    </row>
    <row r="4575" spans="1:5" x14ac:dyDescent="0.2">
      <c r="A4575" t="s">
        <v>740</v>
      </c>
      <c r="B4575" t="s">
        <v>344</v>
      </c>
      <c r="C4575" t="s">
        <v>386</v>
      </c>
      <c r="D4575" t="s">
        <v>329</v>
      </c>
    </row>
    <row r="4576" spans="1:5" x14ac:dyDescent="0.2">
      <c r="A4576" t="s">
        <v>740</v>
      </c>
      <c r="B4576" t="s">
        <v>344</v>
      </c>
      <c r="C4576" t="s">
        <v>386</v>
      </c>
      <c r="D4576" t="s">
        <v>135</v>
      </c>
    </row>
    <row r="4577" spans="1:5" x14ac:dyDescent="0.2">
      <c r="A4577" t="s">
        <v>740</v>
      </c>
      <c r="B4577" t="s">
        <v>344</v>
      </c>
      <c r="C4577" t="s">
        <v>386</v>
      </c>
      <c r="D4577" t="s">
        <v>213</v>
      </c>
    </row>
    <row r="4578" spans="1:5" x14ac:dyDescent="0.2">
      <c r="A4578" t="s">
        <v>740</v>
      </c>
      <c r="B4578" t="s">
        <v>344</v>
      </c>
      <c r="C4578" t="s">
        <v>386</v>
      </c>
      <c r="D4578" t="s">
        <v>83</v>
      </c>
    </row>
    <row r="4579" spans="1:5" x14ac:dyDescent="0.2">
      <c r="A4579" t="s">
        <v>740</v>
      </c>
      <c r="B4579" t="s">
        <v>344</v>
      </c>
      <c r="C4579" t="s">
        <v>386</v>
      </c>
      <c r="D4579" t="s">
        <v>354</v>
      </c>
    </row>
    <row r="4580" spans="1:5" x14ac:dyDescent="0.2">
      <c r="A4580" t="s">
        <v>740</v>
      </c>
      <c r="B4580" t="s">
        <v>344</v>
      </c>
      <c r="C4580" t="s">
        <v>386</v>
      </c>
      <c r="D4580" t="s">
        <v>177</v>
      </c>
    </row>
    <row r="4581" spans="1:5" x14ac:dyDescent="0.2">
      <c r="A4581" t="s">
        <v>740</v>
      </c>
      <c r="B4581" t="s">
        <v>344</v>
      </c>
      <c r="C4581" t="s">
        <v>386</v>
      </c>
      <c r="D4581" t="s">
        <v>136</v>
      </c>
    </row>
    <row r="4582" spans="1:5" x14ac:dyDescent="0.2">
      <c r="A4582" t="s">
        <v>740</v>
      </c>
      <c r="B4582" t="s">
        <v>344</v>
      </c>
      <c r="C4582" t="s">
        <v>386</v>
      </c>
      <c r="D4582" t="s">
        <v>70</v>
      </c>
    </row>
    <row r="4583" spans="1:5" x14ac:dyDescent="0.2">
      <c r="A4583" t="s">
        <v>740</v>
      </c>
      <c r="B4583" t="s">
        <v>344</v>
      </c>
      <c r="C4583" t="s">
        <v>386</v>
      </c>
      <c r="D4583" t="s">
        <v>364</v>
      </c>
    </row>
    <row r="4584" spans="1:5" x14ac:dyDescent="0.2">
      <c r="A4584" t="s">
        <v>740</v>
      </c>
      <c r="B4584" t="s">
        <v>344</v>
      </c>
      <c r="C4584" t="s">
        <v>386</v>
      </c>
      <c r="D4584" t="s">
        <v>33</v>
      </c>
    </row>
    <row r="4585" spans="1:5" x14ac:dyDescent="0.2">
      <c r="A4585" t="s">
        <v>740</v>
      </c>
      <c r="B4585" t="s">
        <v>121</v>
      </c>
      <c r="C4585" t="s">
        <v>386</v>
      </c>
      <c r="D4585" t="s">
        <v>179</v>
      </c>
    </row>
    <row r="4586" spans="1:5" x14ac:dyDescent="0.2">
      <c r="A4586" t="s">
        <v>740</v>
      </c>
      <c r="B4586" t="s">
        <v>121</v>
      </c>
      <c r="C4586" t="s">
        <v>386</v>
      </c>
      <c r="D4586" t="s">
        <v>305</v>
      </c>
    </row>
    <row r="4587" spans="1:5" x14ac:dyDescent="0.2">
      <c r="A4587" t="s">
        <v>740</v>
      </c>
      <c r="B4587" t="s">
        <v>121</v>
      </c>
      <c r="C4587" t="s">
        <v>386</v>
      </c>
      <c r="D4587" t="s">
        <v>220</v>
      </c>
    </row>
    <row r="4588" spans="1:5" x14ac:dyDescent="0.2">
      <c r="A4588" t="s">
        <v>740</v>
      </c>
      <c r="B4588" t="s">
        <v>121</v>
      </c>
      <c r="C4588" t="s">
        <v>386</v>
      </c>
      <c r="D4588" t="s">
        <v>172</v>
      </c>
    </row>
    <row r="4589" spans="1:5" x14ac:dyDescent="0.2">
      <c r="A4589" t="s">
        <v>740</v>
      </c>
      <c r="B4589" t="s">
        <v>121</v>
      </c>
      <c r="C4589" t="s">
        <v>386</v>
      </c>
      <c r="D4589" t="s">
        <v>135</v>
      </c>
    </row>
    <row r="4590" spans="1:5" x14ac:dyDescent="0.2">
      <c r="A4590" t="s">
        <v>740</v>
      </c>
      <c r="B4590" t="s">
        <v>220</v>
      </c>
      <c r="C4590" t="s">
        <v>384</v>
      </c>
      <c r="D4590" t="s">
        <v>202</v>
      </c>
      <c r="E4590" t="s">
        <v>443</v>
      </c>
    </row>
    <row r="4591" spans="1:5" x14ac:dyDescent="0.2">
      <c r="A4591" t="s">
        <v>740</v>
      </c>
      <c r="B4591" t="s">
        <v>220</v>
      </c>
      <c r="C4591" t="s">
        <v>384</v>
      </c>
      <c r="D4591" t="s">
        <v>282</v>
      </c>
      <c r="E4591" t="s">
        <v>676</v>
      </c>
    </row>
    <row r="4592" spans="1:5" x14ac:dyDescent="0.2">
      <c r="A4592" t="s">
        <v>740</v>
      </c>
      <c r="B4592" t="s">
        <v>220</v>
      </c>
      <c r="C4592" t="s">
        <v>386</v>
      </c>
      <c r="D4592" t="s">
        <v>43</v>
      </c>
    </row>
    <row r="4593" spans="1:4" x14ac:dyDescent="0.2">
      <c r="A4593" t="s">
        <v>740</v>
      </c>
      <c r="B4593" t="s">
        <v>220</v>
      </c>
      <c r="C4593" t="s">
        <v>386</v>
      </c>
      <c r="D4593" t="s">
        <v>305</v>
      </c>
    </row>
    <row r="4594" spans="1:4" x14ac:dyDescent="0.2">
      <c r="A4594" t="s">
        <v>740</v>
      </c>
      <c r="B4594" t="s">
        <v>220</v>
      </c>
      <c r="C4594" t="s">
        <v>386</v>
      </c>
      <c r="D4594" t="s">
        <v>135</v>
      </c>
    </row>
    <row r="4595" spans="1:4" x14ac:dyDescent="0.2">
      <c r="A4595" t="s">
        <v>740</v>
      </c>
      <c r="B4595" t="s">
        <v>220</v>
      </c>
      <c r="C4595" t="s">
        <v>386</v>
      </c>
      <c r="D4595" t="s">
        <v>127</v>
      </c>
    </row>
    <row r="4596" spans="1:4" x14ac:dyDescent="0.2">
      <c r="A4596" t="s">
        <v>740</v>
      </c>
      <c r="B4596" t="s">
        <v>220</v>
      </c>
      <c r="C4596" t="s">
        <v>386</v>
      </c>
      <c r="D4596" t="s">
        <v>213</v>
      </c>
    </row>
    <row r="4597" spans="1:4" x14ac:dyDescent="0.2">
      <c r="A4597" t="s">
        <v>740</v>
      </c>
      <c r="B4597" t="s">
        <v>220</v>
      </c>
      <c r="C4597" t="s">
        <v>386</v>
      </c>
      <c r="D4597" t="s">
        <v>177</v>
      </c>
    </row>
    <row r="4598" spans="1:4" x14ac:dyDescent="0.2">
      <c r="A4598" t="s">
        <v>740</v>
      </c>
      <c r="B4598" t="s">
        <v>220</v>
      </c>
      <c r="C4598" t="s">
        <v>386</v>
      </c>
      <c r="D4598" t="s">
        <v>136</v>
      </c>
    </row>
    <row r="4599" spans="1:4" x14ac:dyDescent="0.2">
      <c r="A4599" t="s">
        <v>740</v>
      </c>
      <c r="B4599" t="s">
        <v>220</v>
      </c>
      <c r="C4599" t="s">
        <v>386</v>
      </c>
      <c r="D4599" t="s">
        <v>256</v>
      </c>
    </row>
    <row r="4600" spans="1:4" x14ac:dyDescent="0.2">
      <c r="A4600" t="s">
        <v>740</v>
      </c>
      <c r="B4600" t="s">
        <v>220</v>
      </c>
      <c r="C4600" t="s">
        <v>386</v>
      </c>
      <c r="D4600" t="s">
        <v>72</v>
      </c>
    </row>
    <row r="4601" spans="1:4" x14ac:dyDescent="0.2">
      <c r="A4601" t="s">
        <v>740</v>
      </c>
      <c r="B4601" t="s">
        <v>220</v>
      </c>
      <c r="C4601" t="s">
        <v>386</v>
      </c>
      <c r="D4601" t="s">
        <v>44</v>
      </c>
    </row>
    <row r="4602" spans="1:4" x14ac:dyDescent="0.2">
      <c r="A4602" t="s">
        <v>740</v>
      </c>
      <c r="B4602" t="s">
        <v>220</v>
      </c>
      <c r="C4602" t="s">
        <v>386</v>
      </c>
      <c r="D4602" t="s">
        <v>293</v>
      </c>
    </row>
    <row r="4603" spans="1:4" x14ac:dyDescent="0.2">
      <c r="A4603" t="s">
        <v>740</v>
      </c>
      <c r="B4603" t="s">
        <v>220</v>
      </c>
      <c r="C4603" t="s">
        <v>386</v>
      </c>
      <c r="D4603" t="s">
        <v>83</v>
      </c>
    </row>
    <row r="4604" spans="1:4" x14ac:dyDescent="0.2">
      <c r="A4604" t="s">
        <v>740</v>
      </c>
      <c r="B4604" t="s">
        <v>220</v>
      </c>
      <c r="C4604" t="s">
        <v>386</v>
      </c>
      <c r="D4604" t="s">
        <v>39</v>
      </c>
    </row>
    <row r="4605" spans="1:4" x14ac:dyDescent="0.2">
      <c r="A4605" t="s">
        <v>740</v>
      </c>
      <c r="B4605" t="s">
        <v>220</v>
      </c>
      <c r="C4605" t="s">
        <v>386</v>
      </c>
      <c r="D4605" t="s">
        <v>70</v>
      </c>
    </row>
    <row r="4606" spans="1:4" x14ac:dyDescent="0.2">
      <c r="A4606" t="s">
        <v>740</v>
      </c>
      <c r="B4606" t="s">
        <v>220</v>
      </c>
      <c r="C4606" t="s">
        <v>386</v>
      </c>
      <c r="D4606" t="s">
        <v>320</v>
      </c>
    </row>
    <row r="4607" spans="1:4" x14ac:dyDescent="0.2">
      <c r="A4607" t="s">
        <v>740</v>
      </c>
      <c r="B4607" t="s">
        <v>220</v>
      </c>
      <c r="C4607" t="s">
        <v>386</v>
      </c>
      <c r="D4607" t="s">
        <v>179</v>
      </c>
    </row>
    <row r="4608" spans="1:4" x14ac:dyDescent="0.2">
      <c r="A4608" t="s">
        <v>740</v>
      </c>
      <c r="B4608" t="s">
        <v>220</v>
      </c>
      <c r="C4608" t="s">
        <v>386</v>
      </c>
      <c r="D4608" t="s">
        <v>148</v>
      </c>
    </row>
    <row r="4609" spans="1:4" x14ac:dyDescent="0.2">
      <c r="A4609" t="s">
        <v>740</v>
      </c>
      <c r="B4609" t="s">
        <v>220</v>
      </c>
      <c r="C4609" t="s">
        <v>386</v>
      </c>
      <c r="D4609" t="s">
        <v>228</v>
      </c>
    </row>
    <row r="4610" spans="1:4" x14ac:dyDescent="0.2">
      <c r="A4610" t="s">
        <v>740</v>
      </c>
      <c r="B4610" t="s">
        <v>220</v>
      </c>
      <c r="C4610" t="s">
        <v>386</v>
      </c>
      <c r="D4610" t="s">
        <v>307</v>
      </c>
    </row>
    <row r="4611" spans="1:4" x14ac:dyDescent="0.2">
      <c r="A4611" t="s">
        <v>740</v>
      </c>
      <c r="B4611" t="s">
        <v>220</v>
      </c>
      <c r="C4611" t="s">
        <v>386</v>
      </c>
      <c r="D4611" t="s">
        <v>144</v>
      </c>
    </row>
    <row r="4612" spans="1:4" x14ac:dyDescent="0.2">
      <c r="A4612" t="s">
        <v>740</v>
      </c>
      <c r="B4612" t="s">
        <v>220</v>
      </c>
      <c r="C4612" t="s">
        <v>386</v>
      </c>
      <c r="D4612" t="s">
        <v>339</v>
      </c>
    </row>
    <row r="4613" spans="1:4" x14ac:dyDescent="0.2">
      <c r="A4613" t="s">
        <v>740</v>
      </c>
      <c r="B4613" t="s">
        <v>220</v>
      </c>
      <c r="C4613" t="s">
        <v>386</v>
      </c>
      <c r="D4613" t="s">
        <v>354</v>
      </c>
    </row>
    <row r="4614" spans="1:4" x14ac:dyDescent="0.2">
      <c r="A4614" t="s">
        <v>740</v>
      </c>
      <c r="B4614" t="s">
        <v>220</v>
      </c>
      <c r="C4614" t="s">
        <v>386</v>
      </c>
      <c r="D4614" t="s">
        <v>374</v>
      </c>
    </row>
    <row r="4615" spans="1:4" x14ac:dyDescent="0.2">
      <c r="A4615" t="s">
        <v>740</v>
      </c>
      <c r="B4615" t="s">
        <v>220</v>
      </c>
      <c r="C4615" t="s">
        <v>386</v>
      </c>
      <c r="D4615" t="s">
        <v>89</v>
      </c>
    </row>
    <row r="4616" spans="1:4" x14ac:dyDescent="0.2">
      <c r="A4616" t="s">
        <v>740</v>
      </c>
      <c r="B4616" t="s">
        <v>220</v>
      </c>
      <c r="C4616" t="s">
        <v>386</v>
      </c>
      <c r="D4616" t="s">
        <v>151</v>
      </c>
    </row>
    <row r="4617" spans="1:4" x14ac:dyDescent="0.2">
      <c r="A4617" t="s">
        <v>740</v>
      </c>
      <c r="B4617" t="s">
        <v>220</v>
      </c>
      <c r="C4617" t="s">
        <v>386</v>
      </c>
      <c r="D4617" t="s">
        <v>241</v>
      </c>
    </row>
    <row r="4618" spans="1:4" x14ac:dyDescent="0.2">
      <c r="A4618" t="s">
        <v>740</v>
      </c>
      <c r="B4618" t="s">
        <v>220</v>
      </c>
      <c r="C4618" t="s">
        <v>386</v>
      </c>
      <c r="D4618" t="s">
        <v>265</v>
      </c>
    </row>
    <row r="4619" spans="1:4" x14ac:dyDescent="0.2">
      <c r="A4619" t="s">
        <v>740</v>
      </c>
      <c r="B4619" t="s">
        <v>220</v>
      </c>
      <c r="C4619" t="s">
        <v>386</v>
      </c>
      <c r="D4619" t="s">
        <v>33</v>
      </c>
    </row>
    <row r="4620" spans="1:4" x14ac:dyDescent="0.2">
      <c r="A4620" t="s">
        <v>740</v>
      </c>
      <c r="B4620" t="s">
        <v>220</v>
      </c>
      <c r="C4620" t="s">
        <v>386</v>
      </c>
      <c r="D4620" t="s">
        <v>227</v>
      </c>
    </row>
    <row r="4621" spans="1:4" x14ac:dyDescent="0.2">
      <c r="A4621" t="s">
        <v>740</v>
      </c>
      <c r="B4621" t="s">
        <v>220</v>
      </c>
      <c r="C4621" t="s">
        <v>386</v>
      </c>
      <c r="D4621" t="s">
        <v>364</v>
      </c>
    </row>
    <row r="4622" spans="1:4" x14ac:dyDescent="0.2">
      <c r="A4622" t="s">
        <v>740</v>
      </c>
      <c r="B4622" t="s">
        <v>220</v>
      </c>
      <c r="C4622" t="s">
        <v>386</v>
      </c>
      <c r="D4622" t="s">
        <v>140</v>
      </c>
    </row>
    <row r="4623" spans="1:4" x14ac:dyDescent="0.2">
      <c r="A4623" t="s">
        <v>740</v>
      </c>
      <c r="B4623" t="s">
        <v>220</v>
      </c>
      <c r="C4623" t="s">
        <v>386</v>
      </c>
      <c r="D4623" t="s">
        <v>286</v>
      </c>
    </row>
    <row r="4624" spans="1:4" x14ac:dyDescent="0.2">
      <c r="A4624" t="s">
        <v>740</v>
      </c>
      <c r="B4624" t="s">
        <v>220</v>
      </c>
      <c r="C4624" t="s">
        <v>386</v>
      </c>
      <c r="D4624" t="s">
        <v>47</v>
      </c>
    </row>
    <row r="4625" spans="1:4" x14ac:dyDescent="0.2">
      <c r="A4625" t="s">
        <v>740</v>
      </c>
      <c r="B4625" t="s">
        <v>220</v>
      </c>
      <c r="C4625" t="s">
        <v>386</v>
      </c>
      <c r="D4625" t="s">
        <v>337</v>
      </c>
    </row>
    <row r="4626" spans="1:4" x14ac:dyDescent="0.2">
      <c r="A4626" t="s">
        <v>740</v>
      </c>
      <c r="B4626" t="s">
        <v>220</v>
      </c>
      <c r="C4626" t="s">
        <v>386</v>
      </c>
      <c r="D4626" t="s">
        <v>342</v>
      </c>
    </row>
    <row r="4627" spans="1:4" x14ac:dyDescent="0.2">
      <c r="A4627" t="s">
        <v>740</v>
      </c>
      <c r="B4627" t="s">
        <v>220</v>
      </c>
      <c r="C4627" t="s">
        <v>386</v>
      </c>
      <c r="D4627" t="s">
        <v>366</v>
      </c>
    </row>
    <row r="4628" spans="1:4" x14ac:dyDescent="0.2">
      <c r="A4628" t="s">
        <v>740</v>
      </c>
      <c r="B4628" t="s">
        <v>220</v>
      </c>
      <c r="C4628" t="s">
        <v>386</v>
      </c>
      <c r="D4628" t="s">
        <v>37</v>
      </c>
    </row>
    <row r="4629" spans="1:4" x14ac:dyDescent="0.2">
      <c r="A4629" t="s">
        <v>740</v>
      </c>
      <c r="B4629" t="s">
        <v>220</v>
      </c>
      <c r="C4629" t="s">
        <v>386</v>
      </c>
      <c r="D4629" t="s">
        <v>24</v>
      </c>
    </row>
    <row r="4630" spans="1:4" x14ac:dyDescent="0.2">
      <c r="A4630" t="s">
        <v>740</v>
      </c>
      <c r="B4630" t="s">
        <v>220</v>
      </c>
      <c r="C4630" t="s">
        <v>386</v>
      </c>
      <c r="D4630" t="s">
        <v>262</v>
      </c>
    </row>
    <row r="4631" spans="1:4" x14ac:dyDescent="0.2">
      <c r="A4631" t="s">
        <v>740</v>
      </c>
      <c r="B4631" t="s">
        <v>220</v>
      </c>
      <c r="C4631" t="s">
        <v>386</v>
      </c>
      <c r="D4631" t="s">
        <v>85</v>
      </c>
    </row>
    <row r="4632" spans="1:4" x14ac:dyDescent="0.2">
      <c r="A4632" t="s">
        <v>740</v>
      </c>
      <c r="B4632" t="s">
        <v>220</v>
      </c>
      <c r="C4632" t="s">
        <v>386</v>
      </c>
      <c r="D4632" t="s">
        <v>270</v>
      </c>
    </row>
    <row r="4633" spans="1:4" x14ac:dyDescent="0.2">
      <c r="A4633" t="s">
        <v>740</v>
      </c>
      <c r="B4633" t="s">
        <v>220</v>
      </c>
      <c r="C4633" t="s">
        <v>386</v>
      </c>
      <c r="D4633" t="s">
        <v>98</v>
      </c>
    </row>
    <row r="4634" spans="1:4" x14ac:dyDescent="0.2">
      <c r="A4634" t="s">
        <v>740</v>
      </c>
      <c r="B4634" t="s">
        <v>220</v>
      </c>
      <c r="C4634" t="s">
        <v>386</v>
      </c>
      <c r="D4634" t="s">
        <v>206</v>
      </c>
    </row>
    <row r="4635" spans="1:4" x14ac:dyDescent="0.2">
      <c r="A4635" t="s">
        <v>740</v>
      </c>
      <c r="B4635" t="s">
        <v>220</v>
      </c>
      <c r="C4635" t="s">
        <v>386</v>
      </c>
      <c r="D4635" t="s">
        <v>30</v>
      </c>
    </row>
    <row r="4636" spans="1:4" x14ac:dyDescent="0.2">
      <c r="A4636" t="s">
        <v>740</v>
      </c>
      <c r="B4636" t="s">
        <v>220</v>
      </c>
      <c r="C4636" t="s">
        <v>386</v>
      </c>
      <c r="D4636" t="s">
        <v>341</v>
      </c>
    </row>
    <row r="4637" spans="1:4" x14ac:dyDescent="0.2">
      <c r="A4637" t="s">
        <v>740</v>
      </c>
      <c r="B4637" t="s">
        <v>220</v>
      </c>
      <c r="C4637" t="s">
        <v>386</v>
      </c>
      <c r="D4637" t="s">
        <v>312</v>
      </c>
    </row>
    <row r="4638" spans="1:4" x14ac:dyDescent="0.2">
      <c r="A4638" t="s">
        <v>740</v>
      </c>
      <c r="B4638" t="s">
        <v>220</v>
      </c>
      <c r="C4638" t="s">
        <v>386</v>
      </c>
      <c r="D4638" t="s">
        <v>129</v>
      </c>
    </row>
    <row r="4639" spans="1:4" x14ac:dyDescent="0.2">
      <c r="A4639" t="s">
        <v>740</v>
      </c>
      <c r="B4639" t="s">
        <v>220</v>
      </c>
      <c r="C4639" t="s">
        <v>386</v>
      </c>
      <c r="D4639" t="s">
        <v>367</v>
      </c>
    </row>
    <row r="4640" spans="1:4" x14ac:dyDescent="0.2">
      <c r="A4640" t="s">
        <v>740</v>
      </c>
      <c r="B4640" t="s">
        <v>220</v>
      </c>
      <c r="C4640" t="s">
        <v>386</v>
      </c>
      <c r="D4640" t="s">
        <v>172</v>
      </c>
    </row>
    <row r="4641" spans="1:4" x14ac:dyDescent="0.2">
      <c r="A4641" t="s">
        <v>740</v>
      </c>
      <c r="B4641" t="s">
        <v>220</v>
      </c>
      <c r="C4641" t="s">
        <v>386</v>
      </c>
      <c r="D4641" t="s">
        <v>303</v>
      </c>
    </row>
    <row r="4642" spans="1:4" x14ac:dyDescent="0.2">
      <c r="A4642" t="s">
        <v>740</v>
      </c>
      <c r="B4642" t="s">
        <v>220</v>
      </c>
      <c r="C4642" t="s">
        <v>386</v>
      </c>
      <c r="D4642" t="s">
        <v>7</v>
      </c>
    </row>
    <row r="4643" spans="1:4" x14ac:dyDescent="0.2">
      <c r="A4643" t="s">
        <v>740</v>
      </c>
      <c r="B4643" t="s">
        <v>220</v>
      </c>
      <c r="C4643" t="s">
        <v>386</v>
      </c>
      <c r="D4643" t="s">
        <v>319</v>
      </c>
    </row>
    <row r="4644" spans="1:4" x14ac:dyDescent="0.2">
      <c r="A4644" t="s">
        <v>740</v>
      </c>
      <c r="B4644" t="s">
        <v>50</v>
      </c>
      <c r="C4644" t="s">
        <v>386</v>
      </c>
      <c r="D4644" t="s">
        <v>339</v>
      </c>
    </row>
    <row r="4645" spans="1:4" x14ac:dyDescent="0.2">
      <c r="A4645" t="s">
        <v>740</v>
      </c>
      <c r="B4645" t="s">
        <v>50</v>
      </c>
      <c r="C4645" t="s">
        <v>386</v>
      </c>
      <c r="D4645" t="s">
        <v>354</v>
      </c>
    </row>
    <row r="4646" spans="1:4" x14ac:dyDescent="0.2">
      <c r="A4646" t="s">
        <v>740</v>
      </c>
      <c r="B4646" t="s">
        <v>50</v>
      </c>
      <c r="C4646" t="s">
        <v>386</v>
      </c>
      <c r="D4646" t="s">
        <v>148</v>
      </c>
    </row>
    <row r="4647" spans="1:4" x14ac:dyDescent="0.2">
      <c r="A4647" t="s">
        <v>740</v>
      </c>
      <c r="B4647" t="s">
        <v>50</v>
      </c>
      <c r="C4647" t="s">
        <v>386</v>
      </c>
      <c r="D4647" t="s">
        <v>179</v>
      </c>
    </row>
    <row r="4648" spans="1:4" x14ac:dyDescent="0.2">
      <c r="A4648" t="s">
        <v>740</v>
      </c>
      <c r="B4648" t="s">
        <v>50</v>
      </c>
      <c r="C4648" t="s">
        <v>386</v>
      </c>
      <c r="D4648" t="s">
        <v>305</v>
      </c>
    </row>
    <row r="4649" spans="1:4" x14ac:dyDescent="0.2">
      <c r="A4649" t="s">
        <v>740</v>
      </c>
      <c r="B4649" t="s">
        <v>242</v>
      </c>
      <c r="C4649" t="s">
        <v>386</v>
      </c>
      <c r="D4649" t="s">
        <v>135</v>
      </c>
    </row>
    <row r="4650" spans="1:4" x14ac:dyDescent="0.2">
      <c r="A4650" t="s">
        <v>740</v>
      </c>
      <c r="B4650" t="s">
        <v>242</v>
      </c>
      <c r="C4650" t="s">
        <v>386</v>
      </c>
      <c r="D4650" t="s">
        <v>127</v>
      </c>
    </row>
    <row r="4651" spans="1:4" x14ac:dyDescent="0.2">
      <c r="A4651" t="s">
        <v>740</v>
      </c>
      <c r="B4651" t="s">
        <v>242</v>
      </c>
      <c r="C4651" t="s">
        <v>386</v>
      </c>
      <c r="D4651" t="s">
        <v>213</v>
      </c>
    </row>
    <row r="4652" spans="1:4" x14ac:dyDescent="0.2">
      <c r="A4652" t="s">
        <v>740</v>
      </c>
      <c r="B4652" t="s">
        <v>242</v>
      </c>
      <c r="C4652" t="s">
        <v>386</v>
      </c>
      <c r="D4652" t="s">
        <v>177</v>
      </c>
    </row>
    <row r="4653" spans="1:4" x14ac:dyDescent="0.2">
      <c r="A4653" t="s">
        <v>740</v>
      </c>
      <c r="B4653" t="s">
        <v>242</v>
      </c>
      <c r="C4653" t="s">
        <v>386</v>
      </c>
      <c r="D4653" t="s">
        <v>136</v>
      </c>
    </row>
    <row r="4654" spans="1:4" x14ac:dyDescent="0.2">
      <c r="A4654" t="s">
        <v>740</v>
      </c>
      <c r="B4654" t="s">
        <v>242</v>
      </c>
      <c r="C4654" t="s">
        <v>386</v>
      </c>
      <c r="D4654" t="s">
        <v>172</v>
      </c>
    </row>
    <row r="4655" spans="1:4" x14ac:dyDescent="0.2">
      <c r="A4655" t="s">
        <v>740</v>
      </c>
      <c r="B4655" t="s">
        <v>242</v>
      </c>
      <c r="C4655" t="s">
        <v>386</v>
      </c>
      <c r="D4655" t="s">
        <v>179</v>
      </c>
    </row>
    <row r="4656" spans="1:4" x14ac:dyDescent="0.2">
      <c r="A4656" t="s">
        <v>740</v>
      </c>
      <c r="B4656" t="s">
        <v>242</v>
      </c>
      <c r="C4656" t="s">
        <v>386</v>
      </c>
      <c r="D4656" t="s">
        <v>248</v>
      </c>
    </row>
    <row r="4657" spans="1:5" x14ac:dyDescent="0.2">
      <c r="A4657" t="s">
        <v>740</v>
      </c>
      <c r="B4657" t="s">
        <v>242</v>
      </c>
      <c r="C4657" t="s">
        <v>386</v>
      </c>
      <c r="D4657" t="s">
        <v>320</v>
      </c>
    </row>
    <row r="4658" spans="1:5" x14ac:dyDescent="0.2">
      <c r="A4658" t="s">
        <v>740</v>
      </c>
      <c r="B4658" t="s">
        <v>242</v>
      </c>
      <c r="C4658" t="s">
        <v>386</v>
      </c>
      <c r="D4658" t="s">
        <v>158</v>
      </c>
    </row>
    <row r="4659" spans="1:5" x14ac:dyDescent="0.2">
      <c r="A4659" t="s">
        <v>740</v>
      </c>
      <c r="B4659" t="s">
        <v>242</v>
      </c>
      <c r="C4659" t="s">
        <v>386</v>
      </c>
      <c r="D4659" t="s">
        <v>305</v>
      </c>
    </row>
    <row r="4660" spans="1:5" x14ac:dyDescent="0.2">
      <c r="A4660" t="s">
        <v>740</v>
      </c>
      <c r="B4660" t="s">
        <v>242</v>
      </c>
      <c r="C4660" t="s">
        <v>386</v>
      </c>
      <c r="D4660" t="s">
        <v>320</v>
      </c>
    </row>
    <row r="4661" spans="1:5" x14ac:dyDescent="0.2">
      <c r="A4661" t="s">
        <v>740</v>
      </c>
      <c r="B4661" t="s">
        <v>242</v>
      </c>
      <c r="C4661" t="s">
        <v>386</v>
      </c>
      <c r="D4661" t="s">
        <v>129</v>
      </c>
    </row>
    <row r="4662" spans="1:5" x14ac:dyDescent="0.2">
      <c r="A4662" t="s">
        <v>740</v>
      </c>
      <c r="B4662" t="s">
        <v>242</v>
      </c>
      <c r="C4662" t="s">
        <v>386</v>
      </c>
      <c r="D4662" t="s">
        <v>265</v>
      </c>
    </row>
    <row r="4663" spans="1:5" x14ac:dyDescent="0.2">
      <c r="A4663" t="s">
        <v>740</v>
      </c>
      <c r="B4663" t="s">
        <v>242</v>
      </c>
      <c r="C4663" t="s">
        <v>386</v>
      </c>
      <c r="D4663" t="s">
        <v>30</v>
      </c>
    </row>
    <row r="4664" spans="1:5" x14ac:dyDescent="0.2">
      <c r="A4664" t="s">
        <v>740</v>
      </c>
      <c r="B4664" t="s">
        <v>242</v>
      </c>
      <c r="C4664" t="s">
        <v>386</v>
      </c>
      <c r="D4664" t="s">
        <v>210</v>
      </c>
    </row>
    <row r="4665" spans="1:5" x14ac:dyDescent="0.2">
      <c r="A4665" t="s">
        <v>740</v>
      </c>
      <c r="B4665" t="s">
        <v>331</v>
      </c>
      <c r="C4665" t="s">
        <v>386</v>
      </c>
      <c r="D4665" t="s">
        <v>179</v>
      </c>
    </row>
    <row r="4666" spans="1:5" x14ac:dyDescent="0.2">
      <c r="A4666" t="s">
        <v>740</v>
      </c>
      <c r="B4666" t="s">
        <v>331</v>
      </c>
      <c r="C4666" t="s">
        <v>386</v>
      </c>
      <c r="D4666" t="s">
        <v>327</v>
      </c>
    </row>
    <row r="4667" spans="1:5" x14ac:dyDescent="0.2">
      <c r="A4667" t="s">
        <v>740</v>
      </c>
      <c r="B4667" t="s">
        <v>331</v>
      </c>
      <c r="C4667" t="s">
        <v>386</v>
      </c>
      <c r="D4667" t="s">
        <v>326</v>
      </c>
    </row>
    <row r="4668" spans="1:5" x14ac:dyDescent="0.2">
      <c r="A4668" t="s">
        <v>740</v>
      </c>
      <c r="B4668" t="s">
        <v>331</v>
      </c>
      <c r="C4668" t="s">
        <v>386</v>
      </c>
      <c r="D4668" t="s">
        <v>354</v>
      </c>
    </row>
    <row r="4669" spans="1:5" x14ac:dyDescent="0.2">
      <c r="A4669" t="s">
        <v>740</v>
      </c>
      <c r="B4669" t="s">
        <v>331</v>
      </c>
      <c r="C4669" t="s">
        <v>386</v>
      </c>
      <c r="D4669" t="s">
        <v>164</v>
      </c>
    </row>
    <row r="4670" spans="1:5" x14ac:dyDescent="0.2">
      <c r="A4670" t="s">
        <v>740</v>
      </c>
      <c r="B4670" t="s">
        <v>70</v>
      </c>
      <c r="C4670" t="s">
        <v>384</v>
      </c>
      <c r="D4670" t="s">
        <v>202</v>
      </c>
      <c r="E4670" t="s">
        <v>443</v>
      </c>
    </row>
    <row r="4671" spans="1:5" x14ac:dyDescent="0.2">
      <c r="A4671" t="s">
        <v>740</v>
      </c>
      <c r="B4671" t="s">
        <v>70</v>
      </c>
      <c r="C4671" t="s">
        <v>386</v>
      </c>
      <c r="D4671" t="s">
        <v>305</v>
      </c>
    </row>
    <row r="4672" spans="1:5" x14ac:dyDescent="0.2">
      <c r="A4672" t="s">
        <v>740</v>
      </c>
      <c r="B4672" t="s">
        <v>70</v>
      </c>
      <c r="C4672" t="s">
        <v>386</v>
      </c>
      <c r="D4672" t="s">
        <v>172</v>
      </c>
    </row>
    <row r="4673" spans="1:4" x14ac:dyDescent="0.2">
      <c r="A4673" t="s">
        <v>740</v>
      </c>
      <c r="B4673" t="s">
        <v>70</v>
      </c>
      <c r="C4673" t="s">
        <v>386</v>
      </c>
      <c r="D4673" t="s">
        <v>33</v>
      </c>
    </row>
    <row r="4674" spans="1:4" x14ac:dyDescent="0.2">
      <c r="A4674" t="s">
        <v>740</v>
      </c>
      <c r="B4674" t="s">
        <v>70</v>
      </c>
      <c r="C4674" t="s">
        <v>386</v>
      </c>
      <c r="D4674" t="s">
        <v>21</v>
      </c>
    </row>
    <row r="4675" spans="1:4" x14ac:dyDescent="0.2">
      <c r="A4675" t="s">
        <v>740</v>
      </c>
      <c r="B4675" t="s">
        <v>70</v>
      </c>
      <c r="C4675" t="s">
        <v>386</v>
      </c>
      <c r="D4675" t="s">
        <v>179</v>
      </c>
    </row>
    <row r="4676" spans="1:4" x14ac:dyDescent="0.2">
      <c r="A4676" t="s">
        <v>740</v>
      </c>
      <c r="B4676" t="s">
        <v>70</v>
      </c>
      <c r="C4676" t="s">
        <v>386</v>
      </c>
      <c r="D4676" t="s">
        <v>135</v>
      </c>
    </row>
    <row r="4677" spans="1:4" x14ac:dyDescent="0.2">
      <c r="A4677" t="s">
        <v>740</v>
      </c>
      <c r="B4677" t="s">
        <v>70</v>
      </c>
      <c r="C4677" t="s">
        <v>386</v>
      </c>
      <c r="D4677" t="s">
        <v>177</v>
      </c>
    </row>
    <row r="4678" spans="1:4" x14ac:dyDescent="0.2">
      <c r="A4678" t="s">
        <v>740</v>
      </c>
      <c r="B4678" t="s">
        <v>70</v>
      </c>
      <c r="C4678" t="s">
        <v>386</v>
      </c>
      <c r="D4678" t="s">
        <v>213</v>
      </c>
    </row>
    <row r="4679" spans="1:4" x14ac:dyDescent="0.2">
      <c r="A4679" t="s">
        <v>740</v>
      </c>
      <c r="B4679" t="s">
        <v>70</v>
      </c>
      <c r="C4679" t="s">
        <v>386</v>
      </c>
      <c r="D4679" t="s">
        <v>148</v>
      </c>
    </row>
    <row r="4680" spans="1:4" x14ac:dyDescent="0.2">
      <c r="A4680" t="s">
        <v>740</v>
      </c>
      <c r="B4680" t="s">
        <v>70</v>
      </c>
      <c r="C4680" t="s">
        <v>386</v>
      </c>
      <c r="D4680" t="s">
        <v>151</v>
      </c>
    </row>
    <row r="4681" spans="1:4" x14ac:dyDescent="0.2">
      <c r="A4681" t="s">
        <v>740</v>
      </c>
      <c r="B4681" t="s">
        <v>70</v>
      </c>
      <c r="C4681" t="s">
        <v>386</v>
      </c>
      <c r="D4681" t="s">
        <v>227</v>
      </c>
    </row>
    <row r="4682" spans="1:4" x14ac:dyDescent="0.2">
      <c r="A4682" t="s">
        <v>740</v>
      </c>
      <c r="B4682" t="s">
        <v>208</v>
      </c>
      <c r="C4682" t="s">
        <v>386</v>
      </c>
      <c r="D4682" t="s">
        <v>179</v>
      </c>
    </row>
    <row r="4683" spans="1:4" x14ac:dyDescent="0.2">
      <c r="A4683" t="s">
        <v>740</v>
      </c>
      <c r="B4683" t="s">
        <v>208</v>
      </c>
      <c r="C4683" t="s">
        <v>386</v>
      </c>
      <c r="D4683" t="s">
        <v>305</v>
      </c>
    </row>
    <row r="4684" spans="1:4" x14ac:dyDescent="0.2">
      <c r="A4684" t="s">
        <v>740</v>
      </c>
      <c r="B4684" t="s">
        <v>173</v>
      </c>
      <c r="C4684" t="s">
        <v>386</v>
      </c>
      <c r="D4684" t="s">
        <v>305</v>
      </c>
    </row>
    <row r="4685" spans="1:4" x14ac:dyDescent="0.2">
      <c r="A4685" t="s">
        <v>740</v>
      </c>
      <c r="B4685" t="s">
        <v>173</v>
      </c>
      <c r="C4685" t="s">
        <v>386</v>
      </c>
      <c r="D4685" t="s">
        <v>179</v>
      </c>
    </row>
    <row r="4686" spans="1:4" x14ac:dyDescent="0.2">
      <c r="A4686" t="s">
        <v>740</v>
      </c>
      <c r="B4686" t="s">
        <v>3</v>
      </c>
      <c r="C4686" t="s">
        <v>386</v>
      </c>
      <c r="D4686" t="s">
        <v>135</v>
      </c>
    </row>
    <row r="4687" spans="1:4" x14ac:dyDescent="0.2">
      <c r="A4687" t="s">
        <v>740</v>
      </c>
      <c r="B4687" t="s">
        <v>3</v>
      </c>
      <c r="C4687" t="s">
        <v>386</v>
      </c>
      <c r="D4687" t="s">
        <v>127</v>
      </c>
    </row>
    <row r="4688" spans="1:4" x14ac:dyDescent="0.2">
      <c r="A4688" t="s">
        <v>740</v>
      </c>
      <c r="B4688" t="s">
        <v>3</v>
      </c>
      <c r="C4688" t="s">
        <v>386</v>
      </c>
      <c r="D4688" t="s">
        <v>213</v>
      </c>
    </row>
    <row r="4689" spans="1:4" x14ac:dyDescent="0.2">
      <c r="A4689" t="s">
        <v>740</v>
      </c>
      <c r="B4689" t="s">
        <v>3</v>
      </c>
      <c r="C4689" t="s">
        <v>386</v>
      </c>
      <c r="D4689" t="s">
        <v>177</v>
      </c>
    </row>
    <row r="4690" spans="1:4" x14ac:dyDescent="0.2">
      <c r="A4690" t="s">
        <v>740</v>
      </c>
      <c r="B4690" t="s">
        <v>3</v>
      </c>
      <c r="C4690" t="s">
        <v>386</v>
      </c>
      <c r="D4690" t="s">
        <v>136</v>
      </c>
    </row>
    <row r="4691" spans="1:4" x14ac:dyDescent="0.2">
      <c r="A4691" t="s">
        <v>740</v>
      </c>
      <c r="B4691" t="s">
        <v>3</v>
      </c>
      <c r="C4691" t="s">
        <v>386</v>
      </c>
      <c r="D4691" t="s">
        <v>305</v>
      </c>
    </row>
    <row r="4692" spans="1:4" x14ac:dyDescent="0.2">
      <c r="A4692" t="s">
        <v>740</v>
      </c>
      <c r="B4692" t="s">
        <v>3</v>
      </c>
      <c r="C4692" t="s">
        <v>386</v>
      </c>
      <c r="D4692" t="s">
        <v>172</v>
      </c>
    </row>
    <row r="4693" spans="1:4" x14ac:dyDescent="0.2">
      <c r="A4693" t="s">
        <v>740</v>
      </c>
      <c r="B4693" t="s">
        <v>3</v>
      </c>
      <c r="C4693" t="s">
        <v>386</v>
      </c>
      <c r="D4693" t="s">
        <v>179</v>
      </c>
    </row>
    <row r="4694" spans="1:4" x14ac:dyDescent="0.2">
      <c r="A4694" t="s">
        <v>740</v>
      </c>
      <c r="B4694" t="s">
        <v>3</v>
      </c>
      <c r="C4694" t="s">
        <v>386</v>
      </c>
      <c r="D4694" t="s">
        <v>59</v>
      </c>
    </row>
    <row r="4695" spans="1:4" x14ac:dyDescent="0.2">
      <c r="A4695" t="s">
        <v>740</v>
      </c>
      <c r="B4695" t="s">
        <v>170</v>
      </c>
      <c r="C4695" t="s">
        <v>386</v>
      </c>
      <c r="D4695" t="s">
        <v>305</v>
      </c>
    </row>
    <row r="4696" spans="1:4" x14ac:dyDescent="0.2">
      <c r="A4696" t="s">
        <v>740</v>
      </c>
      <c r="B4696" t="s">
        <v>170</v>
      </c>
      <c r="C4696" t="s">
        <v>386</v>
      </c>
      <c r="D4696" t="s">
        <v>179</v>
      </c>
    </row>
    <row r="4697" spans="1:4" x14ac:dyDescent="0.2">
      <c r="A4697" t="s">
        <v>740</v>
      </c>
      <c r="B4697" t="s">
        <v>170</v>
      </c>
      <c r="C4697" t="s">
        <v>386</v>
      </c>
      <c r="D4697" t="s">
        <v>257</v>
      </c>
    </row>
    <row r="4698" spans="1:4" x14ac:dyDescent="0.2">
      <c r="A4698" t="s">
        <v>740</v>
      </c>
      <c r="B4698" t="s">
        <v>257</v>
      </c>
      <c r="C4698" t="s">
        <v>386</v>
      </c>
      <c r="D4698" t="s">
        <v>59</v>
      </c>
    </row>
    <row r="4699" spans="1:4" x14ac:dyDescent="0.2">
      <c r="A4699" t="s">
        <v>740</v>
      </c>
      <c r="B4699" t="s">
        <v>280</v>
      </c>
      <c r="C4699" t="s">
        <v>386</v>
      </c>
      <c r="D4699" t="s">
        <v>305</v>
      </c>
    </row>
    <row r="4700" spans="1:4" x14ac:dyDescent="0.2">
      <c r="A4700" t="s">
        <v>740</v>
      </c>
      <c r="B4700" t="s">
        <v>280</v>
      </c>
      <c r="C4700" t="s">
        <v>386</v>
      </c>
      <c r="D4700" t="s">
        <v>172</v>
      </c>
    </row>
    <row r="4701" spans="1:4" x14ac:dyDescent="0.2">
      <c r="A4701" t="s">
        <v>740</v>
      </c>
      <c r="B4701" t="s">
        <v>280</v>
      </c>
      <c r="C4701" t="s">
        <v>386</v>
      </c>
      <c r="D4701" t="s">
        <v>72</v>
      </c>
    </row>
    <row r="4702" spans="1:4" x14ac:dyDescent="0.2">
      <c r="A4702" t="s">
        <v>740</v>
      </c>
      <c r="B4702" t="s">
        <v>280</v>
      </c>
      <c r="C4702" t="s">
        <v>386</v>
      </c>
      <c r="D4702" t="s">
        <v>179</v>
      </c>
    </row>
    <row r="4703" spans="1:4" x14ac:dyDescent="0.2">
      <c r="A4703" t="s">
        <v>740</v>
      </c>
      <c r="B4703" t="s">
        <v>280</v>
      </c>
      <c r="C4703" t="s">
        <v>386</v>
      </c>
      <c r="D4703" t="s">
        <v>213</v>
      </c>
    </row>
    <row r="4704" spans="1:4" x14ac:dyDescent="0.2">
      <c r="A4704" t="s">
        <v>740</v>
      </c>
      <c r="B4704" t="s">
        <v>320</v>
      </c>
      <c r="C4704" t="s">
        <v>386</v>
      </c>
      <c r="D4704" t="s">
        <v>172</v>
      </c>
    </row>
    <row r="4705" spans="1:5" x14ac:dyDescent="0.2">
      <c r="A4705" t="s">
        <v>740</v>
      </c>
      <c r="B4705" t="s">
        <v>320</v>
      </c>
      <c r="C4705" t="s">
        <v>386</v>
      </c>
      <c r="D4705" t="s">
        <v>305</v>
      </c>
    </row>
    <row r="4706" spans="1:5" x14ac:dyDescent="0.2">
      <c r="A4706" t="s">
        <v>740</v>
      </c>
      <c r="B4706" t="s">
        <v>320</v>
      </c>
      <c r="C4706" t="s">
        <v>386</v>
      </c>
      <c r="D4706" t="s">
        <v>33</v>
      </c>
    </row>
    <row r="4707" spans="1:5" x14ac:dyDescent="0.2">
      <c r="A4707" t="s">
        <v>740</v>
      </c>
      <c r="B4707" t="s">
        <v>320</v>
      </c>
      <c r="C4707" t="s">
        <v>386</v>
      </c>
      <c r="D4707" t="s">
        <v>290</v>
      </c>
    </row>
    <row r="4708" spans="1:5" x14ac:dyDescent="0.2">
      <c r="A4708" t="s">
        <v>740</v>
      </c>
      <c r="B4708" t="s">
        <v>248</v>
      </c>
      <c r="C4708" t="s">
        <v>384</v>
      </c>
      <c r="D4708" t="s">
        <v>202</v>
      </c>
      <c r="E4708" t="s">
        <v>443</v>
      </c>
    </row>
    <row r="4709" spans="1:5" x14ac:dyDescent="0.2">
      <c r="A4709" t="s">
        <v>740</v>
      </c>
      <c r="B4709" t="s">
        <v>248</v>
      </c>
      <c r="C4709" t="s">
        <v>384</v>
      </c>
      <c r="D4709" t="s">
        <v>202</v>
      </c>
      <c r="E4709" t="s">
        <v>444</v>
      </c>
    </row>
    <row r="4710" spans="1:5" x14ac:dyDescent="0.2">
      <c r="A4710" t="s">
        <v>740</v>
      </c>
      <c r="B4710" t="s">
        <v>248</v>
      </c>
      <c r="C4710" t="s">
        <v>386</v>
      </c>
      <c r="D4710" t="s">
        <v>305</v>
      </c>
    </row>
    <row r="4711" spans="1:5" x14ac:dyDescent="0.2">
      <c r="A4711" t="s">
        <v>740</v>
      </c>
      <c r="B4711" t="s">
        <v>248</v>
      </c>
      <c r="C4711" t="s">
        <v>386</v>
      </c>
      <c r="D4711" t="s">
        <v>172</v>
      </c>
    </row>
    <row r="4712" spans="1:5" x14ac:dyDescent="0.2">
      <c r="A4712" t="s">
        <v>740</v>
      </c>
      <c r="B4712" t="s">
        <v>248</v>
      </c>
      <c r="C4712" t="s">
        <v>386</v>
      </c>
      <c r="D4712" t="s">
        <v>320</v>
      </c>
    </row>
    <row r="4713" spans="1:5" x14ac:dyDescent="0.2">
      <c r="A4713" t="s">
        <v>740</v>
      </c>
      <c r="B4713" t="s">
        <v>248</v>
      </c>
      <c r="C4713" t="s">
        <v>386</v>
      </c>
      <c r="D4713" t="s">
        <v>33</v>
      </c>
    </row>
    <row r="4714" spans="1:5" x14ac:dyDescent="0.2">
      <c r="A4714" t="s">
        <v>740</v>
      </c>
      <c r="B4714" t="s">
        <v>248</v>
      </c>
      <c r="C4714" t="s">
        <v>386</v>
      </c>
      <c r="D4714" t="s">
        <v>109</v>
      </c>
    </row>
    <row r="4715" spans="1:5" x14ac:dyDescent="0.2">
      <c r="A4715" t="s">
        <v>740</v>
      </c>
      <c r="B4715" t="s">
        <v>248</v>
      </c>
      <c r="C4715" t="s">
        <v>386</v>
      </c>
      <c r="D4715" t="s">
        <v>40</v>
      </c>
    </row>
    <row r="4716" spans="1:5" x14ac:dyDescent="0.2">
      <c r="A4716" t="s">
        <v>740</v>
      </c>
      <c r="B4716" t="s">
        <v>248</v>
      </c>
      <c r="C4716" t="s">
        <v>386</v>
      </c>
      <c r="D4716" t="s">
        <v>271</v>
      </c>
    </row>
    <row r="4717" spans="1:5" x14ac:dyDescent="0.2">
      <c r="A4717" t="s">
        <v>740</v>
      </c>
      <c r="B4717" t="s">
        <v>248</v>
      </c>
      <c r="C4717" t="s">
        <v>386</v>
      </c>
      <c r="D4717" t="s">
        <v>80</v>
      </c>
    </row>
    <row r="4718" spans="1:5" x14ac:dyDescent="0.2">
      <c r="A4718" t="s">
        <v>740</v>
      </c>
      <c r="B4718" t="s">
        <v>245</v>
      </c>
      <c r="C4718" t="s">
        <v>386</v>
      </c>
      <c r="D4718" t="s">
        <v>305</v>
      </c>
    </row>
    <row r="4719" spans="1:5" x14ac:dyDescent="0.2">
      <c r="A4719" t="s">
        <v>740</v>
      </c>
      <c r="B4719" t="s">
        <v>245</v>
      </c>
      <c r="C4719" t="s">
        <v>386</v>
      </c>
      <c r="D4719" t="s">
        <v>248</v>
      </c>
    </row>
    <row r="4720" spans="1:5" x14ac:dyDescent="0.2">
      <c r="A4720" t="s">
        <v>740</v>
      </c>
      <c r="B4720" t="s">
        <v>245</v>
      </c>
      <c r="C4720" t="s">
        <v>386</v>
      </c>
      <c r="D4720" t="s">
        <v>320</v>
      </c>
    </row>
    <row r="4721" spans="1:4" x14ac:dyDescent="0.2">
      <c r="A4721" t="s">
        <v>740</v>
      </c>
      <c r="B4721" t="s">
        <v>245</v>
      </c>
      <c r="C4721" t="s">
        <v>386</v>
      </c>
      <c r="D4721" t="s">
        <v>109</v>
      </c>
    </row>
    <row r="4722" spans="1:4" x14ac:dyDescent="0.2">
      <c r="A4722" t="s">
        <v>740</v>
      </c>
      <c r="B4722" t="s">
        <v>245</v>
      </c>
      <c r="C4722" t="s">
        <v>386</v>
      </c>
      <c r="D4722" t="s">
        <v>40</v>
      </c>
    </row>
    <row r="4723" spans="1:4" x14ac:dyDescent="0.2">
      <c r="A4723" t="s">
        <v>740</v>
      </c>
      <c r="B4723" t="s">
        <v>158</v>
      </c>
      <c r="C4723" t="s">
        <v>386</v>
      </c>
      <c r="D4723" t="s">
        <v>135</v>
      </c>
    </row>
    <row r="4724" spans="1:4" x14ac:dyDescent="0.2">
      <c r="A4724" t="s">
        <v>740</v>
      </c>
      <c r="B4724" t="s">
        <v>158</v>
      </c>
      <c r="C4724" t="s">
        <v>386</v>
      </c>
      <c r="D4724" t="s">
        <v>127</v>
      </c>
    </row>
    <row r="4725" spans="1:4" x14ac:dyDescent="0.2">
      <c r="A4725" t="s">
        <v>740</v>
      </c>
      <c r="B4725" t="s">
        <v>158</v>
      </c>
      <c r="C4725" t="s">
        <v>386</v>
      </c>
      <c r="D4725" t="s">
        <v>213</v>
      </c>
    </row>
    <row r="4726" spans="1:4" x14ac:dyDescent="0.2">
      <c r="A4726" t="s">
        <v>740</v>
      </c>
      <c r="B4726" t="s">
        <v>158</v>
      </c>
      <c r="C4726" t="s">
        <v>386</v>
      </c>
      <c r="D4726" t="s">
        <v>177</v>
      </c>
    </row>
    <row r="4727" spans="1:4" x14ac:dyDescent="0.2">
      <c r="A4727" t="s">
        <v>740</v>
      </c>
      <c r="B4727" t="s">
        <v>158</v>
      </c>
      <c r="C4727" t="s">
        <v>386</v>
      </c>
      <c r="D4727" t="s">
        <v>136</v>
      </c>
    </row>
    <row r="4728" spans="1:4" x14ac:dyDescent="0.2">
      <c r="A4728" t="s">
        <v>740</v>
      </c>
      <c r="B4728" t="s">
        <v>158</v>
      </c>
      <c r="C4728" t="s">
        <v>386</v>
      </c>
      <c r="D4728" t="s">
        <v>305</v>
      </c>
    </row>
    <row r="4729" spans="1:4" x14ac:dyDescent="0.2">
      <c r="A4729" t="s">
        <v>740</v>
      </c>
      <c r="B4729" t="s">
        <v>158</v>
      </c>
      <c r="C4729" t="s">
        <v>386</v>
      </c>
      <c r="D4729" t="s">
        <v>172</v>
      </c>
    </row>
    <row r="4730" spans="1:4" x14ac:dyDescent="0.2">
      <c r="A4730" t="s">
        <v>740</v>
      </c>
      <c r="B4730" t="s">
        <v>158</v>
      </c>
      <c r="C4730" t="s">
        <v>386</v>
      </c>
      <c r="D4730" t="s">
        <v>179</v>
      </c>
    </row>
    <row r="4731" spans="1:4" x14ac:dyDescent="0.2">
      <c r="A4731" t="s">
        <v>740</v>
      </c>
      <c r="B4731" t="s">
        <v>158</v>
      </c>
      <c r="C4731" t="s">
        <v>386</v>
      </c>
      <c r="D4731" t="s">
        <v>30</v>
      </c>
    </row>
    <row r="4732" spans="1:4" x14ac:dyDescent="0.2">
      <c r="A4732" t="s">
        <v>740</v>
      </c>
      <c r="B4732" t="s">
        <v>158</v>
      </c>
      <c r="C4732" t="s">
        <v>386</v>
      </c>
      <c r="D4732" t="s">
        <v>320</v>
      </c>
    </row>
    <row r="4733" spans="1:4" x14ac:dyDescent="0.2">
      <c r="A4733" t="s">
        <v>740</v>
      </c>
      <c r="B4733" t="s">
        <v>158</v>
      </c>
      <c r="C4733" t="s">
        <v>386</v>
      </c>
      <c r="D4733" t="s">
        <v>129</v>
      </c>
    </row>
    <row r="4734" spans="1:4" x14ac:dyDescent="0.2">
      <c r="A4734" t="s">
        <v>740</v>
      </c>
      <c r="B4734" t="s">
        <v>158</v>
      </c>
      <c r="C4734" t="s">
        <v>386</v>
      </c>
      <c r="D4734" t="s">
        <v>248</v>
      </c>
    </row>
    <row r="4735" spans="1:4" x14ac:dyDescent="0.2">
      <c r="A4735" t="s">
        <v>740</v>
      </c>
      <c r="B4735" t="s">
        <v>158</v>
      </c>
      <c r="C4735" t="s">
        <v>386</v>
      </c>
      <c r="D4735" t="s">
        <v>265</v>
      </c>
    </row>
    <row r="4736" spans="1:4" x14ac:dyDescent="0.2">
      <c r="A4736" t="s">
        <v>740</v>
      </c>
      <c r="B4736" t="s">
        <v>158</v>
      </c>
      <c r="C4736" t="s">
        <v>386</v>
      </c>
      <c r="D4736" t="s">
        <v>181</v>
      </c>
    </row>
    <row r="4737" spans="1:5" x14ac:dyDescent="0.2">
      <c r="A4737" t="s">
        <v>740</v>
      </c>
      <c r="B4737" t="s">
        <v>158</v>
      </c>
      <c r="C4737" t="s">
        <v>386</v>
      </c>
      <c r="D4737" t="s">
        <v>364</v>
      </c>
    </row>
    <row r="4738" spans="1:5" x14ac:dyDescent="0.2">
      <c r="A4738" t="s">
        <v>740</v>
      </c>
      <c r="B4738" t="s">
        <v>158</v>
      </c>
      <c r="C4738" t="s">
        <v>386</v>
      </c>
      <c r="D4738" t="s">
        <v>202</v>
      </c>
    </row>
    <row r="4739" spans="1:5" x14ac:dyDescent="0.2">
      <c r="A4739" t="s">
        <v>740</v>
      </c>
      <c r="B4739" t="s">
        <v>112</v>
      </c>
      <c r="C4739" t="s">
        <v>386</v>
      </c>
      <c r="D4739" t="s">
        <v>305</v>
      </c>
    </row>
    <row r="4740" spans="1:5" x14ac:dyDescent="0.2">
      <c r="A4740" t="s">
        <v>740</v>
      </c>
      <c r="B4740" t="s">
        <v>112</v>
      </c>
      <c r="C4740" t="s">
        <v>386</v>
      </c>
      <c r="D4740" t="s">
        <v>135</v>
      </c>
    </row>
    <row r="4741" spans="1:5" x14ac:dyDescent="0.2">
      <c r="A4741" t="s">
        <v>740</v>
      </c>
      <c r="B4741" t="s">
        <v>112</v>
      </c>
      <c r="C4741" t="s">
        <v>386</v>
      </c>
      <c r="D4741" t="s">
        <v>127</v>
      </c>
    </row>
    <row r="4742" spans="1:5" x14ac:dyDescent="0.2">
      <c r="A4742" t="s">
        <v>740</v>
      </c>
      <c r="B4742" t="s">
        <v>112</v>
      </c>
      <c r="C4742" t="s">
        <v>386</v>
      </c>
      <c r="D4742" t="s">
        <v>213</v>
      </c>
    </row>
    <row r="4743" spans="1:5" x14ac:dyDescent="0.2">
      <c r="A4743" t="s">
        <v>740</v>
      </c>
      <c r="B4743" t="s">
        <v>112</v>
      </c>
      <c r="C4743" t="s">
        <v>386</v>
      </c>
      <c r="D4743" t="s">
        <v>177</v>
      </c>
    </row>
    <row r="4744" spans="1:5" x14ac:dyDescent="0.2">
      <c r="A4744" t="s">
        <v>740</v>
      </c>
      <c r="B4744" t="s">
        <v>112</v>
      </c>
      <c r="C4744" t="s">
        <v>386</v>
      </c>
      <c r="D4744" t="s">
        <v>136</v>
      </c>
    </row>
    <row r="4745" spans="1:5" x14ac:dyDescent="0.2">
      <c r="A4745" t="s">
        <v>740</v>
      </c>
      <c r="B4745" t="s">
        <v>112</v>
      </c>
      <c r="C4745" t="s">
        <v>386</v>
      </c>
      <c r="D4745" t="s">
        <v>172</v>
      </c>
    </row>
    <row r="4746" spans="1:5" x14ac:dyDescent="0.2">
      <c r="A4746" t="s">
        <v>740</v>
      </c>
      <c r="B4746" t="s">
        <v>112</v>
      </c>
      <c r="C4746" t="s">
        <v>386</v>
      </c>
      <c r="D4746" t="s">
        <v>320</v>
      </c>
    </row>
    <row r="4747" spans="1:5" x14ac:dyDescent="0.2">
      <c r="A4747" t="s">
        <v>740</v>
      </c>
      <c r="B4747" t="s">
        <v>112</v>
      </c>
      <c r="C4747" t="s">
        <v>386</v>
      </c>
      <c r="D4747" t="s">
        <v>129</v>
      </c>
    </row>
    <row r="4748" spans="1:5" x14ac:dyDescent="0.2">
      <c r="A4748" t="s">
        <v>740</v>
      </c>
      <c r="B4748" t="s">
        <v>112</v>
      </c>
      <c r="C4748" t="s">
        <v>386</v>
      </c>
      <c r="D4748" t="s">
        <v>265</v>
      </c>
    </row>
    <row r="4749" spans="1:5" x14ac:dyDescent="0.2">
      <c r="A4749" t="s">
        <v>740</v>
      </c>
      <c r="B4749" t="s">
        <v>112</v>
      </c>
      <c r="C4749" t="s">
        <v>386</v>
      </c>
      <c r="D4749" t="s">
        <v>179</v>
      </c>
    </row>
    <row r="4750" spans="1:5" x14ac:dyDescent="0.2">
      <c r="A4750" t="s">
        <v>740</v>
      </c>
      <c r="B4750" t="s">
        <v>112</v>
      </c>
      <c r="C4750" t="s">
        <v>386</v>
      </c>
      <c r="D4750" t="s">
        <v>33</v>
      </c>
    </row>
    <row r="4751" spans="1:5" x14ac:dyDescent="0.2">
      <c r="A4751" t="s">
        <v>740</v>
      </c>
      <c r="B4751" t="s">
        <v>112</v>
      </c>
      <c r="C4751" t="s">
        <v>386</v>
      </c>
      <c r="D4751" t="s">
        <v>181</v>
      </c>
    </row>
    <row r="4752" spans="1:5" x14ac:dyDescent="0.2">
      <c r="A4752" t="s">
        <v>740</v>
      </c>
      <c r="B4752" t="s">
        <v>129</v>
      </c>
      <c r="C4752" t="s">
        <v>384</v>
      </c>
      <c r="D4752" t="s">
        <v>202</v>
      </c>
      <c r="E4752" t="s">
        <v>443</v>
      </c>
    </row>
    <row r="4753" spans="1:5" x14ac:dyDescent="0.2">
      <c r="A4753" t="s">
        <v>740</v>
      </c>
      <c r="B4753" t="s">
        <v>129</v>
      </c>
      <c r="C4753" t="s">
        <v>384</v>
      </c>
      <c r="D4753" t="s">
        <v>202</v>
      </c>
      <c r="E4753" t="s">
        <v>444</v>
      </c>
    </row>
    <row r="4754" spans="1:5" x14ac:dyDescent="0.2">
      <c r="A4754" t="s">
        <v>740</v>
      </c>
      <c r="B4754" t="s">
        <v>129</v>
      </c>
      <c r="C4754" t="s">
        <v>386</v>
      </c>
      <c r="D4754" t="s">
        <v>135</v>
      </c>
    </row>
    <row r="4755" spans="1:5" x14ac:dyDescent="0.2">
      <c r="A4755" t="s">
        <v>740</v>
      </c>
      <c r="B4755" t="s">
        <v>129</v>
      </c>
      <c r="C4755" t="s">
        <v>386</v>
      </c>
      <c r="D4755" t="s">
        <v>172</v>
      </c>
    </row>
    <row r="4756" spans="1:5" x14ac:dyDescent="0.2">
      <c r="A4756" t="s">
        <v>740</v>
      </c>
      <c r="B4756" t="s">
        <v>129</v>
      </c>
      <c r="C4756" t="s">
        <v>386</v>
      </c>
      <c r="D4756" t="s">
        <v>305</v>
      </c>
    </row>
    <row r="4757" spans="1:5" x14ac:dyDescent="0.2">
      <c r="A4757" t="s">
        <v>740</v>
      </c>
      <c r="B4757" t="s">
        <v>129</v>
      </c>
      <c r="C4757" t="s">
        <v>386</v>
      </c>
      <c r="D4757" t="s">
        <v>320</v>
      </c>
    </row>
    <row r="4758" spans="1:5" x14ac:dyDescent="0.2">
      <c r="A4758" t="s">
        <v>740</v>
      </c>
      <c r="B4758" t="s">
        <v>129</v>
      </c>
      <c r="C4758" t="s">
        <v>386</v>
      </c>
      <c r="D4758" t="s">
        <v>179</v>
      </c>
    </row>
    <row r="4759" spans="1:5" x14ac:dyDescent="0.2">
      <c r="A4759" t="s">
        <v>740</v>
      </c>
      <c r="B4759" t="s">
        <v>129</v>
      </c>
      <c r="C4759" t="s">
        <v>386</v>
      </c>
      <c r="D4759" t="s">
        <v>265</v>
      </c>
    </row>
    <row r="4760" spans="1:5" x14ac:dyDescent="0.2">
      <c r="A4760" t="s">
        <v>740</v>
      </c>
      <c r="B4760" t="s">
        <v>129</v>
      </c>
      <c r="C4760" t="s">
        <v>386</v>
      </c>
      <c r="D4760" t="s">
        <v>148</v>
      </c>
    </row>
    <row r="4761" spans="1:5" x14ac:dyDescent="0.2">
      <c r="A4761" t="s">
        <v>740</v>
      </c>
      <c r="B4761" t="s">
        <v>129</v>
      </c>
      <c r="C4761" t="s">
        <v>386</v>
      </c>
      <c r="D4761" t="s">
        <v>181</v>
      </c>
    </row>
    <row r="4762" spans="1:5" x14ac:dyDescent="0.2">
      <c r="A4762" t="s">
        <v>740</v>
      </c>
      <c r="B4762" t="s">
        <v>129</v>
      </c>
      <c r="C4762" t="s">
        <v>386</v>
      </c>
      <c r="D4762" t="s">
        <v>213</v>
      </c>
    </row>
    <row r="4763" spans="1:5" x14ac:dyDescent="0.2">
      <c r="A4763" t="s">
        <v>740</v>
      </c>
      <c r="B4763" t="s">
        <v>129</v>
      </c>
      <c r="C4763" t="s">
        <v>386</v>
      </c>
      <c r="D4763" t="s">
        <v>136</v>
      </c>
    </row>
    <row r="4764" spans="1:5" x14ac:dyDescent="0.2">
      <c r="A4764" t="s">
        <v>740</v>
      </c>
      <c r="B4764" t="s">
        <v>274</v>
      </c>
      <c r="C4764" t="s">
        <v>386</v>
      </c>
      <c r="D4764" t="s">
        <v>305</v>
      </c>
    </row>
    <row r="4765" spans="1:5" x14ac:dyDescent="0.2">
      <c r="A4765" t="s">
        <v>740</v>
      </c>
      <c r="B4765" t="s">
        <v>274</v>
      </c>
      <c r="C4765" t="s">
        <v>386</v>
      </c>
      <c r="D4765" t="s">
        <v>261</v>
      </c>
    </row>
    <row r="4766" spans="1:5" x14ac:dyDescent="0.2">
      <c r="A4766" t="s">
        <v>740</v>
      </c>
      <c r="B4766" t="s">
        <v>210</v>
      </c>
      <c r="C4766" t="s">
        <v>384</v>
      </c>
      <c r="D4766" t="s">
        <v>202</v>
      </c>
      <c r="E4766" t="s">
        <v>443</v>
      </c>
    </row>
    <row r="4767" spans="1:5" x14ac:dyDescent="0.2">
      <c r="A4767" t="s">
        <v>740</v>
      </c>
      <c r="B4767" t="s">
        <v>210</v>
      </c>
      <c r="C4767" t="s">
        <v>384</v>
      </c>
      <c r="D4767" t="s">
        <v>202</v>
      </c>
      <c r="E4767" t="s">
        <v>444</v>
      </c>
    </row>
    <row r="4768" spans="1:5" x14ac:dyDescent="0.2">
      <c r="A4768" t="s">
        <v>740</v>
      </c>
      <c r="B4768" t="s">
        <v>210</v>
      </c>
      <c r="C4768" t="s">
        <v>386</v>
      </c>
      <c r="D4768" t="s">
        <v>120</v>
      </c>
    </row>
    <row r="4769" spans="1:5" x14ac:dyDescent="0.2">
      <c r="A4769" t="s">
        <v>740</v>
      </c>
      <c r="B4769" t="s">
        <v>210</v>
      </c>
      <c r="C4769" t="s">
        <v>386</v>
      </c>
      <c r="D4769" t="s">
        <v>372</v>
      </c>
    </row>
    <row r="4770" spans="1:5" x14ac:dyDescent="0.2">
      <c r="A4770" t="s">
        <v>740</v>
      </c>
      <c r="B4770" t="s">
        <v>199</v>
      </c>
      <c r="C4770" t="s">
        <v>384</v>
      </c>
      <c r="D4770" t="s">
        <v>202</v>
      </c>
      <c r="E4770" t="s">
        <v>443</v>
      </c>
    </row>
    <row r="4771" spans="1:5" x14ac:dyDescent="0.2">
      <c r="A4771" t="s">
        <v>740</v>
      </c>
      <c r="B4771" t="s">
        <v>199</v>
      </c>
      <c r="C4771" t="s">
        <v>386</v>
      </c>
      <c r="D4771" t="s">
        <v>305</v>
      </c>
    </row>
    <row r="4772" spans="1:5" x14ac:dyDescent="0.2">
      <c r="A4772" t="s">
        <v>740</v>
      </c>
      <c r="B4772" t="s">
        <v>199</v>
      </c>
      <c r="C4772" t="s">
        <v>386</v>
      </c>
      <c r="D4772" t="s">
        <v>179</v>
      </c>
    </row>
    <row r="4773" spans="1:5" x14ac:dyDescent="0.2">
      <c r="A4773" t="s">
        <v>740</v>
      </c>
      <c r="B4773" t="s">
        <v>354</v>
      </c>
      <c r="C4773" t="s">
        <v>384</v>
      </c>
      <c r="D4773" t="s">
        <v>202</v>
      </c>
      <c r="E4773" t="s">
        <v>443</v>
      </c>
    </row>
    <row r="4774" spans="1:5" x14ac:dyDescent="0.2">
      <c r="A4774" t="s">
        <v>740</v>
      </c>
      <c r="B4774" t="s">
        <v>354</v>
      </c>
      <c r="C4774" t="s">
        <v>384</v>
      </c>
      <c r="D4774" t="s">
        <v>387</v>
      </c>
      <c r="E4774" t="s">
        <v>445</v>
      </c>
    </row>
    <row r="4775" spans="1:5" x14ac:dyDescent="0.2">
      <c r="A4775" t="s">
        <v>740</v>
      </c>
      <c r="B4775" t="s">
        <v>354</v>
      </c>
      <c r="C4775" t="s">
        <v>384</v>
      </c>
      <c r="D4775" t="s">
        <v>387</v>
      </c>
      <c r="E4775" t="s">
        <v>454</v>
      </c>
    </row>
    <row r="4776" spans="1:5" x14ac:dyDescent="0.2">
      <c r="A4776" t="s">
        <v>740</v>
      </c>
      <c r="B4776" t="s">
        <v>354</v>
      </c>
      <c r="C4776" t="s">
        <v>384</v>
      </c>
      <c r="D4776" t="s">
        <v>387</v>
      </c>
      <c r="E4776" t="s">
        <v>428</v>
      </c>
    </row>
    <row r="4777" spans="1:5" x14ac:dyDescent="0.2">
      <c r="A4777" t="s">
        <v>740</v>
      </c>
      <c r="B4777" t="s">
        <v>354</v>
      </c>
      <c r="C4777" t="s">
        <v>386</v>
      </c>
      <c r="D4777" t="s">
        <v>179</v>
      </c>
    </row>
    <row r="4778" spans="1:5" x14ac:dyDescent="0.2">
      <c r="A4778" t="s">
        <v>740</v>
      </c>
      <c r="B4778" t="s">
        <v>354</v>
      </c>
      <c r="C4778" t="s">
        <v>386</v>
      </c>
      <c r="D4778" t="s">
        <v>148</v>
      </c>
    </row>
    <row r="4779" spans="1:5" x14ac:dyDescent="0.2">
      <c r="A4779" t="s">
        <v>740</v>
      </c>
      <c r="B4779" t="s">
        <v>354</v>
      </c>
      <c r="C4779" t="s">
        <v>386</v>
      </c>
      <c r="D4779" t="s">
        <v>367</v>
      </c>
    </row>
    <row r="4780" spans="1:5" x14ac:dyDescent="0.2">
      <c r="A4780" t="s">
        <v>740</v>
      </c>
      <c r="B4780" t="s">
        <v>354</v>
      </c>
      <c r="C4780" t="s">
        <v>386</v>
      </c>
      <c r="D4780" t="s">
        <v>305</v>
      </c>
    </row>
    <row r="4781" spans="1:5" x14ac:dyDescent="0.2">
      <c r="A4781" t="s">
        <v>740</v>
      </c>
      <c r="B4781" t="s">
        <v>354</v>
      </c>
      <c r="C4781" t="s">
        <v>386</v>
      </c>
      <c r="D4781" t="s">
        <v>326</v>
      </c>
    </row>
    <row r="4782" spans="1:5" x14ac:dyDescent="0.2">
      <c r="A4782" t="s">
        <v>740</v>
      </c>
      <c r="B4782" t="s">
        <v>354</v>
      </c>
      <c r="C4782" t="s">
        <v>386</v>
      </c>
      <c r="D4782" t="s">
        <v>327</v>
      </c>
    </row>
    <row r="4783" spans="1:5" x14ac:dyDescent="0.2">
      <c r="A4783" t="s">
        <v>740</v>
      </c>
      <c r="B4783" t="s">
        <v>354</v>
      </c>
      <c r="C4783" t="s">
        <v>386</v>
      </c>
      <c r="D4783" t="s">
        <v>364</v>
      </c>
    </row>
    <row r="4784" spans="1:5" x14ac:dyDescent="0.2">
      <c r="A4784" t="s">
        <v>740</v>
      </c>
      <c r="B4784" t="s">
        <v>30</v>
      </c>
      <c r="C4784" t="s">
        <v>384</v>
      </c>
      <c r="D4784" t="s">
        <v>202</v>
      </c>
      <c r="E4784" t="s">
        <v>443</v>
      </c>
    </row>
    <row r="4785" spans="1:5" x14ac:dyDescent="0.2">
      <c r="A4785" t="s">
        <v>740</v>
      </c>
      <c r="B4785" t="s">
        <v>30</v>
      </c>
      <c r="C4785" t="s">
        <v>386</v>
      </c>
      <c r="D4785" t="s">
        <v>179</v>
      </c>
    </row>
    <row r="4786" spans="1:5" x14ac:dyDescent="0.2">
      <c r="A4786" t="s">
        <v>740</v>
      </c>
      <c r="B4786" t="s">
        <v>30</v>
      </c>
      <c r="C4786" t="s">
        <v>386</v>
      </c>
      <c r="D4786" t="s">
        <v>213</v>
      </c>
    </row>
    <row r="4787" spans="1:5" x14ac:dyDescent="0.2">
      <c r="A4787" t="s">
        <v>740</v>
      </c>
      <c r="B4787" t="s">
        <v>30</v>
      </c>
      <c r="C4787" t="s">
        <v>386</v>
      </c>
      <c r="D4787" t="s">
        <v>177</v>
      </c>
    </row>
    <row r="4788" spans="1:5" x14ac:dyDescent="0.2">
      <c r="A4788" t="s">
        <v>740</v>
      </c>
      <c r="B4788" t="s">
        <v>30</v>
      </c>
      <c r="C4788" t="s">
        <v>386</v>
      </c>
      <c r="D4788" t="s">
        <v>305</v>
      </c>
    </row>
    <row r="4789" spans="1:5" x14ac:dyDescent="0.2">
      <c r="A4789" t="s">
        <v>740</v>
      </c>
      <c r="B4789" t="s">
        <v>30</v>
      </c>
      <c r="C4789" t="s">
        <v>386</v>
      </c>
      <c r="D4789" t="s">
        <v>364</v>
      </c>
    </row>
    <row r="4790" spans="1:5" x14ac:dyDescent="0.2">
      <c r="A4790" t="s">
        <v>740</v>
      </c>
      <c r="B4790" t="s">
        <v>30</v>
      </c>
      <c r="C4790" t="s">
        <v>386</v>
      </c>
      <c r="D4790" t="s">
        <v>241</v>
      </c>
    </row>
    <row r="4791" spans="1:5" x14ac:dyDescent="0.2">
      <c r="A4791" t="s">
        <v>740</v>
      </c>
      <c r="B4791" t="s">
        <v>136</v>
      </c>
      <c r="C4791" t="s">
        <v>384</v>
      </c>
      <c r="D4791" t="s">
        <v>202</v>
      </c>
      <c r="E4791" t="s">
        <v>443</v>
      </c>
    </row>
    <row r="4792" spans="1:5" x14ac:dyDescent="0.2">
      <c r="A4792" t="s">
        <v>740</v>
      </c>
      <c r="B4792" t="s">
        <v>136</v>
      </c>
      <c r="C4792" t="s">
        <v>386</v>
      </c>
      <c r="D4792" t="s">
        <v>305</v>
      </c>
    </row>
    <row r="4793" spans="1:5" x14ac:dyDescent="0.2">
      <c r="A4793" t="s">
        <v>740</v>
      </c>
      <c r="B4793" t="s">
        <v>136</v>
      </c>
      <c r="C4793" t="s">
        <v>386</v>
      </c>
      <c r="D4793" t="s">
        <v>364</v>
      </c>
    </row>
    <row r="4794" spans="1:5" x14ac:dyDescent="0.2">
      <c r="A4794" t="s">
        <v>740</v>
      </c>
      <c r="B4794" t="s">
        <v>136</v>
      </c>
      <c r="C4794" t="s">
        <v>386</v>
      </c>
      <c r="D4794" t="s">
        <v>59</v>
      </c>
    </row>
    <row r="4795" spans="1:5" x14ac:dyDescent="0.2">
      <c r="A4795" t="s">
        <v>740</v>
      </c>
      <c r="B4795" t="s">
        <v>136</v>
      </c>
      <c r="C4795" t="s">
        <v>386</v>
      </c>
      <c r="D4795" t="s">
        <v>135</v>
      </c>
    </row>
    <row r="4796" spans="1:5" x14ac:dyDescent="0.2">
      <c r="A4796" t="s">
        <v>740</v>
      </c>
      <c r="B4796" t="s">
        <v>136</v>
      </c>
      <c r="C4796" t="s">
        <v>386</v>
      </c>
      <c r="D4796" t="s">
        <v>179</v>
      </c>
    </row>
    <row r="4797" spans="1:5" x14ac:dyDescent="0.2">
      <c r="A4797" t="s">
        <v>740</v>
      </c>
      <c r="B4797" t="s">
        <v>136</v>
      </c>
      <c r="C4797" t="s">
        <v>386</v>
      </c>
      <c r="D4797" t="s">
        <v>213</v>
      </c>
    </row>
    <row r="4798" spans="1:5" x14ac:dyDescent="0.2">
      <c r="A4798" t="s">
        <v>740</v>
      </c>
      <c r="B4798" t="s">
        <v>136</v>
      </c>
      <c r="C4798" t="s">
        <v>386</v>
      </c>
      <c r="D4798" t="s">
        <v>177</v>
      </c>
    </row>
    <row r="4799" spans="1:5" x14ac:dyDescent="0.2">
      <c r="A4799" t="s">
        <v>740</v>
      </c>
      <c r="B4799" t="s">
        <v>136</v>
      </c>
      <c r="C4799" t="s">
        <v>386</v>
      </c>
      <c r="D4799" t="s">
        <v>21</v>
      </c>
    </row>
    <row r="4800" spans="1:5" x14ac:dyDescent="0.2">
      <c r="A4800" t="s">
        <v>740</v>
      </c>
      <c r="B4800" t="s">
        <v>136</v>
      </c>
      <c r="C4800" t="s">
        <v>386</v>
      </c>
      <c r="D4800" t="s">
        <v>172</v>
      </c>
    </row>
    <row r="4801" spans="1:4" x14ac:dyDescent="0.2">
      <c r="A4801" t="s">
        <v>740</v>
      </c>
      <c r="B4801" t="s">
        <v>136</v>
      </c>
      <c r="C4801" t="s">
        <v>386</v>
      </c>
      <c r="D4801" t="s">
        <v>33</v>
      </c>
    </row>
    <row r="4802" spans="1:4" x14ac:dyDescent="0.2">
      <c r="A4802" t="s">
        <v>740</v>
      </c>
      <c r="B4802" t="s">
        <v>45</v>
      </c>
      <c r="C4802" t="s">
        <v>386</v>
      </c>
      <c r="D4802" t="s">
        <v>179</v>
      </c>
    </row>
    <row r="4803" spans="1:4" x14ac:dyDescent="0.2">
      <c r="A4803" t="s">
        <v>740</v>
      </c>
      <c r="B4803" t="s">
        <v>45</v>
      </c>
      <c r="C4803" t="s">
        <v>386</v>
      </c>
      <c r="D4803" t="s">
        <v>305</v>
      </c>
    </row>
    <row r="4804" spans="1:4" x14ac:dyDescent="0.2">
      <c r="A4804" t="s">
        <v>740</v>
      </c>
      <c r="B4804" t="s">
        <v>45</v>
      </c>
      <c r="C4804" t="s">
        <v>386</v>
      </c>
      <c r="D4804" t="s">
        <v>364</v>
      </c>
    </row>
    <row r="4805" spans="1:4" x14ac:dyDescent="0.2">
      <c r="A4805" t="s">
        <v>740</v>
      </c>
      <c r="B4805" t="s">
        <v>99</v>
      </c>
      <c r="C4805" t="s">
        <v>386</v>
      </c>
      <c r="D4805" t="s">
        <v>179</v>
      </c>
    </row>
    <row r="4806" spans="1:4" x14ac:dyDescent="0.2">
      <c r="A4806" t="s">
        <v>740</v>
      </c>
      <c r="B4806" t="s">
        <v>99</v>
      </c>
      <c r="C4806" t="s">
        <v>386</v>
      </c>
      <c r="D4806" t="s">
        <v>305</v>
      </c>
    </row>
    <row r="4807" spans="1:4" x14ac:dyDescent="0.2">
      <c r="A4807" t="s">
        <v>740</v>
      </c>
      <c r="B4807" t="s">
        <v>97</v>
      </c>
      <c r="C4807" t="s">
        <v>386</v>
      </c>
      <c r="D4807" t="s">
        <v>305</v>
      </c>
    </row>
    <row r="4808" spans="1:4" x14ac:dyDescent="0.2">
      <c r="A4808" t="s">
        <v>740</v>
      </c>
      <c r="B4808" t="s">
        <v>97</v>
      </c>
      <c r="C4808" t="s">
        <v>386</v>
      </c>
      <c r="D4808" t="s">
        <v>179</v>
      </c>
    </row>
    <row r="4809" spans="1:4" x14ac:dyDescent="0.2">
      <c r="A4809" t="s">
        <v>740</v>
      </c>
      <c r="B4809" t="s">
        <v>97</v>
      </c>
      <c r="C4809" t="s">
        <v>386</v>
      </c>
      <c r="D4809" t="s">
        <v>213</v>
      </c>
    </row>
    <row r="4810" spans="1:4" x14ac:dyDescent="0.2">
      <c r="A4810" t="s">
        <v>740</v>
      </c>
      <c r="B4810" t="s">
        <v>97</v>
      </c>
      <c r="C4810" t="s">
        <v>386</v>
      </c>
      <c r="D4810" t="s">
        <v>177</v>
      </c>
    </row>
    <row r="4811" spans="1:4" x14ac:dyDescent="0.2">
      <c r="A4811" t="s">
        <v>740</v>
      </c>
      <c r="B4811" t="s">
        <v>97</v>
      </c>
      <c r="C4811" t="s">
        <v>386</v>
      </c>
      <c r="D4811" t="s">
        <v>136</v>
      </c>
    </row>
    <row r="4812" spans="1:4" x14ac:dyDescent="0.2">
      <c r="A4812" t="s">
        <v>740</v>
      </c>
      <c r="B4812" t="s">
        <v>97</v>
      </c>
      <c r="C4812" t="s">
        <v>386</v>
      </c>
      <c r="D4812" t="s">
        <v>127</v>
      </c>
    </row>
    <row r="4813" spans="1:4" x14ac:dyDescent="0.2">
      <c r="A4813" t="s">
        <v>740</v>
      </c>
      <c r="B4813" t="s">
        <v>134</v>
      </c>
      <c r="C4813" t="s">
        <v>386</v>
      </c>
      <c r="D4813" t="s">
        <v>179</v>
      </c>
    </row>
    <row r="4814" spans="1:4" x14ac:dyDescent="0.2">
      <c r="A4814" t="s">
        <v>740</v>
      </c>
      <c r="B4814" t="s">
        <v>134</v>
      </c>
      <c r="C4814" t="s">
        <v>386</v>
      </c>
      <c r="D4814" t="s">
        <v>172</v>
      </c>
    </row>
    <row r="4815" spans="1:4" x14ac:dyDescent="0.2">
      <c r="A4815" t="s">
        <v>740</v>
      </c>
      <c r="B4815" t="s">
        <v>134</v>
      </c>
      <c r="C4815" t="s">
        <v>386</v>
      </c>
      <c r="D4815" t="s">
        <v>305</v>
      </c>
    </row>
    <row r="4816" spans="1:4" x14ac:dyDescent="0.2">
      <c r="A4816" t="s">
        <v>740</v>
      </c>
      <c r="B4816" t="s">
        <v>134</v>
      </c>
      <c r="C4816" t="s">
        <v>386</v>
      </c>
      <c r="D4816" t="s">
        <v>177</v>
      </c>
    </row>
    <row r="4817" spans="1:4" x14ac:dyDescent="0.2">
      <c r="A4817" t="s">
        <v>740</v>
      </c>
      <c r="B4817" t="s">
        <v>134</v>
      </c>
      <c r="C4817" t="s">
        <v>386</v>
      </c>
      <c r="D4817" t="s">
        <v>136</v>
      </c>
    </row>
    <row r="4818" spans="1:4" x14ac:dyDescent="0.2">
      <c r="A4818" t="s">
        <v>740</v>
      </c>
      <c r="B4818" t="s">
        <v>134</v>
      </c>
      <c r="C4818" t="s">
        <v>386</v>
      </c>
      <c r="D4818" t="s">
        <v>135</v>
      </c>
    </row>
    <row r="4819" spans="1:4" x14ac:dyDescent="0.2">
      <c r="A4819" t="s">
        <v>740</v>
      </c>
      <c r="B4819" t="s">
        <v>134</v>
      </c>
      <c r="C4819" t="s">
        <v>386</v>
      </c>
      <c r="D4819" t="s">
        <v>213</v>
      </c>
    </row>
    <row r="4820" spans="1:4" x14ac:dyDescent="0.2">
      <c r="A4820" t="s">
        <v>740</v>
      </c>
      <c r="B4820" t="s">
        <v>260</v>
      </c>
      <c r="C4820" t="s">
        <v>386</v>
      </c>
      <c r="D4820" t="s">
        <v>179</v>
      </c>
    </row>
    <row r="4821" spans="1:4" x14ac:dyDescent="0.2">
      <c r="A4821" t="s">
        <v>740</v>
      </c>
      <c r="B4821" t="s">
        <v>260</v>
      </c>
      <c r="C4821" t="s">
        <v>386</v>
      </c>
      <c r="D4821" t="s">
        <v>172</v>
      </c>
    </row>
    <row r="4822" spans="1:4" x14ac:dyDescent="0.2">
      <c r="A4822" t="s">
        <v>740</v>
      </c>
      <c r="B4822" t="s">
        <v>260</v>
      </c>
      <c r="C4822" t="s">
        <v>386</v>
      </c>
      <c r="D4822" t="s">
        <v>305</v>
      </c>
    </row>
    <row r="4823" spans="1:4" x14ac:dyDescent="0.2">
      <c r="A4823" t="s">
        <v>740</v>
      </c>
      <c r="B4823" t="s">
        <v>260</v>
      </c>
      <c r="C4823" t="s">
        <v>386</v>
      </c>
      <c r="D4823" t="s">
        <v>127</v>
      </c>
    </row>
    <row r="4824" spans="1:4" x14ac:dyDescent="0.2">
      <c r="A4824" t="s">
        <v>740</v>
      </c>
      <c r="B4824" t="s">
        <v>260</v>
      </c>
      <c r="C4824" t="s">
        <v>386</v>
      </c>
      <c r="D4824" t="s">
        <v>135</v>
      </c>
    </row>
    <row r="4825" spans="1:4" x14ac:dyDescent="0.2">
      <c r="A4825" t="s">
        <v>740</v>
      </c>
      <c r="B4825" t="s">
        <v>260</v>
      </c>
      <c r="C4825" t="s">
        <v>386</v>
      </c>
      <c r="D4825" t="s">
        <v>213</v>
      </c>
    </row>
    <row r="4826" spans="1:4" x14ac:dyDescent="0.2">
      <c r="A4826" t="s">
        <v>740</v>
      </c>
      <c r="B4826" t="s">
        <v>260</v>
      </c>
      <c r="C4826" t="s">
        <v>386</v>
      </c>
      <c r="D4826" t="s">
        <v>210</v>
      </c>
    </row>
    <row r="4827" spans="1:4" x14ac:dyDescent="0.2">
      <c r="A4827" t="s">
        <v>740</v>
      </c>
      <c r="B4827" t="s">
        <v>260</v>
      </c>
      <c r="C4827" t="s">
        <v>386</v>
      </c>
      <c r="D4827" t="s">
        <v>177</v>
      </c>
    </row>
    <row r="4828" spans="1:4" x14ac:dyDescent="0.2">
      <c r="A4828" t="s">
        <v>740</v>
      </c>
      <c r="B4828" t="s">
        <v>260</v>
      </c>
      <c r="C4828" t="s">
        <v>386</v>
      </c>
      <c r="D4828" t="s">
        <v>136</v>
      </c>
    </row>
    <row r="4829" spans="1:4" x14ac:dyDescent="0.2">
      <c r="A4829" t="s">
        <v>740</v>
      </c>
      <c r="B4829" t="s">
        <v>250</v>
      </c>
      <c r="C4829" t="s">
        <v>386</v>
      </c>
      <c r="D4829" t="s">
        <v>179</v>
      </c>
    </row>
    <row r="4830" spans="1:4" x14ac:dyDescent="0.2">
      <c r="A4830" t="s">
        <v>740</v>
      </c>
      <c r="B4830" t="s">
        <v>250</v>
      </c>
      <c r="C4830" t="s">
        <v>386</v>
      </c>
      <c r="D4830" t="s">
        <v>172</v>
      </c>
    </row>
    <row r="4831" spans="1:4" x14ac:dyDescent="0.2">
      <c r="A4831" t="s">
        <v>740</v>
      </c>
      <c r="B4831" t="s">
        <v>250</v>
      </c>
      <c r="C4831" t="s">
        <v>386</v>
      </c>
      <c r="D4831" t="s">
        <v>305</v>
      </c>
    </row>
    <row r="4832" spans="1:4" x14ac:dyDescent="0.2">
      <c r="A4832" t="s">
        <v>740</v>
      </c>
      <c r="B4832" t="s">
        <v>250</v>
      </c>
      <c r="C4832" t="s">
        <v>386</v>
      </c>
      <c r="D4832" t="s">
        <v>127</v>
      </c>
    </row>
    <row r="4833" spans="1:4" x14ac:dyDescent="0.2">
      <c r="A4833" t="s">
        <v>740</v>
      </c>
      <c r="B4833" t="s">
        <v>250</v>
      </c>
      <c r="C4833" t="s">
        <v>386</v>
      </c>
      <c r="D4833" t="s">
        <v>135</v>
      </c>
    </row>
    <row r="4834" spans="1:4" x14ac:dyDescent="0.2">
      <c r="A4834" t="s">
        <v>740</v>
      </c>
      <c r="B4834" t="s">
        <v>250</v>
      </c>
      <c r="C4834" t="s">
        <v>386</v>
      </c>
      <c r="D4834" t="s">
        <v>213</v>
      </c>
    </row>
    <row r="4835" spans="1:4" x14ac:dyDescent="0.2">
      <c r="A4835" t="s">
        <v>740</v>
      </c>
      <c r="B4835" t="s">
        <v>250</v>
      </c>
      <c r="C4835" t="s">
        <v>386</v>
      </c>
      <c r="D4835" t="s">
        <v>177</v>
      </c>
    </row>
    <row r="4836" spans="1:4" x14ac:dyDescent="0.2">
      <c r="A4836" t="s">
        <v>740</v>
      </c>
      <c r="B4836" t="s">
        <v>250</v>
      </c>
      <c r="C4836" t="s">
        <v>386</v>
      </c>
      <c r="D4836" t="s">
        <v>136</v>
      </c>
    </row>
    <row r="4837" spans="1:4" x14ac:dyDescent="0.2">
      <c r="A4837" t="s">
        <v>740</v>
      </c>
      <c r="B4837" t="s">
        <v>219</v>
      </c>
      <c r="C4837" t="s">
        <v>386</v>
      </c>
      <c r="D4837" t="s">
        <v>179</v>
      </c>
    </row>
    <row r="4838" spans="1:4" x14ac:dyDescent="0.2">
      <c r="A4838" t="s">
        <v>740</v>
      </c>
      <c r="B4838" t="s">
        <v>219</v>
      </c>
      <c r="C4838" t="s">
        <v>386</v>
      </c>
      <c r="D4838" t="s">
        <v>305</v>
      </c>
    </row>
    <row r="4839" spans="1:4" x14ac:dyDescent="0.2">
      <c r="A4839" t="s">
        <v>740</v>
      </c>
      <c r="B4839" t="s">
        <v>219</v>
      </c>
      <c r="C4839" t="s">
        <v>386</v>
      </c>
      <c r="D4839" t="s">
        <v>213</v>
      </c>
    </row>
    <row r="4840" spans="1:4" x14ac:dyDescent="0.2">
      <c r="A4840" t="s">
        <v>740</v>
      </c>
      <c r="B4840" t="s">
        <v>178</v>
      </c>
      <c r="C4840" t="s">
        <v>386</v>
      </c>
      <c r="D4840" t="s">
        <v>179</v>
      </c>
    </row>
    <row r="4841" spans="1:4" x14ac:dyDescent="0.2">
      <c r="A4841" t="s">
        <v>740</v>
      </c>
      <c r="B4841" t="s">
        <v>178</v>
      </c>
      <c r="C4841" t="s">
        <v>386</v>
      </c>
      <c r="D4841" t="s">
        <v>305</v>
      </c>
    </row>
    <row r="4842" spans="1:4" x14ac:dyDescent="0.2">
      <c r="A4842" t="s">
        <v>740</v>
      </c>
      <c r="B4842" t="s">
        <v>178</v>
      </c>
      <c r="C4842" t="s">
        <v>386</v>
      </c>
      <c r="D4842" t="s">
        <v>214</v>
      </c>
    </row>
    <row r="4843" spans="1:4" x14ac:dyDescent="0.2">
      <c r="A4843" t="s">
        <v>740</v>
      </c>
      <c r="B4843" t="s">
        <v>192</v>
      </c>
      <c r="C4843" t="s">
        <v>386</v>
      </c>
      <c r="D4843" t="s">
        <v>135</v>
      </c>
    </row>
    <row r="4844" spans="1:4" x14ac:dyDescent="0.2">
      <c r="A4844" t="s">
        <v>740</v>
      </c>
      <c r="B4844" t="s">
        <v>192</v>
      </c>
      <c r="C4844" t="s">
        <v>386</v>
      </c>
      <c r="D4844" t="s">
        <v>172</v>
      </c>
    </row>
    <row r="4845" spans="1:4" x14ac:dyDescent="0.2">
      <c r="A4845" t="s">
        <v>740</v>
      </c>
      <c r="B4845" t="s">
        <v>192</v>
      </c>
      <c r="C4845" t="s">
        <v>386</v>
      </c>
      <c r="D4845" t="s">
        <v>241</v>
      </c>
    </row>
    <row r="4846" spans="1:4" x14ac:dyDescent="0.2">
      <c r="A4846" t="s">
        <v>740</v>
      </c>
      <c r="B4846" t="s">
        <v>192</v>
      </c>
      <c r="C4846" t="s">
        <v>386</v>
      </c>
      <c r="D4846" t="s">
        <v>179</v>
      </c>
    </row>
    <row r="4847" spans="1:4" x14ac:dyDescent="0.2">
      <c r="A4847" t="s">
        <v>740</v>
      </c>
      <c r="B4847" t="s">
        <v>192</v>
      </c>
      <c r="C4847" t="s">
        <v>386</v>
      </c>
      <c r="D4847" t="s">
        <v>303</v>
      </c>
    </row>
    <row r="4848" spans="1:4" x14ac:dyDescent="0.2">
      <c r="A4848" t="s">
        <v>740</v>
      </c>
      <c r="B4848" t="s">
        <v>192</v>
      </c>
      <c r="C4848" t="s">
        <v>386</v>
      </c>
      <c r="D4848" t="s">
        <v>256</v>
      </c>
    </row>
    <row r="4849" spans="1:5" x14ac:dyDescent="0.2">
      <c r="A4849" t="s">
        <v>740</v>
      </c>
      <c r="B4849" t="s">
        <v>192</v>
      </c>
      <c r="C4849" t="s">
        <v>386</v>
      </c>
      <c r="D4849" t="s">
        <v>305</v>
      </c>
    </row>
    <row r="4850" spans="1:5" x14ac:dyDescent="0.2">
      <c r="A4850" t="s">
        <v>740</v>
      </c>
      <c r="B4850" t="s">
        <v>192</v>
      </c>
      <c r="C4850" t="s">
        <v>386</v>
      </c>
      <c r="D4850" t="s">
        <v>335</v>
      </c>
    </row>
    <row r="4851" spans="1:5" x14ac:dyDescent="0.2">
      <c r="A4851" t="s">
        <v>740</v>
      </c>
      <c r="B4851" t="s">
        <v>148</v>
      </c>
      <c r="C4851" t="s">
        <v>384</v>
      </c>
      <c r="D4851" t="s">
        <v>202</v>
      </c>
      <c r="E4851" t="s">
        <v>443</v>
      </c>
    </row>
    <row r="4852" spans="1:5" x14ac:dyDescent="0.2">
      <c r="A4852" t="s">
        <v>740</v>
      </c>
      <c r="B4852" t="s">
        <v>148</v>
      </c>
      <c r="C4852" t="s">
        <v>384</v>
      </c>
      <c r="D4852" t="s">
        <v>387</v>
      </c>
      <c r="E4852" t="s">
        <v>445</v>
      </c>
    </row>
    <row r="4853" spans="1:5" x14ac:dyDescent="0.2">
      <c r="A4853" t="s">
        <v>740</v>
      </c>
      <c r="B4853" t="s">
        <v>148</v>
      </c>
      <c r="C4853" t="s">
        <v>384</v>
      </c>
      <c r="D4853" t="s">
        <v>387</v>
      </c>
      <c r="E4853" t="s">
        <v>454</v>
      </c>
    </row>
    <row r="4854" spans="1:5" x14ac:dyDescent="0.2">
      <c r="A4854" t="s">
        <v>740</v>
      </c>
      <c r="B4854" t="s">
        <v>148</v>
      </c>
      <c r="C4854" t="s">
        <v>384</v>
      </c>
      <c r="D4854" t="s">
        <v>387</v>
      </c>
      <c r="E4854" t="s">
        <v>428</v>
      </c>
    </row>
    <row r="4855" spans="1:5" x14ac:dyDescent="0.2">
      <c r="A4855" t="s">
        <v>740</v>
      </c>
      <c r="B4855" t="s">
        <v>148</v>
      </c>
      <c r="C4855" t="s">
        <v>386</v>
      </c>
      <c r="D4855" t="s">
        <v>305</v>
      </c>
    </row>
    <row r="4856" spans="1:5" x14ac:dyDescent="0.2">
      <c r="A4856" t="s">
        <v>740</v>
      </c>
      <c r="B4856" t="s">
        <v>148</v>
      </c>
      <c r="C4856" t="s">
        <v>386</v>
      </c>
      <c r="D4856" t="s">
        <v>8</v>
      </c>
    </row>
    <row r="4857" spans="1:5" x14ac:dyDescent="0.2">
      <c r="A4857" t="s">
        <v>740</v>
      </c>
      <c r="B4857" t="s">
        <v>148</v>
      </c>
      <c r="C4857" t="s">
        <v>386</v>
      </c>
      <c r="D4857" t="s">
        <v>179</v>
      </c>
    </row>
    <row r="4858" spans="1:5" x14ac:dyDescent="0.2">
      <c r="A4858" t="s">
        <v>740</v>
      </c>
      <c r="B4858" t="s">
        <v>148</v>
      </c>
      <c r="C4858" t="s">
        <v>386</v>
      </c>
      <c r="D4858" t="s">
        <v>100</v>
      </c>
    </row>
    <row r="4859" spans="1:5" x14ac:dyDescent="0.2">
      <c r="A4859" t="s">
        <v>740</v>
      </c>
      <c r="B4859" t="s">
        <v>148</v>
      </c>
      <c r="C4859" t="s">
        <v>386</v>
      </c>
      <c r="D4859" t="s">
        <v>20</v>
      </c>
    </row>
    <row r="4860" spans="1:5" x14ac:dyDescent="0.2">
      <c r="A4860" t="s">
        <v>740</v>
      </c>
      <c r="B4860" t="s">
        <v>164</v>
      </c>
      <c r="C4860" t="s">
        <v>384</v>
      </c>
      <c r="D4860" t="s">
        <v>202</v>
      </c>
      <c r="E4860" t="s">
        <v>443</v>
      </c>
    </row>
    <row r="4861" spans="1:5" x14ac:dyDescent="0.2">
      <c r="A4861" t="s">
        <v>740</v>
      </c>
      <c r="B4861" t="s">
        <v>164</v>
      </c>
      <c r="C4861" t="s">
        <v>386</v>
      </c>
      <c r="D4861" t="s">
        <v>135</v>
      </c>
    </row>
    <row r="4862" spans="1:5" x14ac:dyDescent="0.2">
      <c r="A4862" t="s">
        <v>740</v>
      </c>
      <c r="B4862" t="s">
        <v>164</v>
      </c>
      <c r="C4862" t="s">
        <v>386</v>
      </c>
      <c r="D4862" t="s">
        <v>305</v>
      </c>
    </row>
    <row r="4863" spans="1:5" x14ac:dyDescent="0.2">
      <c r="A4863" t="s">
        <v>740</v>
      </c>
      <c r="B4863" t="s">
        <v>164</v>
      </c>
      <c r="C4863" t="s">
        <v>386</v>
      </c>
      <c r="D4863" t="s">
        <v>172</v>
      </c>
    </row>
    <row r="4864" spans="1:5" x14ac:dyDescent="0.2">
      <c r="A4864" t="s">
        <v>740</v>
      </c>
      <c r="B4864" t="s">
        <v>164</v>
      </c>
      <c r="C4864" t="s">
        <v>386</v>
      </c>
      <c r="D4864" t="s">
        <v>179</v>
      </c>
    </row>
    <row r="4865" spans="1:5" x14ac:dyDescent="0.2">
      <c r="A4865" t="s">
        <v>740</v>
      </c>
      <c r="B4865" t="s">
        <v>164</v>
      </c>
      <c r="C4865" t="s">
        <v>386</v>
      </c>
      <c r="D4865" t="s">
        <v>140</v>
      </c>
    </row>
    <row r="4866" spans="1:5" x14ac:dyDescent="0.2">
      <c r="A4866" t="s">
        <v>740</v>
      </c>
      <c r="B4866" t="s">
        <v>164</v>
      </c>
      <c r="C4866" t="s">
        <v>386</v>
      </c>
      <c r="D4866" t="s">
        <v>271</v>
      </c>
    </row>
    <row r="4867" spans="1:5" x14ac:dyDescent="0.2">
      <c r="A4867" t="s">
        <v>740</v>
      </c>
      <c r="B4867" t="s">
        <v>164</v>
      </c>
      <c r="C4867" t="s">
        <v>386</v>
      </c>
      <c r="D4867" t="s">
        <v>33</v>
      </c>
    </row>
    <row r="4868" spans="1:5" x14ac:dyDescent="0.2">
      <c r="A4868" t="s">
        <v>740</v>
      </c>
      <c r="B4868" t="s">
        <v>164</v>
      </c>
      <c r="C4868" t="s">
        <v>386</v>
      </c>
      <c r="D4868" t="s">
        <v>234</v>
      </c>
    </row>
    <row r="4869" spans="1:5" x14ac:dyDescent="0.2">
      <c r="A4869" t="s">
        <v>740</v>
      </c>
      <c r="B4869" t="s">
        <v>164</v>
      </c>
      <c r="C4869" t="s">
        <v>386</v>
      </c>
      <c r="D4869" t="s">
        <v>259</v>
      </c>
    </row>
    <row r="4870" spans="1:5" x14ac:dyDescent="0.2">
      <c r="A4870" t="s">
        <v>740</v>
      </c>
      <c r="B4870" t="s">
        <v>164</v>
      </c>
      <c r="C4870" t="s">
        <v>386</v>
      </c>
      <c r="D4870" t="s">
        <v>26</v>
      </c>
    </row>
    <row r="4871" spans="1:5" x14ac:dyDescent="0.2">
      <c r="A4871" t="s">
        <v>740</v>
      </c>
      <c r="B4871" t="s">
        <v>164</v>
      </c>
      <c r="C4871" t="s">
        <v>386</v>
      </c>
      <c r="D4871" t="s">
        <v>115</v>
      </c>
    </row>
    <row r="4872" spans="1:5" x14ac:dyDescent="0.2">
      <c r="A4872" t="s">
        <v>740</v>
      </c>
      <c r="B4872" t="s">
        <v>164</v>
      </c>
      <c r="C4872" t="s">
        <v>386</v>
      </c>
      <c r="D4872" t="s">
        <v>232</v>
      </c>
    </row>
    <row r="4873" spans="1:5" x14ac:dyDescent="0.2">
      <c r="A4873" t="s">
        <v>740</v>
      </c>
      <c r="B4873" t="s">
        <v>164</v>
      </c>
      <c r="C4873" t="s">
        <v>386</v>
      </c>
      <c r="D4873" t="s">
        <v>272</v>
      </c>
    </row>
    <row r="4874" spans="1:5" x14ac:dyDescent="0.2">
      <c r="A4874" t="s">
        <v>740</v>
      </c>
      <c r="B4874" t="s">
        <v>164</v>
      </c>
      <c r="C4874" t="s">
        <v>386</v>
      </c>
      <c r="D4874" t="s">
        <v>201</v>
      </c>
    </row>
    <row r="4875" spans="1:5" x14ac:dyDescent="0.2">
      <c r="A4875" t="s">
        <v>740</v>
      </c>
      <c r="B4875" t="s">
        <v>135</v>
      </c>
      <c r="C4875" t="s">
        <v>384</v>
      </c>
      <c r="D4875" t="s">
        <v>202</v>
      </c>
      <c r="E4875" t="s">
        <v>443</v>
      </c>
    </row>
    <row r="4876" spans="1:5" x14ac:dyDescent="0.2">
      <c r="A4876" t="s">
        <v>740</v>
      </c>
      <c r="B4876" t="s">
        <v>135</v>
      </c>
      <c r="C4876" t="s">
        <v>386</v>
      </c>
      <c r="D4876" t="s">
        <v>172</v>
      </c>
    </row>
    <row r="4877" spans="1:5" x14ac:dyDescent="0.2">
      <c r="A4877" t="s">
        <v>740</v>
      </c>
      <c r="B4877" t="s">
        <v>135</v>
      </c>
      <c r="C4877" t="s">
        <v>386</v>
      </c>
      <c r="D4877" t="s">
        <v>305</v>
      </c>
    </row>
    <row r="4878" spans="1:5" x14ac:dyDescent="0.2">
      <c r="A4878" t="s">
        <v>740</v>
      </c>
      <c r="B4878" t="s">
        <v>135</v>
      </c>
      <c r="C4878" t="s">
        <v>386</v>
      </c>
      <c r="D4878" t="s">
        <v>33</v>
      </c>
    </row>
    <row r="4879" spans="1:5" x14ac:dyDescent="0.2">
      <c r="A4879" t="s">
        <v>740</v>
      </c>
      <c r="B4879" t="s">
        <v>135</v>
      </c>
      <c r="C4879" t="s">
        <v>386</v>
      </c>
      <c r="D4879" t="s">
        <v>367</v>
      </c>
    </row>
    <row r="4880" spans="1:5" x14ac:dyDescent="0.2">
      <c r="A4880" t="s">
        <v>740</v>
      </c>
      <c r="B4880" t="s">
        <v>135</v>
      </c>
      <c r="C4880" t="s">
        <v>386</v>
      </c>
      <c r="D4880" t="s">
        <v>179</v>
      </c>
    </row>
    <row r="4881" spans="1:5" x14ac:dyDescent="0.2">
      <c r="A4881" t="s">
        <v>740</v>
      </c>
      <c r="B4881" t="s">
        <v>135</v>
      </c>
      <c r="C4881" t="s">
        <v>386</v>
      </c>
      <c r="D4881" t="s">
        <v>46</v>
      </c>
    </row>
    <row r="4882" spans="1:5" x14ac:dyDescent="0.2">
      <c r="A4882" t="s">
        <v>740</v>
      </c>
      <c r="B4882" t="s">
        <v>135</v>
      </c>
      <c r="C4882" t="s">
        <v>386</v>
      </c>
      <c r="D4882" t="s">
        <v>127</v>
      </c>
    </row>
    <row r="4883" spans="1:5" x14ac:dyDescent="0.2">
      <c r="A4883" t="s">
        <v>740</v>
      </c>
      <c r="B4883" t="s">
        <v>135</v>
      </c>
      <c r="C4883" t="s">
        <v>386</v>
      </c>
      <c r="D4883" t="s">
        <v>213</v>
      </c>
    </row>
    <row r="4884" spans="1:5" x14ac:dyDescent="0.2">
      <c r="A4884" t="s">
        <v>740</v>
      </c>
      <c r="B4884" t="s">
        <v>135</v>
      </c>
      <c r="C4884" t="s">
        <v>386</v>
      </c>
      <c r="D4884" t="s">
        <v>148</v>
      </c>
    </row>
    <row r="4885" spans="1:5" x14ac:dyDescent="0.2">
      <c r="A4885" t="s">
        <v>740</v>
      </c>
      <c r="B4885" t="s">
        <v>135</v>
      </c>
      <c r="C4885" t="s">
        <v>386</v>
      </c>
      <c r="D4885" t="s">
        <v>337</v>
      </c>
    </row>
    <row r="4886" spans="1:5" x14ac:dyDescent="0.2">
      <c r="A4886" t="s">
        <v>740</v>
      </c>
      <c r="B4886" t="s">
        <v>135</v>
      </c>
      <c r="C4886" t="s">
        <v>386</v>
      </c>
      <c r="D4886" t="s">
        <v>47</v>
      </c>
    </row>
    <row r="4887" spans="1:5" x14ac:dyDescent="0.2">
      <c r="A4887" t="s">
        <v>740</v>
      </c>
      <c r="B4887" t="s">
        <v>135</v>
      </c>
      <c r="C4887" t="s">
        <v>386</v>
      </c>
      <c r="D4887" t="s">
        <v>319</v>
      </c>
    </row>
    <row r="4888" spans="1:5" x14ac:dyDescent="0.2">
      <c r="A4888" t="s">
        <v>740</v>
      </c>
      <c r="B4888" t="s">
        <v>135</v>
      </c>
      <c r="C4888" t="s">
        <v>386</v>
      </c>
      <c r="D4888" t="s">
        <v>272</v>
      </c>
    </row>
    <row r="4889" spans="1:5" x14ac:dyDescent="0.2">
      <c r="A4889" t="s">
        <v>740</v>
      </c>
      <c r="B4889" t="s">
        <v>135</v>
      </c>
      <c r="C4889" t="s">
        <v>386</v>
      </c>
      <c r="D4889" t="s">
        <v>201</v>
      </c>
    </row>
    <row r="4890" spans="1:5" x14ac:dyDescent="0.2">
      <c r="A4890" t="s">
        <v>740</v>
      </c>
      <c r="B4890" t="s">
        <v>135</v>
      </c>
      <c r="C4890" t="s">
        <v>386</v>
      </c>
      <c r="D4890" t="s">
        <v>234</v>
      </c>
    </row>
    <row r="4891" spans="1:5" x14ac:dyDescent="0.2">
      <c r="A4891" t="s">
        <v>740</v>
      </c>
      <c r="B4891" t="s">
        <v>135</v>
      </c>
      <c r="C4891" t="s">
        <v>386</v>
      </c>
      <c r="D4891" t="s">
        <v>363</v>
      </c>
    </row>
    <row r="4892" spans="1:5" x14ac:dyDescent="0.2">
      <c r="A4892" t="s">
        <v>740</v>
      </c>
      <c r="B4892" t="s">
        <v>135</v>
      </c>
      <c r="C4892" t="s">
        <v>386</v>
      </c>
      <c r="D4892" t="s">
        <v>259</v>
      </c>
    </row>
    <row r="4893" spans="1:5" x14ac:dyDescent="0.2">
      <c r="A4893" t="s">
        <v>740</v>
      </c>
      <c r="B4893" t="s">
        <v>135</v>
      </c>
      <c r="C4893" t="s">
        <v>386</v>
      </c>
      <c r="D4893" t="s">
        <v>26</v>
      </c>
    </row>
    <row r="4894" spans="1:5" x14ac:dyDescent="0.2">
      <c r="A4894" t="s">
        <v>740</v>
      </c>
      <c r="B4894" t="s">
        <v>135</v>
      </c>
      <c r="C4894" t="s">
        <v>386</v>
      </c>
      <c r="D4894" t="s">
        <v>115</v>
      </c>
    </row>
    <row r="4895" spans="1:5" x14ac:dyDescent="0.2">
      <c r="A4895" t="s">
        <v>740</v>
      </c>
      <c r="B4895" t="s">
        <v>135</v>
      </c>
      <c r="C4895" t="s">
        <v>386</v>
      </c>
      <c r="D4895" t="s">
        <v>232</v>
      </c>
    </row>
    <row r="4896" spans="1:5" x14ac:dyDescent="0.2">
      <c r="A4896" t="s">
        <v>740</v>
      </c>
      <c r="B4896" t="s">
        <v>49</v>
      </c>
      <c r="C4896" t="s">
        <v>384</v>
      </c>
      <c r="D4896" t="s">
        <v>387</v>
      </c>
      <c r="E4896" t="s">
        <v>448</v>
      </c>
    </row>
    <row r="4897" spans="1:5" x14ac:dyDescent="0.2">
      <c r="A4897" t="s">
        <v>740</v>
      </c>
      <c r="B4897" t="s">
        <v>49</v>
      </c>
      <c r="C4897" t="s">
        <v>386</v>
      </c>
      <c r="D4897" t="s">
        <v>339</v>
      </c>
    </row>
    <row r="4898" spans="1:5" x14ac:dyDescent="0.2">
      <c r="A4898" t="s">
        <v>740</v>
      </c>
      <c r="B4898" t="s">
        <v>49</v>
      </c>
      <c r="C4898" t="s">
        <v>386</v>
      </c>
      <c r="D4898" t="s">
        <v>46</v>
      </c>
    </row>
    <row r="4899" spans="1:5" x14ac:dyDescent="0.2">
      <c r="A4899" t="s">
        <v>740</v>
      </c>
      <c r="B4899" t="s">
        <v>49</v>
      </c>
      <c r="C4899" t="s">
        <v>386</v>
      </c>
      <c r="D4899" t="s">
        <v>8</v>
      </c>
    </row>
    <row r="4900" spans="1:5" x14ac:dyDescent="0.2">
      <c r="A4900" t="s">
        <v>740</v>
      </c>
      <c r="B4900" t="s">
        <v>49</v>
      </c>
      <c r="C4900" t="s">
        <v>386</v>
      </c>
      <c r="D4900" t="s">
        <v>148</v>
      </c>
    </row>
    <row r="4901" spans="1:5" x14ac:dyDescent="0.2">
      <c r="A4901" t="s">
        <v>740</v>
      </c>
      <c r="B4901" t="s">
        <v>49</v>
      </c>
      <c r="C4901" t="s">
        <v>386</v>
      </c>
      <c r="D4901" t="s">
        <v>315</v>
      </c>
    </row>
    <row r="4902" spans="1:5" x14ac:dyDescent="0.2">
      <c r="A4902" t="s">
        <v>740</v>
      </c>
      <c r="B4902" t="s">
        <v>49</v>
      </c>
      <c r="C4902" t="s">
        <v>386</v>
      </c>
      <c r="D4902" t="s">
        <v>305</v>
      </c>
    </row>
    <row r="4903" spans="1:5" x14ac:dyDescent="0.2">
      <c r="A4903" t="s">
        <v>740</v>
      </c>
      <c r="B4903" t="s">
        <v>360</v>
      </c>
      <c r="C4903" t="s">
        <v>384</v>
      </c>
      <c r="D4903" t="s">
        <v>387</v>
      </c>
      <c r="E4903" t="s">
        <v>445</v>
      </c>
    </row>
    <row r="4904" spans="1:5" x14ac:dyDescent="0.2">
      <c r="A4904" t="s">
        <v>740</v>
      </c>
      <c r="B4904" t="s">
        <v>360</v>
      </c>
      <c r="C4904" t="s">
        <v>384</v>
      </c>
      <c r="D4904" t="s">
        <v>387</v>
      </c>
      <c r="E4904" t="s">
        <v>454</v>
      </c>
    </row>
    <row r="4905" spans="1:5" x14ac:dyDescent="0.2">
      <c r="A4905" t="s">
        <v>740</v>
      </c>
      <c r="B4905" t="s">
        <v>360</v>
      </c>
      <c r="C4905" t="s">
        <v>384</v>
      </c>
      <c r="D4905" t="s">
        <v>387</v>
      </c>
      <c r="E4905" t="s">
        <v>428</v>
      </c>
    </row>
    <row r="4906" spans="1:5" x14ac:dyDescent="0.2">
      <c r="A4906" t="s">
        <v>740</v>
      </c>
      <c r="B4906" t="s">
        <v>360</v>
      </c>
      <c r="C4906" t="s">
        <v>386</v>
      </c>
      <c r="D4906" t="s">
        <v>305</v>
      </c>
    </row>
    <row r="4907" spans="1:5" x14ac:dyDescent="0.2">
      <c r="A4907" t="s">
        <v>740</v>
      </c>
      <c r="B4907" t="s">
        <v>360</v>
      </c>
      <c r="C4907" t="s">
        <v>386</v>
      </c>
      <c r="D4907" t="s">
        <v>367</v>
      </c>
    </row>
    <row r="4908" spans="1:5" x14ac:dyDescent="0.2">
      <c r="A4908" t="s">
        <v>740</v>
      </c>
      <c r="B4908" t="s">
        <v>360</v>
      </c>
      <c r="C4908" t="s">
        <v>386</v>
      </c>
      <c r="D4908" t="s">
        <v>179</v>
      </c>
    </row>
    <row r="4909" spans="1:5" x14ac:dyDescent="0.2">
      <c r="A4909" t="s">
        <v>740</v>
      </c>
      <c r="B4909" t="s">
        <v>360</v>
      </c>
      <c r="C4909" t="s">
        <v>386</v>
      </c>
      <c r="D4909" t="s">
        <v>339</v>
      </c>
    </row>
    <row r="4910" spans="1:5" x14ac:dyDescent="0.2">
      <c r="A4910" t="s">
        <v>740</v>
      </c>
      <c r="B4910" t="s">
        <v>360</v>
      </c>
      <c r="C4910" t="s">
        <v>386</v>
      </c>
      <c r="D4910" t="s">
        <v>49</v>
      </c>
    </row>
    <row r="4911" spans="1:5" x14ac:dyDescent="0.2">
      <c r="A4911" t="s">
        <v>740</v>
      </c>
      <c r="B4911" t="s">
        <v>339</v>
      </c>
      <c r="C4911" t="s">
        <v>384</v>
      </c>
      <c r="D4911" t="s">
        <v>387</v>
      </c>
      <c r="E4911" t="s">
        <v>445</v>
      </c>
    </row>
    <row r="4912" spans="1:5" x14ac:dyDescent="0.2">
      <c r="A4912" t="s">
        <v>740</v>
      </c>
      <c r="B4912" t="s">
        <v>339</v>
      </c>
      <c r="C4912" t="s">
        <v>384</v>
      </c>
      <c r="D4912" t="s">
        <v>387</v>
      </c>
      <c r="E4912" t="s">
        <v>644</v>
      </c>
    </row>
    <row r="4913" spans="1:5" x14ac:dyDescent="0.2">
      <c r="A4913" t="s">
        <v>740</v>
      </c>
      <c r="B4913" t="s">
        <v>339</v>
      </c>
      <c r="C4913" t="s">
        <v>384</v>
      </c>
      <c r="D4913" t="s">
        <v>387</v>
      </c>
      <c r="E4913" t="s">
        <v>645</v>
      </c>
    </row>
    <row r="4914" spans="1:5" x14ac:dyDescent="0.2">
      <c r="A4914" t="s">
        <v>740</v>
      </c>
      <c r="B4914" t="s">
        <v>339</v>
      </c>
      <c r="C4914" t="s">
        <v>384</v>
      </c>
      <c r="D4914" t="s">
        <v>387</v>
      </c>
      <c r="E4914" t="s">
        <v>646</v>
      </c>
    </row>
    <row r="4915" spans="1:5" x14ac:dyDescent="0.2">
      <c r="A4915" t="s">
        <v>740</v>
      </c>
      <c r="B4915" t="s">
        <v>339</v>
      </c>
      <c r="C4915" t="s">
        <v>384</v>
      </c>
      <c r="D4915" t="s">
        <v>258</v>
      </c>
      <c r="E4915" t="s">
        <v>677</v>
      </c>
    </row>
    <row r="4916" spans="1:5" x14ac:dyDescent="0.2">
      <c r="A4916" t="s">
        <v>740</v>
      </c>
      <c r="B4916" t="s">
        <v>339</v>
      </c>
      <c r="C4916" t="s">
        <v>384</v>
      </c>
      <c r="D4916" t="s">
        <v>203</v>
      </c>
      <c r="E4916" t="s">
        <v>678</v>
      </c>
    </row>
    <row r="4917" spans="1:5" x14ac:dyDescent="0.2">
      <c r="A4917" t="s">
        <v>740</v>
      </c>
      <c r="B4917" t="s">
        <v>339</v>
      </c>
      <c r="C4917" t="s">
        <v>384</v>
      </c>
      <c r="D4917" t="s">
        <v>128</v>
      </c>
      <c r="E4917" t="s">
        <v>679</v>
      </c>
    </row>
    <row r="4918" spans="1:5" x14ac:dyDescent="0.2">
      <c r="A4918" t="s">
        <v>740</v>
      </c>
      <c r="B4918" t="s">
        <v>339</v>
      </c>
      <c r="C4918" t="s">
        <v>384</v>
      </c>
      <c r="D4918" t="s">
        <v>387</v>
      </c>
      <c r="E4918" t="s">
        <v>454</v>
      </c>
    </row>
    <row r="4919" spans="1:5" x14ac:dyDescent="0.2">
      <c r="A4919" t="s">
        <v>740</v>
      </c>
      <c r="B4919" t="s">
        <v>339</v>
      </c>
      <c r="C4919" t="s">
        <v>384</v>
      </c>
      <c r="D4919" t="s">
        <v>387</v>
      </c>
      <c r="E4919" t="s">
        <v>428</v>
      </c>
    </row>
    <row r="4920" spans="1:5" x14ac:dyDescent="0.2">
      <c r="A4920" t="s">
        <v>740</v>
      </c>
      <c r="B4920" t="s">
        <v>339</v>
      </c>
      <c r="C4920" t="s">
        <v>386</v>
      </c>
      <c r="D4920" t="s">
        <v>305</v>
      </c>
    </row>
    <row r="4921" spans="1:5" x14ac:dyDescent="0.2">
      <c r="A4921" t="s">
        <v>740</v>
      </c>
      <c r="B4921" t="s">
        <v>339</v>
      </c>
      <c r="C4921" t="s">
        <v>386</v>
      </c>
      <c r="D4921" t="s">
        <v>367</v>
      </c>
    </row>
    <row r="4922" spans="1:5" x14ac:dyDescent="0.2">
      <c r="A4922" t="s">
        <v>740</v>
      </c>
      <c r="B4922" t="s">
        <v>339</v>
      </c>
      <c r="C4922" t="s">
        <v>386</v>
      </c>
      <c r="D4922" t="s">
        <v>326</v>
      </c>
    </row>
    <row r="4923" spans="1:5" x14ac:dyDescent="0.2">
      <c r="A4923" t="s">
        <v>740</v>
      </c>
      <c r="B4923" t="s">
        <v>339</v>
      </c>
      <c r="C4923" t="s">
        <v>386</v>
      </c>
      <c r="D4923" t="s">
        <v>179</v>
      </c>
    </row>
    <row r="4924" spans="1:5" x14ac:dyDescent="0.2">
      <c r="A4924" t="s">
        <v>740</v>
      </c>
      <c r="B4924" t="s">
        <v>339</v>
      </c>
      <c r="C4924" t="s">
        <v>386</v>
      </c>
      <c r="D4924" t="s">
        <v>148</v>
      </c>
    </row>
    <row r="4925" spans="1:5" x14ac:dyDescent="0.2">
      <c r="A4925" t="s">
        <v>740</v>
      </c>
      <c r="B4925" t="s">
        <v>339</v>
      </c>
      <c r="C4925" t="s">
        <v>386</v>
      </c>
      <c r="D4925" t="s">
        <v>364</v>
      </c>
    </row>
    <row r="4926" spans="1:5" x14ac:dyDescent="0.2">
      <c r="A4926" t="s">
        <v>740</v>
      </c>
      <c r="B4926" t="s">
        <v>339</v>
      </c>
      <c r="C4926" t="s">
        <v>386</v>
      </c>
      <c r="D4926" t="s">
        <v>234</v>
      </c>
    </row>
    <row r="4927" spans="1:5" x14ac:dyDescent="0.2">
      <c r="A4927" t="s">
        <v>740</v>
      </c>
      <c r="B4927" t="s">
        <v>339</v>
      </c>
      <c r="C4927" t="s">
        <v>386</v>
      </c>
      <c r="D4927" t="s">
        <v>259</v>
      </c>
    </row>
    <row r="4928" spans="1:5" x14ac:dyDescent="0.2">
      <c r="A4928" t="s">
        <v>740</v>
      </c>
      <c r="B4928" t="s">
        <v>166</v>
      </c>
      <c r="C4928" t="s">
        <v>386</v>
      </c>
      <c r="D4928" t="s">
        <v>305</v>
      </c>
    </row>
    <row r="4929" spans="1:5" x14ac:dyDescent="0.2">
      <c r="A4929" t="s">
        <v>740</v>
      </c>
      <c r="B4929" t="s">
        <v>166</v>
      </c>
      <c r="C4929" t="s">
        <v>386</v>
      </c>
      <c r="D4929" t="s">
        <v>8</v>
      </c>
    </row>
    <row r="4930" spans="1:5" x14ac:dyDescent="0.2">
      <c r="A4930" t="s">
        <v>740</v>
      </c>
      <c r="B4930" t="s">
        <v>166</v>
      </c>
      <c r="C4930" t="s">
        <v>386</v>
      </c>
      <c r="D4930" t="s">
        <v>179</v>
      </c>
    </row>
    <row r="4931" spans="1:5" x14ac:dyDescent="0.2">
      <c r="A4931" t="s">
        <v>740</v>
      </c>
      <c r="B4931" t="s">
        <v>140</v>
      </c>
      <c r="C4931" t="s">
        <v>384</v>
      </c>
      <c r="D4931" t="s">
        <v>202</v>
      </c>
      <c r="E4931" t="s">
        <v>443</v>
      </c>
    </row>
    <row r="4932" spans="1:5" x14ac:dyDescent="0.2">
      <c r="A4932" t="s">
        <v>740</v>
      </c>
      <c r="B4932" t="s">
        <v>140</v>
      </c>
      <c r="C4932" t="s">
        <v>386</v>
      </c>
      <c r="D4932" t="s">
        <v>135</v>
      </c>
    </row>
    <row r="4933" spans="1:5" x14ac:dyDescent="0.2">
      <c r="A4933" t="s">
        <v>740</v>
      </c>
      <c r="B4933" t="s">
        <v>140</v>
      </c>
      <c r="C4933" t="s">
        <v>386</v>
      </c>
      <c r="D4933" t="s">
        <v>172</v>
      </c>
    </row>
    <row r="4934" spans="1:5" x14ac:dyDescent="0.2">
      <c r="A4934" t="s">
        <v>740</v>
      </c>
      <c r="B4934" t="s">
        <v>140</v>
      </c>
      <c r="C4934" t="s">
        <v>386</v>
      </c>
      <c r="D4934" t="s">
        <v>8</v>
      </c>
    </row>
    <row r="4935" spans="1:5" x14ac:dyDescent="0.2">
      <c r="A4935" t="s">
        <v>740</v>
      </c>
      <c r="B4935" t="s">
        <v>140</v>
      </c>
      <c r="C4935" t="s">
        <v>386</v>
      </c>
      <c r="D4935" t="s">
        <v>179</v>
      </c>
    </row>
    <row r="4936" spans="1:5" x14ac:dyDescent="0.2">
      <c r="A4936" t="s">
        <v>740</v>
      </c>
      <c r="B4936" t="s">
        <v>140</v>
      </c>
      <c r="C4936" t="s">
        <v>386</v>
      </c>
      <c r="D4936" t="s">
        <v>181</v>
      </c>
    </row>
    <row r="4937" spans="1:5" x14ac:dyDescent="0.2">
      <c r="A4937" t="s">
        <v>740</v>
      </c>
      <c r="B4937" t="s">
        <v>140</v>
      </c>
      <c r="C4937" t="s">
        <v>386</v>
      </c>
      <c r="D4937" t="s">
        <v>305</v>
      </c>
    </row>
    <row r="4938" spans="1:5" x14ac:dyDescent="0.2">
      <c r="A4938" t="s">
        <v>740</v>
      </c>
      <c r="B4938" t="s">
        <v>140</v>
      </c>
      <c r="C4938" t="s">
        <v>386</v>
      </c>
      <c r="D4938" t="s">
        <v>214</v>
      </c>
    </row>
    <row r="4939" spans="1:5" x14ac:dyDescent="0.2">
      <c r="A4939" t="s">
        <v>740</v>
      </c>
      <c r="B4939" t="s">
        <v>140</v>
      </c>
      <c r="C4939" t="s">
        <v>386</v>
      </c>
      <c r="D4939" t="s">
        <v>177</v>
      </c>
    </row>
    <row r="4940" spans="1:5" x14ac:dyDescent="0.2">
      <c r="A4940" t="s">
        <v>740</v>
      </c>
      <c r="B4940" t="s">
        <v>140</v>
      </c>
      <c r="C4940" t="s">
        <v>386</v>
      </c>
      <c r="D4940" t="s">
        <v>151</v>
      </c>
    </row>
    <row r="4941" spans="1:5" x14ac:dyDescent="0.2">
      <c r="A4941" t="s">
        <v>740</v>
      </c>
      <c r="B4941" t="s">
        <v>140</v>
      </c>
      <c r="C4941" t="s">
        <v>386</v>
      </c>
      <c r="D4941" t="s">
        <v>227</v>
      </c>
    </row>
    <row r="4942" spans="1:5" x14ac:dyDescent="0.2">
      <c r="A4942" t="s">
        <v>740</v>
      </c>
      <c r="B4942" t="s">
        <v>181</v>
      </c>
      <c r="C4942" t="s">
        <v>386</v>
      </c>
      <c r="D4942" t="s">
        <v>305</v>
      </c>
    </row>
    <row r="4943" spans="1:5" x14ac:dyDescent="0.2">
      <c r="A4943" t="s">
        <v>740</v>
      </c>
      <c r="B4943" t="s">
        <v>181</v>
      </c>
      <c r="C4943" t="s">
        <v>386</v>
      </c>
      <c r="D4943" t="s">
        <v>179</v>
      </c>
    </row>
    <row r="4944" spans="1:5" x14ac:dyDescent="0.2">
      <c r="A4944" t="s">
        <v>740</v>
      </c>
      <c r="B4944" t="s">
        <v>181</v>
      </c>
      <c r="C4944" t="s">
        <v>386</v>
      </c>
      <c r="D4944" t="s">
        <v>364</v>
      </c>
    </row>
    <row r="4945" spans="1:5" x14ac:dyDescent="0.2">
      <c r="A4945" t="s">
        <v>740</v>
      </c>
      <c r="B4945" t="s">
        <v>246</v>
      </c>
      <c r="C4945" t="s">
        <v>386</v>
      </c>
      <c r="D4945" t="s">
        <v>179</v>
      </c>
    </row>
    <row r="4946" spans="1:5" x14ac:dyDescent="0.2">
      <c r="A4946" t="s">
        <v>740</v>
      </c>
      <c r="B4946" t="s">
        <v>246</v>
      </c>
      <c r="C4946" t="s">
        <v>386</v>
      </c>
      <c r="D4946" t="s">
        <v>305</v>
      </c>
    </row>
    <row r="4947" spans="1:5" x14ac:dyDescent="0.2">
      <c r="A4947" t="s">
        <v>740</v>
      </c>
      <c r="B4947" t="s">
        <v>246</v>
      </c>
      <c r="C4947" t="s">
        <v>386</v>
      </c>
      <c r="D4947" t="s">
        <v>271</v>
      </c>
    </row>
    <row r="4948" spans="1:5" x14ac:dyDescent="0.2">
      <c r="A4948" t="s">
        <v>740</v>
      </c>
      <c r="B4948" t="s">
        <v>117</v>
      </c>
      <c r="C4948" t="s">
        <v>386</v>
      </c>
      <c r="D4948" t="s">
        <v>165</v>
      </c>
    </row>
    <row r="4949" spans="1:5" x14ac:dyDescent="0.2">
      <c r="A4949" t="s">
        <v>740</v>
      </c>
      <c r="B4949" t="s">
        <v>7</v>
      </c>
      <c r="C4949" t="s">
        <v>386</v>
      </c>
      <c r="D4949" t="s">
        <v>387</v>
      </c>
    </row>
    <row r="4950" spans="1:5" x14ac:dyDescent="0.2">
      <c r="A4950" t="s">
        <v>740</v>
      </c>
      <c r="B4950" t="s">
        <v>7</v>
      </c>
      <c r="C4950" t="s">
        <v>386</v>
      </c>
      <c r="D4950" t="s">
        <v>305</v>
      </c>
    </row>
    <row r="4951" spans="1:5" x14ac:dyDescent="0.2">
      <c r="A4951" t="s">
        <v>740</v>
      </c>
      <c r="B4951" t="s">
        <v>7</v>
      </c>
      <c r="C4951" t="s">
        <v>386</v>
      </c>
      <c r="D4951" t="s">
        <v>179</v>
      </c>
    </row>
    <row r="4952" spans="1:5" x14ac:dyDescent="0.2">
      <c r="A4952" t="s">
        <v>740</v>
      </c>
      <c r="B4952" t="s">
        <v>89</v>
      </c>
      <c r="C4952" t="s">
        <v>384</v>
      </c>
      <c r="D4952" t="s">
        <v>202</v>
      </c>
      <c r="E4952" t="s">
        <v>443</v>
      </c>
    </row>
    <row r="4953" spans="1:5" x14ac:dyDescent="0.2">
      <c r="A4953" t="s">
        <v>740</v>
      </c>
      <c r="B4953" t="s">
        <v>89</v>
      </c>
      <c r="C4953" t="s">
        <v>386</v>
      </c>
      <c r="D4953" t="s">
        <v>305</v>
      </c>
    </row>
    <row r="4954" spans="1:5" x14ac:dyDescent="0.2">
      <c r="A4954" t="s">
        <v>740</v>
      </c>
      <c r="B4954" t="s">
        <v>89</v>
      </c>
      <c r="C4954" t="s">
        <v>386</v>
      </c>
      <c r="D4954" t="s">
        <v>33</v>
      </c>
    </row>
    <row r="4955" spans="1:5" x14ac:dyDescent="0.2">
      <c r="A4955" t="s">
        <v>740</v>
      </c>
      <c r="B4955" t="s">
        <v>89</v>
      </c>
      <c r="C4955" t="s">
        <v>386</v>
      </c>
      <c r="D4955" t="s">
        <v>179</v>
      </c>
    </row>
    <row r="4956" spans="1:5" x14ac:dyDescent="0.2">
      <c r="A4956" t="s">
        <v>740</v>
      </c>
      <c r="B4956" t="s">
        <v>89</v>
      </c>
      <c r="C4956" t="s">
        <v>386</v>
      </c>
      <c r="D4956" t="s">
        <v>135</v>
      </c>
    </row>
    <row r="4957" spans="1:5" x14ac:dyDescent="0.2">
      <c r="A4957" t="s">
        <v>740</v>
      </c>
      <c r="B4957" t="s">
        <v>214</v>
      </c>
      <c r="C4957" t="s">
        <v>384</v>
      </c>
      <c r="D4957" t="s">
        <v>202</v>
      </c>
      <c r="E4957" t="s">
        <v>443</v>
      </c>
    </row>
    <row r="4958" spans="1:5" x14ac:dyDescent="0.2">
      <c r="A4958" t="s">
        <v>740</v>
      </c>
      <c r="B4958" t="s">
        <v>214</v>
      </c>
      <c r="C4958" t="s">
        <v>386</v>
      </c>
      <c r="D4958" t="s">
        <v>148</v>
      </c>
    </row>
    <row r="4959" spans="1:5" x14ac:dyDescent="0.2">
      <c r="A4959" t="s">
        <v>740</v>
      </c>
      <c r="B4959" t="s">
        <v>214</v>
      </c>
      <c r="C4959" t="s">
        <v>386</v>
      </c>
      <c r="D4959" t="s">
        <v>127</v>
      </c>
    </row>
    <row r="4960" spans="1:5" x14ac:dyDescent="0.2">
      <c r="A4960" t="s">
        <v>740</v>
      </c>
      <c r="B4960" t="s">
        <v>214</v>
      </c>
      <c r="C4960" t="s">
        <v>386</v>
      </c>
      <c r="D4960" t="s">
        <v>179</v>
      </c>
    </row>
    <row r="4961" spans="1:5" x14ac:dyDescent="0.2">
      <c r="A4961" t="s">
        <v>740</v>
      </c>
      <c r="B4961" t="s">
        <v>214</v>
      </c>
      <c r="C4961" t="s">
        <v>386</v>
      </c>
      <c r="D4961" t="s">
        <v>305</v>
      </c>
    </row>
    <row r="4962" spans="1:5" x14ac:dyDescent="0.2">
      <c r="A4962" t="s">
        <v>740</v>
      </c>
      <c r="B4962" t="s">
        <v>127</v>
      </c>
      <c r="C4962" t="s">
        <v>386</v>
      </c>
      <c r="D4962" t="s">
        <v>305</v>
      </c>
    </row>
    <row r="4963" spans="1:5" x14ac:dyDescent="0.2">
      <c r="A4963" t="s">
        <v>740</v>
      </c>
      <c r="B4963" t="s">
        <v>127</v>
      </c>
      <c r="C4963" t="s">
        <v>386</v>
      </c>
      <c r="D4963" t="s">
        <v>367</v>
      </c>
    </row>
    <row r="4964" spans="1:5" x14ac:dyDescent="0.2">
      <c r="A4964" t="s">
        <v>740</v>
      </c>
      <c r="B4964" t="s">
        <v>127</v>
      </c>
      <c r="C4964" t="s">
        <v>386</v>
      </c>
      <c r="D4964" t="s">
        <v>179</v>
      </c>
    </row>
    <row r="4965" spans="1:5" x14ac:dyDescent="0.2">
      <c r="A4965" t="s">
        <v>740</v>
      </c>
      <c r="B4965" t="s">
        <v>177</v>
      </c>
      <c r="C4965" t="s">
        <v>384</v>
      </c>
      <c r="D4965" t="s">
        <v>202</v>
      </c>
      <c r="E4965" t="s">
        <v>443</v>
      </c>
    </row>
    <row r="4966" spans="1:5" x14ac:dyDescent="0.2">
      <c r="A4966" t="s">
        <v>740</v>
      </c>
      <c r="B4966" t="s">
        <v>177</v>
      </c>
      <c r="C4966" t="s">
        <v>386</v>
      </c>
      <c r="D4966" t="s">
        <v>305</v>
      </c>
    </row>
    <row r="4967" spans="1:5" x14ac:dyDescent="0.2">
      <c r="A4967" t="s">
        <v>740</v>
      </c>
      <c r="B4967" t="s">
        <v>177</v>
      </c>
      <c r="C4967" t="s">
        <v>386</v>
      </c>
      <c r="D4967" t="s">
        <v>290</v>
      </c>
    </row>
    <row r="4968" spans="1:5" x14ac:dyDescent="0.2">
      <c r="A4968" t="s">
        <v>740</v>
      </c>
      <c r="B4968" t="s">
        <v>177</v>
      </c>
      <c r="C4968" t="s">
        <v>386</v>
      </c>
      <c r="D4968" t="s">
        <v>364</v>
      </c>
    </row>
    <row r="4969" spans="1:5" x14ac:dyDescent="0.2">
      <c r="A4969" t="s">
        <v>740</v>
      </c>
      <c r="B4969" t="s">
        <v>177</v>
      </c>
      <c r="C4969" t="s">
        <v>386</v>
      </c>
      <c r="D4969" t="s">
        <v>213</v>
      </c>
    </row>
    <row r="4970" spans="1:5" x14ac:dyDescent="0.2">
      <c r="A4970" t="s">
        <v>740</v>
      </c>
      <c r="B4970" t="s">
        <v>177</v>
      </c>
      <c r="C4970" t="s">
        <v>386</v>
      </c>
      <c r="D4970" t="s">
        <v>179</v>
      </c>
    </row>
    <row r="4971" spans="1:5" x14ac:dyDescent="0.2">
      <c r="A4971" t="s">
        <v>740</v>
      </c>
      <c r="B4971" t="s">
        <v>46</v>
      </c>
      <c r="C4971" t="s">
        <v>384</v>
      </c>
      <c r="D4971" t="s">
        <v>202</v>
      </c>
      <c r="E4971" t="s">
        <v>443</v>
      </c>
    </row>
    <row r="4972" spans="1:5" x14ac:dyDescent="0.2">
      <c r="A4972" t="s">
        <v>740</v>
      </c>
      <c r="B4972" t="s">
        <v>46</v>
      </c>
      <c r="C4972" t="s">
        <v>384</v>
      </c>
      <c r="D4972" t="s">
        <v>202</v>
      </c>
      <c r="E4972" t="s">
        <v>444</v>
      </c>
    </row>
    <row r="4973" spans="1:5" x14ac:dyDescent="0.2">
      <c r="A4973" t="s">
        <v>740</v>
      </c>
      <c r="B4973" t="s">
        <v>46</v>
      </c>
      <c r="C4973" t="s">
        <v>384</v>
      </c>
      <c r="D4973" t="s">
        <v>387</v>
      </c>
      <c r="E4973" t="s">
        <v>457</v>
      </c>
    </row>
    <row r="4974" spans="1:5" x14ac:dyDescent="0.2">
      <c r="A4974" t="s">
        <v>740</v>
      </c>
      <c r="B4974" t="s">
        <v>46</v>
      </c>
      <c r="C4974" t="s">
        <v>384</v>
      </c>
      <c r="D4974" t="s">
        <v>81</v>
      </c>
      <c r="E4974" t="s">
        <v>385</v>
      </c>
    </row>
    <row r="4975" spans="1:5" x14ac:dyDescent="0.2">
      <c r="A4975" t="s">
        <v>740</v>
      </c>
      <c r="B4975" t="s">
        <v>46</v>
      </c>
      <c r="C4975" t="s">
        <v>384</v>
      </c>
      <c r="D4975" t="s">
        <v>387</v>
      </c>
      <c r="E4975" t="s">
        <v>445</v>
      </c>
    </row>
    <row r="4976" spans="1:5" x14ac:dyDescent="0.2">
      <c r="A4976" t="s">
        <v>740</v>
      </c>
      <c r="B4976" t="s">
        <v>46</v>
      </c>
      <c r="C4976" t="s">
        <v>384</v>
      </c>
      <c r="D4976" t="s">
        <v>363</v>
      </c>
      <c r="E4976" t="s">
        <v>467</v>
      </c>
    </row>
    <row r="4977" spans="1:5" x14ac:dyDescent="0.2">
      <c r="A4977" t="s">
        <v>740</v>
      </c>
      <c r="B4977" t="s">
        <v>46</v>
      </c>
      <c r="C4977" t="s">
        <v>384</v>
      </c>
      <c r="D4977" t="s">
        <v>363</v>
      </c>
      <c r="E4977" t="s">
        <v>468</v>
      </c>
    </row>
    <row r="4978" spans="1:5" x14ac:dyDescent="0.2">
      <c r="A4978" t="s">
        <v>740</v>
      </c>
      <c r="B4978" t="s">
        <v>46</v>
      </c>
      <c r="C4978" t="s">
        <v>384</v>
      </c>
      <c r="D4978" t="s">
        <v>234</v>
      </c>
      <c r="E4978" t="s">
        <v>680</v>
      </c>
    </row>
    <row r="4979" spans="1:5" x14ac:dyDescent="0.2">
      <c r="A4979" t="s">
        <v>740</v>
      </c>
      <c r="B4979" t="s">
        <v>46</v>
      </c>
      <c r="C4979" t="s">
        <v>384</v>
      </c>
      <c r="D4979" t="s">
        <v>234</v>
      </c>
      <c r="E4979" t="s">
        <v>681</v>
      </c>
    </row>
    <row r="4980" spans="1:5" x14ac:dyDescent="0.2">
      <c r="A4980" t="s">
        <v>740</v>
      </c>
      <c r="B4980" t="s">
        <v>46</v>
      </c>
      <c r="C4980" t="s">
        <v>384</v>
      </c>
      <c r="D4980" t="s">
        <v>88</v>
      </c>
      <c r="E4980" t="s">
        <v>682</v>
      </c>
    </row>
    <row r="4981" spans="1:5" x14ac:dyDescent="0.2">
      <c r="A4981" t="s">
        <v>740</v>
      </c>
      <c r="B4981" t="s">
        <v>46</v>
      </c>
      <c r="C4981" t="s">
        <v>384</v>
      </c>
      <c r="D4981" t="s">
        <v>110</v>
      </c>
      <c r="E4981" t="s">
        <v>477</v>
      </c>
    </row>
    <row r="4982" spans="1:5" x14ac:dyDescent="0.2">
      <c r="A4982" t="s">
        <v>740</v>
      </c>
      <c r="B4982" t="s">
        <v>46</v>
      </c>
      <c r="C4982" t="s">
        <v>384</v>
      </c>
      <c r="D4982" t="s">
        <v>113</v>
      </c>
      <c r="E4982" t="s">
        <v>683</v>
      </c>
    </row>
    <row r="4983" spans="1:5" x14ac:dyDescent="0.2">
      <c r="A4983" t="s">
        <v>740</v>
      </c>
      <c r="B4983" t="s">
        <v>46</v>
      </c>
      <c r="C4983" t="s">
        <v>384</v>
      </c>
      <c r="D4983" t="s">
        <v>234</v>
      </c>
      <c r="E4983" t="s">
        <v>684</v>
      </c>
    </row>
    <row r="4984" spans="1:5" x14ac:dyDescent="0.2">
      <c r="A4984" t="s">
        <v>740</v>
      </c>
      <c r="B4984" t="s">
        <v>46</v>
      </c>
      <c r="C4984" t="s">
        <v>384</v>
      </c>
      <c r="D4984" t="s">
        <v>234</v>
      </c>
      <c r="E4984" t="s">
        <v>685</v>
      </c>
    </row>
    <row r="4985" spans="1:5" x14ac:dyDescent="0.2">
      <c r="A4985" t="s">
        <v>740</v>
      </c>
      <c r="B4985" t="s">
        <v>46</v>
      </c>
      <c r="C4985" t="s">
        <v>384</v>
      </c>
      <c r="D4985" t="s">
        <v>88</v>
      </c>
      <c r="E4985" t="s">
        <v>686</v>
      </c>
    </row>
    <row r="4986" spans="1:5" x14ac:dyDescent="0.2">
      <c r="A4986" t="s">
        <v>740</v>
      </c>
      <c r="B4986" t="s">
        <v>46</v>
      </c>
      <c r="C4986" t="s">
        <v>384</v>
      </c>
      <c r="D4986" t="s">
        <v>203</v>
      </c>
      <c r="E4986" t="s">
        <v>687</v>
      </c>
    </row>
    <row r="4987" spans="1:5" x14ac:dyDescent="0.2">
      <c r="A4987" t="s">
        <v>740</v>
      </c>
      <c r="B4987" t="s">
        <v>46</v>
      </c>
      <c r="C4987" t="s">
        <v>384</v>
      </c>
      <c r="D4987" t="s">
        <v>128</v>
      </c>
      <c r="E4987" t="s">
        <v>679</v>
      </c>
    </row>
    <row r="4988" spans="1:5" x14ac:dyDescent="0.2">
      <c r="A4988" t="s">
        <v>740</v>
      </c>
      <c r="B4988" t="s">
        <v>46</v>
      </c>
      <c r="C4988" t="s">
        <v>384</v>
      </c>
      <c r="D4988" t="s">
        <v>128</v>
      </c>
      <c r="E4988" t="s">
        <v>688</v>
      </c>
    </row>
    <row r="4989" spans="1:5" x14ac:dyDescent="0.2">
      <c r="A4989" t="s">
        <v>740</v>
      </c>
      <c r="B4989" t="s">
        <v>46</v>
      </c>
      <c r="C4989" t="s">
        <v>384</v>
      </c>
      <c r="D4989" t="s">
        <v>232</v>
      </c>
      <c r="E4989" t="s">
        <v>464</v>
      </c>
    </row>
    <row r="4990" spans="1:5" x14ac:dyDescent="0.2">
      <c r="A4990" t="s">
        <v>740</v>
      </c>
      <c r="B4990" t="s">
        <v>46</v>
      </c>
      <c r="C4990" t="s">
        <v>384</v>
      </c>
      <c r="D4990" t="s">
        <v>387</v>
      </c>
      <c r="E4990" t="s">
        <v>454</v>
      </c>
    </row>
    <row r="4991" spans="1:5" x14ac:dyDescent="0.2">
      <c r="A4991" t="s">
        <v>740</v>
      </c>
      <c r="B4991" t="s">
        <v>46</v>
      </c>
      <c r="C4991" t="s">
        <v>384</v>
      </c>
      <c r="D4991" t="s">
        <v>387</v>
      </c>
      <c r="E4991" t="s">
        <v>474</v>
      </c>
    </row>
    <row r="4992" spans="1:5" x14ac:dyDescent="0.2">
      <c r="A4992" t="s">
        <v>740</v>
      </c>
      <c r="B4992" t="s">
        <v>46</v>
      </c>
      <c r="C4992" t="s">
        <v>384</v>
      </c>
      <c r="D4992" t="s">
        <v>387</v>
      </c>
      <c r="E4992" t="s">
        <v>428</v>
      </c>
    </row>
    <row r="4993" spans="1:4" x14ac:dyDescent="0.2">
      <c r="A4993" t="s">
        <v>740</v>
      </c>
      <c r="B4993" t="s">
        <v>46</v>
      </c>
      <c r="C4993" t="s">
        <v>386</v>
      </c>
      <c r="D4993" t="s">
        <v>305</v>
      </c>
    </row>
    <row r="4994" spans="1:4" x14ac:dyDescent="0.2">
      <c r="A4994" t="s">
        <v>740</v>
      </c>
      <c r="B4994" t="s">
        <v>46</v>
      </c>
      <c r="C4994" t="s">
        <v>386</v>
      </c>
      <c r="D4994" t="s">
        <v>367</v>
      </c>
    </row>
    <row r="4995" spans="1:4" x14ac:dyDescent="0.2">
      <c r="A4995" t="s">
        <v>740</v>
      </c>
      <c r="B4995" t="s">
        <v>46</v>
      </c>
      <c r="C4995" t="s">
        <v>386</v>
      </c>
      <c r="D4995" t="s">
        <v>8</v>
      </c>
    </row>
    <row r="4996" spans="1:4" x14ac:dyDescent="0.2">
      <c r="A4996" t="s">
        <v>740</v>
      </c>
      <c r="B4996" t="s">
        <v>46</v>
      </c>
      <c r="C4996" t="s">
        <v>386</v>
      </c>
      <c r="D4996" t="s">
        <v>59</v>
      </c>
    </row>
    <row r="4997" spans="1:4" x14ac:dyDescent="0.2">
      <c r="A4997" t="s">
        <v>740</v>
      </c>
      <c r="B4997" t="s">
        <v>46</v>
      </c>
      <c r="C4997" t="s">
        <v>386</v>
      </c>
      <c r="D4997" t="s">
        <v>185</v>
      </c>
    </row>
    <row r="4998" spans="1:4" x14ac:dyDescent="0.2">
      <c r="A4998" t="s">
        <v>740</v>
      </c>
      <c r="B4998" t="s">
        <v>46</v>
      </c>
      <c r="C4998" t="s">
        <v>386</v>
      </c>
      <c r="D4998" t="s">
        <v>188</v>
      </c>
    </row>
    <row r="4999" spans="1:4" x14ac:dyDescent="0.2">
      <c r="A4999" t="s">
        <v>740</v>
      </c>
      <c r="B4999" t="s">
        <v>46</v>
      </c>
      <c r="C4999" t="s">
        <v>386</v>
      </c>
      <c r="D4999" t="s">
        <v>298</v>
      </c>
    </row>
    <row r="5000" spans="1:4" x14ac:dyDescent="0.2">
      <c r="A5000" t="s">
        <v>740</v>
      </c>
      <c r="B5000" t="s">
        <v>46</v>
      </c>
      <c r="C5000" t="s">
        <v>386</v>
      </c>
      <c r="D5000" t="s">
        <v>272</v>
      </c>
    </row>
    <row r="5001" spans="1:4" x14ac:dyDescent="0.2">
      <c r="A5001" t="s">
        <v>740</v>
      </c>
      <c r="B5001" t="s">
        <v>46</v>
      </c>
      <c r="C5001" t="s">
        <v>386</v>
      </c>
      <c r="D5001" t="s">
        <v>201</v>
      </c>
    </row>
    <row r="5002" spans="1:4" x14ac:dyDescent="0.2">
      <c r="A5002" t="s">
        <v>740</v>
      </c>
      <c r="B5002" t="s">
        <v>46</v>
      </c>
      <c r="C5002" t="s">
        <v>386</v>
      </c>
      <c r="D5002" t="s">
        <v>26</v>
      </c>
    </row>
    <row r="5003" spans="1:4" x14ac:dyDescent="0.2">
      <c r="A5003" t="s">
        <v>740</v>
      </c>
      <c r="B5003" t="s">
        <v>46</v>
      </c>
      <c r="C5003" t="s">
        <v>386</v>
      </c>
      <c r="D5003" t="s">
        <v>110</v>
      </c>
    </row>
    <row r="5004" spans="1:4" x14ac:dyDescent="0.2">
      <c r="A5004" t="s">
        <v>740</v>
      </c>
      <c r="B5004" t="s">
        <v>46</v>
      </c>
      <c r="C5004" t="s">
        <v>386</v>
      </c>
      <c r="D5004" t="s">
        <v>276</v>
      </c>
    </row>
    <row r="5005" spans="1:4" x14ac:dyDescent="0.2">
      <c r="A5005" t="s">
        <v>740</v>
      </c>
      <c r="B5005" t="s">
        <v>46</v>
      </c>
      <c r="C5005" t="s">
        <v>386</v>
      </c>
      <c r="D5005" t="s">
        <v>259</v>
      </c>
    </row>
    <row r="5006" spans="1:4" x14ac:dyDescent="0.2">
      <c r="A5006" t="s">
        <v>740</v>
      </c>
      <c r="B5006" t="s">
        <v>46</v>
      </c>
      <c r="C5006" t="s">
        <v>386</v>
      </c>
      <c r="D5006" t="s">
        <v>165</v>
      </c>
    </row>
    <row r="5007" spans="1:4" x14ac:dyDescent="0.2">
      <c r="A5007" t="s">
        <v>740</v>
      </c>
      <c r="B5007" t="s">
        <v>46</v>
      </c>
      <c r="C5007" t="s">
        <v>386</v>
      </c>
      <c r="D5007" t="s">
        <v>180</v>
      </c>
    </row>
    <row r="5008" spans="1:4" x14ac:dyDescent="0.2">
      <c r="A5008" t="s">
        <v>740</v>
      </c>
      <c r="B5008" t="s">
        <v>46</v>
      </c>
      <c r="C5008" t="s">
        <v>386</v>
      </c>
      <c r="D5008" t="s">
        <v>20</v>
      </c>
    </row>
    <row r="5009" spans="1:5" x14ac:dyDescent="0.2">
      <c r="A5009" t="s">
        <v>740</v>
      </c>
      <c r="B5009" t="s">
        <v>46</v>
      </c>
      <c r="C5009" t="s">
        <v>386</v>
      </c>
      <c r="D5009" t="s">
        <v>100</v>
      </c>
    </row>
    <row r="5010" spans="1:5" x14ac:dyDescent="0.2">
      <c r="A5010" t="s">
        <v>740</v>
      </c>
      <c r="B5010" t="s">
        <v>46</v>
      </c>
      <c r="C5010" t="s">
        <v>386</v>
      </c>
      <c r="D5010" t="s">
        <v>313</v>
      </c>
    </row>
    <row r="5011" spans="1:5" x14ac:dyDescent="0.2">
      <c r="A5011" t="s">
        <v>740</v>
      </c>
      <c r="B5011" t="s">
        <v>46</v>
      </c>
      <c r="C5011" t="s">
        <v>386</v>
      </c>
      <c r="D5011" t="s">
        <v>275</v>
      </c>
    </row>
    <row r="5012" spans="1:5" x14ac:dyDescent="0.2">
      <c r="A5012" t="s">
        <v>740</v>
      </c>
      <c r="B5012" t="s">
        <v>46</v>
      </c>
      <c r="C5012" t="s">
        <v>386</v>
      </c>
      <c r="D5012" t="s">
        <v>128</v>
      </c>
    </row>
    <row r="5013" spans="1:5" x14ac:dyDescent="0.2">
      <c r="A5013" t="s">
        <v>740</v>
      </c>
      <c r="B5013" t="s">
        <v>46</v>
      </c>
      <c r="C5013" t="s">
        <v>386</v>
      </c>
      <c r="D5013" t="s">
        <v>113</v>
      </c>
    </row>
    <row r="5014" spans="1:5" x14ac:dyDescent="0.2">
      <c r="A5014" t="s">
        <v>740</v>
      </c>
      <c r="B5014" t="s">
        <v>46</v>
      </c>
      <c r="C5014" t="s">
        <v>386</v>
      </c>
      <c r="D5014" t="s">
        <v>306</v>
      </c>
    </row>
    <row r="5015" spans="1:5" x14ac:dyDescent="0.2">
      <c r="A5015" t="s">
        <v>740</v>
      </c>
      <c r="B5015" t="s">
        <v>46</v>
      </c>
      <c r="C5015" t="s">
        <v>386</v>
      </c>
      <c r="D5015" t="s">
        <v>115</v>
      </c>
    </row>
    <row r="5016" spans="1:5" x14ac:dyDescent="0.2">
      <c r="A5016" t="s">
        <v>740</v>
      </c>
      <c r="B5016" t="s">
        <v>179</v>
      </c>
      <c r="C5016" t="s">
        <v>386</v>
      </c>
      <c r="D5016" t="s">
        <v>305</v>
      </c>
    </row>
    <row r="5017" spans="1:5" x14ac:dyDescent="0.2">
      <c r="A5017" t="s">
        <v>740</v>
      </c>
      <c r="B5017" t="s">
        <v>179</v>
      </c>
      <c r="C5017" t="s">
        <v>386</v>
      </c>
      <c r="D5017" t="s">
        <v>59</v>
      </c>
    </row>
    <row r="5018" spans="1:5" x14ac:dyDescent="0.2">
      <c r="A5018" t="s">
        <v>740</v>
      </c>
      <c r="B5018" t="s">
        <v>179</v>
      </c>
      <c r="C5018" t="s">
        <v>386</v>
      </c>
      <c r="D5018" t="s">
        <v>8</v>
      </c>
    </row>
    <row r="5019" spans="1:5" x14ac:dyDescent="0.2">
      <c r="A5019" t="s">
        <v>740</v>
      </c>
      <c r="B5019" t="s">
        <v>179</v>
      </c>
      <c r="C5019" t="s">
        <v>386</v>
      </c>
      <c r="D5019" t="s">
        <v>46</v>
      </c>
    </row>
    <row r="5020" spans="1:5" x14ac:dyDescent="0.2">
      <c r="A5020" t="s">
        <v>740</v>
      </c>
      <c r="B5020" t="s">
        <v>179</v>
      </c>
      <c r="C5020" t="s">
        <v>386</v>
      </c>
      <c r="D5020" t="s">
        <v>364</v>
      </c>
    </row>
    <row r="5021" spans="1:5" x14ac:dyDescent="0.2">
      <c r="A5021" t="s">
        <v>740</v>
      </c>
      <c r="B5021" t="s">
        <v>328</v>
      </c>
      <c r="C5021" t="s">
        <v>384</v>
      </c>
      <c r="D5021" t="s">
        <v>387</v>
      </c>
      <c r="E5021" t="s">
        <v>445</v>
      </c>
    </row>
    <row r="5022" spans="1:5" x14ac:dyDescent="0.2">
      <c r="A5022" t="s">
        <v>740</v>
      </c>
      <c r="B5022" t="s">
        <v>328</v>
      </c>
      <c r="C5022" t="s">
        <v>384</v>
      </c>
      <c r="D5022" t="s">
        <v>387</v>
      </c>
      <c r="E5022" t="s">
        <v>454</v>
      </c>
    </row>
    <row r="5023" spans="1:5" x14ac:dyDescent="0.2">
      <c r="A5023" t="s">
        <v>740</v>
      </c>
      <c r="B5023" t="s">
        <v>328</v>
      </c>
      <c r="C5023" t="s">
        <v>384</v>
      </c>
      <c r="D5023" t="s">
        <v>387</v>
      </c>
      <c r="E5023" t="s">
        <v>428</v>
      </c>
    </row>
    <row r="5024" spans="1:5" x14ac:dyDescent="0.2">
      <c r="A5024" t="s">
        <v>740</v>
      </c>
      <c r="B5024" t="s">
        <v>328</v>
      </c>
      <c r="C5024" t="s">
        <v>384</v>
      </c>
      <c r="D5024" t="s">
        <v>387</v>
      </c>
      <c r="E5024" t="s">
        <v>451</v>
      </c>
    </row>
    <row r="5025" spans="1:5" x14ac:dyDescent="0.2">
      <c r="A5025" t="s">
        <v>740</v>
      </c>
      <c r="B5025" t="s">
        <v>328</v>
      </c>
      <c r="C5025" t="s">
        <v>386</v>
      </c>
      <c r="D5025" t="s">
        <v>305</v>
      </c>
    </row>
    <row r="5026" spans="1:5" x14ac:dyDescent="0.2">
      <c r="A5026" t="s">
        <v>740</v>
      </c>
      <c r="B5026" t="s">
        <v>328</v>
      </c>
      <c r="C5026" t="s">
        <v>386</v>
      </c>
      <c r="D5026" t="s">
        <v>374</v>
      </c>
    </row>
    <row r="5027" spans="1:5" x14ac:dyDescent="0.2">
      <c r="A5027" t="s">
        <v>740</v>
      </c>
      <c r="B5027" t="s">
        <v>328</v>
      </c>
      <c r="C5027" t="s">
        <v>386</v>
      </c>
      <c r="D5027" t="s">
        <v>271</v>
      </c>
    </row>
    <row r="5028" spans="1:5" x14ac:dyDescent="0.2">
      <c r="A5028" t="s">
        <v>740</v>
      </c>
      <c r="B5028" t="s">
        <v>323</v>
      </c>
      <c r="C5028" t="s">
        <v>384</v>
      </c>
      <c r="D5028" t="s">
        <v>31</v>
      </c>
      <c r="E5028" t="s">
        <v>689</v>
      </c>
    </row>
    <row r="5029" spans="1:5" x14ac:dyDescent="0.2">
      <c r="A5029" t="s">
        <v>740</v>
      </c>
      <c r="B5029" t="s">
        <v>323</v>
      </c>
      <c r="C5029" t="s">
        <v>386</v>
      </c>
      <c r="D5029" t="s">
        <v>325</v>
      </c>
    </row>
    <row r="5030" spans="1:5" x14ac:dyDescent="0.2">
      <c r="A5030" t="s">
        <v>740</v>
      </c>
      <c r="B5030" t="s">
        <v>365</v>
      </c>
      <c r="C5030" t="s">
        <v>386</v>
      </c>
      <c r="D5030" t="s">
        <v>325</v>
      </c>
    </row>
    <row r="5031" spans="1:5" x14ac:dyDescent="0.2">
      <c r="A5031" t="s">
        <v>740</v>
      </c>
      <c r="B5031" t="s">
        <v>118</v>
      </c>
      <c r="C5031" t="s">
        <v>386</v>
      </c>
      <c r="D5031" t="s">
        <v>325</v>
      </c>
    </row>
    <row r="5032" spans="1:5" x14ac:dyDescent="0.2">
      <c r="A5032" t="s">
        <v>740</v>
      </c>
      <c r="B5032" t="s">
        <v>118</v>
      </c>
      <c r="C5032" t="s">
        <v>386</v>
      </c>
      <c r="D5032" t="s">
        <v>365</v>
      </c>
    </row>
    <row r="5033" spans="1:5" x14ac:dyDescent="0.2">
      <c r="A5033" t="s">
        <v>740</v>
      </c>
      <c r="B5033" t="s">
        <v>191</v>
      </c>
      <c r="C5033" t="s">
        <v>386</v>
      </c>
      <c r="D5033" t="s">
        <v>325</v>
      </c>
    </row>
    <row r="5034" spans="1:5" x14ac:dyDescent="0.2">
      <c r="A5034" t="s">
        <v>740</v>
      </c>
      <c r="B5034" t="s">
        <v>191</v>
      </c>
      <c r="C5034" t="s">
        <v>386</v>
      </c>
      <c r="D5034" t="s">
        <v>365</v>
      </c>
    </row>
    <row r="5035" spans="1:5" x14ac:dyDescent="0.2">
      <c r="A5035" t="s">
        <v>740</v>
      </c>
      <c r="B5035" t="s">
        <v>191</v>
      </c>
      <c r="C5035" t="s">
        <v>386</v>
      </c>
      <c r="D5035" t="s">
        <v>323</v>
      </c>
    </row>
    <row r="5036" spans="1:5" x14ac:dyDescent="0.2">
      <c r="A5036" t="s">
        <v>740</v>
      </c>
      <c r="B5036" t="s">
        <v>191</v>
      </c>
      <c r="C5036" t="s">
        <v>386</v>
      </c>
      <c r="D5036" t="s">
        <v>118</v>
      </c>
    </row>
    <row r="5037" spans="1:5" x14ac:dyDescent="0.2">
      <c r="A5037" t="s">
        <v>740</v>
      </c>
      <c r="B5037" t="s">
        <v>261</v>
      </c>
      <c r="C5037" t="s">
        <v>386</v>
      </c>
      <c r="D5037" t="s">
        <v>325</v>
      </c>
    </row>
    <row r="5038" spans="1:5" x14ac:dyDescent="0.2">
      <c r="A5038" t="s">
        <v>740</v>
      </c>
      <c r="B5038" t="s">
        <v>251</v>
      </c>
      <c r="C5038" t="s">
        <v>384</v>
      </c>
      <c r="D5038" t="s">
        <v>261</v>
      </c>
      <c r="E5038" t="s">
        <v>690</v>
      </c>
    </row>
    <row r="5039" spans="1:5" x14ac:dyDescent="0.2">
      <c r="A5039" t="s">
        <v>740</v>
      </c>
      <c r="B5039" t="s">
        <v>251</v>
      </c>
      <c r="C5039" t="s">
        <v>384</v>
      </c>
      <c r="D5039" t="s">
        <v>94</v>
      </c>
      <c r="E5039" t="s">
        <v>691</v>
      </c>
    </row>
    <row r="5040" spans="1:5" x14ac:dyDescent="0.2">
      <c r="A5040" t="s">
        <v>740</v>
      </c>
      <c r="B5040" t="s">
        <v>251</v>
      </c>
      <c r="C5040" t="s">
        <v>384</v>
      </c>
      <c r="D5040" t="s">
        <v>94</v>
      </c>
      <c r="E5040" t="s">
        <v>692</v>
      </c>
    </row>
    <row r="5041" spans="1:5" x14ac:dyDescent="0.2">
      <c r="A5041" t="s">
        <v>740</v>
      </c>
      <c r="B5041" t="s">
        <v>251</v>
      </c>
      <c r="C5041" t="s">
        <v>384</v>
      </c>
      <c r="D5041" t="s">
        <v>191</v>
      </c>
      <c r="E5041" t="s">
        <v>693</v>
      </c>
    </row>
    <row r="5042" spans="1:5" x14ac:dyDescent="0.2">
      <c r="A5042" t="s">
        <v>740</v>
      </c>
      <c r="B5042" t="s">
        <v>251</v>
      </c>
      <c r="C5042" t="s">
        <v>384</v>
      </c>
      <c r="D5042" t="s">
        <v>261</v>
      </c>
      <c r="E5042" t="s">
        <v>694</v>
      </c>
    </row>
    <row r="5043" spans="1:5" x14ac:dyDescent="0.2">
      <c r="A5043" t="s">
        <v>740</v>
      </c>
      <c r="B5043" t="s">
        <v>251</v>
      </c>
      <c r="C5043" t="s">
        <v>384</v>
      </c>
      <c r="D5043" t="s">
        <v>261</v>
      </c>
      <c r="E5043" t="s">
        <v>695</v>
      </c>
    </row>
    <row r="5044" spans="1:5" x14ac:dyDescent="0.2">
      <c r="A5044" t="s">
        <v>740</v>
      </c>
      <c r="B5044" t="s">
        <v>251</v>
      </c>
      <c r="C5044" t="s">
        <v>384</v>
      </c>
      <c r="D5044" t="s">
        <v>261</v>
      </c>
      <c r="E5044" t="s">
        <v>696</v>
      </c>
    </row>
    <row r="5045" spans="1:5" x14ac:dyDescent="0.2">
      <c r="A5045" t="s">
        <v>740</v>
      </c>
      <c r="B5045" t="s">
        <v>251</v>
      </c>
      <c r="C5045" t="s">
        <v>384</v>
      </c>
      <c r="D5045" t="s">
        <v>261</v>
      </c>
      <c r="E5045" t="s">
        <v>697</v>
      </c>
    </row>
    <row r="5046" spans="1:5" x14ac:dyDescent="0.2">
      <c r="A5046" t="s">
        <v>740</v>
      </c>
      <c r="B5046" t="s">
        <v>251</v>
      </c>
      <c r="C5046" t="s">
        <v>384</v>
      </c>
      <c r="D5046" t="s">
        <v>261</v>
      </c>
      <c r="E5046" t="s">
        <v>698</v>
      </c>
    </row>
    <row r="5047" spans="1:5" x14ac:dyDescent="0.2">
      <c r="A5047" t="s">
        <v>740</v>
      </c>
      <c r="B5047" t="s">
        <v>251</v>
      </c>
      <c r="C5047" t="s">
        <v>384</v>
      </c>
      <c r="D5047" t="s">
        <v>261</v>
      </c>
      <c r="E5047" t="s">
        <v>699</v>
      </c>
    </row>
    <row r="5048" spans="1:5" x14ac:dyDescent="0.2">
      <c r="A5048" t="s">
        <v>740</v>
      </c>
      <c r="B5048" t="s">
        <v>251</v>
      </c>
      <c r="C5048" t="s">
        <v>384</v>
      </c>
      <c r="D5048" t="s">
        <v>261</v>
      </c>
      <c r="E5048" t="s">
        <v>700</v>
      </c>
    </row>
    <row r="5049" spans="1:5" x14ac:dyDescent="0.2">
      <c r="A5049" t="s">
        <v>740</v>
      </c>
      <c r="B5049" t="s">
        <v>251</v>
      </c>
      <c r="C5049" t="s">
        <v>384</v>
      </c>
      <c r="D5049" t="s">
        <v>235</v>
      </c>
      <c r="E5049" t="s">
        <v>701</v>
      </c>
    </row>
    <row r="5050" spans="1:5" x14ac:dyDescent="0.2">
      <c r="A5050" t="s">
        <v>740</v>
      </c>
      <c r="B5050" t="s">
        <v>12</v>
      </c>
      <c r="C5050" t="s">
        <v>384</v>
      </c>
      <c r="D5050" t="s">
        <v>51</v>
      </c>
      <c r="E5050" t="s">
        <v>702</v>
      </c>
    </row>
    <row r="5051" spans="1:5" x14ac:dyDescent="0.2">
      <c r="A5051" t="s">
        <v>740</v>
      </c>
      <c r="B5051" t="s">
        <v>187</v>
      </c>
      <c r="C5051" t="s">
        <v>386</v>
      </c>
      <c r="D5051" t="s">
        <v>79</v>
      </c>
    </row>
    <row r="5052" spans="1:5" x14ac:dyDescent="0.2">
      <c r="A5052" t="s">
        <v>740</v>
      </c>
      <c r="B5052" t="s">
        <v>155</v>
      </c>
      <c r="C5052" t="s">
        <v>384</v>
      </c>
      <c r="D5052" t="s">
        <v>387</v>
      </c>
      <c r="E5052" t="s">
        <v>454</v>
      </c>
    </row>
    <row r="5053" spans="1:5" x14ac:dyDescent="0.2">
      <c r="A5053" t="s">
        <v>740</v>
      </c>
      <c r="B5053" t="s">
        <v>155</v>
      </c>
      <c r="C5053" t="s">
        <v>384</v>
      </c>
      <c r="D5053" t="s">
        <v>283</v>
      </c>
      <c r="E5053" t="s">
        <v>395</v>
      </c>
    </row>
    <row r="5054" spans="1:5" x14ac:dyDescent="0.2">
      <c r="A5054" t="s">
        <v>740</v>
      </c>
      <c r="B5054" t="s">
        <v>104</v>
      </c>
      <c r="C5054" t="s">
        <v>384</v>
      </c>
      <c r="D5054" t="s">
        <v>387</v>
      </c>
      <c r="E5054" t="s">
        <v>454</v>
      </c>
    </row>
    <row r="5055" spans="1:5" x14ac:dyDescent="0.2">
      <c r="A5055" t="s">
        <v>740</v>
      </c>
      <c r="B5055" t="s">
        <v>104</v>
      </c>
      <c r="C5055" t="s">
        <v>386</v>
      </c>
      <c r="D5055" t="s">
        <v>155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5"/>
  <sheetViews>
    <sheetView workbookViewId="0"/>
  </sheetViews>
  <sheetFormatPr baseColWidth="10" defaultRowHeight="16" x14ac:dyDescent="0.2"/>
  <cols>
    <col min="1" max="1" width="66.83203125" bestFit="1" customWidth="1"/>
    <col min="2" max="2" width="21.83203125" bestFit="1" customWidth="1"/>
    <col min="3" max="3" width="66.83203125" bestFit="1" customWidth="1"/>
    <col min="4" max="4" width="26.33203125" bestFit="1" customWidth="1"/>
    <col min="5" max="5" width="15.5" bestFit="1" customWidth="1"/>
    <col min="6" max="6" width="14.5" bestFit="1" customWidth="1"/>
  </cols>
  <sheetData>
    <row r="1" spans="1:8" x14ac:dyDescent="0.2">
      <c r="A1" t="s">
        <v>709</v>
      </c>
      <c r="B1" t="s">
        <v>722</v>
      </c>
      <c r="C1" t="s">
        <v>723</v>
      </c>
      <c r="D1" t="s">
        <v>726</v>
      </c>
      <c r="E1" t="s">
        <v>375</v>
      </c>
      <c r="F1" t="s">
        <v>376</v>
      </c>
      <c r="G1" t="s">
        <v>379</v>
      </c>
      <c r="H1" t="s">
        <v>380</v>
      </c>
    </row>
    <row r="2" spans="1:8" x14ac:dyDescent="0.2">
      <c r="A2" t="s">
        <v>16</v>
      </c>
      <c r="B2">
        <v>18</v>
      </c>
      <c r="C2" t="s">
        <v>16</v>
      </c>
      <c r="D2">
        <v>18</v>
      </c>
      <c r="E2" t="b">
        <f>IF(Table3[[#This Row],[Control Bundle]]=Table3[[#This Row],[Refactored Bundle]],TRUE,FALSE)</f>
        <v>1</v>
      </c>
      <c r="F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">
        <f>Table3[[#This Row],[Control Classpath Size]]-Table3[[#This Row],[Refactored Classpath SizeR]]</f>
        <v>0</v>
      </c>
      <c r="H2">
        <f>IF(Table3[[#This Row],[Control Classpath Size]]=0,0,Table3[[#This Row],[Absolute Diff?]]/Table3[[#This Row],[Control Classpath Size]])</f>
        <v>0</v>
      </c>
    </row>
    <row r="3" spans="1:8" x14ac:dyDescent="0.2">
      <c r="A3" t="s">
        <v>202</v>
      </c>
      <c r="B3">
        <v>1105</v>
      </c>
      <c r="C3" t="s">
        <v>202</v>
      </c>
      <c r="D3">
        <v>1105</v>
      </c>
      <c r="E3" t="b">
        <f>IF(Table3[[#This Row],[Control Bundle]]=Table3[[#This Row],[Refactored Bundle]],TRUE,FALSE)</f>
        <v>1</v>
      </c>
      <c r="F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">
        <f>Table3[[#This Row],[Control Classpath Size]]-Table3[[#This Row],[Refactored Classpath SizeR]]</f>
        <v>0</v>
      </c>
      <c r="H3">
        <f>IF(Table3[[#This Row],[Control Classpath Size]]=0,0,Table3[[#This Row],[Absolute Diff?]]/Table3[[#This Row],[Control Classpath Size]])</f>
        <v>0</v>
      </c>
    </row>
    <row r="4" spans="1:8" x14ac:dyDescent="0.2">
      <c r="A4" t="s">
        <v>109</v>
      </c>
      <c r="B4">
        <v>164</v>
      </c>
      <c r="C4" t="s">
        <v>109</v>
      </c>
      <c r="D4">
        <v>164</v>
      </c>
      <c r="E4" t="b">
        <f>IF(Table3[[#This Row],[Control Bundle]]=Table3[[#This Row],[Refactored Bundle]],TRUE,FALSE)</f>
        <v>1</v>
      </c>
      <c r="F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">
        <f>Table3[[#This Row],[Control Classpath Size]]-Table3[[#This Row],[Refactored Classpath SizeR]]</f>
        <v>0</v>
      </c>
      <c r="H4">
        <f>IF(Table3[[#This Row],[Control Classpath Size]]=0,0,Table3[[#This Row],[Absolute Diff?]]/Table3[[#This Row],[Control Classpath Size]])</f>
        <v>0</v>
      </c>
    </row>
    <row r="5" spans="1:8" x14ac:dyDescent="0.2">
      <c r="A5" t="s">
        <v>133</v>
      </c>
      <c r="B5">
        <v>74</v>
      </c>
      <c r="C5" t="s">
        <v>133</v>
      </c>
      <c r="D5">
        <v>74</v>
      </c>
      <c r="E5" t="b">
        <f>IF(Table3[[#This Row],[Control Bundle]]=Table3[[#This Row],[Refactored Bundle]],TRUE,FALSE)</f>
        <v>1</v>
      </c>
      <c r="F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">
        <f>Table3[[#This Row],[Control Classpath Size]]-Table3[[#This Row],[Refactored Classpath SizeR]]</f>
        <v>0</v>
      </c>
      <c r="H5">
        <f>IF(Table3[[#This Row],[Control Classpath Size]]=0,0,Table3[[#This Row],[Absolute Diff?]]/Table3[[#This Row],[Control Classpath Size]])</f>
        <v>0</v>
      </c>
    </row>
    <row r="6" spans="1:8" x14ac:dyDescent="0.2">
      <c r="A6" t="s">
        <v>322</v>
      </c>
      <c r="B6">
        <v>15</v>
      </c>
      <c r="C6" t="s">
        <v>322</v>
      </c>
      <c r="D6">
        <v>15</v>
      </c>
      <c r="E6" t="b">
        <f>IF(Table3[[#This Row],[Control Bundle]]=Table3[[#This Row],[Refactored Bundle]],TRUE,FALSE)</f>
        <v>1</v>
      </c>
      <c r="F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">
        <f>Table3[[#This Row],[Control Classpath Size]]-Table3[[#This Row],[Refactored Classpath SizeR]]</f>
        <v>0</v>
      </c>
      <c r="H6">
        <f>IF(Table3[[#This Row],[Control Classpath Size]]=0,0,Table3[[#This Row],[Absolute Diff?]]/Table3[[#This Row],[Control Classpath Size]])</f>
        <v>0</v>
      </c>
    </row>
    <row r="7" spans="1:8" x14ac:dyDescent="0.2">
      <c r="A7" t="s">
        <v>349</v>
      </c>
      <c r="B7">
        <v>31</v>
      </c>
      <c r="C7" t="s">
        <v>349</v>
      </c>
      <c r="D7">
        <v>31</v>
      </c>
      <c r="E7" t="b">
        <f>IF(Table3[[#This Row],[Control Bundle]]=Table3[[#This Row],[Refactored Bundle]],TRUE,FALSE)</f>
        <v>1</v>
      </c>
      <c r="F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">
        <f>Table3[[#This Row],[Control Classpath Size]]-Table3[[#This Row],[Refactored Classpath SizeR]]</f>
        <v>0</v>
      </c>
      <c r="H7">
        <f>IF(Table3[[#This Row],[Control Classpath Size]]=0,0,Table3[[#This Row],[Absolute Diff?]]/Table3[[#This Row],[Control Classpath Size]])</f>
        <v>0</v>
      </c>
    </row>
    <row r="8" spans="1:8" x14ac:dyDescent="0.2">
      <c r="A8" t="s">
        <v>81</v>
      </c>
      <c r="B8">
        <v>6</v>
      </c>
      <c r="C8" t="s">
        <v>81</v>
      </c>
      <c r="D8">
        <v>6</v>
      </c>
      <c r="E8" t="b">
        <f>IF(Table3[[#This Row],[Control Bundle]]=Table3[[#This Row],[Refactored Bundle]],TRUE,FALSE)</f>
        <v>1</v>
      </c>
      <c r="F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">
        <f>Table3[[#This Row],[Control Classpath Size]]-Table3[[#This Row],[Refactored Classpath SizeR]]</f>
        <v>0</v>
      </c>
      <c r="H8">
        <f>IF(Table3[[#This Row],[Control Classpath Size]]=0,0,Table3[[#This Row],[Absolute Diff?]]/Table3[[#This Row],[Control Classpath Size]])</f>
        <v>0</v>
      </c>
    </row>
    <row r="9" spans="1:8" x14ac:dyDescent="0.2">
      <c r="A9" t="s">
        <v>226</v>
      </c>
      <c r="B9">
        <v>79</v>
      </c>
      <c r="C9" t="s">
        <v>226</v>
      </c>
      <c r="D9">
        <v>79</v>
      </c>
      <c r="E9" t="b">
        <f>IF(Table3[[#This Row],[Control Bundle]]=Table3[[#This Row],[Refactored Bundle]],TRUE,FALSE)</f>
        <v>1</v>
      </c>
      <c r="F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">
        <f>Table3[[#This Row],[Control Classpath Size]]-Table3[[#This Row],[Refactored Classpath SizeR]]</f>
        <v>0</v>
      </c>
      <c r="H9">
        <f>IF(Table3[[#This Row],[Control Classpath Size]]=0,0,Table3[[#This Row],[Absolute Diff?]]/Table3[[#This Row],[Control Classpath Size]])</f>
        <v>0</v>
      </c>
    </row>
    <row r="10" spans="1:8" x14ac:dyDescent="0.2">
      <c r="A10" t="s">
        <v>182</v>
      </c>
      <c r="B10">
        <v>58</v>
      </c>
      <c r="C10" t="s">
        <v>182</v>
      </c>
      <c r="D10">
        <v>58</v>
      </c>
      <c r="E10" t="b">
        <f>IF(Table3[[#This Row],[Control Bundle]]=Table3[[#This Row],[Refactored Bundle]],TRUE,FALSE)</f>
        <v>1</v>
      </c>
      <c r="F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">
        <f>Table3[[#This Row],[Control Classpath Size]]-Table3[[#This Row],[Refactored Classpath SizeR]]</f>
        <v>0</v>
      </c>
      <c r="H10">
        <f>IF(Table3[[#This Row],[Control Classpath Size]]=0,0,Table3[[#This Row],[Absolute Diff?]]/Table3[[#This Row],[Control Classpath Size]])</f>
        <v>0</v>
      </c>
    </row>
    <row r="11" spans="1:8" x14ac:dyDescent="0.2">
      <c r="A11" t="s">
        <v>1</v>
      </c>
      <c r="B11">
        <v>303</v>
      </c>
      <c r="C11" t="s">
        <v>1</v>
      </c>
      <c r="D11">
        <v>303</v>
      </c>
      <c r="E11" t="b">
        <f>IF(Table3[[#This Row],[Control Bundle]]=Table3[[#This Row],[Refactored Bundle]],TRUE,FALSE)</f>
        <v>1</v>
      </c>
      <c r="F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">
        <f>Table3[[#This Row],[Control Classpath Size]]-Table3[[#This Row],[Refactored Classpath SizeR]]</f>
        <v>0</v>
      </c>
      <c r="H11">
        <f>IF(Table3[[#This Row],[Control Classpath Size]]=0,0,Table3[[#This Row],[Absolute Diff?]]/Table3[[#This Row],[Control Classpath Size]])</f>
        <v>0</v>
      </c>
    </row>
    <row r="12" spans="1:8" x14ac:dyDescent="0.2">
      <c r="A12" t="s">
        <v>94</v>
      </c>
      <c r="B12">
        <v>1323</v>
      </c>
      <c r="C12" t="s">
        <v>94</v>
      </c>
      <c r="D12">
        <v>1323</v>
      </c>
      <c r="E12" t="b">
        <f>IF(Table3[[#This Row],[Control Bundle]]=Table3[[#This Row],[Refactored Bundle]],TRUE,FALSE)</f>
        <v>1</v>
      </c>
      <c r="F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">
        <f>Table3[[#This Row],[Control Classpath Size]]-Table3[[#This Row],[Refactored Classpath SizeR]]</f>
        <v>0</v>
      </c>
      <c r="H12">
        <f>IF(Table3[[#This Row],[Control Classpath Size]]=0,0,Table3[[#This Row],[Absolute Diff?]]/Table3[[#This Row],[Control Classpath Size]])</f>
        <v>0</v>
      </c>
    </row>
    <row r="13" spans="1:8" x14ac:dyDescent="0.2">
      <c r="A13" t="s">
        <v>154</v>
      </c>
      <c r="B13">
        <v>232</v>
      </c>
      <c r="C13" t="s">
        <v>154</v>
      </c>
      <c r="D13">
        <v>232</v>
      </c>
      <c r="E13" t="b">
        <f>IF(Table3[[#This Row],[Control Bundle]]=Table3[[#This Row],[Refactored Bundle]],TRUE,FALSE)</f>
        <v>1</v>
      </c>
      <c r="F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">
        <f>Table3[[#This Row],[Control Classpath Size]]-Table3[[#This Row],[Refactored Classpath SizeR]]</f>
        <v>0</v>
      </c>
      <c r="H13">
        <f>IF(Table3[[#This Row],[Control Classpath Size]]=0,0,Table3[[#This Row],[Absolute Diff?]]/Table3[[#This Row],[Control Classpath Size]])</f>
        <v>0</v>
      </c>
    </row>
    <row r="14" spans="1:8" x14ac:dyDescent="0.2">
      <c r="A14" t="s">
        <v>138</v>
      </c>
      <c r="B14">
        <v>85</v>
      </c>
      <c r="C14" t="s">
        <v>138</v>
      </c>
      <c r="D14">
        <v>85</v>
      </c>
      <c r="E14" t="b">
        <f>IF(Table3[[#This Row],[Control Bundle]]=Table3[[#This Row],[Refactored Bundle]],TRUE,FALSE)</f>
        <v>1</v>
      </c>
      <c r="F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">
        <f>Table3[[#This Row],[Control Classpath Size]]-Table3[[#This Row],[Refactored Classpath SizeR]]</f>
        <v>0</v>
      </c>
      <c r="H14">
        <f>IF(Table3[[#This Row],[Control Classpath Size]]=0,0,Table3[[#This Row],[Absolute Diff?]]/Table3[[#This Row],[Control Classpath Size]])</f>
        <v>0</v>
      </c>
    </row>
    <row r="15" spans="1:8" x14ac:dyDescent="0.2">
      <c r="A15" t="s">
        <v>22</v>
      </c>
      <c r="B15">
        <v>85</v>
      </c>
      <c r="C15" t="s">
        <v>22</v>
      </c>
      <c r="D15">
        <v>85</v>
      </c>
      <c r="E15" t="b">
        <f>IF(Table3[[#This Row],[Control Bundle]]=Table3[[#This Row],[Refactored Bundle]],TRUE,FALSE)</f>
        <v>1</v>
      </c>
      <c r="F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">
        <f>Table3[[#This Row],[Control Classpath Size]]-Table3[[#This Row],[Refactored Classpath SizeR]]</f>
        <v>0</v>
      </c>
      <c r="H15">
        <f>IF(Table3[[#This Row],[Control Classpath Size]]=0,0,Table3[[#This Row],[Absolute Diff?]]/Table3[[#This Row],[Control Classpath Size]])</f>
        <v>0</v>
      </c>
    </row>
    <row r="16" spans="1:8" x14ac:dyDescent="0.2">
      <c r="A16" t="s">
        <v>153</v>
      </c>
      <c r="B16">
        <v>76</v>
      </c>
      <c r="C16" t="s">
        <v>153</v>
      </c>
      <c r="D16">
        <v>76</v>
      </c>
      <c r="E16" t="b">
        <f>IF(Table3[[#This Row],[Control Bundle]]=Table3[[#This Row],[Refactored Bundle]],TRUE,FALSE)</f>
        <v>1</v>
      </c>
      <c r="F1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">
        <f>Table3[[#This Row],[Control Classpath Size]]-Table3[[#This Row],[Refactored Classpath SizeR]]</f>
        <v>0</v>
      </c>
      <c r="H16">
        <f>IF(Table3[[#This Row],[Control Classpath Size]]=0,0,Table3[[#This Row],[Absolute Diff?]]/Table3[[#This Row],[Control Classpath Size]])</f>
        <v>0</v>
      </c>
    </row>
    <row r="17" spans="1:8" x14ac:dyDescent="0.2">
      <c r="A17" t="s">
        <v>161</v>
      </c>
      <c r="B17">
        <v>44</v>
      </c>
      <c r="C17" t="s">
        <v>161</v>
      </c>
      <c r="D17">
        <v>44</v>
      </c>
      <c r="E17" t="b">
        <f>IF(Table3[[#This Row],[Control Bundle]]=Table3[[#This Row],[Refactored Bundle]],TRUE,FALSE)</f>
        <v>1</v>
      </c>
      <c r="F1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">
        <f>Table3[[#This Row],[Control Classpath Size]]-Table3[[#This Row],[Refactored Classpath SizeR]]</f>
        <v>0</v>
      </c>
      <c r="H17">
        <f>IF(Table3[[#This Row],[Control Classpath Size]]=0,0,Table3[[#This Row],[Absolute Diff?]]/Table3[[#This Row],[Control Classpath Size]])</f>
        <v>0</v>
      </c>
    </row>
    <row r="18" spans="1:8" x14ac:dyDescent="0.2">
      <c r="A18" t="s">
        <v>353</v>
      </c>
      <c r="B18">
        <v>108</v>
      </c>
      <c r="C18" t="s">
        <v>353</v>
      </c>
      <c r="D18">
        <v>108</v>
      </c>
      <c r="E18" t="b">
        <f>IF(Table3[[#This Row],[Control Bundle]]=Table3[[#This Row],[Refactored Bundle]],TRUE,FALSE)</f>
        <v>1</v>
      </c>
      <c r="F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">
        <f>Table3[[#This Row],[Control Classpath Size]]-Table3[[#This Row],[Refactored Classpath SizeR]]</f>
        <v>0</v>
      </c>
      <c r="H18">
        <f>IF(Table3[[#This Row],[Control Classpath Size]]=0,0,Table3[[#This Row],[Absolute Diff?]]/Table3[[#This Row],[Control Classpath Size]])</f>
        <v>0</v>
      </c>
    </row>
    <row r="19" spans="1:8" x14ac:dyDescent="0.2">
      <c r="A19" t="s">
        <v>345</v>
      </c>
      <c r="B19">
        <v>181</v>
      </c>
      <c r="C19" t="s">
        <v>345</v>
      </c>
      <c r="D19">
        <v>181</v>
      </c>
      <c r="E19" t="b">
        <f>IF(Table3[[#This Row],[Control Bundle]]=Table3[[#This Row],[Refactored Bundle]],TRUE,FALSE)</f>
        <v>1</v>
      </c>
      <c r="F1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">
        <f>Table3[[#This Row],[Control Classpath Size]]-Table3[[#This Row],[Refactored Classpath SizeR]]</f>
        <v>0</v>
      </c>
      <c r="H19">
        <f>IF(Table3[[#This Row],[Control Classpath Size]]=0,0,Table3[[#This Row],[Absolute Diff?]]/Table3[[#This Row],[Control Classpath Size]])</f>
        <v>0</v>
      </c>
    </row>
    <row r="20" spans="1:8" x14ac:dyDescent="0.2">
      <c r="A20" t="s">
        <v>209</v>
      </c>
      <c r="B20">
        <v>28</v>
      </c>
      <c r="C20" t="s">
        <v>209</v>
      </c>
      <c r="D20">
        <v>28</v>
      </c>
      <c r="E20" t="b">
        <f>IF(Table3[[#This Row],[Control Bundle]]=Table3[[#This Row],[Refactored Bundle]],TRUE,FALSE)</f>
        <v>1</v>
      </c>
      <c r="F2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">
        <f>Table3[[#This Row],[Control Classpath Size]]-Table3[[#This Row],[Refactored Classpath SizeR]]</f>
        <v>0</v>
      </c>
      <c r="H20">
        <f>IF(Table3[[#This Row],[Control Classpath Size]]=0,0,Table3[[#This Row],[Absolute Diff?]]/Table3[[#This Row],[Control Classpath Size]])</f>
        <v>0</v>
      </c>
    </row>
    <row r="21" spans="1:8" x14ac:dyDescent="0.2">
      <c r="A21" t="s">
        <v>19</v>
      </c>
      <c r="B21">
        <v>536</v>
      </c>
      <c r="C21" t="s">
        <v>19</v>
      </c>
      <c r="D21">
        <v>536</v>
      </c>
      <c r="E21" t="b">
        <f>IF(Table3[[#This Row],[Control Bundle]]=Table3[[#This Row],[Refactored Bundle]],TRUE,FALSE)</f>
        <v>1</v>
      </c>
      <c r="F2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">
        <f>Table3[[#This Row],[Control Classpath Size]]-Table3[[#This Row],[Refactored Classpath SizeR]]</f>
        <v>0</v>
      </c>
      <c r="H21">
        <f>IF(Table3[[#This Row],[Control Classpath Size]]=0,0,Table3[[#This Row],[Absolute Diff?]]/Table3[[#This Row],[Control Classpath Size]])</f>
        <v>0</v>
      </c>
    </row>
    <row r="22" spans="1:8" x14ac:dyDescent="0.2">
      <c r="A22" t="s">
        <v>13</v>
      </c>
      <c r="B22">
        <v>232</v>
      </c>
      <c r="C22" t="s">
        <v>13</v>
      </c>
      <c r="D22">
        <v>232</v>
      </c>
      <c r="E22" t="b">
        <f>IF(Table3[[#This Row],[Control Bundle]]=Table3[[#This Row],[Refactored Bundle]],TRUE,FALSE)</f>
        <v>1</v>
      </c>
      <c r="F2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">
        <f>Table3[[#This Row],[Control Classpath Size]]-Table3[[#This Row],[Refactored Classpath SizeR]]</f>
        <v>0</v>
      </c>
      <c r="H22">
        <f>IF(Table3[[#This Row],[Control Classpath Size]]=0,0,Table3[[#This Row],[Absolute Diff?]]/Table3[[#This Row],[Control Classpath Size]])</f>
        <v>0</v>
      </c>
    </row>
    <row r="23" spans="1:8" x14ac:dyDescent="0.2">
      <c r="A23" t="s">
        <v>278</v>
      </c>
      <c r="B23">
        <v>605</v>
      </c>
      <c r="C23" t="s">
        <v>278</v>
      </c>
      <c r="D23">
        <v>605</v>
      </c>
      <c r="E23" t="b">
        <f>IF(Table3[[#This Row],[Control Bundle]]=Table3[[#This Row],[Refactored Bundle]],TRUE,FALSE)</f>
        <v>1</v>
      </c>
      <c r="F2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">
        <f>Table3[[#This Row],[Control Classpath Size]]-Table3[[#This Row],[Refactored Classpath SizeR]]</f>
        <v>0</v>
      </c>
      <c r="H23">
        <f>IF(Table3[[#This Row],[Control Classpath Size]]=0,0,Table3[[#This Row],[Absolute Diff?]]/Table3[[#This Row],[Control Classpath Size]])</f>
        <v>0</v>
      </c>
    </row>
    <row r="24" spans="1:8" x14ac:dyDescent="0.2">
      <c r="A24" t="s">
        <v>17</v>
      </c>
      <c r="B24">
        <v>286</v>
      </c>
      <c r="C24" t="s">
        <v>17</v>
      </c>
      <c r="D24">
        <v>286</v>
      </c>
      <c r="E24" t="b">
        <f>IF(Table3[[#This Row],[Control Bundle]]=Table3[[#This Row],[Refactored Bundle]],TRUE,FALSE)</f>
        <v>1</v>
      </c>
      <c r="F2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">
        <f>Table3[[#This Row],[Control Classpath Size]]-Table3[[#This Row],[Refactored Classpath SizeR]]</f>
        <v>0</v>
      </c>
      <c r="H24">
        <f>IF(Table3[[#This Row],[Control Classpath Size]]=0,0,Table3[[#This Row],[Absolute Diff?]]/Table3[[#This Row],[Control Classpath Size]])</f>
        <v>0</v>
      </c>
    </row>
    <row r="25" spans="1:8" x14ac:dyDescent="0.2">
      <c r="A25" t="s">
        <v>108</v>
      </c>
      <c r="B25">
        <v>946</v>
      </c>
      <c r="C25" t="s">
        <v>108</v>
      </c>
      <c r="D25">
        <v>946</v>
      </c>
      <c r="E25" t="b">
        <f>IF(Table3[[#This Row],[Control Bundle]]=Table3[[#This Row],[Refactored Bundle]],TRUE,FALSE)</f>
        <v>1</v>
      </c>
      <c r="F2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">
        <f>Table3[[#This Row],[Control Classpath Size]]-Table3[[#This Row],[Refactored Classpath SizeR]]</f>
        <v>0</v>
      </c>
      <c r="H25">
        <f>IF(Table3[[#This Row],[Control Classpath Size]]=0,0,Table3[[#This Row],[Absolute Diff?]]/Table3[[#This Row],[Control Classpath Size]])</f>
        <v>0</v>
      </c>
    </row>
    <row r="26" spans="1:8" x14ac:dyDescent="0.2">
      <c r="A26" t="s">
        <v>54</v>
      </c>
      <c r="B26">
        <v>437</v>
      </c>
      <c r="C26" t="s">
        <v>54</v>
      </c>
      <c r="D26">
        <v>437</v>
      </c>
      <c r="E26" t="b">
        <f>IF(Table3[[#This Row],[Control Bundle]]=Table3[[#This Row],[Refactored Bundle]],TRUE,FALSE)</f>
        <v>1</v>
      </c>
      <c r="F2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">
        <f>Table3[[#This Row],[Control Classpath Size]]-Table3[[#This Row],[Refactored Classpath SizeR]]</f>
        <v>0</v>
      </c>
      <c r="H26">
        <f>IF(Table3[[#This Row],[Control Classpath Size]]=0,0,Table3[[#This Row],[Absolute Diff?]]/Table3[[#This Row],[Control Classpath Size]])</f>
        <v>0</v>
      </c>
    </row>
    <row r="27" spans="1:8" x14ac:dyDescent="0.2">
      <c r="A27" t="s">
        <v>264</v>
      </c>
      <c r="B27">
        <v>268</v>
      </c>
      <c r="C27" t="s">
        <v>264</v>
      </c>
      <c r="D27">
        <v>268</v>
      </c>
      <c r="E27" t="b">
        <f>IF(Table3[[#This Row],[Control Bundle]]=Table3[[#This Row],[Refactored Bundle]],TRUE,FALSE)</f>
        <v>1</v>
      </c>
      <c r="F2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">
        <f>Table3[[#This Row],[Control Classpath Size]]-Table3[[#This Row],[Refactored Classpath SizeR]]</f>
        <v>0</v>
      </c>
      <c r="H27">
        <f>IF(Table3[[#This Row],[Control Classpath Size]]=0,0,Table3[[#This Row],[Absolute Diff?]]/Table3[[#This Row],[Control Classpath Size]])</f>
        <v>0</v>
      </c>
    </row>
    <row r="28" spans="1:8" x14ac:dyDescent="0.2">
      <c r="A28" t="s">
        <v>31</v>
      </c>
      <c r="B28">
        <v>73</v>
      </c>
      <c r="C28" t="s">
        <v>31</v>
      </c>
      <c r="D28">
        <v>73</v>
      </c>
      <c r="E28" t="b">
        <f>IF(Table3[[#This Row],[Control Bundle]]=Table3[[#This Row],[Refactored Bundle]],TRUE,FALSE)</f>
        <v>1</v>
      </c>
      <c r="F2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">
        <f>Table3[[#This Row],[Control Classpath Size]]-Table3[[#This Row],[Refactored Classpath SizeR]]</f>
        <v>0</v>
      </c>
      <c r="H28">
        <f>IF(Table3[[#This Row],[Control Classpath Size]]=0,0,Table3[[#This Row],[Absolute Diff?]]/Table3[[#This Row],[Control Classpath Size]])</f>
        <v>0</v>
      </c>
    </row>
    <row r="29" spans="1:8" x14ac:dyDescent="0.2">
      <c r="A29" t="s">
        <v>76</v>
      </c>
      <c r="B29">
        <v>27</v>
      </c>
      <c r="C29" t="s">
        <v>76</v>
      </c>
      <c r="D29">
        <v>27</v>
      </c>
      <c r="E29" t="b">
        <f>IF(Table3[[#This Row],[Control Bundle]]=Table3[[#This Row],[Refactored Bundle]],TRUE,FALSE)</f>
        <v>1</v>
      </c>
      <c r="F2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">
        <f>Table3[[#This Row],[Control Classpath Size]]-Table3[[#This Row],[Refactored Classpath SizeR]]</f>
        <v>0</v>
      </c>
      <c r="H29">
        <f>IF(Table3[[#This Row],[Control Classpath Size]]=0,0,Table3[[#This Row],[Absolute Diff?]]/Table3[[#This Row],[Control Classpath Size]])</f>
        <v>0</v>
      </c>
    </row>
    <row r="30" spans="1:8" x14ac:dyDescent="0.2">
      <c r="A30" t="s">
        <v>228</v>
      </c>
      <c r="B30">
        <v>48</v>
      </c>
      <c r="C30" t="s">
        <v>228</v>
      </c>
      <c r="D30">
        <v>48</v>
      </c>
      <c r="E30" t="b">
        <f>IF(Table3[[#This Row],[Control Bundle]]=Table3[[#This Row],[Refactored Bundle]],TRUE,FALSE)</f>
        <v>1</v>
      </c>
      <c r="F3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">
        <f>Table3[[#This Row],[Control Classpath Size]]-Table3[[#This Row],[Refactored Classpath SizeR]]</f>
        <v>0</v>
      </c>
      <c r="H30">
        <f>IF(Table3[[#This Row],[Control Classpath Size]]=0,0,Table3[[#This Row],[Absolute Diff?]]/Table3[[#This Row],[Control Classpath Size]])</f>
        <v>0</v>
      </c>
    </row>
    <row r="31" spans="1:8" x14ac:dyDescent="0.2">
      <c r="A31" t="s">
        <v>324</v>
      </c>
      <c r="B31">
        <v>0</v>
      </c>
      <c r="C31" t="s">
        <v>324</v>
      </c>
      <c r="D31">
        <v>0</v>
      </c>
      <c r="E31" t="b">
        <f>IF(Table3[[#This Row],[Control Bundle]]=Table3[[#This Row],[Refactored Bundle]],TRUE,FALSE)</f>
        <v>1</v>
      </c>
      <c r="F3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">
        <f>Table3[[#This Row],[Control Classpath Size]]-Table3[[#This Row],[Refactored Classpath SizeR]]</f>
        <v>0</v>
      </c>
      <c r="H31">
        <f>IF(Table3[[#This Row],[Control Classpath Size]]=0,0,Table3[[#This Row],[Absolute Diff?]]/Table3[[#This Row],[Control Classpath Size]])</f>
        <v>0</v>
      </c>
    </row>
    <row r="32" spans="1:8" x14ac:dyDescent="0.2">
      <c r="A32" t="s">
        <v>307</v>
      </c>
      <c r="B32">
        <v>440</v>
      </c>
      <c r="C32" t="s">
        <v>307</v>
      </c>
      <c r="D32">
        <v>440</v>
      </c>
      <c r="E32" t="b">
        <f>IF(Table3[[#This Row],[Control Bundle]]=Table3[[#This Row],[Refactored Bundle]],TRUE,FALSE)</f>
        <v>1</v>
      </c>
      <c r="F3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2">
        <f>Table3[[#This Row],[Control Classpath Size]]-Table3[[#This Row],[Refactored Classpath SizeR]]</f>
        <v>0</v>
      </c>
      <c r="H32">
        <f>IF(Table3[[#This Row],[Control Classpath Size]]=0,0,Table3[[#This Row],[Absolute Diff?]]/Table3[[#This Row],[Control Classpath Size]])</f>
        <v>0</v>
      </c>
    </row>
    <row r="33" spans="1:8" x14ac:dyDescent="0.2">
      <c r="A33" t="s">
        <v>265</v>
      </c>
      <c r="B33">
        <v>435</v>
      </c>
      <c r="C33" t="s">
        <v>265</v>
      </c>
      <c r="D33">
        <v>435</v>
      </c>
      <c r="E33" t="b">
        <f>IF(Table3[[#This Row],[Control Bundle]]=Table3[[#This Row],[Refactored Bundle]],TRUE,FALSE)</f>
        <v>1</v>
      </c>
      <c r="F3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3">
        <f>Table3[[#This Row],[Control Classpath Size]]-Table3[[#This Row],[Refactored Classpath SizeR]]</f>
        <v>0</v>
      </c>
      <c r="H33">
        <f>IF(Table3[[#This Row],[Control Classpath Size]]=0,0,Table3[[#This Row],[Absolute Diff?]]/Table3[[#This Row],[Control Classpath Size]])</f>
        <v>0</v>
      </c>
    </row>
    <row r="34" spans="1:8" x14ac:dyDescent="0.2">
      <c r="A34" t="s">
        <v>290</v>
      </c>
      <c r="B34">
        <v>29</v>
      </c>
      <c r="C34" t="s">
        <v>290</v>
      </c>
      <c r="D34">
        <v>29</v>
      </c>
      <c r="E34" t="b">
        <f>IF(Table3[[#This Row],[Control Bundle]]=Table3[[#This Row],[Refactored Bundle]],TRUE,FALSE)</f>
        <v>1</v>
      </c>
      <c r="F3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4">
        <f>Table3[[#This Row],[Control Classpath Size]]-Table3[[#This Row],[Refactored Classpath SizeR]]</f>
        <v>0</v>
      </c>
      <c r="H34">
        <f>IF(Table3[[#This Row],[Control Classpath Size]]=0,0,Table3[[#This Row],[Absolute Diff?]]/Table3[[#This Row],[Control Classpath Size]])</f>
        <v>0</v>
      </c>
    </row>
    <row r="35" spans="1:8" x14ac:dyDescent="0.2">
      <c r="A35" t="s">
        <v>114</v>
      </c>
      <c r="B35">
        <v>4</v>
      </c>
      <c r="C35" t="s">
        <v>114</v>
      </c>
      <c r="D35">
        <v>4</v>
      </c>
      <c r="E35" t="b">
        <f>IF(Table3[[#This Row],[Control Bundle]]=Table3[[#This Row],[Refactored Bundle]],TRUE,FALSE)</f>
        <v>1</v>
      </c>
      <c r="F3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5">
        <f>Table3[[#This Row],[Control Classpath Size]]-Table3[[#This Row],[Refactored Classpath SizeR]]</f>
        <v>0</v>
      </c>
      <c r="H35">
        <f>IF(Table3[[#This Row],[Control Classpath Size]]=0,0,Table3[[#This Row],[Absolute Diff?]]/Table3[[#This Row],[Control Classpath Size]])</f>
        <v>0</v>
      </c>
    </row>
    <row r="36" spans="1:8" x14ac:dyDescent="0.2">
      <c r="A36" t="s">
        <v>147</v>
      </c>
      <c r="B36">
        <v>56</v>
      </c>
      <c r="C36" t="s">
        <v>147</v>
      </c>
      <c r="D36">
        <v>56</v>
      </c>
      <c r="E36" t="b">
        <f>IF(Table3[[#This Row],[Control Bundle]]=Table3[[#This Row],[Refactored Bundle]],TRUE,FALSE)</f>
        <v>1</v>
      </c>
      <c r="F3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6">
        <f>Table3[[#This Row],[Control Classpath Size]]-Table3[[#This Row],[Refactored Classpath SizeR]]</f>
        <v>0</v>
      </c>
      <c r="H36">
        <f>IF(Table3[[#This Row],[Control Classpath Size]]=0,0,Table3[[#This Row],[Absolute Diff?]]/Table3[[#This Row],[Control Classpath Size]])</f>
        <v>0</v>
      </c>
    </row>
    <row r="37" spans="1:8" x14ac:dyDescent="0.2">
      <c r="A37" t="s">
        <v>120</v>
      </c>
      <c r="B37">
        <v>84</v>
      </c>
      <c r="C37" t="s">
        <v>120</v>
      </c>
      <c r="D37">
        <v>84</v>
      </c>
      <c r="E37" t="b">
        <f>IF(Table3[[#This Row],[Control Bundle]]=Table3[[#This Row],[Refactored Bundle]],TRUE,FALSE)</f>
        <v>1</v>
      </c>
      <c r="F3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7">
        <f>Table3[[#This Row],[Control Classpath Size]]-Table3[[#This Row],[Refactored Classpath SizeR]]</f>
        <v>0</v>
      </c>
      <c r="H37">
        <f>IF(Table3[[#This Row],[Control Classpath Size]]=0,0,Table3[[#This Row],[Absolute Diff?]]/Table3[[#This Row],[Control Classpath Size]])</f>
        <v>0</v>
      </c>
    </row>
    <row r="38" spans="1:8" x14ac:dyDescent="0.2">
      <c r="A38" t="s">
        <v>27</v>
      </c>
      <c r="B38">
        <v>54</v>
      </c>
      <c r="C38" t="s">
        <v>27</v>
      </c>
      <c r="D38">
        <v>54</v>
      </c>
      <c r="E38" t="b">
        <f>IF(Table3[[#This Row],[Control Bundle]]=Table3[[#This Row],[Refactored Bundle]],TRUE,FALSE)</f>
        <v>1</v>
      </c>
      <c r="F3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8">
        <f>Table3[[#This Row],[Control Classpath Size]]-Table3[[#This Row],[Refactored Classpath SizeR]]</f>
        <v>0</v>
      </c>
      <c r="H38">
        <f>IF(Table3[[#This Row],[Control Classpath Size]]=0,0,Table3[[#This Row],[Absolute Diff?]]/Table3[[#This Row],[Control Classpath Size]])</f>
        <v>0</v>
      </c>
    </row>
    <row r="39" spans="1:8" x14ac:dyDescent="0.2">
      <c r="A39" t="s">
        <v>309</v>
      </c>
      <c r="B39">
        <v>147</v>
      </c>
      <c r="C39" t="s">
        <v>309</v>
      </c>
      <c r="D39">
        <v>147</v>
      </c>
      <c r="E39" t="b">
        <f>IF(Table3[[#This Row],[Control Bundle]]=Table3[[#This Row],[Refactored Bundle]],TRUE,FALSE)</f>
        <v>1</v>
      </c>
      <c r="F3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9">
        <f>Table3[[#This Row],[Control Classpath Size]]-Table3[[#This Row],[Refactored Classpath SizeR]]</f>
        <v>0</v>
      </c>
      <c r="H39">
        <f>IF(Table3[[#This Row],[Control Classpath Size]]=0,0,Table3[[#This Row],[Absolute Diff?]]/Table3[[#This Row],[Control Classpath Size]])</f>
        <v>0</v>
      </c>
    </row>
    <row r="40" spans="1:8" x14ac:dyDescent="0.2">
      <c r="A40" t="s">
        <v>358</v>
      </c>
      <c r="B40">
        <v>47</v>
      </c>
      <c r="C40" t="s">
        <v>358</v>
      </c>
      <c r="D40">
        <v>47</v>
      </c>
      <c r="E40" t="b">
        <f>IF(Table3[[#This Row],[Control Bundle]]=Table3[[#This Row],[Refactored Bundle]],TRUE,FALSE)</f>
        <v>1</v>
      </c>
      <c r="F4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0">
        <f>Table3[[#This Row],[Control Classpath Size]]-Table3[[#This Row],[Refactored Classpath SizeR]]</f>
        <v>0</v>
      </c>
      <c r="H40">
        <f>IF(Table3[[#This Row],[Control Classpath Size]]=0,0,Table3[[#This Row],[Absolute Diff?]]/Table3[[#This Row],[Control Classpath Size]])</f>
        <v>0</v>
      </c>
    </row>
    <row r="41" spans="1:8" x14ac:dyDescent="0.2">
      <c r="A41" t="s">
        <v>298</v>
      </c>
      <c r="B41">
        <v>256</v>
      </c>
      <c r="C41" t="s">
        <v>298</v>
      </c>
      <c r="D41">
        <v>256</v>
      </c>
      <c r="E41" t="b">
        <f>IF(Table3[[#This Row],[Control Bundle]]=Table3[[#This Row],[Refactored Bundle]],TRUE,FALSE)</f>
        <v>1</v>
      </c>
      <c r="F4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1">
        <f>Table3[[#This Row],[Control Classpath Size]]-Table3[[#This Row],[Refactored Classpath SizeR]]</f>
        <v>0</v>
      </c>
      <c r="H41">
        <f>IF(Table3[[#This Row],[Control Classpath Size]]=0,0,Table3[[#This Row],[Absolute Diff?]]/Table3[[#This Row],[Control Classpath Size]])</f>
        <v>0</v>
      </c>
    </row>
    <row r="42" spans="1:8" x14ac:dyDescent="0.2">
      <c r="A42" t="s">
        <v>188</v>
      </c>
      <c r="B42">
        <v>123</v>
      </c>
      <c r="C42" t="s">
        <v>188</v>
      </c>
      <c r="D42">
        <v>123</v>
      </c>
      <c r="E42" t="b">
        <f>IF(Table3[[#This Row],[Control Bundle]]=Table3[[#This Row],[Refactored Bundle]],TRUE,FALSE)</f>
        <v>1</v>
      </c>
      <c r="F4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2">
        <f>Table3[[#This Row],[Control Classpath Size]]-Table3[[#This Row],[Refactored Classpath SizeR]]</f>
        <v>0</v>
      </c>
      <c r="H42">
        <f>IF(Table3[[#This Row],[Control Classpath Size]]=0,0,Table3[[#This Row],[Absolute Diff?]]/Table3[[#This Row],[Control Classpath Size]])</f>
        <v>0</v>
      </c>
    </row>
    <row r="43" spans="1:8" x14ac:dyDescent="0.2">
      <c r="A43" t="s">
        <v>364</v>
      </c>
      <c r="B43">
        <v>52</v>
      </c>
      <c r="C43" t="s">
        <v>364</v>
      </c>
      <c r="D43">
        <v>52</v>
      </c>
      <c r="E43" t="b">
        <f>IF(Table3[[#This Row],[Control Bundle]]=Table3[[#This Row],[Refactored Bundle]],TRUE,FALSE)</f>
        <v>1</v>
      </c>
      <c r="F4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3">
        <f>Table3[[#This Row],[Control Classpath Size]]-Table3[[#This Row],[Refactored Classpath SizeR]]</f>
        <v>0</v>
      </c>
      <c r="H43">
        <f>IF(Table3[[#This Row],[Control Classpath Size]]=0,0,Table3[[#This Row],[Absolute Diff?]]/Table3[[#This Row],[Control Classpath Size]])</f>
        <v>0</v>
      </c>
    </row>
    <row r="44" spans="1:8" x14ac:dyDescent="0.2">
      <c r="A44" t="s">
        <v>335</v>
      </c>
      <c r="B44">
        <v>14</v>
      </c>
      <c r="C44" t="s">
        <v>335</v>
      </c>
      <c r="D44">
        <v>14</v>
      </c>
      <c r="E44" t="b">
        <f>IF(Table3[[#This Row],[Control Bundle]]=Table3[[#This Row],[Refactored Bundle]],TRUE,FALSE)</f>
        <v>1</v>
      </c>
      <c r="F4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4">
        <f>Table3[[#This Row],[Control Classpath Size]]-Table3[[#This Row],[Refactored Classpath SizeR]]</f>
        <v>0</v>
      </c>
      <c r="H44">
        <f>IF(Table3[[#This Row],[Control Classpath Size]]=0,0,Table3[[#This Row],[Absolute Diff?]]/Table3[[#This Row],[Control Classpath Size]])</f>
        <v>0</v>
      </c>
    </row>
    <row r="45" spans="1:8" x14ac:dyDescent="0.2">
      <c r="A45" t="s">
        <v>21</v>
      </c>
      <c r="B45">
        <v>70</v>
      </c>
      <c r="C45" t="s">
        <v>21</v>
      </c>
      <c r="D45">
        <v>70</v>
      </c>
      <c r="E45" t="b">
        <f>IF(Table3[[#This Row],[Control Bundle]]=Table3[[#This Row],[Refactored Bundle]],TRUE,FALSE)</f>
        <v>1</v>
      </c>
      <c r="F4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5">
        <f>Table3[[#This Row],[Control Classpath Size]]-Table3[[#This Row],[Refactored Classpath SizeR]]</f>
        <v>0</v>
      </c>
      <c r="H45">
        <f>IF(Table3[[#This Row],[Control Classpath Size]]=0,0,Table3[[#This Row],[Absolute Diff?]]/Table3[[#This Row],[Control Classpath Size]])</f>
        <v>0</v>
      </c>
    </row>
    <row r="46" spans="1:8" x14ac:dyDescent="0.2">
      <c r="A46" t="s">
        <v>33</v>
      </c>
      <c r="B46">
        <v>33</v>
      </c>
      <c r="C46" t="s">
        <v>33</v>
      </c>
      <c r="D46">
        <v>33</v>
      </c>
      <c r="E46" t="b">
        <f>IF(Table3[[#This Row],[Control Bundle]]=Table3[[#This Row],[Refactored Bundle]],TRUE,FALSE)</f>
        <v>1</v>
      </c>
      <c r="F4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6">
        <f>Table3[[#This Row],[Control Classpath Size]]-Table3[[#This Row],[Refactored Classpath SizeR]]</f>
        <v>0</v>
      </c>
      <c r="H46">
        <f>IF(Table3[[#This Row],[Control Classpath Size]]=0,0,Table3[[#This Row],[Absolute Diff?]]/Table3[[#This Row],[Control Classpath Size]])</f>
        <v>0</v>
      </c>
    </row>
    <row r="47" spans="1:8" x14ac:dyDescent="0.2">
      <c r="A47" t="s">
        <v>174</v>
      </c>
      <c r="B47">
        <v>0</v>
      </c>
      <c r="C47" t="s">
        <v>174</v>
      </c>
      <c r="D47">
        <v>0</v>
      </c>
      <c r="E47" t="b">
        <f>IF(Table3[[#This Row],[Control Bundle]]=Table3[[#This Row],[Refactored Bundle]],TRUE,FALSE)</f>
        <v>1</v>
      </c>
      <c r="F4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7">
        <f>Table3[[#This Row],[Control Classpath Size]]-Table3[[#This Row],[Refactored Classpath SizeR]]</f>
        <v>0</v>
      </c>
      <c r="H47">
        <f>IF(Table3[[#This Row],[Control Classpath Size]]=0,0,Table3[[#This Row],[Absolute Diff?]]/Table3[[#This Row],[Control Classpath Size]])</f>
        <v>0</v>
      </c>
    </row>
    <row r="48" spans="1:8" x14ac:dyDescent="0.2">
      <c r="A48" t="s">
        <v>215</v>
      </c>
      <c r="B48">
        <v>54</v>
      </c>
      <c r="C48" t="s">
        <v>215</v>
      </c>
      <c r="D48">
        <v>54</v>
      </c>
      <c r="E48" t="b">
        <f>IF(Table3[[#This Row],[Control Bundle]]=Table3[[#This Row],[Refactored Bundle]],TRUE,FALSE)</f>
        <v>1</v>
      </c>
      <c r="F4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8">
        <f>Table3[[#This Row],[Control Classpath Size]]-Table3[[#This Row],[Refactored Classpath SizeR]]</f>
        <v>0</v>
      </c>
      <c r="H48">
        <f>IF(Table3[[#This Row],[Control Classpath Size]]=0,0,Table3[[#This Row],[Absolute Diff?]]/Table3[[#This Row],[Control Classpath Size]])</f>
        <v>0</v>
      </c>
    </row>
    <row r="49" spans="1:8" x14ac:dyDescent="0.2">
      <c r="A49" t="s">
        <v>271</v>
      </c>
      <c r="B49">
        <v>32</v>
      </c>
      <c r="C49" t="s">
        <v>271</v>
      </c>
      <c r="D49">
        <v>32</v>
      </c>
      <c r="E49" t="b">
        <f>IF(Table3[[#This Row],[Control Bundle]]=Table3[[#This Row],[Refactored Bundle]],TRUE,FALSE)</f>
        <v>1</v>
      </c>
      <c r="F4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9">
        <f>Table3[[#This Row],[Control Classpath Size]]-Table3[[#This Row],[Refactored Classpath SizeR]]</f>
        <v>0</v>
      </c>
      <c r="H49">
        <f>IF(Table3[[#This Row],[Control Classpath Size]]=0,0,Table3[[#This Row],[Absolute Diff?]]/Table3[[#This Row],[Control Classpath Size]])</f>
        <v>0</v>
      </c>
    </row>
    <row r="50" spans="1:8" x14ac:dyDescent="0.2">
      <c r="A50" t="s">
        <v>172</v>
      </c>
      <c r="B50">
        <v>377</v>
      </c>
      <c r="C50" t="s">
        <v>172</v>
      </c>
      <c r="D50">
        <v>377</v>
      </c>
      <c r="E50" t="b">
        <f>IF(Table3[[#This Row],[Control Bundle]]=Table3[[#This Row],[Refactored Bundle]],TRUE,FALSE)</f>
        <v>1</v>
      </c>
      <c r="F5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0">
        <f>Table3[[#This Row],[Control Classpath Size]]-Table3[[#This Row],[Refactored Classpath SizeR]]</f>
        <v>0</v>
      </c>
      <c r="H50">
        <f>IF(Table3[[#This Row],[Control Classpath Size]]=0,0,Table3[[#This Row],[Absolute Diff?]]/Table3[[#This Row],[Control Classpath Size]])</f>
        <v>0</v>
      </c>
    </row>
    <row r="51" spans="1:8" x14ac:dyDescent="0.2">
      <c r="A51" t="s">
        <v>305</v>
      </c>
      <c r="B51">
        <v>29</v>
      </c>
      <c r="C51" t="s">
        <v>305</v>
      </c>
      <c r="D51">
        <v>29</v>
      </c>
      <c r="E51" t="b">
        <f>IF(Table3[[#This Row],[Control Bundle]]=Table3[[#This Row],[Refactored Bundle]],TRUE,FALSE)</f>
        <v>1</v>
      </c>
      <c r="F5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1">
        <f>Table3[[#This Row],[Control Classpath Size]]-Table3[[#This Row],[Refactored Classpath SizeR]]</f>
        <v>0</v>
      </c>
      <c r="H51">
        <f>IF(Table3[[#This Row],[Control Classpath Size]]=0,0,Table3[[#This Row],[Absolute Diff?]]/Table3[[#This Row],[Control Classpath Size]])</f>
        <v>0</v>
      </c>
    </row>
    <row r="52" spans="1:8" x14ac:dyDescent="0.2">
      <c r="A52" t="s">
        <v>241</v>
      </c>
      <c r="B52">
        <v>18</v>
      </c>
      <c r="C52" t="s">
        <v>241</v>
      </c>
      <c r="D52">
        <v>18</v>
      </c>
      <c r="E52" t="b">
        <f>IF(Table3[[#This Row],[Control Bundle]]=Table3[[#This Row],[Refactored Bundle]],TRUE,FALSE)</f>
        <v>1</v>
      </c>
      <c r="F5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2">
        <f>Table3[[#This Row],[Control Classpath Size]]-Table3[[#This Row],[Refactored Classpath SizeR]]</f>
        <v>0</v>
      </c>
      <c r="H52">
        <f>IF(Table3[[#This Row],[Control Classpath Size]]=0,0,Table3[[#This Row],[Absolute Diff?]]/Table3[[#This Row],[Control Classpath Size]])</f>
        <v>0</v>
      </c>
    </row>
    <row r="53" spans="1:8" x14ac:dyDescent="0.2">
      <c r="A53" t="s">
        <v>119</v>
      </c>
      <c r="B53">
        <v>0</v>
      </c>
      <c r="C53" t="s">
        <v>119</v>
      </c>
      <c r="D53">
        <v>0</v>
      </c>
      <c r="E53" t="b">
        <f>IF(Table3[[#This Row],[Control Bundle]]=Table3[[#This Row],[Refactored Bundle]],TRUE,FALSE)</f>
        <v>1</v>
      </c>
      <c r="F5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3">
        <f>Table3[[#This Row],[Control Classpath Size]]-Table3[[#This Row],[Refactored Classpath SizeR]]</f>
        <v>0</v>
      </c>
      <c r="H53">
        <f>IF(Table3[[#This Row],[Control Classpath Size]]=0,0,Table3[[#This Row],[Absolute Diff?]]/Table3[[#This Row],[Control Classpath Size]])</f>
        <v>0</v>
      </c>
    </row>
    <row r="54" spans="1:8" x14ac:dyDescent="0.2">
      <c r="A54" t="s">
        <v>303</v>
      </c>
      <c r="B54">
        <v>243</v>
      </c>
      <c r="C54" t="s">
        <v>303</v>
      </c>
      <c r="D54">
        <v>243</v>
      </c>
      <c r="E54" t="b">
        <f>IF(Table3[[#This Row],[Control Bundle]]=Table3[[#This Row],[Refactored Bundle]],TRUE,FALSE)</f>
        <v>1</v>
      </c>
      <c r="F5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4">
        <f>Table3[[#This Row],[Control Classpath Size]]-Table3[[#This Row],[Refactored Classpath SizeR]]</f>
        <v>0</v>
      </c>
      <c r="H54">
        <f>IF(Table3[[#This Row],[Control Classpath Size]]=0,0,Table3[[#This Row],[Absolute Diff?]]/Table3[[#This Row],[Control Classpath Size]])</f>
        <v>0</v>
      </c>
    </row>
    <row r="55" spans="1:8" x14ac:dyDescent="0.2">
      <c r="A55" t="s">
        <v>288</v>
      </c>
      <c r="B55">
        <v>90</v>
      </c>
      <c r="C55" t="s">
        <v>288</v>
      </c>
      <c r="D55">
        <v>90</v>
      </c>
      <c r="E55" t="b">
        <f>IF(Table3[[#This Row],[Control Bundle]]=Table3[[#This Row],[Refactored Bundle]],TRUE,FALSE)</f>
        <v>1</v>
      </c>
      <c r="F5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5">
        <f>Table3[[#This Row],[Control Classpath Size]]-Table3[[#This Row],[Refactored Classpath SizeR]]</f>
        <v>0</v>
      </c>
      <c r="H55">
        <f>IF(Table3[[#This Row],[Control Classpath Size]]=0,0,Table3[[#This Row],[Absolute Diff?]]/Table3[[#This Row],[Control Classpath Size]])</f>
        <v>0</v>
      </c>
    </row>
    <row r="56" spans="1:8" x14ac:dyDescent="0.2">
      <c r="A56" t="s">
        <v>64</v>
      </c>
      <c r="B56">
        <v>83</v>
      </c>
      <c r="C56" t="s">
        <v>64</v>
      </c>
      <c r="D56">
        <v>83</v>
      </c>
      <c r="E56" t="b">
        <f>IF(Table3[[#This Row],[Control Bundle]]=Table3[[#This Row],[Refactored Bundle]],TRUE,FALSE)</f>
        <v>1</v>
      </c>
      <c r="F5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6">
        <f>Table3[[#This Row],[Control Classpath Size]]-Table3[[#This Row],[Refactored Classpath SizeR]]</f>
        <v>0</v>
      </c>
      <c r="H56">
        <f>IF(Table3[[#This Row],[Control Classpath Size]]=0,0,Table3[[#This Row],[Absolute Diff?]]/Table3[[#This Row],[Control Classpath Size]])</f>
        <v>0</v>
      </c>
    </row>
    <row r="57" spans="1:8" x14ac:dyDescent="0.2">
      <c r="A57" t="s">
        <v>256</v>
      </c>
      <c r="B57">
        <v>1520</v>
      </c>
      <c r="C57" t="s">
        <v>256</v>
      </c>
      <c r="D57">
        <v>1520</v>
      </c>
      <c r="E57" t="b">
        <f>IF(Table3[[#This Row],[Control Bundle]]=Table3[[#This Row],[Refactored Bundle]],TRUE,FALSE)</f>
        <v>1</v>
      </c>
      <c r="F5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7">
        <f>Table3[[#This Row],[Control Classpath Size]]-Table3[[#This Row],[Refactored Classpath SizeR]]</f>
        <v>0</v>
      </c>
      <c r="H57">
        <f>IF(Table3[[#This Row],[Control Classpath Size]]=0,0,Table3[[#This Row],[Absolute Diff?]]/Table3[[#This Row],[Control Classpath Size]])</f>
        <v>0</v>
      </c>
    </row>
    <row r="58" spans="1:8" x14ac:dyDescent="0.2">
      <c r="A58" t="s">
        <v>363</v>
      </c>
      <c r="B58">
        <v>12</v>
      </c>
      <c r="C58" t="s">
        <v>363</v>
      </c>
      <c r="D58">
        <v>12</v>
      </c>
      <c r="E58" t="b">
        <f>IF(Table3[[#This Row],[Control Bundle]]=Table3[[#This Row],[Refactored Bundle]],TRUE,FALSE)</f>
        <v>1</v>
      </c>
      <c r="F5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8">
        <f>Table3[[#This Row],[Control Classpath Size]]-Table3[[#This Row],[Refactored Classpath SizeR]]</f>
        <v>0</v>
      </c>
      <c r="H58">
        <f>IF(Table3[[#This Row],[Control Classpath Size]]=0,0,Table3[[#This Row],[Absolute Diff?]]/Table3[[#This Row],[Control Classpath Size]])</f>
        <v>0</v>
      </c>
    </row>
    <row r="59" spans="1:8" x14ac:dyDescent="0.2">
      <c r="A59" t="s">
        <v>201</v>
      </c>
      <c r="B59">
        <v>23</v>
      </c>
      <c r="C59" t="s">
        <v>201</v>
      </c>
      <c r="D59">
        <v>23</v>
      </c>
      <c r="E59" t="b">
        <f>IF(Table3[[#This Row],[Control Bundle]]=Table3[[#This Row],[Refactored Bundle]],TRUE,FALSE)</f>
        <v>1</v>
      </c>
      <c r="F5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9">
        <f>Table3[[#This Row],[Control Classpath Size]]-Table3[[#This Row],[Refactored Classpath SizeR]]</f>
        <v>0</v>
      </c>
      <c r="H59">
        <f>IF(Table3[[#This Row],[Control Classpath Size]]=0,0,Table3[[#This Row],[Absolute Diff?]]/Table3[[#This Row],[Control Classpath Size]])</f>
        <v>0</v>
      </c>
    </row>
    <row r="60" spans="1:8" x14ac:dyDescent="0.2">
      <c r="A60" t="s">
        <v>26</v>
      </c>
      <c r="B60">
        <v>24</v>
      </c>
      <c r="C60" t="s">
        <v>26</v>
      </c>
      <c r="D60">
        <v>24</v>
      </c>
      <c r="E60" t="b">
        <f>IF(Table3[[#This Row],[Control Bundle]]=Table3[[#This Row],[Refactored Bundle]],TRUE,FALSE)</f>
        <v>1</v>
      </c>
      <c r="F6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0">
        <f>Table3[[#This Row],[Control Classpath Size]]-Table3[[#This Row],[Refactored Classpath SizeR]]</f>
        <v>0</v>
      </c>
      <c r="H60">
        <f>IF(Table3[[#This Row],[Control Classpath Size]]=0,0,Table3[[#This Row],[Absolute Diff?]]/Table3[[#This Row],[Control Classpath Size]])</f>
        <v>0</v>
      </c>
    </row>
    <row r="61" spans="1:8" x14ac:dyDescent="0.2">
      <c r="A61" t="s">
        <v>258</v>
      </c>
      <c r="B61">
        <v>5</v>
      </c>
      <c r="C61" t="s">
        <v>258</v>
      </c>
      <c r="D61">
        <v>5</v>
      </c>
      <c r="E61" t="b">
        <f>IF(Table3[[#This Row],[Control Bundle]]=Table3[[#This Row],[Refactored Bundle]],TRUE,FALSE)</f>
        <v>1</v>
      </c>
      <c r="F6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1">
        <f>Table3[[#This Row],[Control Classpath Size]]-Table3[[#This Row],[Refactored Classpath SizeR]]</f>
        <v>0</v>
      </c>
      <c r="H61">
        <f>IF(Table3[[#This Row],[Control Classpath Size]]=0,0,Table3[[#This Row],[Absolute Diff?]]/Table3[[#This Row],[Control Classpath Size]])</f>
        <v>0</v>
      </c>
    </row>
    <row r="62" spans="1:8" x14ac:dyDescent="0.2">
      <c r="A62" t="s">
        <v>115</v>
      </c>
      <c r="B62">
        <v>11</v>
      </c>
      <c r="C62" t="s">
        <v>115</v>
      </c>
      <c r="D62">
        <v>11</v>
      </c>
      <c r="E62" t="b">
        <f>IF(Table3[[#This Row],[Control Bundle]]=Table3[[#This Row],[Refactored Bundle]],TRUE,FALSE)</f>
        <v>1</v>
      </c>
      <c r="F6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2">
        <f>Table3[[#This Row],[Control Classpath Size]]-Table3[[#This Row],[Refactored Classpath SizeR]]</f>
        <v>0</v>
      </c>
      <c r="H62">
        <f>IF(Table3[[#This Row],[Control Classpath Size]]=0,0,Table3[[#This Row],[Absolute Diff?]]/Table3[[#This Row],[Control Classpath Size]])</f>
        <v>0</v>
      </c>
    </row>
    <row r="63" spans="1:8" x14ac:dyDescent="0.2">
      <c r="A63" t="s">
        <v>272</v>
      </c>
      <c r="B63">
        <v>33</v>
      </c>
      <c r="C63" t="s">
        <v>272</v>
      </c>
      <c r="D63">
        <v>33</v>
      </c>
      <c r="E63" t="b">
        <f>IF(Table3[[#This Row],[Control Bundle]]=Table3[[#This Row],[Refactored Bundle]],TRUE,FALSE)</f>
        <v>1</v>
      </c>
      <c r="F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3">
        <f>Table3[[#This Row],[Control Classpath Size]]-Table3[[#This Row],[Refactored Classpath SizeR]]</f>
        <v>0</v>
      </c>
      <c r="H63">
        <f>IF(Table3[[#This Row],[Control Classpath Size]]=0,0,Table3[[#This Row],[Absolute Diff?]]/Table3[[#This Row],[Control Classpath Size]])</f>
        <v>0</v>
      </c>
    </row>
    <row r="64" spans="1:8" x14ac:dyDescent="0.2">
      <c r="A64" t="s">
        <v>186</v>
      </c>
      <c r="B64">
        <v>23</v>
      </c>
      <c r="C64" t="s">
        <v>186</v>
      </c>
      <c r="D64">
        <v>23</v>
      </c>
      <c r="E64" t="b">
        <f>IF(Table3[[#This Row],[Control Bundle]]=Table3[[#This Row],[Refactored Bundle]],TRUE,FALSE)</f>
        <v>1</v>
      </c>
      <c r="F6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4">
        <f>Table3[[#This Row],[Control Classpath Size]]-Table3[[#This Row],[Refactored Classpath SizeR]]</f>
        <v>0</v>
      </c>
      <c r="H64">
        <f>IF(Table3[[#This Row],[Control Classpath Size]]=0,0,Table3[[#This Row],[Absolute Diff?]]/Table3[[#This Row],[Control Classpath Size]])</f>
        <v>0</v>
      </c>
    </row>
    <row r="65" spans="1:8" x14ac:dyDescent="0.2">
      <c r="A65" t="s">
        <v>111</v>
      </c>
      <c r="B65">
        <v>48</v>
      </c>
      <c r="C65" t="s">
        <v>111</v>
      </c>
      <c r="D65">
        <v>48</v>
      </c>
      <c r="E65" t="b">
        <f>IF(Table3[[#This Row],[Control Bundle]]=Table3[[#This Row],[Refactored Bundle]],TRUE,FALSE)</f>
        <v>1</v>
      </c>
      <c r="F6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5">
        <f>Table3[[#This Row],[Control Classpath Size]]-Table3[[#This Row],[Refactored Classpath SizeR]]</f>
        <v>0</v>
      </c>
      <c r="H65">
        <f>IF(Table3[[#This Row],[Control Classpath Size]]=0,0,Table3[[#This Row],[Absolute Diff?]]/Table3[[#This Row],[Control Classpath Size]])</f>
        <v>0</v>
      </c>
    </row>
    <row r="66" spans="1:8" x14ac:dyDescent="0.2">
      <c r="A66" t="s">
        <v>302</v>
      </c>
      <c r="B66">
        <v>22</v>
      </c>
      <c r="C66" t="s">
        <v>302</v>
      </c>
      <c r="D66">
        <v>22</v>
      </c>
      <c r="E66" t="b">
        <f>IF(Table3[[#This Row],[Control Bundle]]=Table3[[#This Row],[Refactored Bundle]],TRUE,FALSE)</f>
        <v>1</v>
      </c>
      <c r="F6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6">
        <f>Table3[[#This Row],[Control Classpath Size]]-Table3[[#This Row],[Refactored Classpath SizeR]]</f>
        <v>0</v>
      </c>
      <c r="H66">
        <f>IF(Table3[[#This Row],[Control Classpath Size]]=0,0,Table3[[#This Row],[Absolute Diff?]]/Table3[[#This Row],[Control Classpath Size]])</f>
        <v>0</v>
      </c>
    </row>
    <row r="67" spans="1:8" x14ac:dyDescent="0.2">
      <c r="A67" t="s">
        <v>91</v>
      </c>
      <c r="B67">
        <v>3</v>
      </c>
      <c r="C67" t="s">
        <v>91</v>
      </c>
      <c r="D67">
        <v>3</v>
      </c>
      <c r="E67" t="b">
        <f>IF(Table3[[#This Row],[Control Bundle]]=Table3[[#This Row],[Refactored Bundle]],TRUE,FALSE)</f>
        <v>1</v>
      </c>
      <c r="F6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7">
        <f>Table3[[#This Row],[Control Classpath Size]]-Table3[[#This Row],[Refactored Classpath SizeR]]</f>
        <v>0</v>
      </c>
      <c r="H67">
        <f>IF(Table3[[#This Row],[Control Classpath Size]]=0,0,Table3[[#This Row],[Absolute Diff?]]/Table3[[#This Row],[Control Classpath Size]])</f>
        <v>0</v>
      </c>
    </row>
    <row r="68" spans="1:8" x14ac:dyDescent="0.2">
      <c r="A68" t="s">
        <v>62</v>
      </c>
      <c r="B68">
        <v>22</v>
      </c>
      <c r="C68" t="s">
        <v>62</v>
      </c>
      <c r="D68">
        <v>22</v>
      </c>
      <c r="E68" t="b">
        <f>IF(Table3[[#This Row],[Control Bundle]]=Table3[[#This Row],[Refactored Bundle]],TRUE,FALSE)</f>
        <v>1</v>
      </c>
      <c r="F6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8">
        <f>Table3[[#This Row],[Control Classpath Size]]-Table3[[#This Row],[Refactored Classpath SizeR]]</f>
        <v>0</v>
      </c>
      <c r="H68">
        <f>IF(Table3[[#This Row],[Control Classpath Size]]=0,0,Table3[[#This Row],[Absolute Diff?]]/Table3[[#This Row],[Control Classpath Size]])</f>
        <v>0</v>
      </c>
    </row>
    <row r="69" spans="1:8" x14ac:dyDescent="0.2">
      <c r="A69" t="s">
        <v>180</v>
      </c>
      <c r="B69">
        <v>20</v>
      </c>
      <c r="C69" t="s">
        <v>180</v>
      </c>
      <c r="D69">
        <v>20</v>
      </c>
      <c r="E69" t="b">
        <f>IF(Table3[[#This Row],[Control Bundle]]=Table3[[#This Row],[Refactored Bundle]],TRUE,FALSE)</f>
        <v>1</v>
      </c>
      <c r="F6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9">
        <f>Table3[[#This Row],[Control Classpath Size]]-Table3[[#This Row],[Refactored Classpath SizeR]]</f>
        <v>0</v>
      </c>
      <c r="H69">
        <f>IF(Table3[[#This Row],[Control Classpath Size]]=0,0,Table3[[#This Row],[Absolute Diff?]]/Table3[[#This Row],[Control Classpath Size]])</f>
        <v>0</v>
      </c>
    </row>
    <row r="70" spans="1:8" x14ac:dyDescent="0.2">
      <c r="A70" t="s">
        <v>100</v>
      </c>
      <c r="B70">
        <v>159</v>
      </c>
      <c r="C70" t="s">
        <v>100</v>
      </c>
      <c r="D70">
        <v>159</v>
      </c>
      <c r="E70" t="b">
        <f>IF(Table3[[#This Row],[Control Bundle]]=Table3[[#This Row],[Refactored Bundle]],TRUE,FALSE)</f>
        <v>1</v>
      </c>
      <c r="F7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0">
        <f>Table3[[#This Row],[Control Classpath Size]]-Table3[[#This Row],[Refactored Classpath SizeR]]</f>
        <v>0</v>
      </c>
      <c r="H70">
        <f>IF(Table3[[#This Row],[Control Classpath Size]]=0,0,Table3[[#This Row],[Absolute Diff?]]/Table3[[#This Row],[Control Classpath Size]])</f>
        <v>0</v>
      </c>
    </row>
    <row r="71" spans="1:8" x14ac:dyDescent="0.2">
      <c r="A71" t="s">
        <v>20</v>
      </c>
      <c r="B71">
        <v>154</v>
      </c>
      <c r="C71" t="s">
        <v>20</v>
      </c>
      <c r="D71">
        <v>154</v>
      </c>
      <c r="E71" t="b">
        <f>IF(Table3[[#This Row],[Control Bundle]]=Table3[[#This Row],[Refactored Bundle]],TRUE,FALSE)</f>
        <v>1</v>
      </c>
      <c r="F7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1">
        <f>Table3[[#This Row],[Control Classpath Size]]-Table3[[#This Row],[Refactored Classpath SizeR]]</f>
        <v>0</v>
      </c>
      <c r="H71">
        <f>IF(Table3[[#This Row],[Control Classpath Size]]=0,0,Table3[[#This Row],[Absolute Diff?]]/Table3[[#This Row],[Control Classpath Size]])</f>
        <v>0</v>
      </c>
    </row>
    <row r="72" spans="1:8" x14ac:dyDescent="0.2">
      <c r="A72" t="s">
        <v>165</v>
      </c>
      <c r="B72">
        <v>9</v>
      </c>
      <c r="C72" t="s">
        <v>165</v>
      </c>
      <c r="D72">
        <v>9</v>
      </c>
      <c r="E72" t="b">
        <f>IF(Table3[[#This Row],[Control Bundle]]=Table3[[#This Row],[Refactored Bundle]],TRUE,FALSE)</f>
        <v>1</v>
      </c>
      <c r="F7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2">
        <f>Table3[[#This Row],[Control Classpath Size]]-Table3[[#This Row],[Refactored Classpath SizeR]]</f>
        <v>0</v>
      </c>
      <c r="H72">
        <f>IF(Table3[[#This Row],[Control Classpath Size]]=0,0,Table3[[#This Row],[Absolute Diff?]]/Table3[[#This Row],[Control Classpath Size]])</f>
        <v>0</v>
      </c>
    </row>
    <row r="73" spans="1:8" x14ac:dyDescent="0.2">
      <c r="A73" t="s">
        <v>276</v>
      </c>
      <c r="B73">
        <v>10</v>
      </c>
      <c r="C73" t="s">
        <v>276</v>
      </c>
      <c r="D73">
        <v>10</v>
      </c>
      <c r="E73" t="b">
        <f>IF(Table3[[#This Row],[Control Bundle]]=Table3[[#This Row],[Refactored Bundle]],TRUE,FALSE)</f>
        <v>1</v>
      </c>
      <c r="F7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3">
        <f>Table3[[#This Row],[Control Classpath Size]]-Table3[[#This Row],[Refactored Classpath SizeR]]</f>
        <v>0</v>
      </c>
      <c r="H73">
        <f>IF(Table3[[#This Row],[Control Classpath Size]]=0,0,Table3[[#This Row],[Absolute Diff?]]/Table3[[#This Row],[Control Classpath Size]])</f>
        <v>0</v>
      </c>
    </row>
    <row r="74" spans="1:8" x14ac:dyDescent="0.2">
      <c r="A74" t="s">
        <v>269</v>
      </c>
      <c r="B74">
        <v>23</v>
      </c>
      <c r="C74" t="s">
        <v>269</v>
      </c>
      <c r="D74">
        <v>23</v>
      </c>
      <c r="E74" t="b">
        <f>IF(Table3[[#This Row],[Control Bundle]]=Table3[[#This Row],[Refactored Bundle]],TRUE,FALSE)</f>
        <v>1</v>
      </c>
      <c r="F7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4">
        <f>Table3[[#This Row],[Control Classpath Size]]-Table3[[#This Row],[Refactored Classpath SizeR]]</f>
        <v>0</v>
      </c>
      <c r="H74">
        <f>IF(Table3[[#This Row],[Control Classpath Size]]=0,0,Table3[[#This Row],[Absolute Diff?]]/Table3[[#This Row],[Control Classpath Size]])</f>
        <v>0</v>
      </c>
    </row>
    <row r="75" spans="1:8" x14ac:dyDescent="0.2">
      <c r="A75" t="s">
        <v>259</v>
      </c>
      <c r="B75">
        <v>210</v>
      </c>
      <c r="C75" t="s">
        <v>259</v>
      </c>
      <c r="D75">
        <v>210</v>
      </c>
      <c r="E75" t="b">
        <f>IF(Table3[[#This Row],[Control Bundle]]=Table3[[#This Row],[Refactored Bundle]],TRUE,FALSE)</f>
        <v>1</v>
      </c>
      <c r="F7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5">
        <f>Table3[[#This Row],[Control Classpath Size]]-Table3[[#This Row],[Refactored Classpath SizeR]]</f>
        <v>0</v>
      </c>
      <c r="H75">
        <f>IF(Table3[[#This Row],[Control Classpath Size]]=0,0,Table3[[#This Row],[Absolute Diff?]]/Table3[[#This Row],[Control Classpath Size]])</f>
        <v>0</v>
      </c>
    </row>
    <row r="76" spans="1:8" x14ac:dyDescent="0.2">
      <c r="A76" t="s">
        <v>113</v>
      </c>
      <c r="B76">
        <v>16</v>
      </c>
      <c r="C76" t="s">
        <v>113</v>
      </c>
      <c r="D76">
        <v>16</v>
      </c>
      <c r="E76" t="b">
        <f>IF(Table3[[#This Row],[Control Bundle]]=Table3[[#This Row],[Refactored Bundle]],TRUE,FALSE)</f>
        <v>1</v>
      </c>
      <c r="F7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6">
        <f>Table3[[#This Row],[Control Classpath Size]]-Table3[[#This Row],[Refactored Classpath SizeR]]</f>
        <v>0</v>
      </c>
      <c r="H76">
        <f>IF(Table3[[#This Row],[Control Classpath Size]]=0,0,Table3[[#This Row],[Absolute Diff?]]/Table3[[#This Row],[Control Classpath Size]])</f>
        <v>0</v>
      </c>
    </row>
    <row r="77" spans="1:8" x14ac:dyDescent="0.2">
      <c r="A77" t="s">
        <v>9</v>
      </c>
      <c r="B77">
        <v>5</v>
      </c>
      <c r="C77" t="s">
        <v>9</v>
      </c>
      <c r="D77">
        <v>5</v>
      </c>
      <c r="E77" t="b">
        <f>IF(Table3[[#This Row],[Control Bundle]]=Table3[[#This Row],[Refactored Bundle]],TRUE,FALSE)</f>
        <v>1</v>
      </c>
      <c r="F7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7">
        <f>Table3[[#This Row],[Control Classpath Size]]-Table3[[#This Row],[Refactored Classpath SizeR]]</f>
        <v>0</v>
      </c>
      <c r="H77">
        <f>IF(Table3[[#This Row],[Control Classpath Size]]=0,0,Table3[[#This Row],[Absolute Diff?]]/Table3[[#This Row],[Control Classpath Size]])</f>
        <v>0</v>
      </c>
    </row>
    <row r="78" spans="1:8" x14ac:dyDescent="0.2">
      <c r="A78" t="s">
        <v>234</v>
      </c>
      <c r="B78">
        <v>169</v>
      </c>
      <c r="C78" t="s">
        <v>234</v>
      </c>
      <c r="D78">
        <v>169</v>
      </c>
      <c r="E78" t="b">
        <f>IF(Table3[[#This Row],[Control Bundle]]=Table3[[#This Row],[Refactored Bundle]],TRUE,FALSE)</f>
        <v>1</v>
      </c>
      <c r="F7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8">
        <f>Table3[[#This Row],[Control Classpath Size]]-Table3[[#This Row],[Refactored Classpath SizeR]]</f>
        <v>0</v>
      </c>
      <c r="H78">
        <f>IF(Table3[[#This Row],[Control Classpath Size]]=0,0,Table3[[#This Row],[Absolute Diff?]]/Table3[[#This Row],[Control Classpath Size]])</f>
        <v>0</v>
      </c>
    </row>
    <row r="79" spans="1:8" x14ac:dyDescent="0.2">
      <c r="A79" t="s">
        <v>275</v>
      </c>
      <c r="B79">
        <v>73</v>
      </c>
      <c r="C79" t="s">
        <v>275</v>
      </c>
      <c r="D79">
        <v>73</v>
      </c>
      <c r="E79" t="b">
        <f>IF(Table3[[#This Row],[Control Bundle]]=Table3[[#This Row],[Refactored Bundle]],TRUE,FALSE)</f>
        <v>1</v>
      </c>
      <c r="F7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9">
        <f>Table3[[#This Row],[Control Classpath Size]]-Table3[[#This Row],[Refactored Classpath SizeR]]</f>
        <v>0</v>
      </c>
      <c r="H79">
        <f>IF(Table3[[#This Row],[Control Classpath Size]]=0,0,Table3[[#This Row],[Absolute Diff?]]/Table3[[#This Row],[Control Classpath Size]])</f>
        <v>0</v>
      </c>
    </row>
    <row r="80" spans="1:8" x14ac:dyDescent="0.2">
      <c r="A80" t="s">
        <v>88</v>
      </c>
      <c r="B80">
        <v>149</v>
      </c>
      <c r="C80" t="s">
        <v>88</v>
      </c>
      <c r="D80">
        <v>149</v>
      </c>
      <c r="E80" t="b">
        <f>IF(Table3[[#This Row],[Control Bundle]]=Table3[[#This Row],[Refactored Bundle]],TRUE,FALSE)</f>
        <v>1</v>
      </c>
      <c r="F8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0">
        <f>Table3[[#This Row],[Control Classpath Size]]-Table3[[#This Row],[Refactored Classpath SizeR]]</f>
        <v>0</v>
      </c>
      <c r="H80">
        <f>IF(Table3[[#This Row],[Control Classpath Size]]=0,0,Table3[[#This Row],[Absolute Diff?]]/Table3[[#This Row],[Control Classpath Size]])</f>
        <v>0</v>
      </c>
    </row>
    <row r="81" spans="1:8" x14ac:dyDescent="0.2">
      <c r="A81" t="s">
        <v>300</v>
      </c>
      <c r="B81">
        <v>0</v>
      </c>
      <c r="C81" t="s">
        <v>300</v>
      </c>
      <c r="D81">
        <v>0</v>
      </c>
      <c r="E81" t="b">
        <f>IF(Table3[[#This Row],[Control Bundle]]=Table3[[#This Row],[Refactored Bundle]],TRUE,FALSE)</f>
        <v>1</v>
      </c>
      <c r="F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1">
        <f>Table3[[#This Row],[Control Classpath Size]]-Table3[[#This Row],[Refactored Classpath SizeR]]</f>
        <v>0</v>
      </c>
      <c r="H81">
        <f>IF(Table3[[#This Row],[Control Classpath Size]]=0,0,Table3[[#This Row],[Absolute Diff?]]/Table3[[#This Row],[Control Classpath Size]])</f>
        <v>0</v>
      </c>
    </row>
    <row r="82" spans="1:8" x14ac:dyDescent="0.2">
      <c r="A82" t="s">
        <v>110</v>
      </c>
      <c r="B82">
        <v>98</v>
      </c>
      <c r="C82" t="s">
        <v>110</v>
      </c>
      <c r="D82">
        <v>98</v>
      </c>
      <c r="E82" t="b">
        <f>IF(Table3[[#This Row],[Control Bundle]]=Table3[[#This Row],[Refactored Bundle]],TRUE,FALSE)</f>
        <v>1</v>
      </c>
      <c r="F8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2">
        <f>Table3[[#This Row],[Control Classpath Size]]-Table3[[#This Row],[Refactored Classpath SizeR]]</f>
        <v>0</v>
      </c>
      <c r="H82">
        <f>IF(Table3[[#This Row],[Control Classpath Size]]=0,0,Table3[[#This Row],[Absolute Diff?]]/Table3[[#This Row],[Control Classpath Size]])</f>
        <v>0</v>
      </c>
    </row>
    <row r="83" spans="1:8" x14ac:dyDescent="0.2">
      <c r="A83" t="s">
        <v>313</v>
      </c>
      <c r="B83">
        <v>4</v>
      </c>
      <c r="C83" t="s">
        <v>313</v>
      </c>
      <c r="D83">
        <v>4</v>
      </c>
      <c r="E83" t="b">
        <f>IF(Table3[[#This Row],[Control Bundle]]=Table3[[#This Row],[Refactored Bundle]],TRUE,FALSE)</f>
        <v>1</v>
      </c>
      <c r="F8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3">
        <f>Table3[[#This Row],[Control Classpath Size]]-Table3[[#This Row],[Refactored Classpath SizeR]]</f>
        <v>0</v>
      </c>
      <c r="H83">
        <f>IF(Table3[[#This Row],[Control Classpath Size]]=0,0,Table3[[#This Row],[Absolute Diff?]]/Table3[[#This Row],[Control Classpath Size]])</f>
        <v>0</v>
      </c>
    </row>
    <row r="84" spans="1:8" x14ac:dyDescent="0.2">
      <c r="A84" t="s">
        <v>124</v>
      </c>
      <c r="B84">
        <v>90</v>
      </c>
      <c r="C84" t="s">
        <v>124</v>
      </c>
      <c r="D84">
        <v>90</v>
      </c>
      <c r="E84" t="b">
        <f>IF(Table3[[#This Row],[Control Bundle]]=Table3[[#This Row],[Refactored Bundle]],TRUE,FALSE)</f>
        <v>1</v>
      </c>
      <c r="F8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4">
        <f>Table3[[#This Row],[Control Classpath Size]]-Table3[[#This Row],[Refactored Classpath SizeR]]</f>
        <v>0</v>
      </c>
      <c r="H84">
        <f>IF(Table3[[#This Row],[Control Classpath Size]]=0,0,Table3[[#This Row],[Absolute Diff?]]/Table3[[#This Row],[Control Classpath Size]])</f>
        <v>0</v>
      </c>
    </row>
    <row r="85" spans="1:8" x14ac:dyDescent="0.2">
      <c r="A85" t="s">
        <v>60</v>
      </c>
      <c r="B85">
        <v>64</v>
      </c>
      <c r="C85" t="s">
        <v>60</v>
      </c>
      <c r="D85">
        <v>64</v>
      </c>
      <c r="E85" t="b">
        <f>IF(Table3[[#This Row],[Control Bundle]]=Table3[[#This Row],[Refactored Bundle]],TRUE,FALSE)</f>
        <v>1</v>
      </c>
      <c r="F8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5">
        <f>Table3[[#This Row],[Control Classpath Size]]-Table3[[#This Row],[Refactored Classpath SizeR]]</f>
        <v>0</v>
      </c>
      <c r="H85">
        <f>IF(Table3[[#This Row],[Control Classpath Size]]=0,0,Table3[[#This Row],[Absolute Diff?]]/Table3[[#This Row],[Control Classpath Size]])</f>
        <v>0</v>
      </c>
    </row>
    <row r="86" spans="1:8" x14ac:dyDescent="0.2">
      <c r="A86" t="s">
        <v>73</v>
      </c>
      <c r="B86">
        <v>37</v>
      </c>
      <c r="C86" t="s">
        <v>73</v>
      </c>
      <c r="D86">
        <v>37</v>
      </c>
      <c r="E86" t="b">
        <f>IF(Table3[[#This Row],[Control Bundle]]=Table3[[#This Row],[Refactored Bundle]],TRUE,FALSE)</f>
        <v>1</v>
      </c>
      <c r="F8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6">
        <f>Table3[[#This Row],[Control Classpath Size]]-Table3[[#This Row],[Refactored Classpath SizeR]]</f>
        <v>0</v>
      </c>
      <c r="H86">
        <f>IF(Table3[[#This Row],[Control Classpath Size]]=0,0,Table3[[#This Row],[Absolute Diff?]]/Table3[[#This Row],[Control Classpath Size]])</f>
        <v>0</v>
      </c>
    </row>
    <row r="87" spans="1:8" x14ac:dyDescent="0.2">
      <c r="A87" t="s">
        <v>61</v>
      </c>
      <c r="B87">
        <v>65</v>
      </c>
      <c r="C87" t="s">
        <v>61</v>
      </c>
      <c r="D87">
        <v>65</v>
      </c>
      <c r="E87" t="b">
        <f>IF(Table3[[#This Row],[Control Bundle]]=Table3[[#This Row],[Refactored Bundle]],TRUE,FALSE)</f>
        <v>1</v>
      </c>
      <c r="F8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7">
        <f>Table3[[#This Row],[Control Classpath Size]]-Table3[[#This Row],[Refactored Classpath SizeR]]</f>
        <v>0</v>
      </c>
      <c r="H87">
        <f>IF(Table3[[#This Row],[Control Classpath Size]]=0,0,Table3[[#This Row],[Absolute Diff?]]/Table3[[#This Row],[Control Classpath Size]])</f>
        <v>0</v>
      </c>
    </row>
    <row r="88" spans="1:8" x14ac:dyDescent="0.2">
      <c r="A88" t="s">
        <v>289</v>
      </c>
      <c r="B88">
        <v>32</v>
      </c>
      <c r="C88" t="s">
        <v>289</v>
      </c>
      <c r="D88">
        <v>32</v>
      </c>
      <c r="E88" t="b">
        <f>IF(Table3[[#This Row],[Control Bundle]]=Table3[[#This Row],[Refactored Bundle]],TRUE,FALSE)</f>
        <v>1</v>
      </c>
      <c r="F8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8">
        <f>Table3[[#This Row],[Control Classpath Size]]-Table3[[#This Row],[Refactored Classpath SizeR]]</f>
        <v>0</v>
      </c>
      <c r="H88">
        <f>IF(Table3[[#This Row],[Control Classpath Size]]=0,0,Table3[[#This Row],[Absolute Diff?]]/Table3[[#This Row],[Control Classpath Size]])</f>
        <v>0</v>
      </c>
    </row>
    <row r="89" spans="1:8" x14ac:dyDescent="0.2">
      <c r="A89" t="s">
        <v>284</v>
      </c>
      <c r="B89">
        <v>0</v>
      </c>
      <c r="C89" t="s">
        <v>284</v>
      </c>
      <c r="D89">
        <v>0</v>
      </c>
      <c r="E89" t="b">
        <f>IF(Table3[[#This Row],[Control Bundle]]=Table3[[#This Row],[Refactored Bundle]],TRUE,FALSE)</f>
        <v>1</v>
      </c>
      <c r="F8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9">
        <f>Table3[[#This Row],[Control Classpath Size]]-Table3[[#This Row],[Refactored Classpath SizeR]]</f>
        <v>0</v>
      </c>
      <c r="H89">
        <f>IF(Table3[[#This Row],[Control Classpath Size]]=0,0,Table3[[#This Row],[Absolute Diff?]]/Table3[[#This Row],[Control Classpath Size]])</f>
        <v>0</v>
      </c>
    </row>
    <row r="90" spans="1:8" x14ac:dyDescent="0.2">
      <c r="A90" t="s">
        <v>116</v>
      </c>
      <c r="B90">
        <v>0</v>
      </c>
      <c r="C90" t="s">
        <v>116</v>
      </c>
      <c r="D90">
        <v>0</v>
      </c>
      <c r="E90" t="b">
        <f>IF(Table3[[#This Row],[Control Bundle]]=Table3[[#This Row],[Refactored Bundle]],TRUE,FALSE)</f>
        <v>1</v>
      </c>
      <c r="F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0">
        <f>Table3[[#This Row],[Control Classpath Size]]-Table3[[#This Row],[Refactored Classpath SizeR]]</f>
        <v>0</v>
      </c>
      <c r="H90">
        <f>IF(Table3[[#This Row],[Control Classpath Size]]=0,0,Table3[[#This Row],[Absolute Diff?]]/Table3[[#This Row],[Control Classpath Size]])</f>
        <v>0</v>
      </c>
    </row>
    <row r="91" spans="1:8" x14ac:dyDescent="0.2">
      <c r="A91" t="s">
        <v>359</v>
      </c>
      <c r="B91">
        <v>0</v>
      </c>
      <c r="C91" t="s">
        <v>359</v>
      </c>
      <c r="D91">
        <v>0</v>
      </c>
      <c r="E91" t="b">
        <f>IF(Table3[[#This Row],[Control Bundle]]=Table3[[#This Row],[Refactored Bundle]],TRUE,FALSE)</f>
        <v>1</v>
      </c>
      <c r="F9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1">
        <f>Table3[[#This Row],[Control Classpath Size]]-Table3[[#This Row],[Refactored Classpath SizeR]]</f>
        <v>0</v>
      </c>
      <c r="H91">
        <f>IF(Table3[[#This Row],[Control Classpath Size]]=0,0,Table3[[#This Row],[Absolute Diff?]]/Table3[[#This Row],[Control Classpath Size]])</f>
        <v>0</v>
      </c>
    </row>
    <row r="92" spans="1:8" x14ac:dyDescent="0.2">
      <c r="A92" t="s">
        <v>203</v>
      </c>
      <c r="B92">
        <v>215</v>
      </c>
      <c r="C92" t="s">
        <v>203</v>
      </c>
      <c r="D92">
        <v>215</v>
      </c>
      <c r="E92" t="b">
        <f>IF(Table3[[#This Row],[Control Bundle]]=Table3[[#This Row],[Refactored Bundle]],TRUE,FALSE)</f>
        <v>1</v>
      </c>
      <c r="F9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2">
        <f>Table3[[#This Row],[Control Classpath Size]]-Table3[[#This Row],[Refactored Classpath SizeR]]</f>
        <v>0</v>
      </c>
      <c r="H92">
        <f>IF(Table3[[#This Row],[Control Classpath Size]]=0,0,Table3[[#This Row],[Absolute Diff?]]/Table3[[#This Row],[Control Classpath Size]])</f>
        <v>0</v>
      </c>
    </row>
    <row r="93" spans="1:8" x14ac:dyDescent="0.2">
      <c r="A93" t="s">
        <v>128</v>
      </c>
      <c r="B93">
        <v>587</v>
      </c>
      <c r="C93" t="s">
        <v>128</v>
      </c>
      <c r="D93">
        <v>587</v>
      </c>
      <c r="E93" t="b">
        <f>IF(Table3[[#This Row],[Control Bundle]]=Table3[[#This Row],[Refactored Bundle]],TRUE,FALSE)</f>
        <v>1</v>
      </c>
      <c r="F9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3">
        <f>Table3[[#This Row],[Control Classpath Size]]-Table3[[#This Row],[Refactored Classpath SizeR]]</f>
        <v>0</v>
      </c>
      <c r="H93">
        <f>IF(Table3[[#This Row],[Control Classpath Size]]=0,0,Table3[[#This Row],[Absolute Diff?]]/Table3[[#This Row],[Control Classpath Size]])</f>
        <v>0</v>
      </c>
    </row>
    <row r="94" spans="1:8" x14ac:dyDescent="0.2">
      <c r="A94" t="s">
        <v>156</v>
      </c>
      <c r="B94">
        <v>33</v>
      </c>
      <c r="C94" t="s">
        <v>156</v>
      </c>
      <c r="D94">
        <v>33</v>
      </c>
      <c r="E94" t="b">
        <f>IF(Table3[[#This Row],[Control Bundle]]=Table3[[#This Row],[Refactored Bundle]],TRUE,FALSE)</f>
        <v>1</v>
      </c>
      <c r="F9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4">
        <f>Table3[[#This Row],[Control Classpath Size]]-Table3[[#This Row],[Refactored Classpath SizeR]]</f>
        <v>0</v>
      </c>
      <c r="H94">
        <f>IF(Table3[[#This Row],[Control Classpath Size]]=0,0,Table3[[#This Row],[Absolute Diff?]]/Table3[[#This Row],[Control Classpath Size]])</f>
        <v>0</v>
      </c>
    </row>
    <row r="95" spans="1:8" x14ac:dyDescent="0.2">
      <c r="A95" t="s">
        <v>306</v>
      </c>
      <c r="B95">
        <v>107</v>
      </c>
      <c r="C95" t="s">
        <v>306</v>
      </c>
      <c r="D95">
        <v>107</v>
      </c>
      <c r="E95" t="b">
        <f>IF(Table3[[#This Row],[Control Bundle]]=Table3[[#This Row],[Refactored Bundle]],TRUE,FALSE)</f>
        <v>1</v>
      </c>
      <c r="F9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5">
        <f>Table3[[#This Row],[Control Classpath Size]]-Table3[[#This Row],[Refactored Classpath SizeR]]</f>
        <v>0</v>
      </c>
      <c r="H95">
        <f>IF(Table3[[#This Row],[Control Classpath Size]]=0,0,Table3[[#This Row],[Absolute Diff?]]/Table3[[#This Row],[Control Classpath Size]])</f>
        <v>0</v>
      </c>
    </row>
    <row r="96" spans="1:8" x14ac:dyDescent="0.2">
      <c r="A96" t="s">
        <v>57</v>
      </c>
      <c r="B96">
        <v>32</v>
      </c>
      <c r="C96" t="s">
        <v>57</v>
      </c>
      <c r="D96">
        <v>32</v>
      </c>
      <c r="E96" t="b">
        <f>IF(Table3[[#This Row],[Control Bundle]]=Table3[[#This Row],[Refactored Bundle]],TRUE,FALSE)</f>
        <v>1</v>
      </c>
      <c r="F9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6">
        <f>Table3[[#This Row],[Control Classpath Size]]-Table3[[#This Row],[Refactored Classpath SizeR]]</f>
        <v>0</v>
      </c>
      <c r="H96">
        <f>IF(Table3[[#This Row],[Control Classpath Size]]=0,0,Table3[[#This Row],[Absolute Diff?]]/Table3[[#This Row],[Control Classpath Size]])</f>
        <v>0</v>
      </c>
    </row>
    <row r="97" spans="1:8" x14ac:dyDescent="0.2">
      <c r="A97" t="s">
        <v>319</v>
      </c>
      <c r="B97">
        <v>24</v>
      </c>
      <c r="C97" t="s">
        <v>319</v>
      </c>
      <c r="D97">
        <v>24</v>
      </c>
      <c r="E97" t="b">
        <f>IF(Table3[[#This Row],[Control Bundle]]=Table3[[#This Row],[Refactored Bundle]],TRUE,FALSE)</f>
        <v>1</v>
      </c>
      <c r="F9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7">
        <f>Table3[[#This Row],[Control Classpath Size]]-Table3[[#This Row],[Refactored Classpath SizeR]]</f>
        <v>0</v>
      </c>
      <c r="H97">
        <f>IF(Table3[[#This Row],[Control Classpath Size]]=0,0,Table3[[#This Row],[Absolute Diff?]]/Table3[[#This Row],[Control Classpath Size]])</f>
        <v>0</v>
      </c>
    </row>
    <row r="98" spans="1:8" x14ac:dyDescent="0.2">
      <c r="A98" t="s">
        <v>317</v>
      </c>
      <c r="B98">
        <v>31</v>
      </c>
      <c r="C98" t="s">
        <v>317</v>
      </c>
      <c r="D98">
        <v>31</v>
      </c>
      <c r="E98" t="b">
        <f>IF(Table3[[#This Row],[Control Bundle]]=Table3[[#This Row],[Refactored Bundle]],TRUE,FALSE)</f>
        <v>1</v>
      </c>
      <c r="F9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8">
        <f>Table3[[#This Row],[Control Classpath Size]]-Table3[[#This Row],[Refactored Classpath SizeR]]</f>
        <v>0</v>
      </c>
      <c r="H98">
        <f>IF(Table3[[#This Row],[Control Classpath Size]]=0,0,Table3[[#This Row],[Absolute Diff?]]/Table3[[#This Row],[Control Classpath Size]])</f>
        <v>0</v>
      </c>
    </row>
    <row r="99" spans="1:8" x14ac:dyDescent="0.2">
      <c r="A99" t="s">
        <v>362</v>
      </c>
      <c r="B99">
        <v>19</v>
      </c>
      <c r="C99" t="s">
        <v>362</v>
      </c>
      <c r="D99">
        <v>19</v>
      </c>
      <c r="E99" t="b">
        <f>IF(Table3[[#This Row],[Control Bundle]]=Table3[[#This Row],[Refactored Bundle]],TRUE,FALSE)</f>
        <v>1</v>
      </c>
      <c r="F9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9">
        <f>Table3[[#This Row],[Control Classpath Size]]-Table3[[#This Row],[Refactored Classpath SizeR]]</f>
        <v>0</v>
      </c>
      <c r="H99">
        <f>IF(Table3[[#This Row],[Control Classpath Size]]=0,0,Table3[[#This Row],[Absolute Diff?]]/Table3[[#This Row],[Control Classpath Size]])</f>
        <v>0</v>
      </c>
    </row>
    <row r="100" spans="1:8" x14ac:dyDescent="0.2">
      <c r="A100" t="s">
        <v>190</v>
      </c>
      <c r="B100">
        <v>0</v>
      </c>
      <c r="C100" t="s">
        <v>190</v>
      </c>
      <c r="D100">
        <v>0</v>
      </c>
      <c r="E100" t="b">
        <f>IF(Table3[[#This Row],[Control Bundle]]=Table3[[#This Row],[Refactored Bundle]],TRUE,FALSE)</f>
        <v>1</v>
      </c>
      <c r="F10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0">
        <f>Table3[[#This Row],[Control Classpath Size]]-Table3[[#This Row],[Refactored Classpath SizeR]]</f>
        <v>0</v>
      </c>
      <c r="H100">
        <f>IF(Table3[[#This Row],[Control Classpath Size]]=0,0,Table3[[#This Row],[Absolute Diff?]]/Table3[[#This Row],[Control Classpath Size]])</f>
        <v>0</v>
      </c>
    </row>
    <row r="101" spans="1:8" x14ac:dyDescent="0.2">
      <c r="A101" t="s">
        <v>291</v>
      </c>
      <c r="B101">
        <v>21</v>
      </c>
      <c r="C101" t="s">
        <v>291</v>
      </c>
      <c r="D101">
        <v>21</v>
      </c>
      <c r="E101" t="b">
        <f>IF(Table3[[#This Row],[Control Bundle]]=Table3[[#This Row],[Refactored Bundle]],TRUE,FALSE)</f>
        <v>1</v>
      </c>
      <c r="F10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1">
        <f>Table3[[#This Row],[Control Classpath Size]]-Table3[[#This Row],[Refactored Classpath SizeR]]</f>
        <v>0</v>
      </c>
      <c r="H101">
        <f>IF(Table3[[#This Row],[Control Classpath Size]]=0,0,Table3[[#This Row],[Absolute Diff?]]/Table3[[#This Row],[Control Classpath Size]])</f>
        <v>0</v>
      </c>
    </row>
    <row r="102" spans="1:8" x14ac:dyDescent="0.2">
      <c r="A102" t="s">
        <v>103</v>
      </c>
      <c r="B102">
        <v>22</v>
      </c>
      <c r="C102" t="s">
        <v>103</v>
      </c>
      <c r="D102">
        <v>22</v>
      </c>
      <c r="E102" t="b">
        <f>IF(Table3[[#This Row],[Control Bundle]]=Table3[[#This Row],[Refactored Bundle]],TRUE,FALSE)</f>
        <v>1</v>
      </c>
      <c r="F10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2">
        <f>Table3[[#This Row],[Control Classpath Size]]-Table3[[#This Row],[Refactored Classpath SizeR]]</f>
        <v>0</v>
      </c>
      <c r="H102">
        <f>IF(Table3[[#This Row],[Control Classpath Size]]=0,0,Table3[[#This Row],[Absolute Diff?]]/Table3[[#This Row],[Control Classpath Size]])</f>
        <v>0</v>
      </c>
    </row>
    <row r="103" spans="1:8" x14ac:dyDescent="0.2">
      <c r="A103" t="s">
        <v>168</v>
      </c>
      <c r="B103">
        <v>15</v>
      </c>
      <c r="C103" t="s">
        <v>168</v>
      </c>
      <c r="D103">
        <v>15</v>
      </c>
      <c r="E103" t="b">
        <f>IF(Table3[[#This Row],[Control Bundle]]=Table3[[#This Row],[Refactored Bundle]],TRUE,FALSE)</f>
        <v>1</v>
      </c>
      <c r="F10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3">
        <f>Table3[[#This Row],[Control Classpath Size]]-Table3[[#This Row],[Refactored Classpath SizeR]]</f>
        <v>0</v>
      </c>
      <c r="H103">
        <f>IF(Table3[[#This Row],[Control Classpath Size]]=0,0,Table3[[#This Row],[Absolute Diff?]]/Table3[[#This Row],[Control Classpath Size]])</f>
        <v>0</v>
      </c>
    </row>
    <row r="104" spans="1:8" x14ac:dyDescent="0.2">
      <c r="A104" t="s">
        <v>142</v>
      </c>
      <c r="B104">
        <v>50</v>
      </c>
      <c r="C104" t="s">
        <v>142</v>
      </c>
      <c r="D104">
        <v>50</v>
      </c>
      <c r="E104" t="b">
        <f>IF(Table3[[#This Row],[Control Bundle]]=Table3[[#This Row],[Refactored Bundle]],TRUE,FALSE)</f>
        <v>1</v>
      </c>
      <c r="F10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4">
        <f>Table3[[#This Row],[Control Classpath Size]]-Table3[[#This Row],[Refactored Classpath SizeR]]</f>
        <v>0</v>
      </c>
      <c r="H104">
        <f>IF(Table3[[#This Row],[Control Classpath Size]]=0,0,Table3[[#This Row],[Absolute Diff?]]/Table3[[#This Row],[Control Classpath Size]])</f>
        <v>0</v>
      </c>
    </row>
    <row r="105" spans="1:8" x14ac:dyDescent="0.2">
      <c r="A105" t="s">
        <v>77</v>
      </c>
      <c r="B105">
        <v>16</v>
      </c>
      <c r="C105" t="s">
        <v>77</v>
      </c>
      <c r="D105">
        <v>16</v>
      </c>
      <c r="E105" t="b">
        <f>IF(Table3[[#This Row],[Control Bundle]]=Table3[[#This Row],[Refactored Bundle]],TRUE,FALSE)</f>
        <v>1</v>
      </c>
      <c r="F10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5">
        <f>Table3[[#This Row],[Control Classpath Size]]-Table3[[#This Row],[Refactored Classpath SizeR]]</f>
        <v>0</v>
      </c>
      <c r="H105">
        <f>IF(Table3[[#This Row],[Control Classpath Size]]=0,0,Table3[[#This Row],[Absolute Diff?]]/Table3[[#This Row],[Control Classpath Size]])</f>
        <v>0</v>
      </c>
    </row>
    <row r="106" spans="1:8" x14ac:dyDescent="0.2">
      <c r="A106" t="s">
        <v>270</v>
      </c>
      <c r="B106">
        <v>13</v>
      </c>
      <c r="C106" t="s">
        <v>270</v>
      </c>
      <c r="D106">
        <v>13</v>
      </c>
      <c r="E106" t="b">
        <f>IF(Table3[[#This Row],[Control Bundle]]=Table3[[#This Row],[Refactored Bundle]],TRUE,FALSE)</f>
        <v>1</v>
      </c>
      <c r="F10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6">
        <f>Table3[[#This Row],[Control Classpath Size]]-Table3[[#This Row],[Refactored Classpath SizeR]]</f>
        <v>0</v>
      </c>
      <c r="H106">
        <f>IF(Table3[[#This Row],[Control Classpath Size]]=0,0,Table3[[#This Row],[Absolute Diff?]]/Table3[[#This Row],[Control Classpath Size]])</f>
        <v>0</v>
      </c>
    </row>
    <row r="107" spans="1:8" x14ac:dyDescent="0.2">
      <c r="A107" t="s">
        <v>98</v>
      </c>
      <c r="B107">
        <v>13</v>
      </c>
      <c r="C107" t="s">
        <v>98</v>
      </c>
      <c r="D107">
        <v>13</v>
      </c>
      <c r="E107" t="b">
        <f>IF(Table3[[#This Row],[Control Bundle]]=Table3[[#This Row],[Refactored Bundle]],TRUE,FALSE)</f>
        <v>1</v>
      </c>
      <c r="F10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7">
        <f>Table3[[#This Row],[Control Classpath Size]]-Table3[[#This Row],[Refactored Classpath SizeR]]</f>
        <v>0</v>
      </c>
      <c r="H107">
        <f>IF(Table3[[#This Row],[Control Classpath Size]]=0,0,Table3[[#This Row],[Absolute Diff?]]/Table3[[#This Row],[Control Classpath Size]])</f>
        <v>0</v>
      </c>
    </row>
    <row r="108" spans="1:8" x14ac:dyDescent="0.2">
      <c r="A108" t="s">
        <v>5</v>
      </c>
      <c r="B108">
        <v>34</v>
      </c>
      <c r="C108" t="s">
        <v>5</v>
      </c>
      <c r="D108">
        <v>34</v>
      </c>
      <c r="E108" t="b">
        <f>IF(Table3[[#This Row],[Control Bundle]]=Table3[[#This Row],[Refactored Bundle]],TRUE,FALSE)</f>
        <v>1</v>
      </c>
      <c r="F10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8">
        <f>Table3[[#This Row],[Control Classpath Size]]-Table3[[#This Row],[Refactored Classpath SizeR]]</f>
        <v>0</v>
      </c>
      <c r="H108">
        <f>IF(Table3[[#This Row],[Control Classpath Size]]=0,0,Table3[[#This Row],[Absolute Diff?]]/Table3[[#This Row],[Control Classpath Size]])</f>
        <v>0</v>
      </c>
    </row>
    <row r="109" spans="1:8" x14ac:dyDescent="0.2">
      <c r="A109" t="s">
        <v>102</v>
      </c>
      <c r="B109">
        <v>9</v>
      </c>
      <c r="C109" t="s">
        <v>102</v>
      </c>
      <c r="D109">
        <v>9</v>
      </c>
      <c r="E109" t="b">
        <f>IF(Table3[[#This Row],[Control Bundle]]=Table3[[#This Row],[Refactored Bundle]],TRUE,FALSE)</f>
        <v>1</v>
      </c>
      <c r="F10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9">
        <f>Table3[[#This Row],[Control Classpath Size]]-Table3[[#This Row],[Refactored Classpath SizeR]]</f>
        <v>0</v>
      </c>
      <c r="H109">
        <f>IF(Table3[[#This Row],[Control Classpath Size]]=0,0,Table3[[#This Row],[Absolute Diff?]]/Table3[[#This Row],[Control Classpath Size]])</f>
        <v>0</v>
      </c>
    </row>
    <row r="110" spans="1:8" x14ac:dyDescent="0.2">
      <c r="A110" t="s">
        <v>93</v>
      </c>
      <c r="B110">
        <v>22</v>
      </c>
      <c r="C110" t="s">
        <v>93</v>
      </c>
      <c r="D110">
        <v>22</v>
      </c>
      <c r="E110" t="b">
        <f>IF(Table3[[#This Row],[Control Bundle]]=Table3[[#This Row],[Refactored Bundle]],TRUE,FALSE)</f>
        <v>1</v>
      </c>
      <c r="F1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0">
        <f>Table3[[#This Row],[Control Classpath Size]]-Table3[[#This Row],[Refactored Classpath SizeR]]</f>
        <v>0</v>
      </c>
      <c r="H110">
        <f>IF(Table3[[#This Row],[Control Classpath Size]]=0,0,Table3[[#This Row],[Absolute Diff?]]/Table3[[#This Row],[Control Classpath Size]])</f>
        <v>0</v>
      </c>
    </row>
    <row r="111" spans="1:8" x14ac:dyDescent="0.2">
      <c r="A111" t="s">
        <v>194</v>
      </c>
      <c r="B111">
        <v>90</v>
      </c>
      <c r="C111" t="s">
        <v>194</v>
      </c>
      <c r="D111">
        <v>90</v>
      </c>
      <c r="E111" t="b">
        <f>IF(Table3[[#This Row],[Control Bundle]]=Table3[[#This Row],[Refactored Bundle]],TRUE,FALSE)</f>
        <v>1</v>
      </c>
      <c r="F1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1">
        <f>Table3[[#This Row],[Control Classpath Size]]-Table3[[#This Row],[Refactored Classpath SizeR]]</f>
        <v>0</v>
      </c>
      <c r="H111">
        <f>IF(Table3[[#This Row],[Control Classpath Size]]=0,0,Table3[[#This Row],[Absolute Diff?]]/Table3[[#This Row],[Control Classpath Size]])</f>
        <v>0</v>
      </c>
    </row>
    <row r="112" spans="1:8" x14ac:dyDescent="0.2">
      <c r="A112" t="s">
        <v>152</v>
      </c>
      <c r="B112">
        <v>1</v>
      </c>
      <c r="C112" t="s">
        <v>152</v>
      </c>
      <c r="D112">
        <v>1</v>
      </c>
      <c r="E112" t="b">
        <f>IF(Table3[[#This Row],[Control Bundle]]=Table3[[#This Row],[Refactored Bundle]],TRUE,FALSE)</f>
        <v>1</v>
      </c>
      <c r="F1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2">
        <f>Table3[[#This Row],[Control Classpath Size]]-Table3[[#This Row],[Refactored Classpath SizeR]]</f>
        <v>0</v>
      </c>
      <c r="H112">
        <f>IF(Table3[[#This Row],[Control Classpath Size]]=0,0,Table3[[#This Row],[Absolute Diff?]]/Table3[[#This Row],[Control Classpath Size]])</f>
        <v>0</v>
      </c>
    </row>
    <row r="113" spans="1:8" x14ac:dyDescent="0.2">
      <c r="A113" t="s">
        <v>10</v>
      </c>
      <c r="B113">
        <v>28</v>
      </c>
      <c r="C113" t="s">
        <v>10</v>
      </c>
      <c r="D113">
        <v>28</v>
      </c>
      <c r="E113" t="b">
        <f>IF(Table3[[#This Row],[Control Bundle]]=Table3[[#This Row],[Refactored Bundle]],TRUE,FALSE)</f>
        <v>1</v>
      </c>
      <c r="F1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3">
        <f>Table3[[#This Row],[Control Classpath Size]]-Table3[[#This Row],[Refactored Classpath SizeR]]</f>
        <v>0</v>
      </c>
      <c r="H113">
        <f>IF(Table3[[#This Row],[Control Classpath Size]]=0,0,Table3[[#This Row],[Absolute Diff?]]/Table3[[#This Row],[Control Classpath Size]])</f>
        <v>0</v>
      </c>
    </row>
    <row r="114" spans="1:8" x14ac:dyDescent="0.2">
      <c r="A114" t="s">
        <v>36</v>
      </c>
      <c r="B114">
        <v>16</v>
      </c>
      <c r="C114" t="s">
        <v>36</v>
      </c>
      <c r="D114">
        <v>16</v>
      </c>
      <c r="E114" t="b">
        <f>IF(Table3[[#This Row],[Control Bundle]]=Table3[[#This Row],[Refactored Bundle]],TRUE,FALSE)</f>
        <v>1</v>
      </c>
      <c r="F1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4">
        <f>Table3[[#This Row],[Control Classpath Size]]-Table3[[#This Row],[Refactored Classpath SizeR]]</f>
        <v>0</v>
      </c>
      <c r="H114">
        <f>IF(Table3[[#This Row],[Control Classpath Size]]=0,0,Table3[[#This Row],[Absolute Diff?]]/Table3[[#This Row],[Control Classpath Size]])</f>
        <v>0</v>
      </c>
    </row>
    <row r="115" spans="1:8" x14ac:dyDescent="0.2">
      <c r="A115" t="s">
        <v>244</v>
      </c>
      <c r="B115">
        <v>13</v>
      </c>
      <c r="C115" t="s">
        <v>244</v>
      </c>
      <c r="D115">
        <v>13</v>
      </c>
      <c r="E115" t="b">
        <f>IF(Table3[[#This Row],[Control Bundle]]=Table3[[#This Row],[Refactored Bundle]],TRUE,FALSE)</f>
        <v>1</v>
      </c>
      <c r="F1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5">
        <f>Table3[[#This Row],[Control Classpath Size]]-Table3[[#This Row],[Refactored Classpath SizeR]]</f>
        <v>0</v>
      </c>
      <c r="H115">
        <f>IF(Table3[[#This Row],[Control Classpath Size]]=0,0,Table3[[#This Row],[Absolute Diff?]]/Table3[[#This Row],[Control Classpath Size]])</f>
        <v>0</v>
      </c>
    </row>
    <row r="116" spans="1:8" x14ac:dyDescent="0.2">
      <c r="A116" t="s">
        <v>368</v>
      </c>
      <c r="B116">
        <v>2</v>
      </c>
      <c r="C116" t="s">
        <v>368</v>
      </c>
      <c r="D116">
        <v>2</v>
      </c>
      <c r="E116" t="b">
        <f>IF(Table3[[#This Row],[Control Bundle]]=Table3[[#This Row],[Refactored Bundle]],TRUE,FALSE)</f>
        <v>1</v>
      </c>
      <c r="F11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6">
        <f>Table3[[#This Row],[Control Classpath Size]]-Table3[[#This Row],[Refactored Classpath SizeR]]</f>
        <v>0</v>
      </c>
      <c r="H116">
        <f>IF(Table3[[#This Row],[Control Classpath Size]]=0,0,Table3[[#This Row],[Absolute Diff?]]/Table3[[#This Row],[Control Classpath Size]])</f>
        <v>0</v>
      </c>
    </row>
    <row r="117" spans="1:8" x14ac:dyDescent="0.2">
      <c r="A117" t="s">
        <v>266</v>
      </c>
      <c r="B117">
        <v>12</v>
      </c>
      <c r="C117" t="s">
        <v>266</v>
      </c>
      <c r="D117">
        <v>12</v>
      </c>
      <c r="E117" t="b">
        <f>IF(Table3[[#This Row],[Control Bundle]]=Table3[[#This Row],[Refactored Bundle]],TRUE,FALSE)</f>
        <v>1</v>
      </c>
      <c r="F11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7">
        <f>Table3[[#This Row],[Control Classpath Size]]-Table3[[#This Row],[Refactored Classpath SizeR]]</f>
        <v>0</v>
      </c>
      <c r="H117">
        <f>IF(Table3[[#This Row],[Control Classpath Size]]=0,0,Table3[[#This Row],[Absolute Diff?]]/Table3[[#This Row],[Control Classpath Size]])</f>
        <v>0</v>
      </c>
    </row>
    <row r="118" spans="1:8" x14ac:dyDescent="0.2">
      <c r="A118" t="s">
        <v>143</v>
      </c>
      <c r="B118">
        <v>0</v>
      </c>
      <c r="C118" t="s">
        <v>143</v>
      </c>
      <c r="D118">
        <v>0</v>
      </c>
      <c r="E118" t="b">
        <f>IF(Table3[[#This Row],[Control Bundle]]=Table3[[#This Row],[Refactored Bundle]],TRUE,FALSE)</f>
        <v>1</v>
      </c>
      <c r="F1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8">
        <f>Table3[[#This Row],[Control Classpath Size]]-Table3[[#This Row],[Refactored Classpath SizeR]]</f>
        <v>0</v>
      </c>
      <c r="H118">
        <f>IF(Table3[[#This Row],[Control Classpath Size]]=0,0,Table3[[#This Row],[Absolute Diff?]]/Table3[[#This Row],[Control Classpath Size]])</f>
        <v>0</v>
      </c>
    </row>
    <row r="119" spans="1:8" x14ac:dyDescent="0.2">
      <c r="A119" t="s">
        <v>268</v>
      </c>
      <c r="B119">
        <v>40</v>
      </c>
      <c r="C119" t="s">
        <v>268</v>
      </c>
      <c r="D119">
        <v>40</v>
      </c>
      <c r="E119" t="b">
        <f>IF(Table3[[#This Row],[Control Bundle]]=Table3[[#This Row],[Refactored Bundle]],TRUE,FALSE)</f>
        <v>1</v>
      </c>
      <c r="F11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9">
        <f>Table3[[#This Row],[Control Classpath Size]]-Table3[[#This Row],[Refactored Classpath SizeR]]</f>
        <v>0</v>
      </c>
      <c r="H119">
        <f>IF(Table3[[#This Row],[Control Classpath Size]]=0,0,Table3[[#This Row],[Absolute Diff?]]/Table3[[#This Row],[Control Classpath Size]])</f>
        <v>0</v>
      </c>
    </row>
    <row r="120" spans="1:8" x14ac:dyDescent="0.2">
      <c r="A120" t="s">
        <v>37</v>
      </c>
      <c r="B120">
        <v>51</v>
      </c>
      <c r="C120" t="s">
        <v>37</v>
      </c>
      <c r="D120">
        <v>51</v>
      </c>
      <c r="E120" t="b">
        <f>IF(Table3[[#This Row],[Control Bundle]]=Table3[[#This Row],[Refactored Bundle]],TRUE,FALSE)</f>
        <v>1</v>
      </c>
      <c r="F12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0">
        <f>Table3[[#This Row],[Control Classpath Size]]-Table3[[#This Row],[Refactored Classpath SizeR]]</f>
        <v>0</v>
      </c>
      <c r="H120">
        <f>IF(Table3[[#This Row],[Control Classpath Size]]=0,0,Table3[[#This Row],[Absolute Diff?]]/Table3[[#This Row],[Control Classpath Size]])</f>
        <v>0</v>
      </c>
    </row>
    <row r="121" spans="1:8" x14ac:dyDescent="0.2">
      <c r="A121" t="s">
        <v>122</v>
      </c>
      <c r="B121">
        <v>5</v>
      </c>
      <c r="C121" t="s">
        <v>122</v>
      </c>
      <c r="D121">
        <v>5</v>
      </c>
      <c r="E121" t="b">
        <f>IF(Table3[[#This Row],[Control Bundle]]=Table3[[#This Row],[Refactored Bundle]],TRUE,FALSE)</f>
        <v>1</v>
      </c>
      <c r="F12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1">
        <f>Table3[[#This Row],[Control Classpath Size]]-Table3[[#This Row],[Refactored Classpath SizeR]]</f>
        <v>0</v>
      </c>
      <c r="H121">
        <f>IF(Table3[[#This Row],[Control Classpath Size]]=0,0,Table3[[#This Row],[Absolute Diff?]]/Table3[[#This Row],[Control Classpath Size]])</f>
        <v>0</v>
      </c>
    </row>
    <row r="122" spans="1:8" x14ac:dyDescent="0.2">
      <c r="A122" t="s">
        <v>342</v>
      </c>
      <c r="B122">
        <v>46</v>
      </c>
      <c r="C122" t="s">
        <v>342</v>
      </c>
      <c r="D122">
        <v>46</v>
      </c>
      <c r="E122" t="b">
        <f>IF(Table3[[#This Row],[Control Bundle]]=Table3[[#This Row],[Refactored Bundle]],TRUE,FALSE)</f>
        <v>1</v>
      </c>
      <c r="F12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2">
        <f>Table3[[#This Row],[Control Classpath Size]]-Table3[[#This Row],[Refactored Classpath SizeR]]</f>
        <v>0</v>
      </c>
      <c r="H122">
        <f>IF(Table3[[#This Row],[Control Classpath Size]]=0,0,Table3[[#This Row],[Absolute Diff?]]/Table3[[#This Row],[Control Classpath Size]])</f>
        <v>0</v>
      </c>
    </row>
    <row r="123" spans="1:8" x14ac:dyDescent="0.2">
      <c r="A123" t="s">
        <v>366</v>
      </c>
      <c r="B123">
        <v>41</v>
      </c>
      <c r="C123" t="s">
        <v>366</v>
      </c>
      <c r="D123">
        <v>41</v>
      </c>
      <c r="E123" t="b">
        <f>IF(Table3[[#This Row],[Control Bundle]]=Table3[[#This Row],[Refactored Bundle]],TRUE,FALSE)</f>
        <v>1</v>
      </c>
      <c r="F12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3">
        <f>Table3[[#This Row],[Control Classpath Size]]-Table3[[#This Row],[Refactored Classpath SizeR]]</f>
        <v>0</v>
      </c>
      <c r="H123">
        <f>IF(Table3[[#This Row],[Control Classpath Size]]=0,0,Table3[[#This Row],[Absolute Diff?]]/Table3[[#This Row],[Control Classpath Size]])</f>
        <v>0</v>
      </c>
    </row>
    <row r="124" spans="1:8" x14ac:dyDescent="0.2">
      <c r="A124" t="s">
        <v>86</v>
      </c>
      <c r="B124">
        <v>9</v>
      </c>
      <c r="C124" t="s">
        <v>86</v>
      </c>
      <c r="D124">
        <v>9</v>
      </c>
      <c r="E124" t="b">
        <f>IF(Table3[[#This Row],[Control Bundle]]=Table3[[#This Row],[Refactored Bundle]],TRUE,FALSE)</f>
        <v>1</v>
      </c>
      <c r="F12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4">
        <f>Table3[[#This Row],[Control Classpath Size]]-Table3[[#This Row],[Refactored Classpath SizeR]]</f>
        <v>0</v>
      </c>
      <c r="H124">
        <f>IF(Table3[[#This Row],[Control Classpath Size]]=0,0,Table3[[#This Row],[Absolute Diff?]]/Table3[[#This Row],[Control Classpath Size]])</f>
        <v>0</v>
      </c>
    </row>
    <row r="125" spans="1:8" x14ac:dyDescent="0.2">
      <c r="A125" t="s">
        <v>343</v>
      </c>
      <c r="B125">
        <v>11</v>
      </c>
      <c r="C125" t="s">
        <v>343</v>
      </c>
      <c r="D125">
        <v>11</v>
      </c>
      <c r="E125" t="b">
        <f>IF(Table3[[#This Row],[Control Bundle]]=Table3[[#This Row],[Refactored Bundle]],TRUE,FALSE)</f>
        <v>1</v>
      </c>
      <c r="F12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5">
        <f>Table3[[#This Row],[Control Classpath Size]]-Table3[[#This Row],[Refactored Classpath SizeR]]</f>
        <v>0</v>
      </c>
      <c r="H125">
        <f>IF(Table3[[#This Row],[Control Classpath Size]]=0,0,Table3[[#This Row],[Absolute Diff?]]/Table3[[#This Row],[Control Classpath Size]])</f>
        <v>0</v>
      </c>
    </row>
    <row r="126" spans="1:8" x14ac:dyDescent="0.2">
      <c r="A126" t="s">
        <v>346</v>
      </c>
      <c r="B126">
        <v>20</v>
      </c>
      <c r="C126" t="s">
        <v>346</v>
      </c>
      <c r="D126">
        <v>20</v>
      </c>
      <c r="E126" t="b">
        <f>IF(Table3[[#This Row],[Control Bundle]]=Table3[[#This Row],[Refactored Bundle]],TRUE,FALSE)</f>
        <v>1</v>
      </c>
      <c r="F12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6">
        <f>Table3[[#This Row],[Control Classpath Size]]-Table3[[#This Row],[Refactored Classpath SizeR]]</f>
        <v>0</v>
      </c>
      <c r="H126">
        <f>IF(Table3[[#This Row],[Control Classpath Size]]=0,0,Table3[[#This Row],[Absolute Diff?]]/Table3[[#This Row],[Control Classpath Size]])</f>
        <v>0</v>
      </c>
    </row>
    <row r="127" spans="1:8" x14ac:dyDescent="0.2">
      <c r="A127" t="s">
        <v>92</v>
      </c>
      <c r="B127">
        <v>23</v>
      </c>
      <c r="C127" t="s">
        <v>92</v>
      </c>
      <c r="D127">
        <v>23</v>
      </c>
      <c r="E127" t="b">
        <f>IF(Table3[[#This Row],[Control Bundle]]=Table3[[#This Row],[Refactored Bundle]],TRUE,FALSE)</f>
        <v>1</v>
      </c>
      <c r="F12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7">
        <f>Table3[[#This Row],[Control Classpath Size]]-Table3[[#This Row],[Refactored Classpath SizeR]]</f>
        <v>0</v>
      </c>
      <c r="H127">
        <f>IF(Table3[[#This Row],[Control Classpath Size]]=0,0,Table3[[#This Row],[Absolute Diff?]]/Table3[[#This Row],[Control Classpath Size]])</f>
        <v>0</v>
      </c>
    </row>
    <row r="128" spans="1:8" x14ac:dyDescent="0.2">
      <c r="A128" t="s">
        <v>337</v>
      </c>
      <c r="B128">
        <v>103</v>
      </c>
      <c r="C128" t="s">
        <v>337</v>
      </c>
      <c r="D128">
        <v>103</v>
      </c>
      <c r="E128" t="b">
        <f>IF(Table3[[#This Row],[Control Bundle]]=Table3[[#This Row],[Refactored Bundle]],TRUE,FALSE)</f>
        <v>1</v>
      </c>
      <c r="F12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8">
        <f>Table3[[#This Row],[Control Classpath Size]]-Table3[[#This Row],[Refactored Classpath SizeR]]</f>
        <v>0</v>
      </c>
      <c r="H128">
        <f>IF(Table3[[#This Row],[Control Classpath Size]]=0,0,Table3[[#This Row],[Absolute Diff?]]/Table3[[#This Row],[Control Classpath Size]])</f>
        <v>0</v>
      </c>
    </row>
    <row r="129" spans="1:8" x14ac:dyDescent="0.2">
      <c r="A129" t="s">
        <v>34</v>
      </c>
      <c r="B129">
        <v>11</v>
      </c>
      <c r="C129" t="s">
        <v>34</v>
      </c>
      <c r="D129">
        <v>11</v>
      </c>
      <c r="E129" t="b">
        <f>IF(Table3[[#This Row],[Control Bundle]]=Table3[[#This Row],[Refactored Bundle]],TRUE,FALSE)</f>
        <v>1</v>
      </c>
      <c r="F12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9">
        <f>Table3[[#This Row],[Control Classpath Size]]-Table3[[#This Row],[Refactored Classpath SizeR]]</f>
        <v>0</v>
      </c>
      <c r="H129">
        <f>IF(Table3[[#This Row],[Control Classpath Size]]=0,0,Table3[[#This Row],[Absolute Diff?]]/Table3[[#This Row],[Control Classpath Size]])</f>
        <v>0</v>
      </c>
    </row>
    <row r="130" spans="1:8" x14ac:dyDescent="0.2">
      <c r="A130" t="s">
        <v>63</v>
      </c>
      <c r="B130">
        <v>10</v>
      </c>
      <c r="C130" t="s">
        <v>63</v>
      </c>
      <c r="D130">
        <v>10</v>
      </c>
      <c r="E130" t="b">
        <f>IF(Table3[[#This Row],[Control Bundle]]=Table3[[#This Row],[Refactored Bundle]],TRUE,FALSE)</f>
        <v>1</v>
      </c>
      <c r="F13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0">
        <f>Table3[[#This Row],[Control Classpath Size]]-Table3[[#This Row],[Refactored Classpath SizeR]]</f>
        <v>0</v>
      </c>
      <c r="H130">
        <f>IF(Table3[[#This Row],[Control Classpath Size]]=0,0,Table3[[#This Row],[Absolute Diff?]]/Table3[[#This Row],[Control Classpath Size]])</f>
        <v>0</v>
      </c>
    </row>
    <row r="131" spans="1:8" x14ac:dyDescent="0.2">
      <c r="A131" t="s">
        <v>145</v>
      </c>
      <c r="B131">
        <v>30</v>
      </c>
      <c r="C131" t="s">
        <v>145</v>
      </c>
      <c r="D131">
        <v>30</v>
      </c>
      <c r="E131" t="b">
        <f>IF(Table3[[#This Row],[Control Bundle]]=Table3[[#This Row],[Refactored Bundle]],TRUE,FALSE)</f>
        <v>1</v>
      </c>
      <c r="F13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1">
        <f>Table3[[#This Row],[Control Classpath Size]]-Table3[[#This Row],[Refactored Classpath SizeR]]</f>
        <v>0</v>
      </c>
      <c r="H131">
        <f>IF(Table3[[#This Row],[Control Classpath Size]]=0,0,Table3[[#This Row],[Absolute Diff?]]/Table3[[#This Row],[Control Classpath Size]])</f>
        <v>0</v>
      </c>
    </row>
    <row r="132" spans="1:8" x14ac:dyDescent="0.2">
      <c r="A132" t="s">
        <v>352</v>
      </c>
      <c r="B132">
        <v>22</v>
      </c>
      <c r="C132" t="s">
        <v>352</v>
      </c>
      <c r="D132">
        <v>22</v>
      </c>
      <c r="E132" t="b">
        <f>IF(Table3[[#This Row],[Control Bundle]]=Table3[[#This Row],[Refactored Bundle]],TRUE,FALSE)</f>
        <v>1</v>
      </c>
      <c r="F13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2">
        <f>Table3[[#This Row],[Control Classpath Size]]-Table3[[#This Row],[Refactored Classpath SizeR]]</f>
        <v>0</v>
      </c>
      <c r="H132">
        <f>IF(Table3[[#This Row],[Control Classpath Size]]=0,0,Table3[[#This Row],[Absolute Diff?]]/Table3[[#This Row],[Control Classpath Size]])</f>
        <v>0</v>
      </c>
    </row>
    <row r="133" spans="1:8" x14ac:dyDescent="0.2">
      <c r="A133" t="s">
        <v>47</v>
      </c>
      <c r="B133">
        <v>211</v>
      </c>
      <c r="C133" t="s">
        <v>47</v>
      </c>
      <c r="D133">
        <v>211</v>
      </c>
      <c r="E133" t="b">
        <f>IF(Table3[[#This Row],[Control Bundle]]=Table3[[#This Row],[Refactored Bundle]],TRUE,FALSE)</f>
        <v>1</v>
      </c>
      <c r="F13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3">
        <f>Table3[[#This Row],[Control Classpath Size]]-Table3[[#This Row],[Refactored Classpath SizeR]]</f>
        <v>0</v>
      </c>
      <c r="H133">
        <f>IF(Table3[[#This Row],[Control Classpath Size]]=0,0,Table3[[#This Row],[Absolute Diff?]]/Table3[[#This Row],[Control Classpath Size]])</f>
        <v>0</v>
      </c>
    </row>
    <row r="134" spans="1:8" x14ac:dyDescent="0.2">
      <c r="A134" t="s">
        <v>24</v>
      </c>
      <c r="B134">
        <v>50</v>
      </c>
      <c r="C134" t="s">
        <v>24</v>
      </c>
      <c r="D134">
        <v>50</v>
      </c>
      <c r="E134" t="b">
        <f>IF(Table3[[#This Row],[Control Bundle]]=Table3[[#This Row],[Refactored Bundle]],TRUE,FALSE)</f>
        <v>1</v>
      </c>
      <c r="F13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4">
        <f>Table3[[#This Row],[Control Classpath Size]]-Table3[[#This Row],[Refactored Classpath SizeR]]</f>
        <v>0</v>
      </c>
      <c r="H134">
        <f>IF(Table3[[#This Row],[Control Classpath Size]]=0,0,Table3[[#This Row],[Absolute Diff?]]/Table3[[#This Row],[Control Classpath Size]])</f>
        <v>0</v>
      </c>
    </row>
    <row r="135" spans="1:8" x14ac:dyDescent="0.2">
      <c r="A135" t="s">
        <v>262</v>
      </c>
      <c r="B135">
        <v>33</v>
      </c>
      <c r="C135" t="s">
        <v>262</v>
      </c>
      <c r="D135">
        <v>33</v>
      </c>
      <c r="E135" t="b">
        <f>IF(Table3[[#This Row],[Control Bundle]]=Table3[[#This Row],[Refactored Bundle]],TRUE,FALSE)</f>
        <v>1</v>
      </c>
      <c r="F13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5">
        <f>Table3[[#This Row],[Control Classpath Size]]-Table3[[#This Row],[Refactored Classpath SizeR]]</f>
        <v>0</v>
      </c>
      <c r="H135">
        <f>IF(Table3[[#This Row],[Control Classpath Size]]=0,0,Table3[[#This Row],[Absolute Diff?]]/Table3[[#This Row],[Control Classpath Size]])</f>
        <v>0</v>
      </c>
    </row>
    <row r="136" spans="1:8" x14ac:dyDescent="0.2">
      <c r="A136" t="s">
        <v>347</v>
      </c>
      <c r="B136">
        <v>42</v>
      </c>
      <c r="C136" t="s">
        <v>347</v>
      </c>
      <c r="D136">
        <v>42</v>
      </c>
      <c r="E136" t="b">
        <f>IF(Table3[[#This Row],[Control Bundle]]=Table3[[#This Row],[Refactored Bundle]],TRUE,FALSE)</f>
        <v>1</v>
      </c>
      <c r="F13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6">
        <f>Table3[[#This Row],[Control Classpath Size]]-Table3[[#This Row],[Refactored Classpath SizeR]]</f>
        <v>0</v>
      </c>
      <c r="H136">
        <f>IF(Table3[[#This Row],[Control Classpath Size]]=0,0,Table3[[#This Row],[Absolute Diff?]]/Table3[[#This Row],[Control Classpath Size]])</f>
        <v>0</v>
      </c>
    </row>
    <row r="137" spans="1:8" x14ac:dyDescent="0.2">
      <c r="A137" t="s">
        <v>137</v>
      </c>
      <c r="B137">
        <v>76</v>
      </c>
      <c r="C137" t="s">
        <v>137</v>
      </c>
      <c r="D137">
        <v>76</v>
      </c>
      <c r="E137" t="b">
        <f>IF(Table3[[#This Row],[Control Bundle]]=Table3[[#This Row],[Refactored Bundle]],TRUE,FALSE)</f>
        <v>1</v>
      </c>
      <c r="F13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7">
        <f>Table3[[#This Row],[Control Classpath Size]]-Table3[[#This Row],[Refactored Classpath SizeR]]</f>
        <v>0</v>
      </c>
      <c r="H137">
        <f>IF(Table3[[#This Row],[Control Classpath Size]]=0,0,Table3[[#This Row],[Absolute Diff?]]/Table3[[#This Row],[Control Classpath Size]])</f>
        <v>0</v>
      </c>
    </row>
    <row r="138" spans="1:8" x14ac:dyDescent="0.2">
      <c r="A138" t="s">
        <v>18</v>
      </c>
      <c r="B138">
        <v>9</v>
      </c>
      <c r="C138" t="s">
        <v>18</v>
      </c>
      <c r="D138">
        <v>9</v>
      </c>
      <c r="E138" t="b">
        <f>IF(Table3[[#This Row],[Control Bundle]]=Table3[[#This Row],[Refactored Bundle]],TRUE,FALSE)</f>
        <v>1</v>
      </c>
      <c r="F13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8">
        <f>Table3[[#This Row],[Control Classpath Size]]-Table3[[#This Row],[Refactored Classpath SizeR]]</f>
        <v>0</v>
      </c>
      <c r="H138">
        <f>IF(Table3[[#This Row],[Control Classpath Size]]=0,0,Table3[[#This Row],[Absolute Diff?]]/Table3[[#This Row],[Control Classpath Size]])</f>
        <v>0</v>
      </c>
    </row>
    <row r="139" spans="1:8" x14ac:dyDescent="0.2">
      <c r="A139" t="s">
        <v>85</v>
      </c>
      <c r="B139">
        <v>74</v>
      </c>
      <c r="C139" t="s">
        <v>85</v>
      </c>
      <c r="D139">
        <v>74</v>
      </c>
      <c r="E139" t="b">
        <f>IF(Table3[[#This Row],[Control Bundle]]=Table3[[#This Row],[Refactored Bundle]],TRUE,FALSE)</f>
        <v>1</v>
      </c>
      <c r="F13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9">
        <f>Table3[[#This Row],[Control Classpath Size]]-Table3[[#This Row],[Refactored Classpath SizeR]]</f>
        <v>0</v>
      </c>
      <c r="H139">
        <f>IF(Table3[[#This Row],[Control Classpath Size]]=0,0,Table3[[#This Row],[Absolute Diff?]]/Table3[[#This Row],[Control Classpath Size]])</f>
        <v>0</v>
      </c>
    </row>
    <row r="140" spans="1:8" x14ac:dyDescent="0.2">
      <c r="A140" t="s">
        <v>312</v>
      </c>
      <c r="B140">
        <v>79</v>
      </c>
      <c r="C140" t="s">
        <v>312</v>
      </c>
      <c r="D140">
        <v>79</v>
      </c>
      <c r="E140" t="b">
        <f>IF(Table3[[#This Row],[Control Bundle]]=Table3[[#This Row],[Refactored Bundle]],TRUE,FALSE)</f>
        <v>1</v>
      </c>
      <c r="F14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0">
        <f>Table3[[#This Row],[Control Classpath Size]]-Table3[[#This Row],[Refactored Classpath SizeR]]</f>
        <v>0</v>
      </c>
      <c r="H140">
        <f>IF(Table3[[#This Row],[Control Classpath Size]]=0,0,Table3[[#This Row],[Absolute Diff?]]/Table3[[#This Row],[Control Classpath Size]])</f>
        <v>0</v>
      </c>
    </row>
    <row r="141" spans="1:8" x14ac:dyDescent="0.2">
      <c r="A141" t="s">
        <v>74</v>
      </c>
      <c r="B141">
        <v>54</v>
      </c>
      <c r="C141" t="s">
        <v>74</v>
      </c>
      <c r="D141">
        <v>54</v>
      </c>
      <c r="E141" t="b">
        <f>IF(Table3[[#This Row],[Control Bundle]]=Table3[[#This Row],[Refactored Bundle]],TRUE,FALSE)</f>
        <v>1</v>
      </c>
      <c r="F14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1">
        <f>Table3[[#This Row],[Control Classpath Size]]-Table3[[#This Row],[Refactored Classpath SizeR]]</f>
        <v>0</v>
      </c>
      <c r="H141">
        <f>IF(Table3[[#This Row],[Control Classpath Size]]=0,0,Table3[[#This Row],[Absolute Diff?]]/Table3[[#This Row],[Control Classpath Size]])</f>
        <v>0</v>
      </c>
    </row>
    <row r="142" spans="1:8" x14ac:dyDescent="0.2">
      <c r="A142" t="s">
        <v>176</v>
      </c>
      <c r="B142">
        <v>25</v>
      </c>
      <c r="C142" t="s">
        <v>176</v>
      </c>
      <c r="D142">
        <v>25</v>
      </c>
      <c r="E142" t="b">
        <f>IF(Table3[[#This Row],[Control Bundle]]=Table3[[#This Row],[Refactored Bundle]],TRUE,FALSE)</f>
        <v>1</v>
      </c>
      <c r="F14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2">
        <f>Table3[[#This Row],[Control Classpath Size]]-Table3[[#This Row],[Refactored Classpath SizeR]]</f>
        <v>0</v>
      </c>
      <c r="H142">
        <f>IF(Table3[[#This Row],[Control Classpath Size]]=0,0,Table3[[#This Row],[Absolute Diff?]]/Table3[[#This Row],[Control Classpath Size]])</f>
        <v>0</v>
      </c>
    </row>
    <row r="143" spans="1:8" x14ac:dyDescent="0.2">
      <c r="A143" t="s">
        <v>11</v>
      </c>
      <c r="B143">
        <v>14</v>
      </c>
      <c r="C143" t="s">
        <v>11</v>
      </c>
      <c r="D143">
        <v>14</v>
      </c>
      <c r="E143" t="b">
        <f>IF(Table3[[#This Row],[Control Bundle]]=Table3[[#This Row],[Refactored Bundle]],TRUE,FALSE)</f>
        <v>1</v>
      </c>
      <c r="F14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3">
        <f>Table3[[#This Row],[Control Classpath Size]]-Table3[[#This Row],[Refactored Classpath SizeR]]</f>
        <v>0</v>
      </c>
      <c r="H143">
        <f>IF(Table3[[#This Row],[Control Classpath Size]]=0,0,Table3[[#This Row],[Absolute Diff?]]/Table3[[#This Row],[Control Classpath Size]])</f>
        <v>0</v>
      </c>
    </row>
    <row r="144" spans="1:8" x14ac:dyDescent="0.2">
      <c r="A144" t="s">
        <v>286</v>
      </c>
      <c r="B144">
        <v>325</v>
      </c>
      <c r="C144" t="s">
        <v>286</v>
      </c>
      <c r="D144">
        <v>325</v>
      </c>
      <c r="E144" t="b">
        <f>IF(Table3[[#This Row],[Control Bundle]]=Table3[[#This Row],[Refactored Bundle]],TRUE,FALSE)</f>
        <v>1</v>
      </c>
      <c r="F14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4">
        <f>Table3[[#This Row],[Control Classpath Size]]-Table3[[#This Row],[Refactored Classpath SizeR]]</f>
        <v>0</v>
      </c>
      <c r="H144">
        <f>IF(Table3[[#This Row],[Control Classpath Size]]=0,0,Table3[[#This Row],[Absolute Diff?]]/Table3[[#This Row],[Control Classpath Size]])</f>
        <v>0</v>
      </c>
    </row>
    <row r="145" spans="1:8" x14ac:dyDescent="0.2">
      <c r="A145" t="s">
        <v>336</v>
      </c>
      <c r="B145">
        <v>50</v>
      </c>
      <c r="C145" t="s">
        <v>336</v>
      </c>
      <c r="D145">
        <v>50</v>
      </c>
      <c r="E145" t="b">
        <f>IF(Table3[[#This Row],[Control Bundle]]=Table3[[#This Row],[Refactored Bundle]],TRUE,FALSE)</f>
        <v>1</v>
      </c>
      <c r="F14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5">
        <f>Table3[[#This Row],[Control Classpath Size]]-Table3[[#This Row],[Refactored Classpath SizeR]]</f>
        <v>0</v>
      </c>
      <c r="H145">
        <f>IF(Table3[[#This Row],[Control Classpath Size]]=0,0,Table3[[#This Row],[Absolute Diff?]]/Table3[[#This Row],[Control Classpath Size]])</f>
        <v>0</v>
      </c>
    </row>
    <row r="146" spans="1:8" x14ac:dyDescent="0.2">
      <c r="A146" t="s">
        <v>311</v>
      </c>
      <c r="B146">
        <v>8</v>
      </c>
      <c r="C146" t="s">
        <v>311</v>
      </c>
      <c r="D146">
        <v>8</v>
      </c>
      <c r="E146" t="b">
        <f>IF(Table3[[#This Row],[Control Bundle]]=Table3[[#This Row],[Refactored Bundle]],TRUE,FALSE)</f>
        <v>1</v>
      </c>
      <c r="F14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6">
        <f>Table3[[#This Row],[Control Classpath Size]]-Table3[[#This Row],[Refactored Classpath SizeR]]</f>
        <v>0</v>
      </c>
      <c r="H146">
        <f>IF(Table3[[#This Row],[Control Classpath Size]]=0,0,Table3[[#This Row],[Absolute Diff?]]/Table3[[#This Row],[Control Classpath Size]])</f>
        <v>0</v>
      </c>
    </row>
    <row r="147" spans="1:8" x14ac:dyDescent="0.2">
      <c r="A147" t="s">
        <v>125</v>
      </c>
      <c r="B147">
        <v>85</v>
      </c>
      <c r="C147" t="s">
        <v>125</v>
      </c>
      <c r="D147">
        <v>85</v>
      </c>
      <c r="E147" t="b">
        <f>IF(Table3[[#This Row],[Control Bundle]]=Table3[[#This Row],[Refactored Bundle]],TRUE,FALSE)</f>
        <v>1</v>
      </c>
      <c r="F14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7">
        <f>Table3[[#This Row],[Control Classpath Size]]-Table3[[#This Row],[Refactored Classpath SizeR]]</f>
        <v>0</v>
      </c>
      <c r="H147">
        <f>IF(Table3[[#This Row],[Control Classpath Size]]=0,0,Table3[[#This Row],[Absolute Diff?]]/Table3[[#This Row],[Control Classpath Size]])</f>
        <v>0</v>
      </c>
    </row>
    <row r="148" spans="1:8" x14ac:dyDescent="0.2">
      <c r="A148" t="s">
        <v>218</v>
      </c>
      <c r="B148">
        <v>66</v>
      </c>
      <c r="C148" t="s">
        <v>218</v>
      </c>
      <c r="D148">
        <v>66</v>
      </c>
      <c r="E148" t="b">
        <f>IF(Table3[[#This Row],[Control Bundle]]=Table3[[#This Row],[Refactored Bundle]],TRUE,FALSE)</f>
        <v>1</v>
      </c>
      <c r="F14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8">
        <f>Table3[[#This Row],[Control Classpath Size]]-Table3[[#This Row],[Refactored Classpath SizeR]]</f>
        <v>0</v>
      </c>
      <c r="H148">
        <f>IF(Table3[[#This Row],[Control Classpath Size]]=0,0,Table3[[#This Row],[Absolute Diff?]]/Table3[[#This Row],[Control Classpath Size]])</f>
        <v>0</v>
      </c>
    </row>
    <row r="149" spans="1:8" x14ac:dyDescent="0.2">
      <c r="A149" t="s">
        <v>146</v>
      </c>
      <c r="B149">
        <v>24</v>
      </c>
      <c r="C149" t="s">
        <v>146</v>
      </c>
      <c r="D149">
        <v>24</v>
      </c>
      <c r="E149" t="b">
        <f>IF(Table3[[#This Row],[Control Bundle]]=Table3[[#This Row],[Refactored Bundle]],TRUE,FALSE)</f>
        <v>1</v>
      </c>
      <c r="F14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9">
        <f>Table3[[#This Row],[Control Classpath Size]]-Table3[[#This Row],[Refactored Classpath SizeR]]</f>
        <v>0</v>
      </c>
      <c r="H149">
        <f>IF(Table3[[#This Row],[Control Classpath Size]]=0,0,Table3[[#This Row],[Absolute Diff?]]/Table3[[#This Row],[Control Classpath Size]])</f>
        <v>0</v>
      </c>
    </row>
    <row r="150" spans="1:8" x14ac:dyDescent="0.2">
      <c r="A150" t="s">
        <v>243</v>
      </c>
      <c r="B150">
        <v>60</v>
      </c>
      <c r="C150" t="s">
        <v>243</v>
      </c>
      <c r="D150">
        <v>60</v>
      </c>
      <c r="E150" t="b">
        <f>IF(Table3[[#This Row],[Control Bundle]]=Table3[[#This Row],[Refactored Bundle]],TRUE,FALSE)</f>
        <v>1</v>
      </c>
      <c r="F15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0">
        <f>Table3[[#This Row],[Control Classpath Size]]-Table3[[#This Row],[Refactored Classpath SizeR]]</f>
        <v>0</v>
      </c>
      <c r="H150">
        <f>IF(Table3[[#This Row],[Control Classpath Size]]=0,0,Table3[[#This Row],[Absolute Diff?]]/Table3[[#This Row],[Control Classpath Size]])</f>
        <v>0</v>
      </c>
    </row>
    <row r="151" spans="1:8" x14ac:dyDescent="0.2">
      <c r="A151" t="s">
        <v>105</v>
      </c>
      <c r="B151">
        <v>6</v>
      </c>
      <c r="C151" t="s">
        <v>105</v>
      </c>
      <c r="D151">
        <v>6</v>
      </c>
      <c r="E151" t="b">
        <f>IF(Table3[[#This Row],[Control Bundle]]=Table3[[#This Row],[Refactored Bundle]],TRUE,FALSE)</f>
        <v>1</v>
      </c>
      <c r="F15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1">
        <f>Table3[[#This Row],[Control Classpath Size]]-Table3[[#This Row],[Refactored Classpath SizeR]]</f>
        <v>0</v>
      </c>
      <c r="H151">
        <f>IF(Table3[[#This Row],[Control Classpath Size]]=0,0,Table3[[#This Row],[Absolute Diff?]]/Table3[[#This Row],[Control Classpath Size]])</f>
        <v>0</v>
      </c>
    </row>
    <row r="152" spans="1:8" x14ac:dyDescent="0.2">
      <c r="A152" t="s">
        <v>237</v>
      </c>
      <c r="B152">
        <v>25</v>
      </c>
      <c r="C152" t="s">
        <v>237</v>
      </c>
      <c r="D152">
        <v>25</v>
      </c>
      <c r="E152" t="b">
        <f>IF(Table3[[#This Row],[Control Bundle]]=Table3[[#This Row],[Refactored Bundle]],TRUE,FALSE)</f>
        <v>1</v>
      </c>
      <c r="F15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2">
        <f>Table3[[#This Row],[Control Classpath Size]]-Table3[[#This Row],[Refactored Classpath SizeR]]</f>
        <v>0</v>
      </c>
      <c r="H152">
        <f>IF(Table3[[#This Row],[Control Classpath Size]]=0,0,Table3[[#This Row],[Absolute Diff?]]/Table3[[#This Row],[Control Classpath Size]])</f>
        <v>0</v>
      </c>
    </row>
    <row r="153" spans="1:8" x14ac:dyDescent="0.2">
      <c r="A153" t="s">
        <v>106</v>
      </c>
      <c r="B153">
        <v>69</v>
      </c>
      <c r="C153" t="s">
        <v>106</v>
      </c>
      <c r="D153">
        <v>69</v>
      </c>
      <c r="E153" t="b">
        <f>IF(Table3[[#This Row],[Control Bundle]]=Table3[[#This Row],[Refactored Bundle]],TRUE,FALSE)</f>
        <v>1</v>
      </c>
      <c r="F15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3">
        <f>Table3[[#This Row],[Control Classpath Size]]-Table3[[#This Row],[Refactored Classpath SizeR]]</f>
        <v>0</v>
      </c>
      <c r="H153">
        <f>IF(Table3[[#This Row],[Control Classpath Size]]=0,0,Table3[[#This Row],[Absolute Diff?]]/Table3[[#This Row],[Control Classpath Size]])</f>
        <v>0</v>
      </c>
    </row>
    <row r="154" spans="1:8" x14ac:dyDescent="0.2">
      <c r="A154" t="s">
        <v>101</v>
      </c>
      <c r="B154">
        <v>0</v>
      </c>
      <c r="C154" t="s">
        <v>101</v>
      </c>
      <c r="D154">
        <v>0</v>
      </c>
      <c r="E154" t="b">
        <f>IF(Table3[[#This Row],[Control Bundle]]=Table3[[#This Row],[Refactored Bundle]],TRUE,FALSE)</f>
        <v>1</v>
      </c>
      <c r="F15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4">
        <f>Table3[[#This Row],[Control Classpath Size]]-Table3[[#This Row],[Refactored Classpath SizeR]]</f>
        <v>0</v>
      </c>
      <c r="H154">
        <f>IF(Table3[[#This Row],[Control Classpath Size]]=0,0,Table3[[#This Row],[Absolute Diff?]]/Table3[[#This Row],[Control Classpath Size]])</f>
        <v>0</v>
      </c>
    </row>
    <row r="155" spans="1:8" x14ac:dyDescent="0.2">
      <c r="A155" t="s">
        <v>315</v>
      </c>
      <c r="B155">
        <v>94</v>
      </c>
      <c r="C155" t="s">
        <v>315</v>
      </c>
      <c r="D155">
        <v>94</v>
      </c>
      <c r="E155" t="b">
        <f>IF(Table3[[#This Row],[Control Bundle]]=Table3[[#This Row],[Refactored Bundle]],TRUE,FALSE)</f>
        <v>1</v>
      </c>
      <c r="F15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5">
        <f>Table3[[#This Row],[Control Classpath Size]]-Table3[[#This Row],[Refactored Classpath SizeR]]</f>
        <v>0</v>
      </c>
      <c r="H155">
        <f>IF(Table3[[#This Row],[Control Classpath Size]]=0,0,Table3[[#This Row],[Absolute Diff?]]/Table3[[#This Row],[Control Classpath Size]])</f>
        <v>0</v>
      </c>
    </row>
    <row r="156" spans="1:8" x14ac:dyDescent="0.2">
      <c r="A156" t="s">
        <v>80</v>
      </c>
      <c r="B156">
        <v>55</v>
      </c>
      <c r="C156" t="s">
        <v>80</v>
      </c>
      <c r="D156">
        <v>55</v>
      </c>
      <c r="E156" t="b">
        <f>IF(Table3[[#This Row],[Control Bundle]]=Table3[[#This Row],[Refactored Bundle]],TRUE,FALSE)</f>
        <v>1</v>
      </c>
      <c r="F15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6">
        <f>Table3[[#This Row],[Control Classpath Size]]-Table3[[#This Row],[Refactored Classpath SizeR]]</f>
        <v>0</v>
      </c>
      <c r="H156">
        <f>IF(Table3[[#This Row],[Control Classpath Size]]=0,0,Table3[[#This Row],[Absolute Diff?]]/Table3[[#This Row],[Control Classpath Size]])</f>
        <v>0</v>
      </c>
    </row>
    <row r="157" spans="1:8" x14ac:dyDescent="0.2">
      <c r="A157" t="s">
        <v>123</v>
      </c>
      <c r="B157">
        <v>0</v>
      </c>
      <c r="C157" t="s">
        <v>123</v>
      </c>
      <c r="D157">
        <v>0</v>
      </c>
      <c r="E157" t="b">
        <f>IF(Table3[[#This Row],[Control Bundle]]=Table3[[#This Row],[Refactored Bundle]],TRUE,FALSE)</f>
        <v>1</v>
      </c>
      <c r="F15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7">
        <f>Table3[[#This Row],[Control Classpath Size]]-Table3[[#This Row],[Refactored Classpath SizeR]]</f>
        <v>0</v>
      </c>
      <c r="H157">
        <f>IF(Table3[[#This Row],[Control Classpath Size]]=0,0,Table3[[#This Row],[Absolute Diff?]]/Table3[[#This Row],[Control Classpath Size]])</f>
        <v>0</v>
      </c>
    </row>
    <row r="158" spans="1:8" x14ac:dyDescent="0.2">
      <c r="A158" t="s">
        <v>299</v>
      </c>
      <c r="B158">
        <v>93</v>
      </c>
      <c r="C158" t="s">
        <v>299</v>
      </c>
      <c r="D158">
        <v>93</v>
      </c>
      <c r="E158" t="b">
        <f>IF(Table3[[#This Row],[Control Bundle]]=Table3[[#This Row],[Refactored Bundle]],TRUE,FALSE)</f>
        <v>1</v>
      </c>
      <c r="F15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8">
        <f>Table3[[#This Row],[Control Classpath Size]]-Table3[[#This Row],[Refactored Classpath SizeR]]</f>
        <v>0</v>
      </c>
      <c r="H158">
        <f>IF(Table3[[#This Row],[Control Classpath Size]]=0,0,Table3[[#This Row],[Absolute Diff?]]/Table3[[#This Row],[Control Classpath Size]])</f>
        <v>0</v>
      </c>
    </row>
    <row r="159" spans="1:8" x14ac:dyDescent="0.2">
      <c r="A159" t="s">
        <v>254</v>
      </c>
      <c r="B159">
        <v>17</v>
      </c>
      <c r="C159" t="s">
        <v>254</v>
      </c>
      <c r="D159">
        <v>17</v>
      </c>
      <c r="E159" t="b">
        <f>IF(Table3[[#This Row],[Control Bundle]]=Table3[[#This Row],[Refactored Bundle]],TRUE,FALSE)</f>
        <v>1</v>
      </c>
      <c r="F15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9">
        <f>Table3[[#This Row],[Control Classpath Size]]-Table3[[#This Row],[Refactored Classpath SizeR]]</f>
        <v>0</v>
      </c>
      <c r="H159">
        <f>IF(Table3[[#This Row],[Control Classpath Size]]=0,0,Table3[[#This Row],[Absolute Diff?]]/Table3[[#This Row],[Control Classpath Size]])</f>
        <v>0</v>
      </c>
    </row>
    <row r="160" spans="1:8" x14ac:dyDescent="0.2">
      <c r="A160" t="s">
        <v>341</v>
      </c>
      <c r="B160">
        <v>14</v>
      </c>
      <c r="C160" t="s">
        <v>341</v>
      </c>
      <c r="D160">
        <v>14</v>
      </c>
      <c r="E160" t="b">
        <f>IF(Table3[[#This Row],[Control Bundle]]=Table3[[#This Row],[Refactored Bundle]],TRUE,FALSE)</f>
        <v>1</v>
      </c>
      <c r="F16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0">
        <f>Table3[[#This Row],[Control Classpath Size]]-Table3[[#This Row],[Refactored Classpath SizeR]]</f>
        <v>0</v>
      </c>
      <c r="H160">
        <f>IF(Table3[[#This Row],[Control Classpath Size]]=0,0,Table3[[#This Row],[Absolute Diff?]]/Table3[[#This Row],[Control Classpath Size]])</f>
        <v>0</v>
      </c>
    </row>
    <row r="161" spans="1:8" x14ac:dyDescent="0.2">
      <c r="A161" t="s">
        <v>75</v>
      </c>
      <c r="B161">
        <v>6</v>
      </c>
      <c r="C161" t="s">
        <v>75</v>
      </c>
      <c r="D161">
        <v>6</v>
      </c>
      <c r="E161" t="b">
        <f>IF(Table3[[#This Row],[Control Bundle]]=Table3[[#This Row],[Refactored Bundle]],TRUE,FALSE)</f>
        <v>1</v>
      </c>
      <c r="F16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1">
        <f>Table3[[#This Row],[Control Classpath Size]]-Table3[[#This Row],[Refactored Classpath SizeR]]</f>
        <v>0</v>
      </c>
      <c r="H161">
        <f>IF(Table3[[#This Row],[Control Classpath Size]]=0,0,Table3[[#This Row],[Absolute Diff?]]/Table3[[#This Row],[Control Classpath Size]])</f>
        <v>0</v>
      </c>
    </row>
    <row r="162" spans="1:8" x14ac:dyDescent="0.2">
      <c r="A162" t="s">
        <v>263</v>
      </c>
      <c r="B162">
        <v>12</v>
      </c>
      <c r="C162" t="s">
        <v>263</v>
      </c>
      <c r="D162">
        <v>12</v>
      </c>
      <c r="E162" t="b">
        <f>IF(Table3[[#This Row],[Control Bundle]]=Table3[[#This Row],[Refactored Bundle]],TRUE,FALSE)</f>
        <v>1</v>
      </c>
      <c r="F16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2">
        <f>Table3[[#This Row],[Control Classpath Size]]-Table3[[#This Row],[Refactored Classpath SizeR]]</f>
        <v>0</v>
      </c>
      <c r="H162">
        <f>IF(Table3[[#This Row],[Control Classpath Size]]=0,0,Table3[[#This Row],[Absolute Diff?]]/Table3[[#This Row],[Control Classpath Size]])</f>
        <v>0</v>
      </c>
    </row>
    <row r="163" spans="1:8" x14ac:dyDescent="0.2">
      <c r="A163" t="s">
        <v>273</v>
      </c>
      <c r="B163">
        <v>0</v>
      </c>
      <c r="C163" t="s">
        <v>273</v>
      </c>
      <c r="D163">
        <v>0</v>
      </c>
      <c r="E163" t="b">
        <f>IF(Table3[[#This Row],[Control Bundle]]=Table3[[#This Row],[Refactored Bundle]],TRUE,FALSE)</f>
        <v>1</v>
      </c>
      <c r="F1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3">
        <f>Table3[[#This Row],[Control Classpath Size]]-Table3[[#This Row],[Refactored Classpath SizeR]]</f>
        <v>0</v>
      </c>
      <c r="H163">
        <f>IF(Table3[[#This Row],[Control Classpath Size]]=0,0,Table3[[#This Row],[Absolute Diff?]]/Table3[[#This Row],[Control Classpath Size]])</f>
        <v>0</v>
      </c>
    </row>
    <row r="164" spans="1:8" x14ac:dyDescent="0.2">
      <c r="A164" t="s">
        <v>41</v>
      </c>
      <c r="B164">
        <v>7</v>
      </c>
      <c r="C164" t="s">
        <v>41</v>
      </c>
      <c r="D164">
        <v>7</v>
      </c>
      <c r="E164" t="b">
        <f>IF(Table3[[#This Row],[Control Bundle]]=Table3[[#This Row],[Refactored Bundle]],TRUE,FALSE)</f>
        <v>1</v>
      </c>
      <c r="F16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4">
        <f>Table3[[#This Row],[Control Classpath Size]]-Table3[[#This Row],[Refactored Classpath SizeR]]</f>
        <v>0</v>
      </c>
      <c r="H164">
        <f>IF(Table3[[#This Row],[Control Classpath Size]]=0,0,Table3[[#This Row],[Absolute Diff?]]/Table3[[#This Row],[Control Classpath Size]])</f>
        <v>0</v>
      </c>
    </row>
    <row r="165" spans="1:8" x14ac:dyDescent="0.2">
      <c r="A165" t="s">
        <v>169</v>
      </c>
      <c r="B165">
        <v>25</v>
      </c>
      <c r="C165" t="s">
        <v>169</v>
      </c>
      <c r="D165">
        <v>25</v>
      </c>
      <c r="E165" t="b">
        <f>IF(Table3[[#This Row],[Control Bundle]]=Table3[[#This Row],[Refactored Bundle]],TRUE,FALSE)</f>
        <v>1</v>
      </c>
      <c r="F16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5">
        <f>Table3[[#This Row],[Control Classpath Size]]-Table3[[#This Row],[Refactored Classpath SizeR]]</f>
        <v>0</v>
      </c>
      <c r="H165">
        <f>IF(Table3[[#This Row],[Control Classpath Size]]=0,0,Table3[[#This Row],[Absolute Diff?]]/Table3[[#This Row],[Control Classpath Size]])</f>
        <v>0</v>
      </c>
    </row>
    <row r="166" spans="1:8" x14ac:dyDescent="0.2">
      <c r="A166" t="s">
        <v>198</v>
      </c>
      <c r="B166">
        <v>42</v>
      </c>
      <c r="C166" t="s">
        <v>198</v>
      </c>
      <c r="D166">
        <v>42</v>
      </c>
      <c r="E166" t="b">
        <f>IF(Table3[[#This Row],[Control Bundle]]=Table3[[#This Row],[Refactored Bundle]],TRUE,FALSE)</f>
        <v>1</v>
      </c>
      <c r="F16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6">
        <f>Table3[[#This Row],[Control Classpath Size]]-Table3[[#This Row],[Refactored Classpath SizeR]]</f>
        <v>0</v>
      </c>
      <c r="H166">
        <f>IF(Table3[[#This Row],[Control Classpath Size]]=0,0,Table3[[#This Row],[Absolute Diff?]]/Table3[[#This Row],[Control Classpath Size]])</f>
        <v>0</v>
      </c>
    </row>
    <row r="167" spans="1:8" x14ac:dyDescent="0.2">
      <c r="A167" t="s">
        <v>157</v>
      </c>
      <c r="B167">
        <v>10</v>
      </c>
      <c r="C167" t="s">
        <v>157</v>
      </c>
      <c r="D167">
        <v>10</v>
      </c>
      <c r="E167" t="b">
        <f>IF(Table3[[#This Row],[Control Bundle]]=Table3[[#This Row],[Refactored Bundle]],TRUE,FALSE)</f>
        <v>1</v>
      </c>
      <c r="F16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7">
        <f>Table3[[#This Row],[Control Classpath Size]]-Table3[[#This Row],[Refactored Classpath SizeR]]</f>
        <v>0</v>
      </c>
      <c r="H167">
        <f>IF(Table3[[#This Row],[Control Classpath Size]]=0,0,Table3[[#This Row],[Absolute Diff?]]/Table3[[#This Row],[Control Classpath Size]])</f>
        <v>0</v>
      </c>
    </row>
    <row r="168" spans="1:8" x14ac:dyDescent="0.2">
      <c r="A168" t="s">
        <v>58</v>
      </c>
      <c r="B168">
        <v>3</v>
      </c>
      <c r="C168" t="s">
        <v>58</v>
      </c>
      <c r="D168">
        <v>3</v>
      </c>
      <c r="E168" t="b">
        <f>IF(Table3[[#This Row],[Control Bundle]]=Table3[[#This Row],[Refactored Bundle]],TRUE,FALSE)</f>
        <v>1</v>
      </c>
      <c r="F16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8">
        <f>Table3[[#This Row],[Control Classpath Size]]-Table3[[#This Row],[Refactored Classpath SizeR]]</f>
        <v>0</v>
      </c>
      <c r="H168">
        <f>IF(Table3[[#This Row],[Control Classpath Size]]=0,0,Table3[[#This Row],[Absolute Diff?]]/Table3[[#This Row],[Control Classpath Size]])</f>
        <v>0</v>
      </c>
    </row>
    <row r="169" spans="1:8" x14ac:dyDescent="0.2">
      <c r="A169" t="s">
        <v>348</v>
      </c>
      <c r="B169">
        <v>0</v>
      </c>
      <c r="C169" t="s">
        <v>348</v>
      </c>
      <c r="D169">
        <v>0</v>
      </c>
      <c r="E169" t="b">
        <f>IF(Table3[[#This Row],[Control Bundle]]=Table3[[#This Row],[Refactored Bundle]],TRUE,FALSE)</f>
        <v>1</v>
      </c>
      <c r="F16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9">
        <f>Table3[[#This Row],[Control Classpath Size]]-Table3[[#This Row],[Refactored Classpath SizeR]]</f>
        <v>0</v>
      </c>
      <c r="H169">
        <f>IF(Table3[[#This Row],[Control Classpath Size]]=0,0,Table3[[#This Row],[Absolute Diff?]]/Table3[[#This Row],[Control Classpath Size]])</f>
        <v>0</v>
      </c>
    </row>
    <row r="170" spans="1:8" x14ac:dyDescent="0.2">
      <c r="A170" t="s">
        <v>357</v>
      </c>
      <c r="B170">
        <v>10</v>
      </c>
      <c r="C170" t="s">
        <v>357</v>
      </c>
      <c r="D170">
        <v>10</v>
      </c>
      <c r="E170" t="b">
        <f>IF(Table3[[#This Row],[Control Bundle]]=Table3[[#This Row],[Refactored Bundle]],TRUE,FALSE)</f>
        <v>1</v>
      </c>
      <c r="F17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0">
        <f>Table3[[#This Row],[Control Classpath Size]]-Table3[[#This Row],[Refactored Classpath SizeR]]</f>
        <v>0</v>
      </c>
      <c r="H170">
        <f>IF(Table3[[#This Row],[Control Classpath Size]]=0,0,Table3[[#This Row],[Absolute Diff?]]/Table3[[#This Row],[Control Classpath Size]])</f>
        <v>0</v>
      </c>
    </row>
    <row r="171" spans="1:8" x14ac:dyDescent="0.2">
      <c r="A171" t="s">
        <v>367</v>
      </c>
      <c r="B171">
        <v>131</v>
      </c>
      <c r="C171" t="s">
        <v>367</v>
      </c>
      <c r="D171">
        <v>131</v>
      </c>
      <c r="E171" t="b">
        <f>IF(Table3[[#This Row],[Control Bundle]]=Table3[[#This Row],[Refactored Bundle]],TRUE,FALSE)</f>
        <v>1</v>
      </c>
      <c r="F17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1">
        <f>Table3[[#This Row],[Control Classpath Size]]-Table3[[#This Row],[Refactored Classpath SizeR]]</f>
        <v>0</v>
      </c>
      <c r="H171">
        <f>IF(Table3[[#This Row],[Control Classpath Size]]=0,0,Table3[[#This Row],[Absolute Diff?]]/Table3[[#This Row],[Control Classpath Size]])</f>
        <v>0</v>
      </c>
    </row>
    <row r="172" spans="1:8" x14ac:dyDescent="0.2">
      <c r="A172" t="s">
        <v>326</v>
      </c>
      <c r="B172">
        <v>208</v>
      </c>
      <c r="C172" t="s">
        <v>326</v>
      </c>
      <c r="D172">
        <v>208</v>
      </c>
      <c r="E172" t="b">
        <f>IF(Table3[[#This Row],[Control Bundle]]=Table3[[#This Row],[Refactored Bundle]],TRUE,FALSE)</f>
        <v>1</v>
      </c>
      <c r="F17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2">
        <f>Table3[[#This Row],[Control Classpath Size]]-Table3[[#This Row],[Refactored Classpath SizeR]]</f>
        <v>0</v>
      </c>
      <c r="H172">
        <f>IF(Table3[[#This Row],[Control Classpath Size]]=0,0,Table3[[#This Row],[Absolute Diff?]]/Table3[[#This Row],[Control Classpath Size]])</f>
        <v>0</v>
      </c>
    </row>
    <row r="173" spans="1:8" x14ac:dyDescent="0.2">
      <c r="A173" t="s">
        <v>327</v>
      </c>
      <c r="B173">
        <v>308</v>
      </c>
      <c r="C173" t="s">
        <v>327</v>
      </c>
      <c r="D173">
        <v>308</v>
      </c>
      <c r="E173" t="b">
        <f>IF(Table3[[#This Row],[Control Bundle]]=Table3[[#This Row],[Refactored Bundle]],TRUE,FALSE)</f>
        <v>1</v>
      </c>
      <c r="F17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3">
        <f>Table3[[#This Row],[Control Classpath Size]]-Table3[[#This Row],[Refactored Classpath SizeR]]</f>
        <v>0</v>
      </c>
      <c r="H173">
        <f>IF(Table3[[#This Row],[Control Classpath Size]]=0,0,Table3[[#This Row],[Absolute Diff?]]/Table3[[#This Row],[Control Classpath Size]])</f>
        <v>0</v>
      </c>
    </row>
    <row r="174" spans="1:8" x14ac:dyDescent="0.2">
      <c r="A174" t="s">
        <v>301</v>
      </c>
      <c r="B174">
        <v>159</v>
      </c>
      <c r="C174" t="s">
        <v>301</v>
      </c>
      <c r="D174">
        <v>159</v>
      </c>
      <c r="E174" t="b">
        <f>IF(Table3[[#This Row],[Control Bundle]]=Table3[[#This Row],[Refactored Bundle]],TRUE,FALSE)</f>
        <v>1</v>
      </c>
      <c r="F17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4">
        <f>Table3[[#This Row],[Control Classpath Size]]-Table3[[#This Row],[Refactored Classpath SizeR]]</f>
        <v>0</v>
      </c>
      <c r="H174">
        <f>IF(Table3[[#This Row],[Control Classpath Size]]=0,0,Table3[[#This Row],[Absolute Diff?]]/Table3[[#This Row],[Control Classpath Size]])</f>
        <v>0</v>
      </c>
    </row>
    <row r="175" spans="1:8" x14ac:dyDescent="0.2">
      <c r="A175" t="s">
        <v>267</v>
      </c>
      <c r="B175">
        <v>0</v>
      </c>
      <c r="C175" t="s">
        <v>267</v>
      </c>
      <c r="D175">
        <v>0</v>
      </c>
      <c r="E175" t="b">
        <f>IF(Table3[[#This Row],[Control Bundle]]=Table3[[#This Row],[Refactored Bundle]],TRUE,FALSE)</f>
        <v>1</v>
      </c>
      <c r="F17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5">
        <f>Table3[[#This Row],[Control Classpath Size]]-Table3[[#This Row],[Refactored Classpath SizeR]]</f>
        <v>0</v>
      </c>
      <c r="H175">
        <f>IF(Table3[[#This Row],[Control Classpath Size]]=0,0,Table3[[#This Row],[Absolute Diff?]]/Table3[[#This Row],[Control Classpath Size]])</f>
        <v>0</v>
      </c>
    </row>
    <row r="176" spans="1:8" x14ac:dyDescent="0.2">
      <c r="A176" t="s">
        <v>78</v>
      </c>
      <c r="B176">
        <v>6</v>
      </c>
      <c r="C176" t="s">
        <v>78</v>
      </c>
      <c r="D176">
        <v>6</v>
      </c>
      <c r="E176" t="b">
        <f>IF(Table3[[#This Row],[Control Bundle]]=Table3[[#This Row],[Refactored Bundle]],TRUE,FALSE)</f>
        <v>1</v>
      </c>
      <c r="F17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6">
        <f>Table3[[#This Row],[Control Classpath Size]]-Table3[[#This Row],[Refactored Classpath SizeR]]</f>
        <v>0</v>
      </c>
      <c r="H176">
        <f>IF(Table3[[#This Row],[Control Classpath Size]]=0,0,Table3[[#This Row],[Absolute Diff?]]/Table3[[#This Row],[Control Classpath Size]])</f>
        <v>0</v>
      </c>
    </row>
    <row r="177" spans="1:8" x14ac:dyDescent="0.2">
      <c r="A177" t="s">
        <v>69</v>
      </c>
      <c r="B177">
        <v>215</v>
      </c>
      <c r="C177" t="s">
        <v>69</v>
      </c>
      <c r="D177">
        <v>215</v>
      </c>
      <c r="E177" t="b">
        <f>IF(Table3[[#This Row],[Control Bundle]]=Table3[[#This Row],[Refactored Bundle]],TRUE,FALSE)</f>
        <v>1</v>
      </c>
      <c r="F17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7">
        <f>Table3[[#This Row],[Control Classpath Size]]-Table3[[#This Row],[Refactored Classpath SizeR]]</f>
        <v>0</v>
      </c>
      <c r="H177">
        <f>IF(Table3[[#This Row],[Control Classpath Size]]=0,0,Table3[[#This Row],[Absolute Diff?]]/Table3[[#This Row],[Control Classpath Size]])</f>
        <v>0</v>
      </c>
    </row>
    <row r="178" spans="1:8" x14ac:dyDescent="0.2">
      <c r="A178" t="s">
        <v>163</v>
      </c>
      <c r="B178">
        <v>14</v>
      </c>
      <c r="C178" t="s">
        <v>163</v>
      </c>
      <c r="D178">
        <v>14</v>
      </c>
      <c r="E178" t="b">
        <f>IF(Table3[[#This Row],[Control Bundle]]=Table3[[#This Row],[Refactored Bundle]],TRUE,FALSE)</f>
        <v>1</v>
      </c>
      <c r="F17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8">
        <f>Table3[[#This Row],[Control Classpath Size]]-Table3[[#This Row],[Refactored Classpath SizeR]]</f>
        <v>0</v>
      </c>
      <c r="H178">
        <f>IF(Table3[[#This Row],[Control Classpath Size]]=0,0,Table3[[#This Row],[Absolute Diff?]]/Table3[[#This Row],[Control Classpath Size]])</f>
        <v>0</v>
      </c>
    </row>
    <row r="179" spans="1:8" x14ac:dyDescent="0.2">
      <c r="A179" t="s">
        <v>14</v>
      </c>
      <c r="B179">
        <v>29</v>
      </c>
      <c r="C179" t="s">
        <v>14</v>
      </c>
      <c r="D179">
        <v>29</v>
      </c>
      <c r="E179" t="b">
        <f>IF(Table3[[#This Row],[Control Bundle]]=Table3[[#This Row],[Refactored Bundle]],TRUE,FALSE)</f>
        <v>1</v>
      </c>
      <c r="F17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9">
        <f>Table3[[#This Row],[Control Classpath Size]]-Table3[[#This Row],[Refactored Classpath SizeR]]</f>
        <v>0</v>
      </c>
      <c r="H179">
        <f>IF(Table3[[#This Row],[Control Classpath Size]]=0,0,Table3[[#This Row],[Absolute Diff?]]/Table3[[#This Row],[Control Classpath Size]])</f>
        <v>0</v>
      </c>
    </row>
    <row r="180" spans="1:8" x14ac:dyDescent="0.2">
      <c r="A180" t="s">
        <v>334</v>
      </c>
      <c r="B180">
        <v>0</v>
      </c>
      <c r="C180" t="s">
        <v>334</v>
      </c>
      <c r="D180">
        <v>0</v>
      </c>
      <c r="E180" t="b">
        <f>IF(Table3[[#This Row],[Control Bundle]]=Table3[[#This Row],[Refactored Bundle]],TRUE,FALSE)</f>
        <v>1</v>
      </c>
      <c r="F18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0">
        <f>Table3[[#This Row],[Control Classpath Size]]-Table3[[#This Row],[Refactored Classpath SizeR]]</f>
        <v>0</v>
      </c>
      <c r="H180">
        <f>IF(Table3[[#This Row],[Control Classpath Size]]=0,0,Table3[[#This Row],[Absolute Diff?]]/Table3[[#This Row],[Control Classpath Size]])</f>
        <v>0</v>
      </c>
    </row>
    <row r="181" spans="1:8" x14ac:dyDescent="0.2">
      <c r="A181" t="s">
        <v>171</v>
      </c>
      <c r="B181">
        <v>0</v>
      </c>
      <c r="C181" t="s">
        <v>171</v>
      </c>
      <c r="D181">
        <v>0</v>
      </c>
      <c r="E181" t="b">
        <f>IF(Table3[[#This Row],[Control Bundle]]=Table3[[#This Row],[Refactored Bundle]],TRUE,FALSE)</f>
        <v>1</v>
      </c>
      <c r="F1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1">
        <f>Table3[[#This Row],[Control Classpath Size]]-Table3[[#This Row],[Refactored Classpath SizeR]]</f>
        <v>0</v>
      </c>
      <c r="H181">
        <f>IF(Table3[[#This Row],[Control Classpath Size]]=0,0,Table3[[#This Row],[Absolute Diff?]]/Table3[[#This Row],[Control Classpath Size]])</f>
        <v>0</v>
      </c>
    </row>
    <row r="182" spans="1:8" x14ac:dyDescent="0.2">
      <c r="A182" t="s">
        <v>72</v>
      </c>
      <c r="B182">
        <v>1800</v>
      </c>
      <c r="C182" t="s">
        <v>72</v>
      </c>
      <c r="D182">
        <v>1800</v>
      </c>
      <c r="E182" t="b">
        <f>IF(Table3[[#This Row],[Control Bundle]]=Table3[[#This Row],[Refactored Bundle]],TRUE,FALSE)</f>
        <v>1</v>
      </c>
      <c r="F18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2">
        <f>Table3[[#This Row],[Control Classpath Size]]-Table3[[#This Row],[Refactored Classpath SizeR]]</f>
        <v>0</v>
      </c>
      <c r="H182">
        <f>IF(Table3[[#This Row],[Control Classpath Size]]=0,0,Table3[[#This Row],[Absolute Diff?]]/Table3[[#This Row],[Control Classpath Size]])</f>
        <v>0</v>
      </c>
    </row>
    <row r="183" spans="1:8" x14ac:dyDescent="0.2">
      <c r="A183" t="s">
        <v>224</v>
      </c>
      <c r="B183">
        <v>599</v>
      </c>
      <c r="C183" t="s">
        <v>224</v>
      </c>
      <c r="D183">
        <v>599</v>
      </c>
      <c r="E183" t="b">
        <f>IF(Table3[[#This Row],[Control Bundle]]=Table3[[#This Row],[Refactored Bundle]],TRUE,FALSE)</f>
        <v>1</v>
      </c>
      <c r="F18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3">
        <f>Table3[[#This Row],[Control Classpath Size]]-Table3[[#This Row],[Refactored Classpath SizeR]]</f>
        <v>0</v>
      </c>
      <c r="H183">
        <f>IF(Table3[[#This Row],[Control Classpath Size]]=0,0,Table3[[#This Row],[Absolute Diff?]]/Table3[[#This Row],[Control Classpath Size]])</f>
        <v>0</v>
      </c>
    </row>
    <row r="184" spans="1:8" x14ac:dyDescent="0.2">
      <c r="A184" t="s">
        <v>90</v>
      </c>
      <c r="B184">
        <v>56</v>
      </c>
      <c r="C184" t="s">
        <v>90</v>
      </c>
      <c r="D184">
        <v>56</v>
      </c>
      <c r="E184" t="b">
        <f>IF(Table3[[#This Row],[Control Bundle]]=Table3[[#This Row],[Refactored Bundle]],TRUE,FALSE)</f>
        <v>1</v>
      </c>
      <c r="F18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4">
        <f>Table3[[#This Row],[Control Classpath Size]]-Table3[[#This Row],[Refactored Classpath SizeR]]</f>
        <v>0</v>
      </c>
      <c r="H184">
        <f>IF(Table3[[#This Row],[Control Classpath Size]]=0,0,Table3[[#This Row],[Absolute Diff?]]/Table3[[#This Row],[Control Classpath Size]])</f>
        <v>0</v>
      </c>
    </row>
    <row r="185" spans="1:8" x14ac:dyDescent="0.2">
      <c r="A185" t="s">
        <v>282</v>
      </c>
      <c r="B185">
        <v>546</v>
      </c>
      <c r="C185" t="s">
        <v>282</v>
      </c>
      <c r="D185">
        <v>546</v>
      </c>
      <c r="E185" t="b">
        <f>IF(Table3[[#This Row],[Control Bundle]]=Table3[[#This Row],[Refactored Bundle]],TRUE,FALSE)</f>
        <v>1</v>
      </c>
      <c r="F18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5">
        <f>Table3[[#This Row],[Control Classpath Size]]-Table3[[#This Row],[Refactored Classpath SizeR]]</f>
        <v>0</v>
      </c>
      <c r="H185">
        <f>IF(Table3[[#This Row],[Control Classpath Size]]=0,0,Table3[[#This Row],[Absolute Diff?]]/Table3[[#This Row],[Control Classpath Size]])</f>
        <v>0</v>
      </c>
    </row>
    <row r="186" spans="1:8" x14ac:dyDescent="0.2">
      <c r="A186" t="s">
        <v>44</v>
      </c>
      <c r="B186">
        <v>748</v>
      </c>
      <c r="C186" t="s">
        <v>44</v>
      </c>
      <c r="D186">
        <v>748</v>
      </c>
      <c r="E186" t="b">
        <f>IF(Table3[[#This Row],[Control Bundle]]=Table3[[#This Row],[Refactored Bundle]],TRUE,FALSE)</f>
        <v>1</v>
      </c>
      <c r="F18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6">
        <f>Table3[[#This Row],[Control Classpath Size]]-Table3[[#This Row],[Refactored Classpath SizeR]]</f>
        <v>0</v>
      </c>
      <c r="H186">
        <f>IF(Table3[[#This Row],[Control Classpath Size]]=0,0,Table3[[#This Row],[Absolute Diff?]]/Table3[[#This Row],[Control Classpath Size]])</f>
        <v>0</v>
      </c>
    </row>
    <row r="187" spans="1:8" x14ac:dyDescent="0.2">
      <c r="A187" t="s">
        <v>144</v>
      </c>
      <c r="B187">
        <v>208</v>
      </c>
      <c r="C187" t="s">
        <v>144</v>
      </c>
      <c r="D187">
        <v>208</v>
      </c>
      <c r="E187" t="b">
        <f>IF(Table3[[#This Row],[Control Bundle]]=Table3[[#This Row],[Refactored Bundle]],TRUE,FALSE)</f>
        <v>1</v>
      </c>
      <c r="F18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7">
        <f>Table3[[#This Row],[Control Classpath Size]]-Table3[[#This Row],[Refactored Classpath SizeR]]</f>
        <v>0</v>
      </c>
      <c r="H187">
        <f>IF(Table3[[#This Row],[Control Classpath Size]]=0,0,Table3[[#This Row],[Absolute Diff?]]/Table3[[#This Row],[Control Classpath Size]])</f>
        <v>0</v>
      </c>
    </row>
    <row r="188" spans="1:8" x14ac:dyDescent="0.2">
      <c r="A188" t="s">
        <v>255</v>
      </c>
      <c r="B188">
        <v>84</v>
      </c>
      <c r="C188" t="s">
        <v>255</v>
      </c>
      <c r="D188">
        <v>84</v>
      </c>
      <c r="E188" t="b">
        <f>IF(Table3[[#This Row],[Control Bundle]]=Table3[[#This Row],[Refactored Bundle]],TRUE,FALSE)</f>
        <v>1</v>
      </c>
      <c r="F18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8">
        <f>Table3[[#This Row],[Control Classpath Size]]-Table3[[#This Row],[Refactored Classpath SizeR]]</f>
        <v>0</v>
      </c>
      <c r="H188">
        <f>IF(Table3[[#This Row],[Control Classpath Size]]=0,0,Table3[[#This Row],[Absolute Diff?]]/Table3[[#This Row],[Control Classpath Size]])</f>
        <v>0</v>
      </c>
    </row>
    <row r="189" spans="1:8" x14ac:dyDescent="0.2">
      <c r="A189" t="s">
        <v>356</v>
      </c>
      <c r="B189">
        <v>36</v>
      </c>
      <c r="C189" t="s">
        <v>356</v>
      </c>
      <c r="D189">
        <v>36</v>
      </c>
      <c r="E189" t="b">
        <f>IF(Table3[[#This Row],[Control Bundle]]=Table3[[#This Row],[Refactored Bundle]],TRUE,FALSE)</f>
        <v>1</v>
      </c>
      <c r="F18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9">
        <f>Table3[[#This Row],[Control Classpath Size]]-Table3[[#This Row],[Refactored Classpath SizeR]]</f>
        <v>0</v>
      </c>
      <c r="H189">
        <f>IF(Table3[[#This Row],[Control Classpath Size]]=0,0,Table3[[#This Row],[Absolute Diff?]]/Table3[[#This Row],[Control Classpath Size]])</f>
        <v>0</v>
      </c>
    </row>
    <row r="190" spans="1:8" x14ac:dyDescent="0.2">
      <c r="A190" t="s">
        <v>304</v>
      </c>
      <c r="B190">
        <v>13</v>
      </c>
      <c r="C190" t="s">
        <v>304</v>
      </c>
      <c r="D190">
        <v>13</v>
      </c>
      <c r="E190" t="b">
        <f>IF(Table3[[#This Row],[Control Bundle]]=Table3[[#This Row],[Refactored Bundle]],TRUE,FALSE)</f>
        <v>1</v>
      </c>
      <c r="F1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0">
        <f>Table3[[#This Row],[Control Classpath Size]]-Table3[[#This Row],[Refactored Classpath SizeR]]</f>
        <v>0</v>
      </c>
      <c r="H190">
        <f>IF(Table3[[#This Row],[Control Classpath Size]]=0,0,Table3[[#This Row],[Absolute Diff?]]/Table3[[#This Row],[Control Classpath Size]])</f>
        <v>0</v>
      </c>
    </row>
    <row r="191" spans="1:8" x14ac:dyDescent="0.2">
      <c r="A191" t="s">
        <v>293</v>
      </c>
      <c r="B191">
        <v>122</v>
      </c>
      <c r="C191" t="s">
        <v>293</v>
      </c>
      <c r="D191">
        <v>122</v>
      </c>
      <c r="E191" t="b">
        <f>IF(Table3[[#This Row],[Control Bundle]]=Table3[[#This Row],[Refactored Bundle]],TRUE,FALSE)</f>
        <v>1</v>
      </c>
      <c r="F19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1">
        <f>Table3[[#This Row],[Control Classpath Size]]-Table3[[#This Row],[Refactored Classpath SizeR]]</f>
        <v>0</v>
      </c>
      <c r="H191">
        <f>IF(Table3[[#This Row],[Control Classpath Size]]=0,0,Table3[[#This Row],[Absolute Diff?]]/Table3[[#This Row],[Control Classpath Size]])</f>
        <v>0</v>
      </c>
    </row>
    <row r="192" spans="1:8" x14ac:dyDescent="0.2">
      <c r="A192" t="s">
        <v>318</v>
      </c>
      <c r="B192">
        <v>6</v>
      </c>
      <c r="C192" t="s">
        <v>318</v>
      </c>
      <c r="D192">
        <v>6</v>
      </c>
      <c r="E192" t="b">
        <f>IF(Table3[[#This Row],[Control Bundle]]=Table3[[#This Row],[Refactored Bundle]],TRUE,FALSE)</f>
        <v>1</v>
      </c>
      <c r="F19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2">
        <f>Table3[[#This Row],[Control Classpath Size]]-Table3[[#This Row],[Refactored Classpath SizeR]]</f>
        <v>0</v>
      </c>
      <c r="H192">
        <f>IF(Table3[[#This Row],[Control Classpath Size]]=0,0,Table3[[#This Row],[Absolute Diff?]]/Table3[[#This Row],[Control Classpath Size]])</f>
        <v>0</v>
      </c>
    </row>
    <row r="193" spans="1:8" x14ac:dyDescent="0.2">
      <c r="A193" t="s">
        <v>216</v>
      </c>
      <c r="B193">
        <v>24</v>
      </c>
      <c r="C193" t="s">
        <v>216</v>
      </c>
      <c r="D193">
        <v>24</v>
      </c>
      <c r="E193" t="b">
        <f>IF(Table3[[#This Row],[Control Bundle]]=Table3[[#This Row],[Refactored Bundle]],TRUE,FALSE)</f>
        <v>1</v>
      </c>
      <c r="F19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3">
        <f>Table3[[#This Row],[Control Classpath Size]]-Table3[[#This Row],[Refactored Classpath SizeR]]</f>
        <v>0</v>
      </c>
      <c r="H193">
        <f>IF(Table3[[#This Row],[Control Classpath Size]]=0,0,Table3[[#This Row],[Absolute Diff?]]/Table3[[#This Row],[Control Classpath Size]])</f>
        <v>0</v>
      </c>
    </row>
    <row r="194" spans="1:8" x14ac:dyDescent="0.2">
      <c r="A194" t="s">
        <v>83</v>
      </c>
      <c r="B194">
        <v>4657</v>
      </c>
      <c r="C194" t="s">
        <v>83</v>
      </c>
      <c r="D194">
        <v>4657</v>
      </c>
      <c r="E194" t="b">
        <f>IF(Table3[[#This Row],[Control Bundle]]=Table3[[#This Row],[Refactored Bundle]],TRUE,FALSE)</f>
        <v>1</v>
      </c>
      <c r="F19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4">
        <f>Table3[[#This Row],[Control Classpath Size]]-Table3[[#This Row],[Refactored Classpath SizeR]]</f>
        <v>0</v>
      </c>
      <c r="H194">
        <f>IF(Table3[[#This Row],[Control Classpath Size]]=0,0,Table3[[#This Row],[Absolute Diff?]]/Table3[[#This Row],[Control Classpath Size]])</f>
        <v>0</v>
      </c>
    </row>
    <row r="195" spans="1:8" x14ac:dyDescent="0.2">
      <c r="A195" t="s">
        <v>131</v>
      </c>
      <c r="B195">
        <v>8</v>
      </c>
      <c r="C195" t="s">
        <v>131</v>
      </c>
      <c r="D195">
        <v>8</v>
      </c>
      <c r="E195" t="b">
        <f>IF(Table3[[#This Row],[Control Bundle]]=Table3[[#This Row],[Refactored Bundle]],TRUE,FALSE)</f>
        <v>1</v>
      </c>
      <c r="F19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5">
        <f>Table3[[#This Row],[Control Classpath Size]]-Table3[[#This Row],[Refactored Classpath SizeR]]</f>
        <v>0</v>
      </c>
      <c r="H195">
        <f>IF(Table3[[#This Row],[Control Classpath Size]]=0,0,Table3[[#This Row],[Absolute Diff?]]/Table3[[#This Row],[Control Classpath Size]])</f>
        <v>0</v>
      </c>
    </row>
    <row r="196" spans="1:8" x14ac:dyDescent="0.2">
      <c r="A196" t="s">
        <v>23</v>
      </c>
      <c r="B196">
        <v>74</v>
      </c>
      <c r="C196" t="s">
        <v>23</v>
      </c>
      <c r="D196">
        <v>74</v>
      </c>
      <c r="E196" t="b">
        <f>IF(Table3[[#This Row],[Control Bundle]]=Table3[[#This Row],[Refactored Bundle]],TRUE,FALSE)</f>
        <v>1</v>
      </c>
      <c r="F19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6">
        <f>Table3[[#This Row],[Control Classpath Size]]-Table3[[#This Row],[Refactored Classpath SizeR]]</f>
        <v>0</v>
      </c>
      <c r="H196">
        <f>IF(Table3[[#This Row],[Control Classpath Size]]=0,0,Table3[[#This Row],[Absolute Diff?]]/Table3[[#This Row],[Control Classpath Size]])</f>
        <v>0</v>
      </c>
    </row>
    <row r="197" spans="1:8" x14ac:dyDescent="0.2">
      <c r="A197" t="s">
        <v>314</v>
      </c>
      <c r="B197">
        <v>74</v>
      </c>
      <c r="C197" t="s">
        <v>314</v>
      </c>
      <c r="D197">
        <v>74</v>
      </c>
      <c r="E197" t="b">
        <f>IF(Table3[[#This Row],[Control Bundle]]=Table3[[#This Row],[Refactored Bundle]],TRUE,FALSE)</f>
        <v>1</v>
      </c>
      <c r="F19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7">
        <f>Table3[[#This Row],[Control Classpath Size]]-Table3[[#This Row],[Refactored Classpath SizeR]]</f>
        <v>0</v>
      </c>
      <c r="H197">
        <f>IF(Table3[[#This Row],[Control Classpath Size]]=0,0,Table3[[#This Row],[Absolute Diff?]]/Table3[[#This Row],[Control Classpath Size]])</f>
        <v>0</v>
      </c>
    </row>
    <row r="198" spans="1:8" x14ac:dyDescent="0.2">
      <c r="A198" t="s">
        <v>53</v>
      </c>
      <c r="B198">
        <v>54</v>
      </c>
      <c r="C198" t="s">
        <v>53</v>
      </c>
      <c r="D198">
        <v>54</v>
      </c>
      <c r="E198" t="b">
        <f>IF(Table3[[#This Row],[Control Bundle]]=Table3[[#This Row],[Refactored Bundle]],TRUE,FALSE)</f>
        <v>1</v>
      </c>
      <c r="F19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8">
        <f>Table3[[#This Row],[Control Classpath Size]]-Table3[[#This Row],[Refactored Classpath SizeR]]</f>
        <v>0</v>
      </c>
      <c r="H198">
        <f>IF(Table3[[#This Row],[Control Classpath Size]]=0,0,Table3[[#This Row],[Absolute Diff?]]/Table3[[#This Row],[Control Classpath Size]])</f>
        <v>0</v>
      </c>
    </row>
    <row r="199" spans="1:8" x14ac:dyDescent="0.2">
      <c r="A199" t="s">
        <v>67</v>
      </c>
      <c r="B199">
        <v>227</v>
      </c>
      <c r="C199" t="s">
        <v>67</v>
      </c>
      <c r="D199">
        <v>227</v>
      </c>
      <c r="E199" t="b">
        <f>IF(Table3[[#This Row],[Control Bundle]]=Table3[[#This Row],[Refactored Bundle]],TRUE,FALSE)</f>
        <v>1</v>
      </c>
      <c r="F19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9">
        <f>Table3[[#This Row],[Control Classpath Size]]-Table3[[#This Row],[Refactored Classpath SizeR]]</f>
        <v>0</v>
      </c>
      <c r="H199">
        <f>IF(Table3[[#This Row],[Control Classpath Size]]=0,0,Table3[[#This Row],[Absolute Diff?]]/Table3[[#This Row],[Control Classpath Size]])</f>
        <v>0</v>
      </c>
    </row>
    <row r="200" spans="1:8" x14ac:dyDescent="0.2">
      <c r="A200" t="s">
        <v>222</v>
      </c>
      <c r="B200">
        <v>48</v>
      </c>
      <c r="C200" t="s">
        <v>222</v>
      </c>
      <c r="D200">
        <v>48</v>
      </c>
      <c r="E200" t="b">
        <f>IF(Table3[[#This Row],[Control Bundle]]=Table3[[#This Row],[Refactored Bundle]],TRUE,FALSE)</f>
        <v>1</v>
      </c>
      <c r="F20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0">
        <f>Table3[[#This Row],[Control Classpath Size]]-Table3[[#This Row],[Refactored Classpath SizeR]]</f>
        <v>0</v>
      </c>
      <c r="H200">
        <f>IF(Table3[[#This Row],[Control Classpath Size]]=0,0,Table3[[#This Row],[Absolute Diff?]]/Table3[[#This Row],[Control Classpath Size]])</f>
        <v>0</v>
      </c>
    </row>
    <row r="201" spans="1:8" x14ac:dyDescent="0.2">
      <c r="A201" t="s">
        <v>65</v>
      </c>
      <c r="B201">
        <v>247</v>
      </c>
      <c r="C201" t="s">
        <v>65</v>
      </c>
      <c r="D201">
        <v>247</v>
      </c>
      <c r="E201" t="b">
        <f>IF(Table3[[#This Row],[Control Bundle]]=Table3[[#This Row],[Refactored Bundle]],TRUE,FALSE)</f>
        <v>1</v>
      </c>
      <c r="F20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1">
        <f>Table3[[#This Row],[Control Classpath Size]]-Table3[[#This Row],[Refactored Classpath SizeR]]</f>
        <v>0</v>
      </c>
      <c r="H201">
        <f>IF(Table3[[#This Row],[Control Classpath Size]]=0,0,Table3[[#This Row],[Absolute Diff?]]/Table3[[#This Row],[Control Classpath Size]])</f>
        <v>0</v>
      </c>
    </row>
    <row r="202" spans="1:8" x14ac:dyDescent="0.2">
      <c r="A202" t="s">
        <v>8</v>
      </c>
      <c r="B202">
        <v>599</v>
      </c>
      <c r="C202" t="s">
        <v>8</v>
      </c>
      <c r="D202">
        <v>599</v>
      </c>
      <c r="E202" t="b">
        <f>IF(Table3[[#This Row],[Control Bundle]]=Table3[[#This Row],[Refactored Bundle]],TRUE,FALSE)</f>
        <v>1</v>
      </c>
      <c r="F20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2">
        <f>Table3[[#This Row],[Control Classpath Size]]-Table3[[#This Row],[Refactored Classpath SizeR]]</f>
        <v>0</v>
      </c>
      <c r="H202">
        <f>IF(Table3[[#This Row],[Control Classpath Size]]=0,0,Table3[[#This Row],[Absolute Diff?]]/Table3[[#This Row],[Control Classpath Size]])</f>
        <v>0</v>
      </c>
    </row>
    <row r="203" spans="1:8" x14ac:dyDescent="0.2">
      <c r="A203" t="s">
        <v>185</v>
      </c>
      <c r="B203">
        <v>246</v>
      </c>
      <c r="C203" t="s">
        <v>185</v>
      </c>
      <c r="D203">
        <v>246</v>
      </c>
      <c r="E203" t="b">
        <f>IF(Table3[[#This Row],[Control Bundle]]=Table3[[#This Row],[Refactored Bundle]],TRUE,FALSE)</f>
        <v>1</v>
      </c>
      <c r="F20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3">
        <f>Table3[[#This Row],[Control Classpath Size]]-Table3[[#This Row],[Refactored Classpath SizeR]]</f>
        <v>0</v>
      </c>
      <c r="H203">
        <f>IF(Table3[[#This Row],[Control Classpath Size]]=0,0,Table3[[#This Row],[Absolute Diff?]]/Table3[[#This Row],[Control Classpath Size]])</f>
        <v>0</v>
      </c>
    </row>
    <row r="204" spans="1:8" x14ac:dyDescent="0.2">
      <c r="A204" t="s">
        <v>223</v>
      </c>
      <c r="B204">
        <v>330</v>
      </c>
      <c r="C204" t="s">
        <v>223</v>
      </c>
      <c r="D204">
        <v>330</v>
      </c>
      <c r="E204" t="b">
        <f>IF(Table3[[#This Row],[Control Bundle]]=Table3[[#This Row],[Refactored Bundle]],TRUE,FALSE)</f>
        <v>1</v>
      </c>
      <c r="F20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4">
        <f>Table3[[#This Row],[Control Classpath Size]]-Table3[[#This Row],[Refactored Classpath SizeR]]</f>
        <v>0</v>
      </c>
      <c r="H204">
        <f>IF(Table3[[#This Row],[Control Classpath Size]]=0,0,Table3[[#This Row],[Absolute Diff?]]/Table3[[#This Row],[Control Classpath Size]])</f>
        <v>0</v>
      </c>
    </row>
    <row r="205" spans="1:8" x14ac:dyDescent="0.2">
      <c r="A205" t="s">
        <v>213</v>
      </c>
      <c r="B205">
        <v>664</v>
      </c>
      <c r="C205" t="s">
        <v>213</v>
      </c>
      <c r="D205">
        <v>664</v>
      </c>
      <c r="E205" t="b">
        <f>IF(Table3[[#This Row],[Control Bundle]]=Table3[[#This Row],[Refactored Bundle]],TRUE,FALSE)</f>
        <v>1</v>
      </c>
      <c r="F20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5">
        <f>Table3[[#This Row],[Control Classpath Size]]-Table3[[#This Row],[Refactored Classpath SizeR]]</f>
        <v>0</v>
      </c>
      <c r="H205">
        <f>IF(Table3[[#This Row],[Control Classpath Size]]=0,0,Table3[[#This Row],[Absolute Diff?]]/Table3[[#This Row],[Control Classpath Size]])</f>
        <v>0</v>
      </c>
    </row>
    <row r="206" spans="1:8" x14ac:dyDescent="0.2">
      <c r="A206" t="s">
        <v>40</v>
      </c>
      <c r="B206">
        <v>20</v>
      </c>
      <c r="C206" t="s">
        <v>40</v>
      </c>
      <c r="D206">
        <v>20</v>
      </c>
      <c r="E206" t="b">
        <f>IF(Table3[[#This Row],[Control Bundle]]=Table3[[#This Row],[Refactored Bundle]],TRUE,FALSE)</f>
        <v>1</v>
      </c>
      <c r="F20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6">
        <f>Table3[[#This Row],[Control Classpath Size]]-Table3[[#This Row],[Refactored Classpath SizeR]]</f>
        <v>0</v>
      </c>
      <c r="H206">
        <f>IF(Table3[[#This Row],[Control Classpath Size]]=0,0,Table3[[#This Row],[Absolute Diff?]]/Table3[[#This Row],[Control Classpath Size]])</f>
        <v>0</v>
      </c>
    </row>
    <row r="207" spans="1:8" x14ac:dyDescent="0.2">
      <c r="A207" t="s">
        <v>42</v>
      </c>
      <c r="B207">
        <v>53</v>
      </c>
      <c r="C207" t="s">
        <v>42</v>
      </c>
      <c r="D207">
        <v>53</v>
      </c>
      <c r="E207" t="b">
        <f>IF(Table3[[#This Row],[Control Bundle]]=Table3[[#This Row],[Refactored Bundle]],TRUE,FALSE)</f>
        <v>1</v>
      </c>
      <c r="F20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7">
        <f>Table3[[#This Row],[Control Classpath Size]]-Table3[[#This Row],[Refactored Classpath SizeR]]</f>
        <v>0</v>
      </c>
      <c r="H207">
        <f>IF(Table3[[#This Row],[Control Classpath Size]]=0,0,Table3[[#This Row],[Absolute Diff?]]/Table3[[#This Row],[Control Classpath Size]])</f>
        <v>0</v>
      </c>
    </row>
    <row r="208" spans="1:8" x14ac:dyDescent="0.2">
      <c r="A208" t="s">
        <v>151</v>
      </c>
      <c r="B208">
        <v>202</v>
      </c>
      <c r="C208" t="s">
        <v>151</v>
      </c>
      <c r="D208">
        <v>202</v>
      </c>
      <c r="E208" t="b">
        <f>IF(Table3[[#This Row],[Control Bundle]]=Table3[[#This Row],[Refactored Bundle]],TRUE,FALSE)</f>
        <v>1</v>
      </c>
      <c r="F20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8">
        <f>Table3[[#This Row],[Control Classpath Size]]-Table3[[#This Row],[Refactored Classpath SizeR]]</f>
        <v>0</v>
      </c>
      <c r="H208">
        <f>IF(Table3[[#This Row],[Control Classpath Size]]=0,0,Table3[[#This Row],[Absolute Diff?]]/Table3[[#This Row],[Control Classpath Size]])</f>
        <v>0</v>
      </c>
    </row>
    <row r="209" spans="1:8" x14ac:dyDescent="0.2">
      <c r="A209" t="s">
        <v>227</v>
      </c>
      <c r="B209">
        <v>263</v>
      </c>
      <c r="C209" t="s">
        <v>227</v>
      </c>
      <c r="D209">
        <v>263</v>
      </c>
      <c r="E209" t="b">
        <f>IF(Table3[[#This Row],[Control Bundle]]=Table3[[#This Row],[Refactored Bundle]],TRUE,FALSE)</f>
        <v>1</v>
      </c>
      <c r="F20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9">
        <f>Table3[[#This Row],[Control Classpath Size]]-Table3[[#This Row],[Refactored Classpath SizeR]]</f>
        <v>0</v>
      </c>
      <c r="H209">
        <f>IF(Table3[[#This Row],[Control Classpath Size]]=0,0,Table3[[#This Row],[Absolute Diff?]]/Table3[[#This Row],[Control Classpath Size]])</f>
        <v>0</v>
      </c>
    </row>
    <row r="210" spans="1:8" x14ac:dyDescent="0.2">
      <c r="A210" t="s">
        <v>229</v>
      </c>
      <c r="B210">
        <v>0</v>
      </c>
      <c r="C210" t="s">
        <v>229</v>
      </c>
      <c r="D210">
        <v>0</v>
      </c>
      <c r="E210" t="b">
        <f>IF(Table3[[#This Row],[Control Bundle]]=Table3[[#This Row],[Refactored Bundle]],TRUE,FALSE)</f>
        <v>1</v>
      </c>
      <c r="F2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0">
        <f>Table3[[#This Row],[Control Classpath Size]]-Table3[[#This Row],[Refactored Classpath SizeR]]</f>
        <v>0</v>
      </c>
      <c r="H210">
        <f>IF(Table3[[#This Row],[Control Classpath Size]]=0,0,Table3[[#This Row],[Absolute Diff?]]/Table3[[#This Row],[Control Classpath Size]])</f>
        <v>0</v>
      </c>
    </row>
    <row r="211" spans="1:8" x14ac:dyDescent="0.2">
      <c r="A211" t="s">
        <v>225</v>
      </c>
      <c r="B211">
        <v>0</v>
      </c>
      <c r="C211" t="s">
        <v>225</v>
      </c>
      <c r="D211">
        <v>0</v>
      </c>
      <c r="E211" t="b">
        <f>IF(Table3[[#This Row],[Control Bundle]]=Table3[[#This Row],[Refactored Bundle]],TRUE,FALSE)</f>
        <v>1</v>
      </c>
      <c r="F2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1">
        <f>Table3[[#This Row],[Control Classpath Size]]-Table3[[#This Row],[Refactored Classpath SizeR]]</f>
        <v>0</v>
      </c>
      <c r="H211">
        <f>IF(Table3[[#This Row],[Control Classpath Size]]=0,0,Table3[[#This Row],[Absolute Diff?]]/Table3[[#This Row],[Control Classpath Size]])</f>
        <v>0</v>
      </c>
    </row>
    <row r="212" spans="1:8" x14ac:dyDescent="0.2">
      <c r="A212" t="s">
        <v>232</v>
      </c>
      <c r="B212">
        <v>111</v>
      </c>
      <c r="C212" t="s">
        <v>232</v>
      </c>
      <c r="D212">
        <v>111</v>
      </c>
      <c r="E212" t="b">
        <f>IF(Table3[[#This Row],[Control Bundle]]=Table3[[#This Row],[Refactored Bundle]],TRUE,FALSE)</f>
        <v>1</v>
      </c>
      <c r="F2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2">
        <f>Table3[[#This Row],[Control Classpath Size]]-Table3[[#This Row],[Refactored Classpath SizeR]]</f>
        <v>0</v>
      </c>
      <c r="H212">
        <f>IF(Table3[[#This Row],[Control Classpath Size]]=0,0,Table3[[#This Row],[Absolute Diff?]]/Table3[[#This Row],[Control Classpath Size]])</f>
        <v>0</v>
      </c>
    </row>
    <row r="213" spans="1:8" x14ac:dyDescent="0.2">
      <c r="A213" t="s">
        <v>130</v>
      </c>
      <c r="B213">
        <v>8</v>
      </c>
      <c r="C213" t="s">
        <v>130</v>
      </c>
      <c r="D213">
        <v>8</v>
      </c>
      <c r="E213" t="b">
        <f>IF(Table3[[#This Row],[Control Bundle]]=Table3[[#This Row],[Refactored Bundle]],TRUE,FALSE)</f>
        <v>1</v>
      </c>
      <c r="F2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3">
        <f>Table3[[#This Row],[Control Classpath Size]]-Table3[[#This Row],[Refactored Classpath SizeR]]</f>
        <v>0</v>
      </c>
      <c r="H213">
        <f>IF(Table3[[#This Row],[Control Classpath Size]]=0,0,Table3[[#This Row],[Absolute Diff?]]/Table3[[#This Row],[Control Classpath Size]])</f>
        <v>0</v>
      </c>
    </row>
    <row r="214" spans="1:8" x14ac:dyDescent="0.2">
      <c r="A214" t="s">
        <v>132</v>
      </c>
      <c r="B214">
        <v>0</v>
      </c>
      <c r="C214" t="s">
        <v>132</v>
      </c>
      <c r="D214">
        <v>0</v>
      </c>
      <c r="E214" t="b">
        <f>IF(Table3[[#This Row],[Control Bundle]]=Table3[[#This Row],[Refactored Bundle]],TRUE,FALSE)</f>
        <v>1</v>
      </c>
      <c r="F2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4">
        <f>Table3[[#This Row],[Control Classpath Size]]-Table3[[#This Row],[Refactored Classpath SizeR]]</f>
        <v>0</v>
      </c>
      <c r="H214">
        <f>IF(Table3[[#This Row],[Control Classpath Size]]=0,0,Table3[[#This Row],[Absolute Diff?]]/Table3[[#This Row],[Control Classpath Size]])</f>
        <v>0</v>
      </c>
    </row>
    <row r="215" spans="1:8" x14ac:dyDescent="0.2">
      <c r="A215" t="s">
        <v>162</v>
      </c>
      <c r="B215">
        <v>271</v>
      </c>
      <c r="C215" t="s">
        <v>162</v>
      </c>
      <c r="D215">
        <v>271</v>
      </c>
      <c r="E215" t="b">
        <f>IF(Table3[[#This Row],[Control Bundle]]=Table3[[#This Row],[Refactored Bundle]],TRUE,FALSE)</f>
        <v>1</v>
      </c>
      <c r="F2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5">
        <f>Table3[[#This Row],[Control Classpath Size]]-Table3[[#This Row],[Refactored Classpath SizeR]]</f>
        <v>0</v>
      </c>
      <c r="H215">
        <f>IF(Table3[[#This Row],[Control Classpath Size]]=0,0,Table3[[#This Row],[Absolute Diff?]]/Table3[[#This Row],[Control Classpath Size]])</f>
        <v>0</v>
      </c>
    </row>
    <row r="216" spans="1:8" x14ac:dyDescent="0.2">
      <c r="A216" t="s">
        <v>28</v>
      </c>
      <c r="B216">
        <v>5</v>
      </c>
      <c r="C216" t="s">
        <v>28</v>
      </c>
      <c r="D216">
        <v>5</v>
      </c>
      <c r="E216" t="b">
        <f>IF(Table3[[#This Row],[Control Bundle]]=Table3[[#This Row],[Refactored Bundle]],TRUE,FALSE)</f>
        <v>1</v>
      </c>
      <c r="F21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6">
        <f>Table3[[#This Row],[Control Classpath Size]]-Table3[[#This Row],[Refactored Classpath SizeR]]</f>
        <v>0</v>
      </c>
      <c r="H216">
        <f>IF(Table3[[#This Row],[Control Classpath Size]]=0,0,Table3[[#This Row],[Absolute Diff?]]/Table3[[#This Row],[Control Classpath Size]])</f>
        <v>0</v>
      </c>
    </row>
    <row r="217" spans="1:8" x14ac:dyDescent="0.2">
      <c r="A217" t="s">
        <v>308</v>
      </c>
      <c r="B217">
        <v>0</v>
      </c>
      <c r="C217" t="s">
        <v>308</v>
      </c>
      <c r="D217">
        <v>0</v>
      </c>
      <c r="E217" t="b">
        <f>IF(Table3[[#This Row],[Control Bundle]]=Table3[[#This Row],[Refactored Bundle]],TRUE,FALSE)</f>
        <v>1</v>
      </c>
      <c r="F21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7">
        <f>Table3[[#This Row],[Control Classpath Size]]-Table3[[#This Row],[Refactored Classpath SizeR]]</f>
        <v>0</v>
      </c>
      <c r="H217">
        <f>IF(Table3[[#This Row],[Control Classpath Size]]=0,0,Table3[[#This Row],[Absolute Diff?]]/Table3[[#This Row],[Control Classpath Size]])</f>
        <v>0</v>
      </c>
    </row>
    <row r="218" spans="1:8" x14ac:dyDescent="0.2">
      <c r="A218" t="s">
        <v>38</v>
      </c>
      <c r="B218">
        <v>0</v>
      </c>
      <c r="C218" t="s">
        <v>38</v>
      </c>
      <c r="D218">
        <v>0</v>
      </c>
      <c r="E218" t="b">
        <f>IF(Table3[[#This Row],[Control Bundle]]=Table3[[#This Row],[Refactored Bundle]],TRUE,FALSE)</f>
        <v>1</v>
      </c>
      <c r="F2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8">
        <f>Table3[[#This Row],[Control Classpath Size]]-Table3[[#This Row],[Refactored Classpath SizeR]]</f>
        <v>0</v>
      </c>
      <c r="H218">
        <f>IF(Table3[[#This Row],[Control Classpath Size]]=0,0,Table3[[#This Row],[Absolute Diff?]]/Table3[[#This Row],[Control Classpath Size]])</f>
        <v>0</v>
      </c>
    </row>
    <row r="219" spans="1:8" x14ac:dyDescent="0.2">
      <c r="A219" t="s">
        <v>204</v>
      </c>
      <c r="B219">
        <v>0</v>
      </c>
      <c r="C219" t="s">
        <v>204</v>
      </c>
      <c r="D219">
        <v>0</v>
      </c>
      <c r="E219" t="b">
        <f>IF(Table3[[#This Row],[Control Bundle]]=Table3[[#This Row],[Refactored Bundle]],TRUE,FALSE)</f>
        <v>1</v>
      </c>
      <c r="F21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9">
        <f>Table3[[#This Row],[Control Classpath Size]]-Table3[[#This Row],[Refactored Classpath SizeR]]</f>
        <v>0</v>
      </c>
      <c r="H219">
        <f>IF(Table3[[#This Row],[Control Classpath Size]]=0,0,Table3[[#This Row],[Absolute Diff?]]/Table3[[#This Row],[Control Classpath Size]])</f>
        <v>0</v>
      </c>
    </row>
    <row r="220" spans="1:8" x14ac:dyDescent="0.2">
      <c r="A220" t="s">
        <v>200</v>
      </c>
      <c r="B220">
        <v>0</v>
      </c>
      <c r="C220" t="s">
        <v>200</v>
      </c>
      <c r="D220">
        <v>0</v>
      </c>
      <c r="E220" t="b">
        <f>IF(Table3[[#This Row],[Control Bundle]]=Table3[[#This Row],[Refactored Bundle]],TRUE,FALSE)</f>
        <v>1</v>
      </c>
      <c r="F22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0">
        <f>Table3[[#This Row],[Control Classpath Size]]-Table3[[#This Row],[Refactored Classpath SizeR]]</f>
        <v>0</v>
      </c>
      <c r="H220">
        <f>IF(Table3[[#This Row],[Control Classpath Size]]=0,0,Table3[[#This Row],[Absolute Diff?]]/Table3[[#This Row],[Control Classpath Size]])</f>
        <v>0</v>
      </c>
    </row>
    <row r="221" spans="1:8" x14ac:dyDescent="0.2">
      <c r="A221" t="s">
        <v>340</v>
      </c>
      <c r="B221">
        <v>0</v>
      </c>
      <c r="C221" t="s">
        <v>340</v>
      </c>
      <c r="D221">
        <v>0</v>
      </c>
      <c r="E221" t="b">
        <f>IF(Table3[[#This Row],[Control Bundle]]=Table3[[#This Row],[Refactored Bundle]],TRUE,FALSE)</f>
        <v>1</v>
      </c>
      <c r="F22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1">
        <f>Table3[[#This Row],[Control Classpath Size]]-Table3[[#This Row],[Refactored Classpath SizeR]]</f>
        <v>0</v>
      </c>
      <c r="H221">
        <f>IF(Table3[[#This Row],[Control Classpath Size]]=0,0,Table3[[#This Row],[Absolute Diff?]]/Table3[[#This Row],[Control Classpath Size]])</f>
        <v>0</v>
      </c>
    </row>
    <row r="222" spans="1:8" x14ac:dyDescent="0.2">
      <c r="A222" t="s">
        <v>197</v>
      </c>
      <c r="B222">
        <v>0</v>
      </c>
      <c r="C222" t="s">
        <v>197</v>
      </c>
      <c r="D222">
        <v>0</v>
      </c>
      <c r="E222" t="b">
        <f>IF(Table3[[#This Row],[Control Bundle]]=Table3[[#This Row],[Refactored Bundle]],TRUE,FALSE)</f>
        <v>1</v>
      </c>
      <c r="F22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2">
        <f>Table3[[#This Row],[Control Classpath Size]]-Table3[[#This Row],[Refactored Classpath SizeR]]</f>
        <v>0</v>
      </c>
      <c r="H222">
        <f>IF(Table3[[#This Row],[Control Classpath Size]]=0,0,Table3[[#This Row],[Absolute Diff?]]/Table3[[#This Row],[Control Classpath Size]])</f>
        <v>0</v>
      </c>
    </row>
    <row r="223" spans="1:8" x14ac:dyDescent="0.2">
      <c r="A223" t="s">
        <v>183</v>
      </c>
      <c r="B223">
        <v>0</v>
      </c>
      <c r="C223" t="s">
        <v>183</v>
      </c>
      <c r="D223">
        <v>0</v>
      </c>
      <c r="E223" t="b">
        <f>IF(Table3[[#This Row],[Control Bundle]]=Table3[[#This Row],[Refactored Bundle]],TRUE,FALSE)</f>
        <v>1</v>
      </c>
      <c r="F22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3">
        <f>Table3[[#This Row],[Control Classpath Size]]-Table3[[#This Row],[Refactored Classpath SizeR]]</f>
        <v>0</v>
      </c>
      <c r="H223">
        <f>IF(Table3[[#This Row],[Control Classpath Size]]=0,0,Table3[[#This Row],[Absolute Diff?]]/Table3[[#This Row],[Control Classpath Size]])</f>
        <v>0</v>
      </c>
    </row>
    <row r="224" spans="1:8" x14ac:dyDescent="0.2">
      <c r="A224" t="s">
        <v>247</v>
      </c>
      <c r="B224">
        <v>0</v>
      </c>
      <c r="C224" t="s">
        <v>247</v>
      </c>
      <c r="D224">
        <v>0</v>
      </c>
      <c r="E224" t="b">
        <f>IF(Table3[[#This Row],[Control Bundle]]=Table3[[#This Row],[Refactored Bundle]],TRUE,FALSE)</f>
        <v>1</v>
      </c>
      <c r="F22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4">
        <f>Table3[[#This Row],[Control Classpath Size]]-Table3[[#This Row],[Refactored Classpath SizeR]]</f>
        <v>0</v>
      </c>
      <c r="H224">
        <f>IF(Table3[[#This Row],[Control Classpath Size]]=0,0,Table3[[#This Row],[Absolute Diff?]]/Table3[[#This Row],[Control Classpath Size]])</f>
        <v>0</v>
      </c>
    </row>
    <row r="225" spans="1:8" x14ac:dyDescent="0.2">
      <c r="A225" t="s">
        <v>211</v>
      </c>
      <c r="B225">
        <v>0</v>
      </c>
      <c r="C225" t="s">
        <v>211</v>
      </c>
      <c r="D225">
        <v>0</v>
      </c>
      <c r="E225" t="b">
        <f>IF(Table3[[#This Row],[Control Bundle]]=Table3[[#This Row],[Refactored Bundle]],TRUE,FALSE)</f>
        <v>1</v>
      </c>
      <c r="F22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5">
        <f>Table3[[#This Row],[Control Classpath Size]]-Table3[[#This Row],[Refactored Classpath SizeR]]</f>
        <v>0</v>
      </c>
      <c r="H225">
        <f>IF(Table3[[#This Row],[Control Classpath Size]]=0,0,Table3[[#This Row],[Absolute Diff?]]/Table3[[#This Row],[Control Classpath Size]])</f>
        <v>0</v>
      </c>
    </row>
    <row r="226" spans="1:8" x14ac:dyDescent="0.2">
      <c r="A226" t="s">
        <v>107</v>
      </c>
      <c r="B226">
        <v>0</v>
      </c>
      <c r="C226" t="s">
        <v>107</v>
      </c>
      <c r="D226">
        <v>0</v>
      </c>
      <c r="E226" t="b">
        <f>IF(Table3[[#This Row],[Control Bundle]]=Table3[[#This Row],[Refactored Bundle]],TRUE,FALSE)</f>
        <v>1</v>
      </c>
      <c r="F22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6">
        <f>Table3[[#This Row],[Control Classpath Size]]-Table3[[#This Row],[Refactored Classpath SizeR]]</f>
        <v>0</v>
      </c>
      <c r="H226">
        <f>IF(Table3[[#This Row],[Control Classpath Size]]=0,0,Table3[[#This Row],[Absolute Diff?]]/Table3[[#This Row],[Control Classpath Size]])</f>
        <v>0</v>
      </c>
    </row>
    <row r="227" spans="1:8" x14ac:dyDescent="0.2">
      <c r="A227" t="s">
        <v>297</v>
      </c>
      <c r="B227">
        <v>0</v>
      </c>
      <c r="C227" t="s">
        <v>297</v>
      </c>
      <c r="D227">
        <v>0</v>
      </c>
      <c r="E227" t="b">
        <f>IF(Table3[[#This Row],[Control Bundle]]=Table3[[#This Row],[Refactored Bundle]],TRUE,FALSE)</f>
        <v>1</v>
      </c>
      <c r="F22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7">
        <f>Table3[[#This Row],[Control Classpath Size]]-Table3[[#This Row],[Refactored Classpath SizeR]]</f>
        <v>0</v>
      </c>
      <c r="H227">
        <f>IF(Table3[[#This Row],[Control Classpath Size]]=0,0,Table3[[#This Row],[Absolute Diff?]]/Table3[[#This Row],[Control Classpath Size]])</f>
        <v>0</v>
      </c>
    </row>
    <row r="228" spans="1:8" x14ac:dyDescent="0.2">
      <c r="A228" t="s">
        <v>295</v>
      </c>
      <c r="B228">
        <v>259</v>
      </c>
      <c r="C228" t="s">
        <v>295</v>
      </c>
      <c r="D228">
        <v>259</v>
      </c>
      <c r="E228" t="b">
        <f>IF(Table3[[#This Row],[Control Bundle]]=Table3[[#This Row],[Refactored Bundle]],TRUE,FALSE)</f>
        <v>1</v>
      </c>
      <c r="F22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8">
        <f>Table3[[#This Row],[Control Classpath Size]]-Table3[[#This Row],[Refactored Classpath SizeR]]</f>
        <v>0</v>
      </c>
      <c r="H228">
        <f>IF(Table3[[#This Row],[Control Classpath Size]]=0,0,Table3[[#This Row],[Absolute Diff?]]/Table3[[#This Row],[Control Classpath Size]])</f>
        <v>0</v>
      </c>
    </row>
    <row r="229" spans="1:8" x14ac:dyDescent="0.2">
      <c r="A229" t="s">
        <v>39</v>
      </c>
      <c r="B229">
        <v>95</v>
      </c>
      <c r="C229" t="s">
        <v>39</v>
      </c>
      <c r="D229">
        <v>95</v>
      </c>
      <c r="E229" t="b">
        <f>IF(Table3[[#This Row],[Control Bundle]]=Table3[[#This Row],[Refactored Bundle]],TRUE,FALSE)</f>
        <v>1</v>
      </c>
      <c r="F22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9">
        <f>Table3[[#This Row],[Control Classpath Size]]-Table3[[#This Row],[Refactored Classpath SizeR]]</f>
        <v>0</v>
      </c>
      <c r="H229">
        <f>IF(Table3[[#This Row],[Control Classpath Size]]=0,0,Table3[[#This Row],[Absolute Diff?]]/Table3[[#This Row],[Control Classpath Size]])</f>
        <v>0</v>
      </c>
    </row>
    <row r="230" spans="1:8" x14ac:dyDescent="0.2">
      <c r="A230" t="s">
        <v>43</v>
      </c>
      <c r="B230">
        <v>571</v>
      </c>
      <c r="C230" t="s">
        <v>43</v>
      </c>
      <c r="D230">
        <v>571</v>
      </c>
      <c r="E230" t="b">
        <f>IF(Table3[[#This Row],[Control Bundle]]=Table3[[#This Row],[Refactored Bundle]],TRUE,FALSE)</f>
        <v>1</v>
      </c>
      <c r="F23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0">
        <f>Table3[[#This Row],[Control Classpath Size]]-Table3[[#This Row],[Refactored Classpath SizeR]]</f>
        <v>0</v>
      </c>
      <c r="H230">
        <f>IF(Table3[[#This Row],[Control Classpath Size]]=0,0,Table3[[#This Row],[Absolute Diff?]]/Table3[[#This Row],[Control Classpath Size]])</f>
        <v>0</v>
      </c>
    </row>
    <row r="231" spans="1:8" x14ac:dyDescent="0.2">
      <c r="A231" t="s">
        <v>68</v>
      </c>
      <c r="B231">
        <v>29</v>
      </c>
      <c r="C231" t="s">
        <v>68</v>
      </c>
      <c r="D231">
        <v>29</v>
      </c>
      <c r="E231" t="b">
        <f>IF(Table3[[#This Row],[Control Bundle]]=Table3[[#This Row],[Refactored Bundle]],TRUE,FALSE)</f>
        <v>1</v>
      </c>
      <c r="F23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1">
        <f>Table3[[#This Row],[Control Classpath Size]]-Table3[[#This Row],[Refactored Classpath SizeR]]</f>
        <v>0</v>
      </c>
      <c r="H231">
        <f>IF(Table3[[#This Row],[Control Classpath Size]]=0,0,Table3[[#This Row],[Absolute Diff?]]/Table3[[#This Row],[Control Classpath Size]])</f>
        <v>0</v>
      </c>
    </row>
    <row r="232" spans="1:8" x14ac:dyDescent="0.2">
      <c r="A232" t="s">
        <v>285</v>
      </c>
      <c r="B232">
        <v>33</v>
      </c>
      <c r="C232" t="s">
        <v>285</v>
      </c>
      <c r="D232">
        <v>33</v>
      </c>
      <c r="E232" t="b">
        <f>IF(Table3[[#This Row],[Control Bundle]]=Table3[[#This Row],[Refactored Bundle]],TRUE,FALSE)</f>
        <v>1</v>
      </c>
      <c r="F23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2">
        <f>Table3[[#This Row],[Control Classpath Size]]-Table3[[#This Row],[Refactored Classpath SizeR]]</f>
        <v>0</v>
      </c>
      <c r="H232">
        <f>IF(Table3[[#This Row],[Control Classpath Size]]=0,0,Table3[[#This Row],[Absolute Diff?]]/Table3[[#This Row],[Control Classpath Size]])</f>
        <v>0</v>
      </c>
    </row>
    <row r="233" spans="1:8" x14ac:dyDescent="0.2">
      <c r="A233" t="s">
        <v>277</v>
      </c>
      <c r="B233">
        <v>86</v>
      </c>
      <c r="C233" t="s">
        <v>277</v>
      </c>
      <c r="D233">
        <v>86</v>
      </c>
      <c r="E233" t="b">
        <f>IF(Table3[[#This Row],[Control Bundle]]=Table3[[#This Row],[Refactored Bundle]],TRUE,FALSE)</f>
        <v>1</v>
      </c>
      <c r="F23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3">
        <f>Table3[[#This Row],[Control Classpath Size]]-Table3[[#This Row],[Refactored Classpath SizeR]]</f>
        <v>0</v>
      </c>
      <c r="H233">
        <f>IF(Table3[[#This Row],[Control Classpath Size]]=0,0,Table3[[#This Row],[Absolute Diff?]]/Table3[[#This Row],[Control Classpath Size]])</f>
        <v>0</v>
      </c>
    </row>
    <row r="234" spans="1:8" x14ac:dyDescent="0.2">
      <c r="A234" t="s">
        <v>126</v>
      </c>
      <c r="B234">
        <v>8</v>
      </c>
      <c r="C234" t="s">
        <v>126</v>
      </c>
      <c r="D234">
        <v>8</v>
      </c>
      <c r="E234" t="b">
        <f>IF(Table3[[#This Row],[Control Bundle]]=Table3[[#This Row],[Refactored Bundle]],TRUE,FALSE)</f>
        <v>1</v>
      </c>
      <c r="F23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4">
        <f>Table3[[#This Row],[Control Classpath Size]]-Table3[[#This Row],[Refactored Classpath SizeR]]</f>
        <v>0</v>
      </c>
      <c r="H234">
        <f>IF(Table3[[#This Row],[Control Classpath Size]]=0,0,Table3[[#This Row],[Absolute Diff?]]/Table3[[#This Row],[Control Classpath Size]])</f>
        <v>0</v>
      </c>
    </row>
    <row r="235" spans="1:8" x14ac:dyDescent="0.2">
      <c r="A235" t="s">
        <v>206</v>
      </c>
      <c r="B235">
        <v>37</v>
      </c>
      <c r="C235" t="s">
        <v>206</v>
      </c>
      <c r="D235">
        <v>37</v>
      </c>
      <c r="E235" t="b">
        <f>IF(Table3[[#This Row],[Control Bundle]]=Table3[[#This Row],[Refactored Bundle]],TRUE,FALSE)</f>
        <v>1</v>
      </c>
      <c r="F23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5">
        <f>Table3[[#This Row],[Control Classpath Size]]-Table3[[#This Row],[Refactored Classpath SizeR]]</f>
        <v>0</v>
      </c>
      <c r="H235">
        <f>IF(Table3[[#This Row],[Control Classpath Size]]=0,0,Table3[[#This Row],[Absolute Diff?]]/Table3[[#This Row],[Control Classpath Size]])</f>
        <v>0</v>
      </c>
    </row>
    <row r="236" spans="1:8" x14ac:dyDescent="0.2">
      <c r="A236" t="s">
        <v>48</v>
      </c>
      <c r="B236">
        <v>76</v>
      </c>
      <c r="C236" t="s">
        <v>48</v>
      </c>
      <c r="D236">
        <v>76</v>
      </c>
      <c r="E236" t="b">
        <f>IF(Table3[[#This Row],[Control Bundle]]=Table3[[#This Row],[Refactored Bundle]],TRUE,FALSE)</f>
        <v>1</v>
      </c>
      <c r="F23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6">
        <f>Table3[[#This Row],[Control Classpath Size]]-Table3[[#This Row],[Refactored Classpath SizeR]]</f>
        <v>0</v>
      </c>
      <c r="H236">
        <f>IF(Table3[[#This Row],[Control Classpath Size]]=0,0,Table3[[#This Row],[Absolute Diff?]]/Table3[[#This Row],[Control Classpath Size]])</f>
        <v>0</v>
      </c>
    </row>
    <row r="237" spans="1:8" x14ac:dyDescent="0.2">
      <c r="A237" t="s">
        <v>233</v>
      </c>
      <c r="B237">
        <v>23</v>
      </c>
      <c r="C237" t="s">
        <v>233</v>
      </c>
      <c r="D237">
        <v>23</v>
      </c>
      <c r="E237" t="b">
        <f>IF(Table3[[#This Row],[Control Bundle]]=Table3[[#This Row],[Refactored Bundle]],TRUE,FALSE)</f>
        <v>1</v>
      </c>
      <c r="F23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7">
        <f>Table3[[#This Row],[Control Classpath Size]]-Table3[[#This Row],[Refactored Classpath SizeR]]</f>
        <v>0</v>
      </c>
      <c r="H237">
        <f>IF(Table3[[#This Row],[Control Classpath Size]]=0,0,Table3[[#This Row],[Absolute Diff?]]/Table3[[#This Row],[Control Classpath Size]])</f>
        <v>0</v>
      </c>
    </row>
    <row r="238" spans="1:8" x14ac:dyDescent="0.2">
      <c r="A238" t="s">
        <v>329</v>
      </c>
      <c r="B238">
        <v>89</v>
      </c>
      <c r="C238" t="s">
        <v>329</v>
      </c>
      <c r="D238">
        <v>89</v>
      </c>
      <c r="E238" t="b">
        <f>IF(Table3[[#This Row],[Control Bundle]]=Table3[[#This Row],[Refactored Bundle]],TRUE,FALSE)</f>
        <v>1</v>
      </c>
      <c r="F23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8">
        <f>Table3[[#This Row],[Control Classpath Size]]-Table3[[#This Row],[Refactored Classpath SizeR]]</f>
        <v>0</v>
      </c>
      <c r="H238">
        <f>IF(Table3[[#This Row],[Control Classpath Size]]=0,0,Table3[[#This Row],[Absolute Diff?]]/Table3[[#This Row],[Control Classpath Size]])</f>
        <v>0</v>
      </c>
    </row>
    <row r="239" spans="1:8" x14ac:dyDescent="0.2">
      <c r="A239" t="s">
        <v>344</v>
      </c>
      <c r="B239">
        <v>220</v>
      </c>
      <c r="C239" t="s">
        <v>344</v>
      </c>
      <c r="D239">
        <v>220</v>
      </c>
      <c r="E239" t="b">
        <f>IF(Table3[[#This Row],[Control Bundle]]=Table3[[#This Row],[Refactored Bundle]],TRUE,FALSE)</f>
        <v>1</v>
      </c>
      <c r="F23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9">
        <f>Table3[[#This Row],[Control Classpath Size]]-Table3[[#This Row],[Refactored Classpath SizeR]]</f>
        <v>0</v>
      </c>
      <c r="H239">
        <f>IF(Table3[[#This Row],[Control Classpath Size]]=0,0,Table3[[#This Row],[Absolute Diff?]]/Table3[[#This Row],[Control Classpath Size]])</f>
        <v>0</v>
      </c>
    </row>
    <row r="240" spans="1:8" x14ac:dyDescent="0.2">
      <c r="A240" t="s">
        <v>220</v>
      </c>
      <c r="B240">
        <v>2437</v>
      </c>
      <c r="C240" t="s">
        <v>220</v>
      </c>
      <c r="D240">
        <v>2437</v>
      </c>
      <c r="E240" t="b">
        <f>IF(Table3[[#This Row],[Control Bundle]]=Table3[[#This Row],[Refactored Bundle]],TRUE,FALSE)</f>
        <v>1</v>
      </c>
      <c r="F24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0">
        <f>Table3[[#This Row],[Control Classpath Size]]-Table3[[#This Row],[Refactored Classpath SizeR]]</f>
        <v>0</v>
      </c>
      <c r="H240">
        <f>IF(Table3[[#This Row],[Control Classpath Size]]=0,0,Table3[[#This Row],[Absolute Diff?]]/Table3[[#This Row],[Control Classpath Size]])</f>
        <v>0</v>
      </c>
    </row>
    <row r="241" spans="1:8" x14ac:dyDescent="0.2">
      <c r="A241" t="s">
        <v>121</v>
      </c>
      <c r="B241">
        <v>58</v>
      </c>
      <c r="C241" t="s">
        <v>121</v>
      </c>
      <c r="D241">
        <v>58</v>
      </c>
      <c r="E241" t="b">
        <f>IF(Table3[[#This Row],[Control Bundle]]=Table3[[#This Row],[Refactored Bundle]],TRUE,FALSE)</f>
        <v>1</v>
      </c>
      <c r="F24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1">
        <f>Table3[[#This Row],[Control Classpath Size]]-Table3[[#This Row],[Refactored Classpath SizeR]]</f>
        <v>0</v>
      </c>
      <c r="H241">
        <f>IF(Table3[[#This Row],[Control Classpath Size]]=0,0,Table3[[#This Row],[Absolute Diff?]]/Table3[[#This Row],[Control Classpath Size]])</f>
        <v>0</v>
      </c>
    </row>
    <row r="242" spans="1:8" x14ac:dyDescent="0.2">
      <c r="A242" t="s">
        <v>50</v>
      </c>
      <c r="B242">
        <v>3</v>
      </c>
      <c r="C242" t="s">
        <v>50</v>
      </c>
      <c r="D242">
        <v>3</v>
      </c>
      <c r="E242" t="b">
        <f>IF(Table3[[#This Row],[Control Bundle]]=Table3[[#This Row],[Refactored Bundle]],TRUE,FALSE)</f>
        <v>1</v>
      </c>
      <c r="F24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2">
        <f>Table3[[#This Row],[Control Classpath Size]]-Table3[[#This Row],[Refactored Classpath SizeR]]</f>
        <v>0</v>
      </c>
      <c r="H242">
        <f>IF(Table3[[#This Row],[Control Classpath Size]]=0,0,Table3[[#This Row],[Absolute Diff?]]/Table3[[#This Row],[Control Classpath Size]])</f>
        <v>0</v>
      </c>
    </row>
    <row r="243" spans="1:8" x14ac:dyDescent="0.2">
      <c r="A243" t="s">
        <v>66</v>
      </c>
      <c r="B243">
        <v>0</v>
      </c>
      <c r="C243" t="s">
        <v>66</v>
      </c>
      <c r="D243">
        <v>0</v>
      </c>
      <c r="E243" t="b">
        <f>IF(Table3[[#This Row],[Control Bundle]]=Table3[[#This Row],[Refactored Bundle]],TRUE,FALSE)</f>
        <v>1</v>
      </c>
      <c r="F24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3">
        <f>Table3[[#This Row],[Control Classpath Size]]-Table3[[#This Row],[Refactored Classpath SizeR]]</f>
        <v>0</v>
      </c>
      <c r="H243">
        <f>IF(Table3[[#This Row],[Control Classpath Size]]=0,0,Table3[[#This Row],[Absolute Diff?]]/Table3[[#This Row],[Control Classpath Size]])</f>
        <v>0</v>
      </c>
    </row>
    <row r="244" spans="1:8" x14ac:dyDescent="0.2">
      <c r="A244" t="s">
        <v>242</v>
      </c>
      <c r="B244">
        <v>125</v>
      </c>
      <c r="C244" t="s">
        <v>242</v>
      </c>
      <c r="D244">
        <v>125</v>
      </c>
      <c r="E244" t="b">
        <f>IF(Table3[[#This Row],[Control Bundle]]=Table3[[#This Row],[Refactored Bundle]],TRUE,FALSE)</f>
        <v>1</v>
      </c>
      <c r="F24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4">
        <f>Table3[[#This Row],[Control Classpath Size]]-Table3[[#This Row],[Refactored Classpath SizeR]]</f>
        <v>0</v>
      </c>
      <c r="H244">
        <f>IF(Table3[[#This Row],[Control Classpath Size]]=0,0,Table3[[#This Row],[Absolute Diff?]]/Table3[[#This Row],[Control Classpath Size]])</f>
        <v>0</v>
      </c>
    </row>
    <row r="245" spans="1:8" x14ac:dyDescent="0.2">
      <c r="A245" t="s">
        <v>331</v>
      </c>
      <c r="B245">
        <v>0</v>
      </c>
      <c r="C245" t="s">
        <v>331</v>
      </c>
      <c r="D245">
        <v>0</v>
      </c>
      <c r="E245" t="b">
        <f>IF(Table3[[#This Row],[Control Bundle]]=Table3[[#This Row],[Refactored Bundle]],TRUE,FALSE)</f>
        <v>1</v>
      </c>
      <c r="F24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5">
        <f>Table3[[#This Row],[Control Classpath Size]]-Table3[[#This Row],[Refactored Classpath SizeR]]</f>
        <v>0</v>
      </c>
      <c r="H245">
        <f>IF(Table3[[#This Row],[Control Classpath Size]]=0,0,Table3[[#This Row],[Absolute Diff?]]/Table3[[#This Row],[Control Classpath Size]])</f>
        <v>0</v>
      </c>
    </row>
    <row r="246" spans="1:8" x14ac:dyDescent="0.2">
      <c r="A246" t="s">
        <v>193</v>
      </c>
      <c r="B246">
        <v>0</v>
      </c>
      <c r="C246" t="s">
        <v>193</v>
      </c>
      <c r="D246">
        <v>0</v>
      </c>
      <c r="E246" t="b">
        <f>IF(Table3[[#This Row],[Control Bundle]]=Table3[[#This Row],[Refactored Bundle]],TRUE,FALSE)</f>
        <v>1</v>
      </c>
      <c r="F24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6">
        <f>Table3[[#This Row],[Control Classpath Size]]-Table3[[#This Row],[Refactored Classpath SizeR]]</f>
        <v>0</v>
      </c>
      <c r="H246">
        <f>IF(Table3[[#This Row],[Control Classpath Size]]=0,0,Table3[[#This Row],[Absolute Diff?]]/Table3[[#This Row],[Control Classpath Size]])</f>
        <v>0</v>
      </c>
    </row>
    <row r="247" spans="1:8" x14ac:dyDescent="0.2">
      <c r="A247" t="s">
        <v>70</v>
      </c>
      <c r="B247">
        <v>265</v>
      </c>
      <c r="C247" t="s">
        <v>70</v>
      </c>
      <c r="D247">
        <v>265</v>
      </c>
      <c r="E247" t="b">
        <f>IF(Table3[[#This Row],[Control Bundle]]=Table3[[#This Row],[Refactored Bundle]],TRUE,FALSE)</f>
        <v>1</v>
      </c>
      <c r="F24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7">
        <f>Table3[[#This Row],[Control Classpath Size]]-Table3[[#This Row],[Refactored Classpath SizeR]]</f>
        <v>0</v>
      </c>
      <c r="H247">
        <f>IF(Table3[[#This Row],[Control Classpath Size]]=0,0,Table3[[#This Row],[Absolute Diff?]]/Table3[[#This Row],[Control Classpath Size]])</f>
        <v>0</v>
      </c>
    </row>
    <row r="248" spans="1:8" x14ac:dyDescent="0.2">
      <c r="A248" t="s">
        <v>59</v>
      </c>
      <c r="B248">
        <v>982</v>
      </c>
      <c r="C248" t="s">
        <v>59</v>
      </c>
      <c r="D248">
        <v>982</v>
      </c>
      <c r="E248" t="b">
        <f>IF(Table3[[#This Row],[Control Bundle]]=Table3[[#This Row],[Refactored Bundle]],TRUE,FALSE)</f>
        <v>1</v>
      </c>
      <c r="F24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8">
        <f>Table3[[#This Row],[Control Classpath Size]]-Table3[[#This Row],[Refactored Classpath SizeR]]</f>
        <v>0</v>
      </c>
      <c r="H248">
        <f>IF(Table3[[#This Row],[Control Classpath Size]]=0,0,Table3[[#This Row],[Absolute Diff?]]/Table3[[#This Row],[Control Classpath Size]])</f>
        <v>0</v>
      </c>
    </row>
    <row r="249" spans="1:8" x14ac:dyDescent="0.2">
      <c r="A249" t="s">
        <v>355</v>
      </c>
      <c r="B249">
        <v>0</v>
      </c>
      <c r="C249" t="s">
        <v>355</v>
      </c>
      <c r="D249">
        <v>0</v>
      </c>
      <c r="E249" t="b">
        <f>IF(Table3[[#This Row],[Control Bundle]]=Table3[[#This Row],[Refactored Bundle]],TRUE,FALSE)</f>
        <v>1</v>
      </c>
      <c r="F24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9">
        <f>Table3[[#This Row],[Control Classpath Size]]-Table3[[#This Row],[Refactored Classpath SizeR]]</f>
        <v>0</v>
      </c>
      <c r="H249">
        <f>IF(Table3[[#This Row],[Control Classpath Size]]=0,0,Table3[[#This Row],[Absolute Diff?]]/Table3[[#This Row],[Control Classpath Size]])</f>
        <v>0</v>
      </c>
    </row>
    <row r="250" spans="1:8" x14ac:dyDescent="0.2">
      <c r="A250" t="s">
        <v>257</v>
      </c>
      <c r="B250">
        <v>567</v>
      </c>
      <c r="C250" t="s">
        <v>257</v>
      </c>
      <c r="D250">
        <v>567</v>
      </c>
      <c r="E250" t="b">
        <f>IF(Table3[[#This Row],[Control Bundle]]=Table3[[#This Row],[Refactored Bundle]],TRUE,FALSE)</f>
        <v>1</v>
      </c>
      <c r="F25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0">
        <f>Table3[[#This Row],[Control Classpath Size]]-Table3[[#This Row],[Refactored Classpath SizeR]]</f>
        <v>0</v>
      </c>
      <c r="H250">
        <f>IF(Table3[[#This Row],[Control Classpath Size]]=0,0,Table3[[#This Row],[Absolute Diff?]]/Table3[[#This Row],[Control Classpath Size]])</f>
        <v>0</v>
      </c>
    </row>
    <row r="251" spans="1:8" x14ac:dyDescent="0.2">
      <c r="A251" t="s">
        <v>208</v>
      </c>
      <c r="B251">
        <v>7</v>
      </c>
      <c r="C251" t="s">
        <v>208</v>
      </c>
      <c r="D251">
        <v>7</v>
      </c>
      <c r="E251" t="b">
        <f>IF(Table3[[#This Row],[Control Bundle]]=Table3[[#This Row],[Refactored Bundle]],TRUE,FALSE)</f>
        <v>1</v>
      </c>
      <c r="F25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1">
        <f>Table3[[#This Row],[Control Classpath Size]]-Table3[[#This Row],[Refactored Classpath SizeR]]</f>
        <v>0</v>
      </c>
      <c r="H251">
        <f>IF(Table3[[#This Row],[Control Classpath Size]]=0,0,Table3[[#This Row],[Absolute Diff?]]/Table3[[#This Row],[Control Classpath Size]])</f>
        <v>0</v>
      </c>
    </row>
    <row r="252" spans="1:8" x14ac:dyDescent="0.2">
      <c r="A252" t="s">
        <v>173</v>
      </c>
      <c r="B252">
        <v>9</v>
      </c>
      <c r="C252" t="s">
        <v>173</v>
      </c>
      <c r="D252">
        <v>9</v>
      </c>
      <c r="E252" t="b">
        <f>IF(Table3[[#This Row],[Control Bundle]]=Table3[[#This Row],[Refactored Bundle]],TRUE,FALSE)</f>
        <v>1</v>
      </c>
      <c r="F25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2">
        <f>Table3[[#This Row],[Control Classpath Size]]-Table3[[#This Row],[Refactored Classpath SizeR]]</f>
        <v>0</v>
      </c>
      <c r="H252">
        <f>IF(Table3[[#This Row],[Control Classpath Size]]=0,0,Table3[[#This Row],[Absolute Diff?]]/Table3[[#This Row],[Control Classpath Size]])</f>
        <v>0</v>
      </c>
    </row>
    <row r="253" spans="1:8" x14ac:dyDescent="0.2">
      <c r="A253" t="s">
        <v>3</v>
      </c>
      <c r="B253">
        <v>23</v>
      </c>
      <c r="C253" t="s">
        <v>3</v>
      </c>
      <c r="D253">
        <v>23</v>
      </c>
      <c r="E253" t="b">
        <f>IF(Table3[[#This Row],[Control Bundle]]=Table3[[#This Row],[Refactored Bundle]],TRUE,FALSE)</f>
        <v>1</v>
      </c>
      <c r="F25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3">
        <f>Table3[[#This Row],[Control Classpath Size]]-Table3[[#This Row],[Refactored Classpath SizeR]]</f>
        <v>0</v>
      </c>
      <c r="H253">
        <f>IF(Table3[[#This Row],[Control Classpath Size]]=0,0,Table3[[#This Row],[Absolute Diff?]]/Table3[[#This Row],[Control Classpath Size]])</f>
        <v>0</v>
      </c>
    </row>
    <row r="254" spans="1:8" x14ac:dyDescent="0.2">
      <c r="A254" t="s">
        <v>170</v>
      </c>
      <c r="B254">
        <v>6</v>
      </c>
      <c r="C254" t="s">
        <v>170</v>
      </c>
      <c r="D254">
        <v>6</v>
      </c>
      <c r="E254" t="b">
        <f>IF(Table3[[#This Row],[Control Bundle]]=Table3[[#This Row],[Refactored Bundle]],TRUE,FALSE)</f>
        <v>1</v>
      </c>
      <c r="F25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4">
        <f>Table3[[#This Row],[Control Classpath Size]]-Table3[[#This Row],[Refactored Classpath SizeR]]</f>
        <v>0</v>
      </c>
      <c r="H254">
        <f>IF(Table3[[#This Row],[Control Classpath Size]]=0,0,Table3[[#This Row],[Absolute Diff?]]/Table3[[#This Row],[Control Classpath Size]])</f>
        <v>0</v>
      </c>
    </row>
    <row r="255" spans="1:8" x14ac:dyDescent="0.2">
      <c r="A255" t="s">
        <v>280</v>
      </c>
      <c r="B255">
        <v>152</v>
      </c>
      <c r="C255" t="s">
        <v>280</v>
      </c>
      <c r="D255">
        <v>152</v>
      </c>
      <c r="E255" t="b">
        <f>IF(Table3[[#This Row],[Control Bundle]]=Table3[[#This Row],[Refactored Bundle]],TRUE,FALSE)</f>
        <v>1</v>
      </c>
      <c r="F25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5">
        <f>Table3[[#This Row],[Control Classpath Size]]-Table3[[#This Row],[Refactored Classpath SizeR]]</f>
        <v>0</v>
      </c>
      <c r="H255">
        <f>IF(Table3[[#This Row],[Control Classpath Size]]=0,0,Table3[[#This Row],[Absolute Diff?]]/Table3[[#This Row],[Control Classpath Size]])</f>
        <v>0</v>
      </c>
    </row>
    <row r="256" spans="1:8" x14ac:dyDescent="0.2">
      <c r="A256" t="s">
        <v>320</v>
      </c>
      <c r="B256">
        <v>269</v>
      </c>
      <c r="C256" t="s">
        <v>320</v>
      </c>
      <c r="D256">
        <v>269</v>
      </c>
      <c r="E256" t="b">
        <f>IF(Table3[[#This Row],[Control Bundle]]=Table3[[#This Row],[Refactored Bundle]],TRUE,FALSE)</f>
        <v>1</v>
      </c>
      <c r="F25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6">
        <f>Table3[[#This Row],[Control Classpath Size]]-Table3[[#This Row],[Refactored Classpath SizeR]]</f>
        <v>0</v>
      </c>
      <c r="H256">
        <f>IF(Table3[[#This Row],[Control Classpath Size]]=0,0,Table3[[#This Row],[Absolute Diff?]]/Table3[[#This Row],[Control Classpath Size]])</f>
        <v>0</v>
      </c>
    </row>
    <row r="257" spans="1:8" x14ac:dyDescent="0.2">
      <c r="A257" t="s">
        <v>248</v>
      </c>
      <c r="B257">
        <v>285</v>
      </c>
      <c r="C257" t="s">
        <v>248</v>
      </c>
      <c r="D257">
        <v>285</v>
      </c>
      <c r="E257" t="b">
        <f>IF(Table3[[#This Row],[Control Bundle]]=Table3[[#This Row],[Refactored Bundle]],TRUE,FALSE)</f>
        <v>1</v>
      </c>
      <c r="F25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7">
        <f>Table3[[#This Row],[Control Classpath Size]]-Table3[[#This Row],[Refactored Classpath SizeR]]</f>
        <v>0</v>
      </c>
      <c r="H257">
        <f>IF(Table3[[#This Row],[Control Classpath Size]]=0,0,Table3[[#This Row],[Absolute Diff?]]/Table3[[#This Row],[Control Classpath Size]])</f>
        <v>0</v>
      </c>
    </row>
    <row r="258" spans="1:8" x14ac:dyDescent="0.2">
      <c r="A258" t="s">
        <v>245</v>
      </c>
      <c r="B258">
        <v>13</v>
      </c>
      <c r="C258" t="s">
        <v>245</v>
      </c>
      <c r="D258">
        <v>13</v>
      </c>
      <c r="E258" t="b">
        <f>IF(Table3[[#This Row],[Control Bundle]]=Table3[[#This Row],[Refactored Bundle]],TRUE,FALSE)</f>
        <v>1</v>
      </c>
      <c r="F25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8">
        <f>Table3[[#This Row],[Control Classpath Size]]-Table3[[#This Row],[Refactored Classpath SizeR]]</f>
        <v>0</v>
      </c>
      <c r="H258">
        <f>IF(Table3[[#This Row],[Control Classpath Size]]=0,0,Table3[[#This Row],[Absolute Diff?]]/Table3[[#This Row],[Control Classpath Size]])</f>
        <v>0</v>
      </c>
    </row>
    <row r="259" spans="1:8" x14ac:dyDescent="0.2">
      <c r="A259" t="s">
        <v>158</v>
      </c>
      <c r="B259">
        <v>953</v>
      </c>
      <c r="C259" t="s">
        <v>158</v>
      </c>
      <c r="D259">
        <v>953</v>
      </c>
      <c r="E259" t="b">
        <f>IF(Table3[[#This Row],[Control Bundle]]=Table3[[#This Row],[Refactored Bundle]],TRUE,FALSE)</f>
        <v>1</v>
      </c>
      <c r="F25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9">
        <f>Table3[[#This Row],[Control Classpath Size]]-Table3[[#This Row],[Refactored Classpath SizeR]]</f>
        <v>0</v>
      </c>
      <c r="H259">
        <f>IF(Table3[[#This Row],[Control Classpath Size]]=0,0,Table3[[#This Row],[Absolute Diff?]]/Table3[[#This Row],[Control Classpath Size]])</f>
        <v>0</v>
      </c>
    </row>
    <row r="260" spans="1:8" x14ac:dyDescent="0.2">
      <c r="A260" t="s">
        <v>112</v>
      </c>
      <c r="B260">
        <v>173</v>
      </c>
      <c r="C260" t="s">
        <v>112</v>
      </c>
      <c r="D260">
        <v>173</v>
      </c>
      <c r="E260" t="b">
        <f>IF(Table3[[#This Row],[Control Bundle]]=Table3[[#This Row],[Refactored Bundle]],TRUE,FALSE)</f>
        <v>1</v>
      </c>
      <c r="F26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0">
        <f>Table3[[#This Row],[Control Classpath Size]]-Table3[[#This Row],[Refactored Classpath SizeR]]</f>
        <v>0</v>
      </c>
      <c r="H260">
        <f>IF(Table3[[#This Row],[Control Classpath Size]]=0,0,Table3[[#This Row],[Absolute Diff?]]/Table3[[#This Row],[Control Classpath Size]])</f>
        <v>0</v>
      </c>
    </row>
    <row r="261" spans="1:8" x14ac:dyDescent="0.2">
      <c r="A261" t="s">
        <v>129</v>
      </c>
      <c r="B261">
        <v>856</v>
      </c>
      <c r="C261" t="s">
        <v>129</v>
      </c>
      <c r="D261">
        <v>856</v>
      </c>
      <c r="E261" t="b">
        <f>IF(Table3[[#This Row],[Control Bundle]]=Table3[[#This Row],[Refactored Bundle]],TRUE,FALSE)</f>
        <v>1</v>
      </c>
      <c r="F26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1">
        <f>Table3[[#This Row],[Control Classpath Size]]-Table3[[#This Row],[Refactored Classpath SizeR]]</f>
        <v>0</v>
      </c>
      <c r="H261">
        <f>IF(Table3[[#This Row],[Control Classpath Size]]=0,0,Table3[[#This Row],[Absolute Diff?]]/Table3[[#This Row],[Control Classpath Size]])</f>
        <v>0</v>
      </c>
    </row>
    <row r="262" spans="1:8" x14ac:dyDescent="0.2">
      <c r="A262" t="s">
        <v>274</v>
      </c>
      <c r="B262">
        <v>60</v>
      </c>
      <c r="C262" t="s">
        <v>274</v>
      </c>
      <c r="D262">
        <v>60</v>
      </c>
      <c r="E262" t="b">
        <f>IF(Table3[[#This Row],[Control Bundle]]=Table3[[#This Row],[Refactored Bundle]],TRUE,FALSE)</f>
        <v>1</v>
      </c>
      <c r="F26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2">
        <f>Table3[[#This Row],[Control Classpath Size]]-Table3[[#This Row],[Refactored Classpath SizeR]]</f>
        <v>0</v>
      </c>
      <c r="H262">
        <f>IF(Table3[[#This Row],[Control Classpath Size]]=0,0,Table3[[#This Row],[Absolute Diff?]]/Table3[[#This Row],[Control Classpath Size]])</f>
        <v>0</v>
      </c>
    </row>
    <row r="263" spans="1:8" x14ac:dyDescent="0.2">
      <c r="A263" t="s">
        <v>294</v>
      </c>
      <c r="B263">
        <v>0</v>
      </c>
      <c r="C263" t="s">
        <v>294</v>
      </c>
      <c r="D263">
        <v>0</v>
      </c>
      <c r="E263" t="b">
        <f>IF(Table3[[#This Row],[Control Bundle]]=Table3[[#This Row],[Refactored Bundle]],TRUE,FALSE)</f>
        <v>1</v>
      </c>
      <c r="F2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3">
        <f>Table3[[#This Row],[Control Classpath Size]]-Table3[[#This Row],[Refactored Classpath SizeR]]</f>
        <v>0</v>
      </c>
      <c r="H263">
        <f>IF(Table3[[#This Row],[Control Classpath Size]]=0,0,Table3[[#This Row],[Absolute Diff?]]/Table3[[#This Row],[Control Classpath Size]])</f>
        <v>0</v>
      </c>
    </row>
    <row r="264" spans="1:8" x14ac:dyDescent="0.2">
      <c r="A264" t="s">
        <v>210</v>
      </c>
      <c r="B264">
        <v>169</v>
      </c>
      <c r="C264" t="s">
        <v>210</v>
      </c>
      <c r="D264">
        <v>169</v>
      </c>
      <c r="E264" t="b">
        <f>IF(Table3[[#This Row],[Control Bundle]]=Table3[[#This Row],[Refactored Bundle]],TRUE,FALSE)</f>
        <v>1</v>
      </c>
      <c r="F26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4">
        <f>Table3[[#This Row],[Control Classpath Size]]-Table3[[#This Row],[Refactored Classpath SizeR]]</f>
        <v>0</v>
      </c>
      <c r="H264">
        <f>IF(Table3[[#This Row],[Control Classpath Size]]=0,0,Table3[[#This Row],[Absolute Diff?]]/Table3[[#This Row],[Control Classpath Size]])</f>
        <v>0</v>
      </c>
    </row>
    <row r="265" spans="1:8" x14ac:dyDescent="0.2">
      <c r="A265" t="s">
        <v>179</v>
      </c>
      <c r="B265">
        <v>5</v>
      </c>
      <c r="C265" t="s">
        <v>179</v>
      </c>
      <c r="D265">
        <v>5</v>
      </c>
      <c r="E265" t="b">
        <f>IF(Table3[[#This Row],[Control Bundle]]=Table3[[#This Row],[Refactored Bundle]],TRUE,FALSE)</f>
        <v>1</v>
      </c>
      <c r="F26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5">
        <f>Table3[[#This Row],[Control Classpath Size]]-Table3[[#This Row],[Refactored Classpath SizeR]]</f>
        <v>0</v>
      </c>
      <c r="H265">
        <f>IF(Table3[[#This Row],[Control Classpath Size]]=0,0,Table3[[#This Row],[Absolute Diff?]]/Table3[[#This Row],[Control Classpath Size]])</f>
        <v>0</v>
      </c>
    </row>
    <row r="266" spans="1:8" x14ac:dyDescent="0.2">
      <c r="A266" t="s">
        <v>199</v>
      </c>
      <c r="B266">
        <v>112</v>
      </c>
      <c r="C266" t="s">
        <v>199</v>
      </c>
      <c r="D266">
        <v>112</v>
      </c>
      <c r="E266" t="b">
        <f>IF(Table3[[#This Row],[Control Bundle]]=Table3[[#This Row],[Refactored Bundle]],TRUE,FALSE)</f>
        <v>1</v>
      </c>
      <c r="F26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6">
        <f>Table3[[#This Row],[Control Classpath Size]]-Table3[[#This Row],[Refactored Classpath SizeR]]</f>
        <v>0</v>
      </c>
      <c r="H266">
        <f>IF(Table3[[#This Row],[Control Classpath Size]]=0,0,Table3[[#This Row],[Absolute Diff?]]/Table3[[#This Row],[Control Classpath Size]])</f>
        <v>0</v>
      </c>
    </row>
    <row r="267" spans="1:8" x14ac:dyDescent="0.2">
      <c r="A267" t="s">
        <v>354</v>
      </c>
      <c r="B267">
        <v>178</v>
      </c>
      <c r="C267" t="s">
        <v>354</v>
      </c>
      <c r="D267">
        <v>178</v>
      </c>
      <c r="E267" t="b">
        <f>IF(Table3[[#This Row],[Control Bundle]]=Table3[[#This Row],[Refactored Bundle]],TRUE,FALSE)</f>
        <v>1</v>
      </c>
      <c r="F26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7">
        <f>Table3[[#This Row],[Control Classpath Size]]-Table3[[#This Row],[Refactored Classpath SizeR]]</f>
        <v>0</v>
      </c>
      <c r="H267">
        <f>IF(Table3[[#This Row],[Control Classpath Size]]=0,0,Table3[[#This Row],[Absolute Diff?]]/Table3[[#This Row],[Control Classpath Size]])</f>
        <v>0</v>
      </c>
    </row>
    <row r="268" spans="1:8" x14ac:dyDescent="0.2">
      <c r="A268" t="s">
        <v>332</v>
      </c>
      <c r="B268">
        <v>0</v>
      </c>
      <c r="C268" t="s">
        <v>332</v>
      </c>
      <c r="D268">
        <v>0</v>
      </c>
      <c r="E268" t="b">
        <f>IF(Table3[[#This Row],[Control Bundle]]=Table3[[#This Row],[Refactored Bundle]],TRUE,FALSE)</f>
        <v>1</v>
      </c>
      <c r="F26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8">
        <f>Table3[[#This Row],[Control Classpath Size]]-Table3[[#This Row],[Refactored Classpath SizeR]]</f>
        <v>0</v>
      </c>
      <c r="H268">
        <f>IF(Table3[[#This Row],[Control Classpath Size]]=0,0,Table3[[#This Row],[Absolute Diff?]]/Table3[[#This Row],[Control Classpath Size]])</f>
        <v>0</v>
      </c>
    </row>
    <row r="269" spans="1:8" x14ac:dyDescent="0.2">
      <c r="A269" t="s">
        <v>30</v>
      </c>
      <c r="B269">
        <v>101</v>
      </c>
      <c r="C269" t="s">
        <v>30</v>
      </c>
      <c r="D269">
        <v>101</v>
      </c>
      <c r="E269" t="b">
        <f>IF(Table3[[#This Row],[Control Bundle]]=Table3[[#This Row],[Refactored Bundle]],TRUE,FALSE)</f>
        <v>1</v>
      </c>
      <c r="F26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9">
        <f>Table3[[#This Row],[Control Classpath Size]]-Table3[[#This Row],[Refactored Classpath SizeR]]</f>
        <v>0</v>
      </c>
      <c r="H269">
        <f>IF(Table3[[#This Row],[Control Classpath Size]]=0,0,Table3[[#This Row],[Absolute Diff?]]/Table3[[#This Row],[Control Classpath Size]])</f>
        <v>0</v>
      </c>
    </row>
    <row r="270" spans="1:8" x14ac:dyDescent="0.2">
      <c r="A270" t="s">
        <v>136</v>
      </c>
      <c r="B270">
        <v>344</v>
      </c>
      <c r="C270" t="s">
        <v>136</v>
      </c>
      <c r="D270">
        <v>344</v>
      </c>
      <c r="E270" t="b">
        <f>IF(Table3[[#This Row],[Control Bundle]]=Table3[[#This Row],[Refactored Bundle]],TRUE,FALSE)</f>
        <v>1</v>
      </c>
      <c r="F27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0">
        <f>Table3[[#This Row],[Control Classpath Size]]-Table3[[#This Row],[Refactored Classpath SizeR]]</f>
        <v>0</v>
      </c>
      <c r="H270">
        <f>IF(Table3[[#This Row],[Control Classpath Size]]=0,0,Table3[[#This Row],[Absolute Diff?]]/Table3[[#This Row],[Control Classpath Size]])</f>
        <v>0</v>
      </c>
    </row>
    <row r="271" spans="1:8" x14ac:dyDescent="0.2">
      <c r="A271" t="s">
        <v>45</v>
      </c>
      <c r="B271">
        <v>38</v>
      </c>
      <c r="C271" t="s">
        <v>45</v>
      </c>
      <c r="D271">
        <v>38</v>
      </c>
      <c r="E271" t="b">
        <f>IF(Table3[[#This Row],[Control Bundle]]=Table3[[#This Row],[Refactored Bundle]],TRUE,FALSE)</f>
        <v>1</v>
      </c>
      <c r="F27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1">
        <f>Table3[[#This Row],[Control Classpath Size]]-Table3[[#This Row],[Refactored Classpath SizeR]]</f>
        <v>0</v>
      </c>
      <c r="H271">
        <f>IF(Table3[[#This Row],[Control Classpath Size]]=0,0,Table3[[#This Row],[Absolute Diff?]]/Table3[[#This Row],[Control Classpath Size]])</f>
        <v>0</v>
      </c>
    </row>
    <row r="272" spans="1:8" x14ac:dyDescent="0.2">
      <c r="A272" t="s">
        <v>99</v>
      </c>
      <c r="B272">
        <v>22</v>
      </c>
      <c r="C272" t="s">
        <v>99</v>
      </c>
      <c r="D272">
        <v>22</v>
      </c>
      <c r="E272" t="b">
        <f>IF(Table3[[#This Row],[Control Bundle]]=Table3[[#This Row],[Refactored Bundle]],TRUE,FALSE)</f>
        <v>1</v>
      </c>
      <c r="F27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2">
        <f>Table3[[#This Row],[Control Classpath Size]]-Table3[[#This Row],[Refactored Classpath SizeR]]</f>
        <v>0</v>
      </c>
      <c r="H272">
        <f>IF(Table3[[#This Row],[Control Classpath Size]]=0,0,Table3[[#This Row],[Absolute Diff?]]/Table3[[#This Row],[Control Classpath Size]])</f>
        <v>0</v>
      </c>
    </row>
    <row r="273" spans="1:8" x14ac:dyDescent="0.2">
      <c r="A273" t="s">
        <v>97</v>
      </c>
      <c r="B273">
        <v>48</v>
      </c>
      <c r="C273" t="s">
        <v>97</v>
      </c>
      <c r="D273">
        <v>48</v>
      </c>
      <c r="E273" t="b">
        <f>IF(Table3[[#This Row],[Control Bundle]]=Table3[[#This Row],[Refactored Bundle]],TRUE,FALSE)</f>
        <v>1</v>
      </c>
      <c r="F27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3">
        <f>Table3[[#This Row],[Control Classpath Size]]-Table3[[#This Row],[Refactored Classpath SizeR]]</f>
        <v>0</v>
      </c>
      <c r="H273">
        <f>IF(Table3[[#This Row],[Control Classpath Size]]=0,0,Table3[[#This Row],[Absolute Diff?]]/Table3[[#This Row],[Control Classpath Size]])</f>
        <v>0</v>
      </c>
    </row>
    <row r="274" spans="1:8" x14ac:dyDescent="0.2">
      <c r="A274" t="s">
        <v>134</v>
      </c>
      <c r="B274">
        <v>4</v>
      </c>
      <c r="C274" t="s">
        <v>134</v>
      </c>
      <c r="D274">
        <v>4</v>
      </c>
      <c r="E274" t="b">
        <f>IF(Table3[[#This Row],[Control Bundle]]=Table3[[#This Row],[Refactored Bundle]],TRUE,FALSE)</f>
        <v>1</v>
      </c>
      <c r="F27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4">
        <f>Table3[[#This Row],[Control Classpath Size]]-Table3[[#This Row],[Refactored Classpath SizeR]]</f>
        <v>0</v>
      </c>
      <c r="H274">
        <f>IF(Table3[[#This Row],[Control Classpath Size]]=0,0,Table3[[#This Row],[Absolute Diff?]]/Table3[[#This Row],[Control Classpath Size]])</f>
        <v>0</v>
      </c>
    </row>
    <row r="275" spans="1:8" x14ac:dyDescent="0.2">
      <c r="A275" t="s">
        <v>260</v>
      </c>
      <c r="B275">
        <v>22</v>
      </c>
      <c r="C275" t="s">
        <v>260</v>
      </c>
      <c r="D275">
        <v>22</v>
      </c>
      <c r="E275" t="b">
        <f>IF(Table3[[#This Row],[Control Bundle]]=Table3[[#This Row],[Refactored Bundle]],TRUE,FALSE)</f>
        <v>1</v>
      </c>
      <c r="F27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5">
        <f>Table3[[#This Row],[Control Classpath Size]]-Table3[[#This Row],[Refactored Classpath SizeR]]</f>
        <v>0</v>
      </c>
      <c r="H275">
        <f>IF(Table3[[#This Row],[Control Classpath Size]]=0,0,Table3[[#This Row],[Absolute Diff?]]/Table3[[#This Row],[Control Classpath Size]])</f>
        <v>0</v>
      </c>
    </row>
    <row r="276" spans="1:8" x14ac:dyDescent="0.2">
      <c r="A276" t="s">
        <v>250</v>
      </c>
      <c r="B276">
        <v>35</v>
      </c>
      <c r="C276" t="s">
        <v>250</v>
      </c>
      <c r="D276">
        <v>35</v>
      </c>
      <c r="E276" t="b">
        <f>IF(Table3[[#This Row],[Control Bundle]]=Table3[[#This Row],[Refactored Bundle]],TRUE,FALSE)</f>
        <v>1</v>
      </c>
      <c r="F27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6">
        <f>Table3[[#This Row],[Control Classpath Size]]-Table3[[#This Row],[Refactored Classpath SizeR]]</f>
        <v>0</v>
      </c>
      <c r="H276">
        <f>IF(Table3[[#This Row],[Control Classpath Size]]=0,0,Table3[[#This Row],[Absolute Diff?]]/Table3[[#This Row],[Control Classpath Size]])</f>
        <v>0</v>
      </c>
    </row>
    <row r="277" spans="1:8" x14ac:dyDescent="0.2">
      <c r="A277" t="s">
        <v>219</v>
      </c>
      <c r="B277">
        <v>33</v>
      </c>
      <c r="C277" t="s">
        <v>219</v>
      </c>
      <c r="D277">
        <v>33</v>
      </c>
      <c r="E277" t="b">
        <f>IF(Table3[[#This Row],[Control Bundle]]=Table3[[#This Row],[Refactored Bundle]],TRUE,FALSE)</f>
        <v>1</v>
      </c>
      <c r="F27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7">
        <f>Table3[[#This Row],[Control Classpath Size]]-Table3[[#This Row],[Refactored Classpath SizeR]]</f>
        <v>0</v>
      </c>
      <c r="H277">
        <f>IF(Table3[[#This Row],[Control Classpath Size]]=0,0,Table3[[#This Row],[Absolute Diff?]]/Table3[[#This Row],[Control Classpath Size]])</f>
        <v>0</v>
      </c>
    </row>
    <row r="278" spans="1:8" x14ac:dyDescent="0.2">
      <c r="A278" t="s">
        <v>178</v>
      </c>
      <c r="B278">
        <v>14</v>
      </c>
      <c r="C278" t="s">
        <v>178</v>
      </c>
      <c r="D278">
        <v>14</v>
      </c>
      <c r="E278" t="b">
        <f>IF(Table3[[#This Row],[Control Bundle]]=Table3[[#This Row],[Refactored Bundle]],TRUE,FALSE)</f>
        <v>1</v>
      </c>
      <c r="F27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8">
        <f>Table3[[#This Row],[Control Classpath Size]]-Table3[[#This Row],[Refactored Classpath SizeR]]</f>
        <v>0</v>
      </c>
      <c r="H278">
        <f>IF(Table3[[#This Row],[Control Classpath Size]]=0,0,Table3[[#This Row],[Absolute Diff?]]/Table3[[#This Row],[Control Classpath Size]])</f>
        <v>0</v>
      </c>
    </row>
    <row r="279" spans="1:8" x14ac:dyDescent="0.2">
      <c r="A279" t="s">
        <v>192</v>
      </c>
      <c r="B279">
        <v>69</v>
      </c>
      <c r="C279" t="s">
        <v>192</v>
      </c>
      <c r="D279">
        <v>69</v>
      </c>
      <c r="E279" t="b">
        <f>IF(Table3[[#This Row],[Control Bundle]]=Table3[[#This Row],[Refactored Bundle]],TRUE,FALSE)</f>
        <v>1</v>
      </c>
      <c r="F27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9">
        <f>Table3[[#This Row],[Control Classpath Size]]-Table3[[#This Row],[Refactored Classpath SizeR]]</f>
        <v>0</v>
      </c>
      <c r="H279">
        <f>IF(Table3[[#This Row],[Control Classpath Size]]=0,0,Table3[[#This Row],[Absolute Diff?]]/Table3[[#This Row],[Control Classpath Size]])</f>
        <v>0</v>
      </c>
    </row>
    <row r="280" spans="1:8" x14ac:dyDescent="0.2">
      <c r="A280" t="s">
        <v>148</v>
      </c>
      <c r="B280">
        <v>179</v>
      </c>
      <c r="C280" t="s">
        <v>148</v>
      </c>
      <c r="D280">
        <v>179</v>
      </c>
      <c r="E280" t="b">
        <f>IF(Table3[[#This Row],[Control Bundle]]=Table3[[#This Row],[Refactored Bundle]],TRUE,FALSE)</f>
        <v>1</v>
      </c>
      <c r="F28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0">
        <f>Table3[[#This Row],[Control Classpath Size]]-Table3[[#This Row],[Refactored Classpath SizeR]]</f>
        <v>0</v>
      </c>
      <c r="H280">
        <f>IF(Table3[[#This Row],[Control Classpath Size]]=0,0,Table3[[#This Row],[Absolute Diff?]]/Table3[[#This Row],[Control Classpath Size]])</f>
        <v>0</v>
      </c>
    </row>
    <row r="281" spans="1:8" x14ac:dyDescent="0.2">
      <c r="A281" t="s">
        <v>135</v>
      </c>
      <c r="B281">
        <v>1024</v>
      </c>
      <c r="C281" t="s">
        <v>135</v>
      </c>
      <c r="D281">
        <v>1024</v>
      </c>
      <c r="E281" t="b">
        <f>IF(Table3[[#This Row],[Control Bundle]]=Table3[[#This Row],[Refactored Bundle]],TRUE,FALSE)</f>
        <v>1</v>
      </c>
      <c r="F2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1">
        <f>Table3[[#This Row],[Control Classpath Size]]-Table3[[#This Row],[Refactored Classpath SizeR]]</f>
        <v>0</v>
      </c>
      <c r="H281">
        <f>IF(Table3[[#This Row],[Control Classpath Size]]=0,0,Table3[[#This Row],[Absolute Diff?]]/Table3[[#This Row],[Control Classpath Size]])</f>
        <v>0</v>
      </c>
    </row>
    <row r="282" spans="1:8" x14ac:dyDescent="0.2">
      <c r="A282" t="s">
        <v>164</v>
      </c>
      <c r="B282">
        <v>33</v>
      </c>
      <c r="C282" t="s">
        <v>164</v>
      </c>
      <c r="D282">
        <v>33</v>
      </c>
      <c r="E282" t="b">
        <f>IF(Table3[[#This Row],[Control Bundle]]=Table3[[#This Row],[Refactored Bundle]],TRUE,FALSE)</f>
        <v>1</v>
      </c>
      <c r="F28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2">
        <f>Table3[[#This Row],[Control Classpath Size]]-Table3[[#This Row],[Refactored Classpath SizeR]]</f>
        <v>0</v>
      </c>
      <c r="H282">
        <f>IF(Table3[[#This Row],[Control Classpath Size]]=0,0,Table3[[#This Row],[Absolute Diff?]]/Table3[[#This Row],[Control Classpath Size]])</f>
        <v>0</v>
      </c>
    </row>
    <row r="283" spans="1:8" x14ac:dyDescent="0.2">
      <c r="A283" t="s">
        <v>339</v>
      </c>
      <c r="B283">
        <v>136</v>
      </c>
      <c r="C283" t="s">
        <v>339</v>
      </c>
      <c r="D283">
        <v>136</v>
      </c>
      <c r="E283" t="b">
        <f>IF(Table3[[#This Row],[Control Bundle]]=Table3[[#This Row],[Refactored Bundle]],TRUE,FALSE)</f>
        <v>1</v>
      </c>
      <c r="F28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3">
        <f>Table3[[#This Row],[Control Classpath Size]]-Table3[[#This Row],[Refactored Classpath SizeR]]</f>
        <v>0</v>
      </c>
      <c r="H283">
        <f>IF(Table3[[#This Row],[Control Classpath Size]]=0,0,Table3[[#This Row],[Absolute Diff?]]/Table3[[#This Row],[Control Classpath Size]])</f>
        <v>0</v>
      </c>
    </row>
    <row r="284" spans="1:8" x14ac:dyDescent="0.2">
      <c r="A284" t="s">
        <v>49</v>
      </c>
      <c r="B284">
        <v>6</v>
      </c>
      <c r="C284" t="s">
        <v>49</v>
      </c>
      <c r="D284">
        <v>6</v>
      </c>
      <c r="E284" t="b">
        <f>IF(Table3[[#This Row],[Control Bundle]]=Table3[[#This Row],[Refactored Bundle]],TRUE,FALSE)</f>
        <v>1</v>
      </c>
      <c r="F28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4">
        <f>Table3[[#This Row],[Control Classpath Size]]-Table3[[#This Row],[Refactored Classpath SizeR]]</f>
        <v>0</v>
      </c>
      <c r="H284">
        <f>IF(Table3[[#This Row],[Control Classpath Size]]=0,0,Table3[[#This Row],[Absolute Diff?]]/Table3[[#This Row],[Control Classpath Size]])</f>
        <v>0</v>
      </c>
    </row>
    <row r="285" spans="1:8" x14ac:dyDescent="0.2">
      <c r="A285" t="s">
        <v>360</v>
      </c>
      <c r="B285">
        <v>43</v>
      </c>
      <c r="C285" t="s">
        <v>360</v>
      </c>
      <c r="D285">
        <v>43</v>
      </c>
      <c r="E285" t="b">
        <f>IF(Table3[[#This Row],[Control Bundle]]=Table3[[#This Row],[Refactored Bundle]],TRUE,FALSE)</f>
        <v>1</v>
      </c>
      <c r="F28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5">
        <f>Table3[[#This Row],[Control Classpath Size]]-Table3[[#This Row],[Refactored Classpath SizeR]]</f>
        <v>0</v>
      </c>
      <c r="H285">
        <f>IF(Table3[[#This Row],[Control Classpath Size]]=0,0,Table3[[#This Row],[Absolute Diff?]]/Table3[[#This Row],[Control Classpath Size]])</f>
        <v>0</v>
      </c>
    </row>
    <row r="286" spans="1:8" x14ac:dyDescent="0.2">
      <c r="A286" t="s">
        <v>166</v>
      </c>
      <c r="B286">
        <v>27</v>
      </c>
      <c r="C286" t="s">
        <v>166</v>
      </c>
      <c r="D286">
        <v>27</v>
      </c>
      <c r="E286" t="b">
        <f>IF(Table3[[#This Row],[Control Bundle]]=Table3[[#This Row],[Refactored Bundle]],TRUE,FALSE)</f>
        <v>1</v>
      </c>
      <c r="F28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6">
        <f>Table3[[#This Row],[Control Classpath Size]]-Table3[[#This Row],[Refactored Classpath SizeR]]</f>
        <v>0</v>
      </c>
      <c r="H286">
        <f>IF(Table3[[#This Row],[Control Classpath Size]]=0,0,Table3[[#This Row],[Absolute Diff?]]/Table3[[#This Row],[Control Classpath Size]])</f>
        <v>0</v>
      </c>
    </row>
    <row r="287" spans="1:8" x14ac:dyDescent="0.2">
      <c r="A287" t="s">
        <v>181</v>
      </c>
      <c r="B287">
        <v>274</v>
      </c>
      <c r="C287" t="s">
        <v>181</v>
      </c>
      <c r="D287">
        <v>274</v>
      </c>
      <c r="E287" t="b">
        <f>IF(Table3[[#This Row],[Control Bundle]]=Table3[[#This Row],[Refactored Bundle]],TRUE,FALSE)</f>
        <v>1</v>
      </c>
      <c r="F28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7">
        <f>Table3[[#This Row],[Control Classpath Size]]-Table3[[#This Row],[Refactored Classpath SizeR]]</f>
        <v>0</v>
      </c>
      <c r="H287">
        <f>IF(Table3[[#This Row],[Control Classpath Size]]=0,0,Table3[[#This Row],[Absolute Diff?]]/Table3[[#This Row],[Control Classpath Size]])</f>
        <v>0</v>
      </c>
    </row>
    <row r="288" spans="1:8" x14ac:dyDescent="0.2">
      <c r="A288" t="s">
        <v>140</v>
      </c>
      <c r="B288">
        <v>77</v>
      </c>
      <c r="C288" t="s">
        <v>140</v>
      </c>
      <c r="D288">
        <v>77</v>
      </c>
      <c r="E288" t="b">
        <f>IF(Table3[[#This Row],[Control Bundle]]=Table3[[#This Row],[Refactored Bundle]],TRUE,FALSE)</f>
        <v>1</v>
      </c>
      <c r="F28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8">
        <f>Table3[[#This Row],[Control Classpath Size]]-Table3[[#This Row],[Refactored Classpath SizeR]]</f>
        <v>0</v>
      </c>
      <c r="H288">
        <f>IF(Table3[[#This Row],[Control Classpath Size]]=0,0,Table3[[#This Row],[Absolute Diff?]]/Table3[[#This Row],[Control Classpath Size]])</f>
        <v>0</v>
      </c>
    </row>
    <row r="289" spans="1:8" x14ac:dyDescent="0.2">
      <c r="A289" t="s">
        <v>246</v>
      </c>
      <c r="B289">
        <v>30</v>
      </c>
      <c r="C289" t="s">
        <v>246</v>
      </c>
      <c r="D289">
        <v>30</v>
      </c>
      <c r="E289" t="b">
        <f>IF(Table3[[#This Row],[Control Bundle]]=Table3[[#This Row],[Refactored Bundle]],TRUE,FALSE)</f>
        <v>1</v>
      </c>
      <c r="F28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9">
        <f>Table3[[#This Row],[Control Classpath Size]]-Table3[[#This Row],[Refactored Classpath SizeR]]</f>
        <v>0</v>
      </c>
      <c r="H289">
        <f>IF(Table3[[#This Row],[Control Classpath Size]]=0,0,Table3[[#This Row],[Absolute Diff?]]/Table3[[#This Row],[Control Classpath Size]])</f>
        <v>0</v>
      </c>
    </row>
    <row r="290" spans="1:8" x14ac:dyDescent="0.2">
      <c r="A290" t="s">
        <v>117</v>
      </c>
      <c r="B290">
        <v>0</v>
      </c>
      <c r="C290" t="s">
        <v>117</v>
      </c>
      <c r="D290">
        <v>0</v>
      </c>
      <c r="E290" t="b">
        <f>IF(Table3[[#This Row],[Control Bundle]]=Table3[[#This Row],[Refactored Bundle]],TRUE,FALSE)</f>
        <v>1</v>
      </c>
      <c r="F2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0">
        <f>Table3[[#This Row],[Control Classpath Size]]-Table3[[#This Row],[Refactored Classpath SizeR]]</f>
        <v>0</v>
      </c>
      <c r="H290">
        <f>IF(Table3[[#This Row],[Control Classpath Size]]=0,0,Table3[[#This Row],[Absolute Diff?]]/Table3[[#This Row],[Control Classpath Size]])</f>
        <v>0</v>
      </c>
    </row>
    <row r="291" spans="1:8" x14ac:dyDescent="0.2">
      <c r="A291" t="s">
        <v>7</v>
      </c>
      <c r="B291">
        <v>32</v>
      </c>
      <c r="C291" t="s">
        <v>7</v>
      </c>
      <c r="D291">
        <v>32</v>
      </c>
      <c r="E291" t="b">
        <f>IF(Table3[[#This Row],[Control Bundle]]=Table3[[#This Row],[Refactored Bundle]],TRUE,FALSE)</f>
        <v>1</v>
      </c>
      <c r="F29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1">
        <f>Table3[[#This Row],[Control Classpath Size]]-Table3[[#This Row],[Refactored Classpath SizeR]]</f>
        <v>0</v>
      </c>
      <c r="H291">
        <f>IF(Table3[[#This Row],[Control Classpath Size]]=0,0,Table3[[#This Row],[Absolute Diff?]]/Table3[[#This Row],[Control Classpath Size]])</f>
        <v>0</v>
      </c>
    </row>
    <row r="292" spans="1:8" x14ac:dyDescent="0.2">
      <c r="A292" t="s">
        <v>127</v>
      </c>
      <c r="B292">
        <v>56</v>
      </c>
      <c r="C292" t="s">
        <v>127</v>
      </c>
      <c r="D292">
        <v>56</v>
      </c>
      <c r="E292" t="b">
        <f>IF(Table3[[#This Row],[Control Bundle]]=Table3[[#This Row],[Refactored Bundle]],TRUE,FALSE)</f>
        <v>1</v>
      </c>
      <c r="F29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2">
        <f>Table3[[#This Row],[Control Classpath Size]]-Table3[[#This Row],[Refactored Classpath SizeR]]</f>
        <v>0</v>
      </c>
      <c r="H292">
        <f>IF(Table3[[#This Row],[Control Classpath Size]]=0,0,Table3[[#This Row],[Absolute Diff?]]/Table3[[#This Row],[Control Classpath Size]])</f>
        <v>0</v>
      </c>
    </row>
    <row r="293" spans="1:8" x14ac:dyDescent="0.2">
      <c r="A293" t="s">
        <v>89</v>
      </c>
      <c r="B293">
        <v>81</v>
      </c>
      <c r="C293" t="s">
        <v>89</v>
      </c>
      <c r="D293">
        <v>81</v>
      </c>
      <c r="E293" t="b">
        <f>IF(Table3[[#This Row],[Control Bundle]]=Table3[[#This Row],[Refactored Bundle]],TRUE,FALSE)</f>
        <v>1</v>
      </c>
      <c r="F29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3">
        <f>Table3[[#This Row],[Control Classpath Size]]-Table3[[#This Row],[Refactored Classpath SizeR]]</f>
        <v>0</v>
      </c>
      <c r="H293">
        <f>IF(Table3[[#This Row],[Control Classpath Size]]=0,0,Table3[[#This Row],[Absolute Diff?]]/Table3[[#This Row],[Control Classpath Size]])</f>
        <v>0</v>
      </c>
    </row>
    <row r="294" spans="1:8" x14ac:dyDescent="0.2">
      <c r="A294" t="s">
        <v>214</v>
      </c>
      <c r="B294">
        <v>70</v>
      </c>
      <c r="C294" t="s">
        <v>214</v>
      </c>
      <c r="D294">
        <v>70</v>
      </c>
      <c r="E294" t="b">
        <f>IF(Table3[[#This Row],[Control Bundle]]=Table3[[#This Row],[Refactored Bundle]],TRUE,FALSE)</f>
        <v>1</v>
      </c>
      <c r="F29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4">
        <f>Table3[[#This Row],[Control Classpath Size]]-Table3[[#This Row],[Refactored Classpath SizeR]]</f>
        <v>0</v>
      </c>
      <c r="H294">
        <f>IF(Table3[[#This Row],[Control Classpath Size]]=0,0,Table3[[#This Row],[Absolute Diff?]]/Table3[[#This Row],[Control Classpath Size]])</f>
        <v>0</v>
      </c>
    </row>
    <row r="295" spans="1:8" x14ac:dyDescent="0.2">
      <c r="A295" t="s">
        <v>46</v>
      </c>
      <c r="B295">
        <v>2539</v>
      </c>
      <c r="C295" t="s">
        <v>46</v>
      </c>
      <c r="D295">
        <v>2539</v>
      </c>
      <c r="E295" t="b">
        <f>IF(Table3[[#This Row],[Control Bundle]]=Table3[[#This Row],[Refactored Bundle]],TRUE,FALSE)</f>
        <v>1</v>
      </c>
      <c r="F29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5">
        <f>Table3[[#This Row],[Control Classpath Size]]-Table3[[#This Row],[Refactored Classpath SizeR]]</f>
        <v>0</v>
      </c>
      <c r="H295">
        <f>IF(Table3[[#This Row],[Control Classpath Size]]=0,0,Table3[[#This Row],[Absolute Diff?]]/Table3[[#This Row],[Control Classpath Size]])</f>
        <v>0</v>
      </c>
    </row>
    <row r="296" spans="1:8" x14ac:dyDescent="0.2">
      <c r="A296" t="s">
        <v>177</v>
      </c>
      <c r="B296">
        <v>352</v>
      </c>
      <c r="C296" t="s">
        <v>177</v>
      </c>
      <c r="D296">
        <v>352</v>
      </c>
      <c r="E296" t="b">
        <f>IF(Table3[[#This Row],[Control Bundle]]=Table3[[#This Row],[Refactored Bundle]],TRUE,FALSE)</f>
        <v>1</v>
      </c>
      <c r="F29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6">
        <f>Table3[[#This Row],[Control Classpath Size]]-Table3[[#This Row],[Refactored Classpath SizeR]]</f>
        <v>0</v>
      </c>
      <c r="H296">
        <f>IF(Table3[[#This Row],[Control Classpath Size]]=0,0,Table3[[#This Row],[Absolute Diff?]]/Table3[[#This Row],[Control Classpath Size]])</f>
        <v>0</v>
      </c>
    </row>
    <row r="297" spans="1:8" x14ac:dyDescent="0.2">
      <c r="A297" t="s">
        <v>328</v>
      </c>
      <c r="B297">
        <v>314</v>
      </c>
      <c r="C297" t="s">
        <v>328</v>
      </c>
      <c r="D297">
        <v>314</v>
      </c>
      <c r="E297" t="b">
        <f>IF(Table3[[#This Row],[Control Bundle]]=Table3[[#This Row],[Refactored Bundle]],TRUE,FALSE)</f>
        <v>1</v>
      </c>
      <c r="F29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7">
        <f>Table3[[#This Row],[Control Classpath Size]]-Table3[[#This Row],[Refactored Classpath SizeR]]</f>
        <v>0</v>
      </c>
      <c r="H297">
        <f>IF(Table3[[#This Row],[Control Classpath Size]]=0,0,Table3[[#This Row],[Absolute Diff?]]/Table3[[#This Row],[Control Classpath Size]])</f>
        <v>0</v>
      </c>
    </row>
    <row r="298" spans="1:8" x14ac:dyDescent="0.2">
      <c r="A298" t="s">
        <v>191</v>
      </c>
      <c r="B298">
        <v>0</v>
      </c>
      <c r="C298" t="s">
        <v>191</v>
      </c>
      <c r="D298">
        <v>0</v>
      </c>
      <c r="E298" t="b">
        <f>IF(Table3[[#This Row],[Control Bundle]]=Table3[[#This Row],[Refactored Bundle]],TRUE,FALSE)</f>
        <v>1</v>
      </c>
      <c r="F29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8">
        <f>Table3[[#This Row],[Control Classpath Size]]-Table3[[#This Row],[Refactored Classpath SizeR]]</f>
        <v>0</v>
      </c>
      <c r="H298">
        <f>IF(Table3[[#This Row],[Control Classpath Size]]=0,0,Table3[[#This Row],[Absolute Diff?]]/Table3[[#This Row],[Control Classpath Size]])</f>
        <v>0</v>
      </c>
    </row>
    <row r="299" spans="1:8" x14ac:dyDescent="0.2">
      <c r="A299" t="s">
        <v>325</v>
      </c>
      <c r="B299">
        <v>45</v>
      </c>
      <c r="C299" t="s">
        <v>325</v>
      </c>
      <c r="D299">
        <v>45</v>
      </c>
      <c r="E299" t="b">
        <f>IF(Table3[[#This Row],[Control Bundle]]=Table3[[#This Row],[Refactored Bundle]],TRUE,FALSE)</f>
        <v>1</v>
      </c>
      <c r="F29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9">
        <f>Table3[[#This Row],[Control Classpath Size]]-Table3[[#This Row],[Refactored Classpath SizeR]]</f>
        <v>0</v>
      </c>
      <c r="H299">
        <f>IF(Table3[[#This Row],[Control Classpath Size]]=0,0,Table3[[#This Row],[Absolute Diff?]]/Table3[[#This Row],[Control Classpath Size]])</f>
        <v>0</v>
      </c>
    </row>
    <row r="300" spans="1:8" x14ac:dyDescent="0.2">
      <c r="A300" t="s">
        <v>323</v>
      </c>
      <c r="B300">
        <v>5</v>
      </c>
      <c r="C300" t="s">
        <v>323</v>
      </c>
      <c r="D300">
        <v>5</v>
      </c>
      <c r="E300" t="b">
        <f>IF(Table3[[#This Row],[Control Bundle]]=Table3[[#This Row],[Refactored Bundle]],TRUE,FALSE)</f>
        <v>1</v>
      </c>
      <c r="F30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0">
        <f>Table3[[#This Row],[Control Classpath Size]]-Table3[[#This Row],[Refactored Classpath SizeR]]</f>
        <v>0</v>
      </c>
      <c r="H300">
        <f>IF(Table3[[#This Row],[Control Classpath Size]]=0,0,Table3[[#This Row],[Absolute Diff?]]/Table3[[#This Row],[Control Classpath Size]])</f>
        <v>0</v>
      </c>
    </row>
    <row r="301" spans="1:8" x14ac:dyDescent="0.2">
      <c r="A301" t="s">
        <v>365</v>
      </c>
      <c r="B301">
        <v>24</v>
      </c>
      <c r="C301" t="s">
        <v>365</v>
      </c>
      <c r="D301">
        <v>24</v>
      </c>
      <c r="E301" t="b">
        <f>IF(Table3[[#This Row],[Control Bundle]]=Table3[[#This Row],[Refactored Bundle]],TRUE,FALSE)</f>
        <v>1</v>
      </c>
      <c r="F30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1">
        <f>Table3[[#This Row],[Control Classpath Size]]-Table3[[#This Row],[Refactored Classpath SizeR]]</f>
        <v>0</v>
      </c>
      <c r="H301">
        <f>IF(Table3[[#This Row],[Control Classpath Size]]=0,0,Table3[[#This Row],[Absolute Diff?]]/Table3[[#This Row],[Control Classpath Size]])</f>
        <v>0</v>
      </c>
    </row>
    <row r="302" spans="1:8" x14ac:dyDescent="0.2">
      <c r="A302" t="s">
        <v>118</v>
      </c>
      <c r="B302">
        <v>28</v>
      </c>
      <c r="C302" t="s">
        <v>118</v>
      </c>
      <c r="D302">
        <v>28</v>
      </c>
      <c r="E302" t="b">
        <f>IF(Table3[[#This Row],[Control Bundle]]=Table3[[#This Row],[Refactored Bundle]],TRUE,FALSE)</f>
        <v>1</v>
      </c>
      <c r="F30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2">
        <f>Table3[[#This Row],[Control Classpath Size]]-Table3[[#This Row],[Refactored Classpath SizeR]]</f>
        <v>0</v>
      </c>
      <c r="H302">
        <f>IF(Table3[[#This Row],[Control Classpath Size]]=0,0,Table3[[#This Row],[Absolute Diff?]]/Table3[[#This Row],[Control Classpath Size]])</f>
        <v>0</v>
      </c>
    </row>
    <row r="303" spans="1:8" x14ac:dyDescent="0.2">
      <c r="A303" t="s">
        <v>261</v>
      </c>
      <c r="B303">
        <v>286</v>
      </c>
      <c r="C303" t="s">
        <v>261</v>
      </c>
      <c r="D303">
        <v>286</v>
      </c>
      <c r="E303" t="b">
        <f>IF(Table3[[#This Row],[Control Bundle]]=Table3[[#This Row],[Refactored Bundle]],TRUE,FALSE)</f>
        <v>1</v>
      </c>
      <c r="F30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3">
        <f>Table3[[#This Row],[Control Classpath Size]]-Table3[[#This Row],[Refactored Classpath SizeR]]</f>
        <v>0</v>
      </c>
      <c r="H303">
        <f>IF(Table3[[#This Row],[Control Classpath Size]]=0,0,Table3[[#This Row],[Absolute Diff?]]/Table3[[#This Row],[Control Classpath Size]])</f>
        <v>0</v>
      </c>
    </row>
    <row r="304" spans="1:8" x14ac:dyDescent="0.2">
      <c r="A304" t="s">
        <v>251</v>
      </c>
      <c r="B304">
        <v>561</v>
      </c>
      <c r="C304" t="s">
        <v>251</v>
      </c>
      <c r="D304">
        <v>561</v>
      </c>
      <c r="E304" t="b">
        <f>IF(Table3[[#This Row],[Control Bundle]]=Table3[[#This Row],[Refactored Bundle]],TRUE,FALSE)</f>
        <v>1</v>
      </c>
      <c r="F30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4">
        <f>Table3[[#This Row],[Control Classpath Size]]-Table3[[#This Row],[Refactored Classpath SizeR]]</f>
        <v>0</v>
      </c>
      <c r="H304">
        <f>IF(Table3[[#This Row],[Control Classpath Size]]=0,0,Table3[[#This Row],[Absolute Diff?]]/Table3[[#This Row],[Control Classpath Size]])</f>
        <v>0</v>
      </c>
    </row>
    <row r="305" spans="1:8" x14ac:dyDescent="0.2">
      <c r="A305" t="s">
        <v>51</v>
      </c>
      <c r="B305">
        <v>25</v>
      </c>
      <c r="C305" t="s">
        <v>51</v>
      </c>
      <c r="D305">
        <v>25</v>
      </c>
      <c r="E305" t="b">
        <f>IF(Table3[[#This Row],[Control Bundle]]=Table3[[#This Row],[Refactored Bundle]],TRUE,FALSE)</f>
        <v>1</v>
      </c>
      <c r="F30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5">
        <f>Table3[[#This Row],[Control Classpath Size]]-Table3[[#This Row],[Refactored Classpath SizeR]]</f>
        <v>0</v>
      </c>
      <c r="H305">
        <f>IF(Table3[[#This Row],[Control Classpath Size]]=0,0,Table3[[#This Row],[Absolute Diff?]]/Table3[[#This Row],[Control Classpath Size]])</f>
        <v>0</v>
      </c>
    </row>
    <row r="306" spans="1:8" x14ac:dyDescent="0.2">
      <c r="A306" t="s">
        <v>12</v>
      </c>
      <c r="B306">
        <v>30</v>
      </c>
      <c r="C306" t="s">
        <v>12</v>
      </c>
      <c r="D306">
        <v>30</v>
      </c>
      <c r="E306" t="b">
        <f>IF(Table3[[#This Row],[Control Bundle]]=Table3[[#This Row],[Refactored Bundle]],TRUE,FALSE)</f>
        <v>1</v>
      </c>
      <c r="F30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6">
        <f>Table3[[#This Row],[Control Classpath Size]]-Table3[[#This Row],[Refactored Classpath SizeR]]</f>
        <v>0</v>
      </c>
      <c r="H306">
        <f>IF(Table3[[#This Row],[Control Classpath Size]]=0,0,Table3[[#This Row],[Absolute Diff?]]/Table3[[#This Row],[Control Classpath Size]])</f>
        <v>0</v>
      </c>
    </row>
    <row r="307" spans="1:8" x14ac:dyDescent="0.2">
      <c r="A307" t="s">
        <v>235</v>
      </c>
      <c r="B307">
        <v>28</v>
      </c>
      <c r="C307" t="s">
        <v>235</v>
      </c>
      <c r="D307">
        <v>28</v>
      </c>
      <c r="E307" t="b">
        <f>IF(Table3[[#This Row],[Control Bundle]]=Table3[[#This Row],[Refactored Bundle]],TRUE,FALSE)</f>
        <v>1</v>
      </c>
      <c r="F30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7">
        <f>Table3[[#This Row],[Control Classpath Size]]-Table3[[#This Row],[Refactored Classpath SizeR]]</f>
        <v>0</v>
      </c>
      <c r="H307">
        <f>IF(Table3[[#This Row],[Control Classpath Size]]=0,0,Table3[[#This Row],[Absolute Diff?]]/Table3[[#This Row],[Control Classpath Size]])</f>
        <v>0</v>
      </c>
    </row>
    <row r="308" spans="1:8" x14ac:dyDescent="0.2">
      <c r="A308" t="s">
        <v>79</v>
      </c>
      <c r="B308">
        <v>246</v>
      </c>
      <c r="C308" t="s">
        <v>79</v>
      </c>
      <c r="D308">
        <v>246</v>
      </c>
      <c r="E308" t="b">
        <f>IF(Table3[[#This Row],[Control Bundle]]=Table3[[#This Row],[Refactored Bundle]],TRUE,FALSE)</f>
        <v>1</v>
      </c>
      <c r="F30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8">
        <f>Table3[[#This Row],[Control Classpath Size]]-Table3[[#This Row],[Refactored Classpath SizeR]]</f>
        <v>0</v>
      </c>
      <c r="H308">
        <f>IF(Table3[[#This Row],[Control Classpath Size]]=0,0,Table3[[#This Row],[Absolute Diff?]]/Table3[[#This Row],[Control Classpath Size]])</f>
        <v>0</v>
      </c>
    </row>
    <row r="309" spans="1:8" x14ac:dyDescent="0.2">
      <c r="A309" t="s">
        <v>187</v>
      </c>
      <c r="B309">
        <v>141</v>
      </c>
      <c r="C309" t="s">
        <v>187</v>
      </c>
      <c r="D309">
        <v>141</v>
      </c>
      <c r="E309" t="b">
        <f>IF(Table3[[#This Row],[Control Bundle]]=Table3[[#This Row],[Refactored Bundle]],TRUE,FALSE)</f>
        <v>1</v>
      </c>
      <c r="F30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9">
        <f>Table3[[#This Row],[Control Classpath Size]]-Table3[[#This Row],[Refactored Classpath SizeR]]</f>
        <v>0</v>
      </c>
      <c r="H309">
        <f>IF(Table3[[#This Row],[Control Classpath Size]]=0,0,Table3[[#This Row],[Absolute Diff?]]/Table3[[#This Row],[Control Classpath Size]])</f>
        <v>0</v>
      </c>
    </row>
    <row r="310" spans="1:8" x14ac:dyDescent="0.2">
      <c r="A310" t="s">
        <v>52</v>
      </c>
      <c r="B310">
        <v>23</v>
      </c>
      <c r="C310" t="s">
        <v>52</v>
      </c>
      <c r="D310">
        <v>23</v>
      </c>
      <c r="E310" t="b">
        <f>IF(Table3[[#This Row],[Control Bundle]]=Table3[[#This Row],[Refactored Bundle]],TRUE,FALSE)</f>
        <v>1</v>
      </c>
      <c r="F3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0">
        <f>Table3[[#This Row],[Control Classpath Size]]-Table3[[#This Row],[Refactored Classpath SizeR]]</f>
        <v>0</v>
      </c>
      <c r="H310">
        <f>IF(Table3[[#This Row],[Control Classpath Size]]=0,0,Table3[[#This Row],[Absolute Diff?]]/Table3[[#This Row],[Control Classpath Size]])</f>
        <v>0</v>
      </c>
    </row>
    <row r="311" spans="1:8" x14ac:dyDescent="0.2">
      <c r="A311" t="s">
        <v>29</v>
      </c>
      <c r="B311">
        <v>102</v>
      </c>
      <c r="C311" t="s">
        <v>29</v>
      </c>
      <c r="D311">
        <v>102</v>
      </c>
      <c r="E311" t="b">
        <f>IF(Table3[[#This Row],[Control Bundle]]=Table3[[#This Row],[Refactored Bundle]],TRUE,FALSE)</f>
        <v>1</v>
      </c>
      <c r="F3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1">
        <f>Table3[[#This Row],[Control Classpath Size]]-Table3[[#This Row],[Refactored Classpath SizeR]]</f>
        <v>0</v>
      </c>
      <c r="H311">
        <f>IF(Table3[[#This Row],[Control Classpath Size]]=0,0,Table3[[#This Row],[Absolute Diff?]]/Table3[[#This Row],[Control Classpath Size]])</f>
        <v>0</v>
      </c>
    </row>
    <row r="312" spans="1:8" x14ac:dyDescent="0.2">
      <c r="A312" t="s">
        <v>217</v>
      </c>
      <c r="B312">
        <v>29</v>
      </c>
      <c r="C312" t="s">
        <v>217</v>
      </c>
      <c r="D312">
        <v>29</v>
      </c>
      <c r="E312" t="b">
        <f>IF(Table3[[#This Row],[Control Bundle]]=Table3[[#This Row],[Refactored Bundle]],TRUE,FALSE)</f>
        <v>1</v>
      </c>
      <c r="F3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2">
        <f>Table3[[#This Row],[Control Classpath Size]]-Table3[[#This Row],[Refactored Classpath SizeR]]</f>
        <v>0</v>
      </c>
      <c r="H312">
        <f>IF(Table3[[#This Row],[Control Classpath Size]]=0,0,Table3[[#This Row],[Absolute Diff?]]/Table3[[#This Row],[Control Classpath Size]])</f>
        <v>0</v>
      </c>
    </row>
    <row r="313" spans="1:8" x14ac:dyDescent="0.2">
      <c r="A313" t="s">
        <v>283</v>
      </c>
      <c r="B313">
        <v>12</v>
      </c>
      <c r="C313" t="s">
        <v>283</v>
      </c>
      <c r="D313">
        <v>12</v>
      </c>
      <c r="E313" t="b">
        <f>IF(Table3[[#This Row],[Control Bundle]]=Table3[[#This Row],[Refactored Bundle]],TRUE,FALSE)</f>
        <v>1</v>
      </c>
      <c r="F3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3">
        <f>Table3[[#This Row],[Control Classpath Size]]-Table3[[#This Row],[Refactored Classpath SizeR]]</f>
        <v>0</v>
      </c>
      <c r="H313">
        <f>IF(Table3[[#This Row],[Control Classpath Size]]=0,0,Table3[[#This Row],[Absolute Diff?]]/Table3[[#This Row],[Control Classpath Size]])</f>
        <v>0</v>
      </c>
    </row>
    <row r="314" spans="1:8" x14ac:dyDescent="0.2">
      <c r="A314" t="s">
        <v>155</v>
      </c>
      <c r="B314">
        <v>2</v>
      </c>
      <c r="C314" t="s">
        <v>155</v>
      </c>
      <c r="D314">
        <v>2</v>
      </c>
      <c r="E314" t="b">
        <f>IF(Table3[[#This Row],[Control Bundle]]=Table3[[#This Row],[Refactored Bundle]],TRUE,FALSE)</f>
        <v>1</v>
      </c>
      <c r="F3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4">
        <f>Table3[[#This Row],[Control Classpath Size]]-Table3[[#This Row],[Refactored Classpath SizeR]]</f>
        <v>0</v>
      </c>
      <c r="H314">
        <f>IF(Table3[[#This Row],[Control Classpath Size]]=0,0,Table3[[#This Row],[Absolute Diff?]]/Table3[[#This Row],[Control Classpath Size]])</f>
        <v>0</v>
      </c>
    </row>
    <row r="315" spans="1:8" x14ac:dyDescent="0.2">
      <c r="A315" t="s">
        <v>104</v>
      </c>
      <c r="B315">
        <v>161</v>
      </c>
      <c r="C315" t="s">
        <v>104</v>
      </c>
      <c r="D315">
        <v>161</v>
      </c>
      <c r="E315" t="b">
        <f>IF(Table3[[#This Row],[Control Bundle]]=Table3[[#This Row],[Refactored Bundle]],TRUE,FALSE)</f>
        <v>1</v>
      </c>
      <c r="F3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5">
        <f>Table3[[#This Row],[Control Classpath Size]]-Table3[[#This Row],[Refactored Classpath SizeR]]</f>
        <v>0</v>
      </c>
      <c r="H315">
        <f>IF(Table3[[#This Row],[Control Classpath Size]]=0,0,Table3[[#This Row],[Absolute Diff?]]/Table3[[#This Row],[Control Classpath Size]])</f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7"/>
  <sheetViews>
    <sheetView topLeftCell="B284" workbookViewId="0">
      <selection activeCell="H317" sqref="H317"/>
    </sheetView>
  </sheetViews>
  <sheetFormatPr baseColWidth="10" defaultRowHeight="16" x14ac:dyDescent="0.2"/>
  <cols>
    <col min="1" max="1" width="66.83203125" bestFit="1" customWidth="1"/>
    <col min="2" max="2" width="21.83203125" bestFit="1" customWidth="1"/>
    <col min="3" max="3" width="66.83203125" bestFit="1" customWidth="1"/>
    <col min="4" max="4" width="25.1640625" bestFit="1" customWidth="1"/>
    <col min="5" max="5" width="15.5" bestFit="1" customWidth="1"/>
    <col min="6" max="6" width="14.5" bestFit="1" customWidth="1"/>
  </cols>
  <sheetData>
    <row r="1" spans="1:8" x14ac:dyDescent="0.2">
      <c r="A1" t="s">
        <v>709</v>
      </c>
      <c r="B1" t="s">
        <v>722</v>
      </c>
      <c r="C1" t="s">
        <v>723</v>
      </c>
      <c r="D1" t="s">
        <v>727</v>
      </c>
      <c r="E1" t="s">
        <v>375</v>
      </c>
      <c r="F1" t="s">
        <v>376</v>
      </c>
      <c r="G1" t="s">
        <v>379</v>
      </c>
      <c r="H1" t="s">
        <v>380</v>
      </c>
    </row>
    <row r="2" spans="1:8" x14ac:dyDescent="0.2">
      <c r="A2" t="s">
        <v>16</v>
      </c>
      <c r="B2">
        <v>355</v>
      </c>
      <c r="C2" t="s">
        <v>16</v>
      </c>
      <c r="D2">
        <v>171</v>
      </c>
      <c r="E2" t="b">
        <f>IF(Table15[[#This Row],[Control Bundle]]=Table15[[#This Row],[Refactored Bundle]],TRUE,FALSE)</f>
        <v>1</v>
      </c>
      <c r="F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">
        <f>Table15[[#This Row],[Control Classpath Size]]-Table15[[#This Row],[Refactored Classpath Size]]</f>
        <v>184</v>
      </c>
      <c r="H2" s="4">
        <f>IF(Table15[[#This Row],[Control Classpath Size]]=0,0,Table15[[#This Row],[Absolute Diff?]]/Table15[[#This Row],[Control Classpath Size]])</f>
        <v>0.51830985915492955</v>
      </c>
    </row>
    <row r="3" spans="1:8" x14ac:dyDescent="0.2">
      <c r="A3" t="s">
        <v>202</v>
      </c>
      <c r="B3">
        <v>1105</v>
      </c>
      <c r="C3" t="s">
        <v>202</v>
      </c>
      <c r="D3">
        <v>1105</v>
      </c>
      <c r="E3" t="b">
        <f>IF(Table15[[#This Row],[Control Bundle]]=Table15[[#This Row],[Refactored Bundle]],TRUE,FALSE)</f>
        <v>1</v>
      </c>
      <c r="F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">
        <f>Table15[[#This Row],[Control Classpath Size]]-Table15[[#This Row],[Refactored Classpath Size]]</f>
        <v>0</v>
      </c>
      <c r="H3" s="4">
        <f>IF(Table15[[#This Row],[Control Classpath Size]]=0,0,Table15[[#This Row],[Absolute Diff?]]/Table15[[#This Row],[Control Classpath Size]])</f>
        <v>0</v>
      </c>
    </row>
    <row r="4" spans="1:8" x14ac:dyDescent="0.2">
      <c r="A4" t="s">
        <v>109</v>
      </c>
      <c r="B4">
        <v>164</v>
      </c>
      <c r="C4" t="s">
        <v>109</v>
      </c>
      <c r="D4">
        <v>164</v>
      </c>
      <c r="E4" t="b">
        <f>IF(Table15[[#This Row],[Control Bundle]]=Table15[[#This Row],[Refactored Bundle]],TRUE,FALSE)</f>
        <v>1</v>
      </c>
      <c r="F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">
        <f>Table15[[#This Row],[Control Classpath Size]]-Table15[[#This Row],[Refactored Classpath Size]]</f>
        <v>0</v>
      </c>
      <c r="H4" s="4">
        <f>IF(Table15[[#This Row],[Control Classpath Size]]=0,0,Table15[[#This Row],[Absolute Diff?]]/Table15[[#This Row],[Control Classpath Size]])</f>
        <v>0</v>
      </c>
    </row>
    <row r="5" spans="1:8" x14ac:dyDescent="0.2">
      <c r="A5" t="s">
        <v>133</v>
      </c>
      <c r="B5">
        <v>126</v>
      </c>
      <c r="C5" t="s">
        <v>133</v>
      </c>
      <c r="D5">
        <v>126</v>
      </c>
      <c r="E5" t="b">
        <f>IF(Table15[[#This Row],[Control Bundle]]=Table15[[#This Row],[Refactored Bundle]],TRUE,FALSE)</f>
        <v>1</v>
      </c>
      <c r="F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">
        <f>Table15[[#This Row],[Control Classpath Size]]-Table15[[#This Row],[Refactored Classpath Size]]</f>
        <v>0</v>
      </c>
      <c r="H5" s="4">
        <f>IF(Table15[[#This Row],[Control Classpath Size]]=0,0,Table15[[#This Row],[Absolute Diff?]]/Table15[[#This Row],[Control Classpath Size]])</f>
        <v>0</v>
      </c>
    </row>
    <row r="6" spans="1:8" x14ac:dyDescent="0.2">
      <c r="A6" t="s">
        <v>322</v>
      </c>
      <c r="B6">
        <v>629</v>
      </c>
      <c r="C6" t="s">
        <v>322</v>
      </c>
      <c r="D6">
        <v>588</v>
      </c>
      <c r="E6" t="b">
        <f>IF(Table15[[#This Row],[Control Bundle]]=Table15[[#This Row],[Refactored Bundle]],TRUE,FALSE)</f>
        <v>1</v>
      </c>
      <c r="F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">
        <f>Table15[[#This Row],[Control Classpath Size]]-Table15[[#This Row],[Refactored Classpath Size]]</f>
        <v>41</v>
      </c>
      <c r="H6" s="4">
        <f>IF(Table15[[#This Row],[Control Classpath Size]]=0,0,Table15[[#This Row],[Absolute Diff?]]/Table15[[#This Row],[Control Classpath Size]])</f>
        <v>6.518282988871224E-2</v>
      </c>
    </row>
    <row r="7" spans="1:8" x14ac:dyDescent="0.2">
      <c r="A7" t="s">
        <v>349</v>
      </c>
      <c r="B7">
        <v>96</v>
      </c>
      <c r="C7" t="s">
        <v>349</v>
      </c>
      <c r="D7">
        <v>96</v>
      </c>
      <c r="E7" t="b">
        <f>IF(Table15[[#This Row],[Control Bundle]]=Table15[[#This Row],[Refactored Bundle]],TRUE,FALSE)</f>
        <v>1</v>
      </c>
      <c r="F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">
        <f>Table15[[#This Row],[Control Classpath Size]]-Table15[[#This Row],[Refactored Classpath Size]]</f>
        <v>0</v>
      </c>
      <c r="H7" s="4">
        <f>IF(Table15[[#This Row],[Control Classpath Size]]=0,0,Table15[[#This Row],[Absolute Diff?]]/Table15[[#This Row],[Control Classpath Size]])</f>
        <v>0</v>
      </c>
    </row>
    <row r="8" spans="1:8" x14ac:dyDescent="0.2">
      <c r="A8" t="s">
        <v>81</v>
      </c>
      <c r="B8">
        <v>6</v>
      </c>
      <c r="C8" t="s">
        <v>81</v>
      </c>
      <c r="D8">
        <v>6</v>
      </c>
      <c r="E8" t="b">
        <f>IF(Table15[[#This Row],[Control Bundle]]=Table15[[#This Row],[Refactored Bundle]],TRUE,FALSE)</f>
        <v>1</v>
      </c>
      <c r="F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">
        <f>Table15[[#This Row],[Control Classpath Size]]-Table15[[#This Row],[Refactored Classpath Size]]</f>
        <v>0</v>
      </c>
      <c r="H8" s="4">
        <f>IF(Table15[[#This Row],[Control Classpath Size]]=0,0,Table15[[#This Row],[Absolute Diff?]]/Table15[[#This Row],[Control Classpath Size]])</f>
        <v>0</v>
      </c>
    </row>
    <row r="9" spans="1:8" x14ac:dyDescent="0.2">
      <c r="A9" t="s">
        <v>226</v>
      </c>
      <c r="B9">
        <v>79</v>
      </c>
      <c r="C9" t="s">
        <v>226</v>
      </c>
      <c r="D9">
        <v>79</v>
      </c>
      <c r="E9" t="b">
        <f>IF(Table15[[#This Row],[Control Bundle]]=Table15[[#This Row],[Refactored Bundle]],TRUE,FALSE)</f>
        <v>1</v>
      </c>
      <c r="F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">
        <f>Table15[[#This Row],[Control Classpath Size]]-Table15[[#This Row],[Refactored Classpath Size]]</f>
        <v>0</v>
      </c>
      <c r="H9" s="4">
        <f>IF(Table15[[#This Row],[Control Classpath Size]]=0,0,Table15[[#This Row],[Absolute Diff?]]/Table15[[#This Row],[Control Classpath Size]])</f>
        <v>0</v>
      </c>
    </row>
    <row r="10" spans="1:8" x14ac:dyDescent="0.2">
      <c r="A10" t="s">
        <v>182</v>
      </c>
      <c r="B10">
        <v>154</v>
      </c>
      <c r="C10" t="s">
        <v>182</v>
      </c>
      <c r="D10">
        <v>154</v>
      </c>
      <c r="E10" t="b">
        <f>IF(Table15[[#This Row],[Control Bundle]]=Table15[[#This Row],[Refactored Bundle]],TRUE,FALSE)</f>
        <v>1</v>
      </c>
      <c r="F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">
        <f>Table15[[#This Row],[Control Classpath Size]]-Table15[[#This Row],[Refactored Classpath Size]]</f>
        <v>0</v>
      </c>
      <c r="H10" s="4">
        <f>IF(Table15[[#This Row],[Control Classpath Size]]=0,0,Table15[[#This Row],[Absolute Diff?]]/Table15[[#This Row],[Control Classpath Size]])</f>
        <v>0</v>
      </c>
    </row>
    <row r="11" spans="1:8" x14ac:dyDescent="0.2">
      <c r="A11" t="s">
        <v>1</v>
      </c>
      <c r="B11">
        <v>917</v>
      </c>
      <c r="C11" t="s">
        <v>1</v>
      </c>
      <c r="D11">
        <v>876</v>
      </c>
      <c r="E11" t="b">
        <f>IF(Table15[[#This Row],[Control Bundle]]=Table15[[#This Row],[Refactored Bundle]],TRUE,FALSE)</f>
        <v>1</v>
      </c>
      <c r="F1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1">
        <f>Table15[[#This Row],[Control Classpath Size]]-Table15[[#This Row],[Refactored Classpath Size]]</f>
        <v>41</v>
      </c>
      <c r="H11" s="4">
        <f>IF(Table15[[#This Row],[Control Classpath Size]]=0,0,Table15[[#This Row],[Absolute Diff?]]/Table15[[#This Row],[Control Classpath Size]])</f>
        <v>4.4711014176663032E-2</v>
      </c>
    </row>
    <row r="12" spans="1:8" x14ac:dyDescent="0.2">
      <c r="A12" t="s">
        <v>94</v>
      </c>
      <c r="B12">
        <v>1654</v>
      </c>
      <c r="C12" t="s">
        <v>94</v>
      </c>
      <c r="D12">
        <v>1470</v>
      </c>
      <c r="E12" t="b">
        <f>IF(Table15[[#This Row],[Control Bundle]]=Table15[[#This Row],[Refactored Bundle]],TRUE,FALSE)</f>
        <v>1</v>
      </c>
      <c r="F1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">
        <f>Table15[[#This Row],[Control Classpath Size]]-Table15[[#This Row],[Refactored Classpath Size]]</f>
        <v>184</v>
      </c>
      <c r="H12" s="4">
        <f>IF(Table15[[#This Row],[Control Classpath Size]]=0,0,Table15[[#This Row],[Absolute Diff?]]/Table15[[#This Row],[Control Classpath Size]])</f>
        <v>0.11124546553808948</v>
      </c>
    </row>
    <row r="13" spans="1:8" x14ac:dyDescent="0.2">
      <c r="A13" t="s">
        <v>154</v>
      </c>
      <c r="B13">
        <v>518</v>
      </c>
      <c r="C13" t="s">
        <v>154</v>
      </c>
      <c r="D13">
        <v>433</v>
      </c>
      <c r="E13" t="b">
        <f>IF(Table15[[#This Row],[Control Bundle]]=Table15[[#This Row],[Refactored Bundle]],TRUE,FALSE)</f>
        <v>1</v>
      </c>
      <c r="F1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">
        <f>Table15[[#This Row],[Control Classpath Size]]-Table15[[#This Row],[Refactored Classpath Size]]</f>
        <v>85</v>
      </c>
      <c r="H13" s="4">
        <f>IF(Table15[[#This Row],[Control Classpath Size]]=0,0,Table15[[#This Row],[Absolute Diff?]]/Table15[[#This Row],[Control Classpath Size]])</f>
        <v>0.1640926640926641</v>
      </c>
    </row>
    <row r="14" spans="1:8" x14ac:dyDescent="0.2">
      <c r="A14" t="s">
        <v>138</v>
      </c>
      <c r="B14">
        <v>170</v>
      </c>
      <c r="C14" t="s">
        <v>138</v>
      </c>
      <c r="D14">
        <v>85</v>
      </c>
      <c r="E14" t="b">
        <f>IF(Table15[[#This Row],[Control Bundle]]=Table15[[#This Row],[Refactored Bundle]],TRUE,FALSE)</f>
        <v>1</v>
      </c>
      <c r="F1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">
        <f>Table15[[#This Row],[Control Classpath Size]]-Table15[[#This Row],[Refactored Classpath Size]]</f>
        <v>85</v>
      </c>
      <c r="H14" s="4">
        <f>IF(Table15[[#This Row],[Control Classpath Size]]=0,0,Table15[[#This Row],[Absolute Diff?]]/Table15[[#This Row],[Control Classpath Size]])</f>
        <v>0.5</v>
      </c>
    </row>
    <row r="15" spans="1:8" x14ac:dyDescent="0.2">
      <c r="A15" t="s">
        <v>22</v>
      </c>
      <c r="B15">
        <v>85</v>
      </c>
      <c r="C15" t="s">
        <v>22</v>
      </c>
      <c r="D15">
        <v>85</v>
      </c>
      <c r="E15" t="b">
        <f>IF(Table15[[#This Row],[Control Bundle]]=Table15[[#This Row],[Refactored Bundle]],TRUE,FALSE)</f>
        <v>1</v>
      </c>
      <c r="F1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">
        <f>Table15[[#This Row],[Control Classpath Size]]-Table15[[#This Row],[Refactored Classpath Size]]</f>
        <v>0</v>
      </c>
      <c r="H15" s="4">
        <f>IF(Table15[[#This Row],[Control Classpath Size]]=0,0,Table15[[#This Row],[Absolute Diff?]]/Table15[[#This Row],[Control Classpath Size]])</f>
        <v>0</v>
      </c>
    </row>
    <row r="16" spans="1:8" x14ac:dyDescent="0.2">
      <c r="A16" t="s">
        <v>153</v>
      </c>
      <c r="B16">
        <v>76</v>
      </c>
      <c r="C16" t="s">
        <v>153</v>
      </c>
      <c r="D16">
        <v>76</v>
      </c>
      <c r="E16" t="b">
        <f>IF(Table15[[#This Row],[Control Bundle]]=Table15[[#This Row],[Refactored Bundle]],TRUE,FALSE)</f>
        <v>1</v>
      </c>
      <c r="F1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">
        <f>Table15[[#This Row],[Control Classpath Size]]-Table15[[#This Row],[Refactored Classpath Size]]</f>
        <v>0</v>
      </c>
      <c r="H16" s="4">
        <f>IF(Table15[[#This Row],[Control Classpath Size]]=0,0,Table15[[#This Row],[Absolute Diff?]]/Table15[[#This Row],[Control Classpath Size]])</f>
        <v>0</v>
      </c>
    </row>
    <row r="17" spans="1:8" x14ac:dyDescent="0.2">
      <c r="A17" t="s">
        <v>161</v>
      </c>
      <c r="B17">
        <v>150</v>
      </c>
      <c r="C17" t="s">
        <v>161</v>
      </c>
      <c r="D17">
        <v>150</v>
      </c>
      <c r="E17" t="b">
        <f>IF(Table15[[#This Row],[Control Bundle]]=Table15[[#This Row],[Refactored Bundle]],TRUE,FALSE)</f>
        <v>1</v>
      </c>
      <c r="F1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">
        <f>Table15[[#This Row],[Control Classpath Size]]-Table15[[#This Row],[Refactored Classpath Size]]</f>
        <v>0</v>
      </c>
      <c r="H17" s="4">
        <f>IF(Table15[[#This Row],[Control Classpath Size]]=0,0,Table15[[#This Row],[Absolute Diff?]]/Table15[[#This Row],[Control Classpath Size]])</f>
        <v>0</v>
      </c>
    </row>
    <row r="18" spans="1:8" x14ac:dyDescent="0.2">
      <c r="A18" t="s">
        <v>353</v>
      </c>
      <c r="B18">
        <v>108</v>
      </c>
      <c r="C18" t="s">
        <v>353</v>
      </c>
      <c r="D18">
        <v>108</v>
      </c>
      <c r="E18" t="b">
        <f>IF(Table15[[#This Row],[Control Bundle]]=Table15[[#This Row],[Refactored Bundle]],TRUE,FALSE)</f>
        <v>1</v>
      </c>
      <c r="F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">
        <f>Table15[[#This Row],[Control Classpath Size]]-Table15[[#This Row],[Refactored Classpath Size]]</f>
        <v>0</v>
      </c>
      <c r="H18" s="4">
        <f>IF(Table15[[#This Row],[Control Classpath Size]]=0,0,Table15[[#This Row],[Absolute Diff?]]/Table15[[#This Row],[Control Classpath Size]])</f>
        <v>0</v>
      </c>
    </row>
    <row r="19" spans="1:8" x14ac:dyDescent="0.2">
      <c r="A19" t="s">
        <v>345</v>
      </c>
      <c r="B19">
        <v>181</v>
      </c>
      <c r="C19" t="s">
        <v>345</v>
      </c>
      <c r="D19">
        <v>181</v>
      </c>
      <c r="E19" t="b">
        <f>IF(Table15[[#This Row],[Control Bundle]]=Table15[[#This Row],[Refactored Bundle]],TRUE,FALSE)</f>
        <v>1</v>
      </c>
      <c r="F1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">
        <f>Table15[[#This Row],[Control Classpath Size]]-Table15[[#This Row],[Refactored Classpath Size]]</f>
        <v>0</v>
      </c>
      <c r="H19" s="4">
        <f>IF(Table15[[#This Row],[Control Classpath Size]]=0,0,Table15[[#This Row],[Absolute Diff?]]/Table15[[#This Row],[Control Classpath Size]])</f>
        <v>0</v>
      </c>
    </row>
    <row r="20" spans="1:8" x14ac:dyDescent="0.2">
      <c r="A20" t="s">
        <v>209</v>
      </c>
      <c r="B20">
        <v>28</v>
      </c>
      <c r="C20" t="s">
        <v>209</v>
      </c>
      <c r="D20">
        <v>28</v>
      </c>
      <c r="E20" t="b">
        <f>IF(Table15[[#This Row],[Control Bundle]]=Table15[[#This Row],[Refactored Bundle]],TRUE,FALSE)</f>
        <v>1</v>
      </c>
      <c r="F2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">
        <f>Table15[[#This Row],[Control Classpath Size]]-Table15[[#This Row],[Refactored Classpath Size]]</f>
        <v>0</v>
      </c>
      <c r="H20" s="4">
        <f>IF(Table15[[#This Row],[Control Classpath Size]]=0,0,Table15[[#This Row],[Absolute Diff?]]/Table15[[#This Row],[Control Classpath Size]])</f>
        <v>0</v>
      </c>
    </row>
    <row r="21" spans="1:8" x14ac:dyDescent="0.2">
      <c r="A21" t="s">
        <v>19</v>
      </c>
      <c r="B21">
        <v>778</v>
      </c>
      <c r="C21" t="s">
        <v>19</v>
      </c>
      <c r="D21">
        <v>778</v>
      </c>
      <c r="E21" t="b">
        <f>IF(Table15[[#This Row],[Control Bundle]]=Table15[[#This Row],[Refactored Bundle]],TRUE,FALSE)</f>
        <v>1</v>
      </c>
      <c r="F2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">
        <f>Table15[[#This Row],[Control Classpath Size]]-Table15[[#This Row],[Refactored Classpath Size]]</f>
        <v>0</v>
      </c>
      <c r="H21" s="4">
        <f>IF(Table15[[#This Row],[Control Classpath Size]]=0,0,Table15[[#This Row],[Absolute Diff?]]/Table15[[#This Row],[Control Classpath Size]])</f>
        <v>0</v>
      </c>
    </row>
    <row r="22" spans="1:8" x14ac:dyDescent="0.2">
      <c r="A22" t="s">
        <v>13</v>
      </c>
      <c r="B22">
        <v>232</v>
      </c>
      <c r="C22" t="s">
        <v>13</v>
      </c>
      <c r="D22">
        <v>232</v>
      </c>
      <c r="E22" t="b">
        <f>IF(Table15[[#This Row],[Control Bundle]]=Table15[[#This Row],[Refactored Bundle]],TRUE,FALSE)</f>
        <v>1</v>
      </c>
      <c r="F2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">
        <f>Table15[[#This Row],[Control Classpath Size]]-Table15[[#This Row],[Refactored Classpath Size]]</f>
        <v>0</v>
      </c>
      <c r="H22" s="4">
        <f>IF(Table15[[#This Row],[Control Classpath Size]]=0,0,Table15[[#This Row],[Absolute Diff?]]/Table15[[#This Row],[Control Classpath Size]])</f>
        <v>0</v>
      </c>
    </row>
    <row r="23" spans="1:8" x14ac:dyDescent="0.2">
      <c r="A23" t="s">
        <v>278</v>
      </c>
      <c r="B23">
        <v>877</v>
      </c>
      <c r="C23" t="s">
        <v>278</v>
      </c>
      <c r="D23">
        <v>877</v>
      </c>
      <c r="E23" t="b">
        <f>IF(Table15[[#This Row],[Control Bundle]]=Table15[[#This Row],[Refactored Bundle]],TRUE,FALSE)</f>
        <v>1</v>
      </c>
      <c r="F2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">
        <f>Table15[[#This Row],[Control Classpath Size]]-Table15[[#This Row],[Refactored Classpath Size]]</f>
        <v>0</v>
      </c>
      <c r="H23" s="4">
        <f>IF(Table15[[#This Row],[Control Classpath Size]]=0,0,Table15[[#This Row],[Absolute Diff?]]/Table15[[#This Row],[Control Classpath Size]])</f>
        <v>0</v>
      </c>
    </row>
    <row r="24" spans="1:8" x14ac:dyDescent="0.2">
      <c r="A24" t="s">
        <v>17</v>
      </c>
      <c r="B24">
        <v>1232</v>
      </c>
      <c r="C24" t="s">
        <v>17</v>
      </c>
      <c r="D24">
        <v>286</v>
      </c>
      <c r="E24" t="b">
        <f>IF(Table15[[#This Row],[Control Bundle]]=Table15[[#This Row],[Refactored Bundle]],TRUE,FALSE)</f>
        <v>1</v>
      </c>
      <c r="F2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">
        <f>Table15[[#This Row],[Control Classpath Size]]-Table15[[#This Row],[Refactored Classpath Size]]</f>
        <v>946</v>
      </c>
      <c r="H24" s="4">
        <f>IF(Table15[[#This Row],[Control Classpath Size]]=0,0,Table15[[#This Row],[Absolute Diff?]]/Table15[[#This Row],[Control Classpath Size]])</f>
        <v>0.7678571428571429</v>
      </c>
    </row>
    <row r="25" spans="1:8" x14ac:dyDescent="0.2">
      <c r="A25" t="s">
        <v>108</v>
      </c>
      <c r="B25">
        <v>946</v>
      </c>
      <c r="C25" t="s">
        <v>108</v>
      </c>
      <c r="D25">
        <v>946</v>
      </c>
      <c r="E25" t="b">
        <f>IF(Table15[[#This Row],[Control Bundle]]=Table15[[#This Row],[Refactored Bundle]],TRUE,FALSE)</f>
        <v>1</v>
      </c>
      <c r="F2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">
        <f>Table15[[#This Row],[Control Classpath Size]]-Table15[[#This Row],[Refactored Classpath Size]]</f>
        <v>0</v>
      </c>
      <c r="H25" s="4">
        <f>IF(Table15[[#This Row],[Control Classpath Size]]=0,0,Table15[[#This Row],[Absolute Diff?]]/Table15[[#This Row],[Control Classpath Size]])</f>
        <v>0</v>
      </c>
    </row>
    <row r="26" spans="1:8" x14ac:dyDescent="0.2">
      <c r="A26" t="s">
        <v>54</v>
      </c>
      <c r="B26">
        <v>444</v>
      </c>
      <c r="C26" t="s">
        <v>54</v>
      </c>
      <c r="D26">
        <v>444</v>
      </c>
      <c r="E26" t="b">
        <f>IF(Table15[[#This Row],[Control Bundle]]=Table15[[#This Row],[Refactored Bundle]],TRUE,FALSE)</f>
        <v>1</v>
      </c>
      <c r="F2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">
        <f>Table15[[#This Row],[Control Classpath Size]]-Table15[[#This Row],[Refactored Classpath Size]]</f>
        <v>0</v>
      </c>
      <c r="H26" s="4">
        <f>IF(Table15[[#This Row],[Control Classpath Size]]=0,0,Table15[[#This Row],[Absolute Diff?]]/Table15[[#This Row],[Control Classpath Size]])</f>
        <v>0</v>
      </c>
    </row>
    <row r="27" spans="1:8" x14ac:dyDescent="0.2">
      <c r="A27" t="s">
        <v>264</v>
      </c>
      <c r="B27">
        <v>449</v>
      </c>
      <c r="C27" t="s">
        <v>264</v>
      </c>
      <c r="D27">
        <v>449</v>
      </c>
      <c r="E27" t="b">
        <f>IF(Table15[[#This Row],[Control Bundle]]=Table15[[#This Row],[Refactored Bundle]],TRUE,FALSE)</f>
        <v>1</v>
      </c>
      <c r="F2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">
        <f>Table15[[#This Row],[Control Classpath Size]]-Table15[[#This Row],[Refactored Classpath Size]]</f>
        <v>0</v>
      </c>
      <c r="H27" s="4">
        <f>IF(Table15[[#This Row],[Control Classpath Size]]=0,0,Table15[[#This Row],[Absolute Diff?]]/Table15[[#This Row],[Control Classpath Size]])</f>
        <v>0</v>
      </c>
    </row>
    <row r="28" spans="1:8" x14ac:dyDescent="0.2">
      <c r="A28" t="s">
        <v>31</v>
      </c>
      <c r="B28">
        <v>73</v>
      </c>
      <c r="C28" t="s">
        <v>31</v>
      </c>
      <c r="D28">
        <v>73</v>
      </c>
      <c r="E28" t="b">
        <f>IF(Table15[[#This Row],[Control Bundle]]=Table15[[#This Row],[Refactored Bundle]],TRUE,FALSE)</f>
        <v>1</v>
      </c>
      <c r="F2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">
        <f>Table15[[#This Row],[Control Classpath Size]]-Table15[[#This Row],[Refactored Classpath Size]]</f>
        <v>0</v>
      </c>
      <c r="H28" s="4">
        <f>IF(Table15[[#This Row],[Control Classpath Size]]=0,0,Table15[[#This Row],[Absolute Diff?]]/Table15[[#This Row],[Control Classpath Size]])</f>
        <v>0</v>
      </c>
    </row>
    <row r="29" spans="1:8" x14ac:dyDescent="0.2">
      <c r="A29" t="s">
        <v>76</v>
      </c>
      <c r="B29">
        <v>1061</v>
      </c>
      <c r="C29" t="s">
        <v>76</v>
      </c>
      <c r="D29">
        <v>801</v>
      </c>
      <c r="E29" t="b">
        <f>IF(Table15[[#This Row],[Control Bundle]]=Table15[[#This Row],[Refactored Bundle]],TRUE,FALSE)</f>
        <v>1</v>
      </c>
      <c r="F2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">
        <f>Table15[[#This Row],[Control Classpath Size]]-Table15[[#This Row],[Refactored Classpath Size]]</f>
        <v>260</v>
      </c>
      <c r="H29" s="4">
        <f>IF(Table15[[#This Row],[Control Classpath Size]]=0,0,Table15[[#This Row],[Absolute Diff?]]/Table15[[#This Row],[Control Classpath Size]])</f>
        <v>0.24505183788878418</v>
      </c>
    </row>
    <row r="30" spans="1:8" x14ac:dyDescent="0.2">
      <c r="A30" t="s">
        <v>228</v>
      </c>
      <c r="B30">
        <v>5594</v>
      </c>
      <c r="C30" t="s">
        <v>228</v>
      </c>
      <c r="D30">
        <v>1984</v>
      </c>
      <c r="E30" t="b">
        <f>IF(Table15[[#This Row],[Control Bundle]]=Table15[[#This Row],[Refactored Bundle]],TRUE,FALSE)</f>
        <v>1</v>
      </c>
      <c r="F3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">
        <f>Table15[[#This Row],[Control Classpath Size]]-Table15[[#This Row],[Refactored Classpath Size]]</f>
        <v>3610</v>
      </c>
      <c r="H30" s="4">
        <f>IF(Table15[[#This Row],[Control Classpath Size]]=0,0,Table15[[#This Row],[Absolute Diff?]]/Table15[[#This Row],[Control Classpath Size]])</f>
        <v>0.6453342867357883</v>
      </c>
    </row>
    <row r="31" spans="1:8" x14ac:dyDescent="0.2">
      <c r="A31" t="s">
        <v>324</v>
      </c>
      <c r="B31">
        <v>0</v>
      </c>
      <c r="C31" t="s">
        <v>324</v>
      </c>
      <c r="D31">
        <v>0</v>
      </c>
      <c r="E31" t="b">
        <f>IF(Table15[[#This Row],[Control Bundle]]=Table15[[#This Row],[Refactored Bundle]],TRUE,FALSE)</f>
        <v>1</v>
      </c>
      <c r="F3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">
        <f>Table15[[#This Row],[Control Classpath Size]]-Table15[[#This Row],[Refactored Classpath Size]]</f>
        <v>0</v>
      </c>
      <c r="H31" s="4">
        <f>IF(Table15[[#This Row],[Control Classpath Size]]=0,0,Table15[[#This Row],[Absolute Diff?]]/Table15[[#This Row],[Control Classpath Size]])</f>
        <v>0</v>
      </c>
    </row>
    <row r="32" spans="1:8" x14ac:dyDescent="0.2">
      <c r="A32" t="s">
        <v>307</v>
      </c>
      <c r="B32">
        <v>20640</v>
      </c>
      <c r="C32" t="s">
        <v>307</v>
      </c>
      <c r="D32">
        <v>2548</v>
      </c>
      <c r="E32" t="b">
        <f>IF(Table15[[#This Row],[Control Bundle]]=Table15[[#This Row],[Refactored Bundle]],TRUE,FALSE)</f>
        <v>1</v>
      </c>
      <c r="F3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2">
        <f>Table15[[#This Row],[Control Classpath Size]]-Table15[[#This Row],[Refactored Classpath Size]]</f>
        <v>18092</v>
      </c>
      <c r="H32" s="4">
        <f>IF(Table15[[#This Row],[Control Classpath Size]]=0,0,Table15[[#This Row],[Absolute Diff?]]/Table15[[#This Row],[Control Classpath Size]])</f>
        <v>0.87655038759689918</v>
      </c>
    </row>
    <row r="33" spans="1:8" x14ac:dyDescent="0.2">
      <c r="A33" t="s">
        <v>265</v>
      </c>
      <c r="B33">
        <v>9543</v>
      </c>
      <c r="C33" t="s">
        <v>265</v>
      </c>
      <c r="D33">
        <v>2071</v>
      </c>
      <c r="E33" t="b">
        <f>IF(Table15[[#This Row],[Control Bundle]]=Table15[[#This Row],[Refactored Bundle]],TRUE,FALSE)</f>
        <v>1</v>
      </c>
      <c r="F3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3">
        <f>Table15[[#This Row],[Control Classpath Size]]-Table15[[#This Row],[Refactored Classpath Size]]</f>
        <v>7472</v>
      </c>
      <c r="H33" s="4">
        <f>IF(Table15[[#This Row],[Control Classpath Size]]=0,0,Table15[[#This Row],[Absolute Diff?]]/Table15[[#This Row],[Control Classpath Size]])</f>
        <v>0.78298229068427116</v>
      </c>
    </row>
    <row r="34" spans="1:8" x14ac:dyDescent="0.2">
      <c r="A34" t="s">
        <v>290</v>
      </c>
      <c r="B34">
        <v>1665</v>
      </c>
      <c r="C34" t="s">
        <v>290</v>
      </c>
      <c r="D34">
        <v>1423</v>
      </c>
      <c r="E34" t="b">
        <f>IF(Table15[[#This Row],[Control Bundle]]=Table15[[#This Row],[Refactored Bundle]],TRUE,FALSE)</f>
        <v>1</v>
      </c>
      <c r="F3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4">
        <f>Table15[[#This Row],[Control Classpath Size]]-Table15[[#This Row],[Refactored Classpath Size]]</f>
        <v>242</v>
      </c>
      <c r="H34" s="4">
        <f>IF(Table15[[#This Row],[Control Classpath Size]]=0,0,Table15[[#This Row],[Absolute Diff?]]/Table15[[#This Row],[Control Classpath Size]])</f>
        <v>0.14534534534534535</v>
      </c>
    </row>
    <row r="35" spans="1:8" x14ac:dyDescent="0.2">
      <c r="A35" t="s">
        <v>114</v>
      </c>
      <c r="B35">
        <v>6862</v>
      </c>
      <c r="C35" t="s">
        <v>114</v>
      </c>
      <c r="D35">
        <v>1045</v>
      </c>
      <c r="E35" t="b">
        <f>IF(Table15[[#This Row],[Control Bundle]]=Table15[[#This Row],[Refactored Bundle]],TRUE,FALSE)</f>
        <v>1</v>
      </c>
      <c r="F3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5">
        <f>Table15[[#This Row],[Control Classpath Size]]-Table15[[#This Row],[Refactored Classpath Size]]</f>
        <v>5817</v>
      </c>
      <c r="H35" s="4">
        <f>IF(Table15[[#This Row],[Control Classpath Size]]=0,0,Table15[[#This Row],[Absolute Diff?]]/Table15[[#This Row],[Control Classpath Size]])</f>
        <v>0.84771203730690758</v>
      </c>
    </row>
    <row r="36" spans="1:8" x14ac:dyDescent="0.2">
      <c r="A36" t="s">
        <v>147</v>
      </c>
      <c r="B36">
        <v>7245</v>
      </c>
      <c r="C36" t="s">
        <v>147</v>
      </c>
      <c r="D36">
        <v>1244</v>
      </c>
      <c r="E36" t="b">
        <f>IF(Table15[[#This Row],[Control Bundle]]=Table15[[#This Row],[Refactored Bundle]],TRUE,FALSE)</f>
        <v>1</v>
      </c>
      <c r="F3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6">
        <f>Table15[[#This Row],[Control Classpath Size]]-Table15[[#This Row],[Refactored Classpath Size]]</f>
        <v>6001</v>
      </c>
      <c r="H36" s="4">
        <f>IF(Table15[[#This Row],[Control Classpath Size]]=0,0,Table15[[#This Row],[Absolute Diff?]]/Table15[[#This Row],[Control Classpath Size]])</f>
        <v>0.82829537612146309</v>
      </c>
    </row>
    <row r="37" spans="1:8" x14ac:dyDescent="0.2">
      <c r="A37" t="s">
        <v>120</v>
      </c>
      <c r="B37">
        <v>148</v>
      </c>
      <c r="C37" t="s">
        <v>120</v>
      </c>
      <c r="D37">
        <v>148</v>
      </c>
      <c r="E37" t="b">
        <f>IF(Table15[[#This Row],[Control Bundle]]=Table15[[#This Row],[Refactored Bundle]],TRUE,FALSE)</f>
        <v>1</v>
      </c>
      <c r="F3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7">
        <f>Table15[[#This Row],[Control Classpath Size]]-Table15[[#This Row],[Refactored Classpath Size]]</f>
        <v>0</v>
      </c>
      <c r="H37" s="4">
        <f>IF(Table15[[#This Row],[Control Classpath Size]]=0,0,Table15[[#This Row],[Absolute Diff?]]/Table15[[#This Row],[Control Classpath Size]])</f>
        <v>0</v>
      </c>
    </row>
    <row r="38" spans="1:8" x14ac:dyDescent="0.2">
      <c r="A38" t="s">
        <v>27</v>
      </c>
      <c r="B38">
        <v>350</v>
      </c>
      <c r="C38" t="s">
        <v>27</v>
      </c>
      <c r="D38">
        <v>269</v>
      </c>
      <c r="E38" t="b">
        <f>IF(Table15[[#This Row],[Control Bundle]]=Table15[[#This Row],[Refactored Bundle]],TRUE,FALSE)</f>
        <v>1</v>
      </c>
      <c r="F3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8">
        <f>Table15[[#This Row],[Control Classpath Size]]-Table15[[#This Row],[Refactored Classpath Size]]</f>
        <v>81</v>
      </c>
      <c r="H38" s="4">
        <f>IF(Table15[[#This Row],[Control Classpath Size]]=0,0,Table15[[#This Row],[Absolute Diff?]]/Table15[[#This Row],[Control Classpath Size]])</f>
        <v>0.23142857142857143</v>
      </c>
    </row>
    <row r="39" spans="1:8" x14ac:dyDescent="0.2">
      <c r="A39" t="s">
        <v>309</v>
      </c>
      <c r="B39">
        <v>1136</v>
      </c>
      <c r="C39" t="s">
        <v>309</v>
      </c>
      <c r="D39">
        <v>757</v>
      </c>
      <c r="E39" t="b">
        <f>IF(Table15[[#This Row],[Control Bundle]]=Table15[[#This Row],[Refactored Bundle]],TRUE,FALSE)</f>
        <v>1</v>
      </c>
      <c r="F3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9">
        <f>Table15[[#This Row],[Control Classpath Size]]-Table15[[#This Row],[Refactored Classpath Size]]</f>
        <v>379</v>
      </c>
      <c r="H39" s="4">
        <f>IF(Table15[[#This Row],[Control Classpath Size]]=0,0,Table15[[#This Row],[Absolute Diff?]]/Table15[[#This Row],[Control Classpath Size]])</f>
        <v>0.33362676056338031</v>
      </c>
    </row>
    <row r="40" spans="1:8" x14ac:dyDescent="0.2">
      <c r="A40" t="s">
        <v>358</v>
      </c>
      <c r="B40">
        <v>490</v>
      </c>
      <c r="C40" t="s">
        <v>358</v>
      </c>
      <c r="D40">
        <v>111</v>
      </c>
      <c r="E40" t="b">
        <f>IF(Table15[[#This Row],[Control Bundle]]=Table15[[#This Row],[Refactored Bundle]],TRUE,FALSE)</f>
        <v>1</v>
      </c>
      <c r="F4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0">
        <f>Table15[[#This Row],[Control Classpath Size]]-Table15[[#This Row],[Refactored Classpath Size]]</f>
        <v>379</v>
      </c>
      <c r="H40" s="4">
        <f>IF(Table15[[#This Row],[Control Classpath Size]]=0,0,Table15[[#This Row],[Absolute Diff?]]/Table15[[#This Row],[Control Classpath Size]])</f>
        <v>0.77346938775510199</v>
      </c>
    </row>
    <row r="41" spans="1:8" x14ac:dyDescent="0.2">
      <c r="A41" t="s">
        <v>298</v>
      </c>
      <c r="B41">
        <v>382</v>
      </c>
      <c r="C41" t="s">
        <v>298</v>
      </c>
      <c r="D41">
        <v>382</v>
      </c>
      <c r="E41" t="b">
        <f>IF(Table15[[#This Row],[Control Bundle]]=Table15[[#This Row],[Refactored Bundle]],TRUE,FALSE)</f>
        <v>1</v>
      </c>
      <c r="F4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1">
        <f>Table15[[#This Row],[Control Classpath Size]]-Table15[[#This Row],[Refactored Classpath Size]]</f>
        <v>0</v>
      </c>
      <c r="H41" s="4">
        <f>IF(Table15[[#This Row],[Control Classpath Size]]=0,0,Table15[[#This Row],[Absolute Diff?]]/Table15[[#This Row],[Control Classpath Size]])</f>
        <v>0</v>
      </c>
    </row>
    <row r="42" spans="1:8" x14ac:dyDescent="0.2">
      <c r="A42" t="s">
        <v>188</v>
      </c>
      <c r="B42">
        <v>443</v>
      </c>
      <c r="C42" t="s">
        <v>188</v>
      </c>
      <c r="D42">
        <v>187</v>
      </c>
      <c r="E42" t="b">
        <f>IF(Table15[[#This Row],[Control Bundle]]=Table15[[#This Row],[Refactored Bundle]],TRUE,FALSE)</f>
        <v>1</v>
      </c>
      <c r="F4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2">
        <f>Table15[[#This Row],[Control Classpath Size]]-Table15[[#This Row],[Refactored Classpath Size]]</f>
        <v>256</v>
      </c>
      <c r="H42" s="4">
        <f>IF(Table15[[#This Row],[Control Classpath Size]]=0,0,Table15[[#This Row],[Absolute Diff?]]/Table15[[#This Row],[Control Classpath Size]])</f>
        <v>0.57787810383747173</v>
      </c>
    </row>
    <row r="43" spans="1:8" x14ac:dyDescent="0.2">
      <c r="A43" t="s">
        <v>364</v>
      </c>
      <c r="B43">
        <v>1068</v>
      </c>
      <c r="C43" t="s">
        <v>364</v>
      </c>
      <c r="D43">
        <v>826</v>
      </c>
      <c r="E43" t="b">
        <f>IF(Table15[[#This Row],[Control Bundle]]=Table15[[#This Row],[Refactored Bundle]],TRUE,FALSE)</f>
        <v>1</v>
      </c>
      <c r="F4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3">
        <f>Table15[[#This Row],[Control Classpath Size]]-Table15[[#This Row],[Refactored Classpath Size]]</f>
        <v>242</v>
      </c>
      <c r="H43" s="4">
        <f>IF(Table15[[#This Row],[Control Classpath Size]]=0,0,Table15[[#This Row],[Absolute Diff?]]/Table15[[#This Row],[Control Classpath Size]])</f>
        <v>0.22659176029962547</v>
      </c>
    </row>
    <row r="44" spans="1:8" x14ac:dyDescent="0.2">
      <c r="A44" t="s">
        <v>335</v>
      </c>
      <c r="B44">
        <v>1668</v>
      </c>
      <c r="C44" t="s">
        <v>335</v>
      </c>
      <c r="D44">
        <v>788</v>
      </c>
      <c r="E44" t="b">
        <f>IF(Table15[[#This Row],[Control Bundle]]=Table15[[#This Row],[Refactored Bundle]],TRUE,FALSE)</f>
        <v>1</v>
      </c>
      <c r="F4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4">
        <f>Table15[[#This Row],[Control Classpath Size]]-Table15[[#This Row],[Refactored Classpath Size]]</f>
        <v>880</v>
      </c>
      <c r="H44" s="4">
        <f>IF(Table15[[#This Row],[Control Classpath Size]]=0,0,Table15[[#This Row],[Absolute Diff?]]/Table15[[#This Row],[Control Classpath Size]])</f>
        <v>0.52757793764988015</v>
      </c>
    </row>
    <row r="45" spans="1:8" x14ac:dyDescent="0.2">
      <c r="A45" t="s">
        <v>21</v>
      </c>
      <c r="B45">
        <v>2144</v>
      </c>
      <c r="C45" t="s">
        <v>21</v>
      </c>
      <c r="D45">
        <v>1326</v>
      </c>
      <c r="E45" t="b">
        <f>IF(Table15[[#This Row],[Control Bundle]]=Table15[[#This Row],[Refactored Bundle]],TRUE,FALSE)</f>
        <v>1</v>
      </c>
      <c r="F4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5">
        <f>Table15[[#This Row],[Control Classpath Size]]-Table15[[#This Row],[Refactored Classpath Size]]</f>
        <v>818</v>
      </c>
      <c r="H45" s="4">
        <f>IF(Table15[[#This Row],[Control Classpath Size]]=0,0,Table15[[#This Row],[Absolute Diff?]]/Table15[[#This Row],[Control Classpath Size]])</f>
        <v>0.38152985074626866</v>
      </c>
    </row>
    <row r="46" spans="1:8" x14ac:dyDescent="0.2">
      <c r="A46" t="s">
        <v>33</v>
      </c>
      <c r="B46">
        <v>805</v>
      </c>
      <c r="C46" t="s">
        <v>33</v>
      </c>
      <c r="D46">
        <v>685</v>
      </c>
      <c r="E46" t="b">
        <f>IF(Table15[[#This Row],[Control Bundle]]=Table15[[#This Row],[Refactored Bundle]],TRUE,FALSE)</f>
        <v>1</v>
      </c>
      <c r="F4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6">
        <f>Table15[[#This Row],[Control Classpath Size]]-Table15[[#This Row],[Refactored Classpath Size]]</f>
        <v>120</v>
      </c>
      <c r="H46" s="4">
        <f>IF(Table15[[#This Row],[Control Classpath Size]]=0,0,Table15[[#This Row],[Absolute Diff?]]/Table15[[#This Row],[Control Classpath Size]])</f>
        <v>0.14906832298136646</v>
      </c>
    </row>
    <row r="47" spans="1:8" x14ac:dyDescent="0.2">
      <c r="A47" t="s">
        <v>174</v>
      </c>
      <c r="B47">
        <v>0</v>
      </c>
      <c r="C47" t="s">
        <v>174</v>
      </c>
      <c r="D47">
        <v>0</v>
      </c>
      <c r="E47" t="b">
        <f>IF(Table15[[#This Row],[Control Bundle]]=Table15[[#This Row],[Refactored Bundle]],TRUE,FALSE)</f>
        <v>1</v>
      </c>
      <c r="F4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7">
        <f>Table15[[#This Row],[Control Classpath Size]]-Table15[[#This Row],[Refactored Classpath Size]]</f>
        <v>0</v>
      </c>
      <c r="H47" s="4">
        <f>IF(Table15[[#This Row],[Control Classpath Size]]=0,0,Table15[[#This Row],[Absolute Diff?]]/Table15[[#This Row],[Control Classpath Size]])</f>
        <v>0</v>
      </c>
    </row>
    <row r="48" spans="1:8" x14ac:dyDescent="0.2">
      <c r="A48" t="s">
        <v>215</v>
      </c>
      <c r="B48">
        <v>191</v>
      </c>
      <c r="C48" t="s">
        <v>215</v>
      </c>
      <c r="D48">
        <v>191</v>
      </c>
      <c r="E48" t="b">
        <f>IF(Table15[[#This Row],[Control Bundle]]=Table15[[#This Row],[Refactored Bundle]],TRUE,FALSE)</f>
        <v>1</v>
      </c>
      <c r="F4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8">
        <f>Table15[[#This Row],[Control Classpath Size]]-Table15[[#This Row],[Refactored Classpath Size]]</f>
        <v>0</v>
      </c>
      <c r="H48" s="4">
        <f>IF(Table15[[#This Row],[Control Classpath Size]]=0,0,Table15[[#This Row],[Absolute Diff?]]/Table15[[#This Row],[Control Classpath Size]])</f>
        <v>0</v>
      </c>
    </row>
    <row r="49" spans="1:8" x14ac:dyDescent="0.2">
      <c r="A49" t="s">
        <v>271</v>
      </c>
      <c r="B49">
        <v>928</v>
      </c>
      <c r="C49" t="s">
        <v>271</v>
      </c>
      <c r="D49">
        <v>755</v>
      </c>
      <c r="E49" t="b">
        <f>IF(Table15[[#This Row],[Control Bundle]]=Table15[[#This Row],[Refactored Bundle]],TRUE,FALSE)</f>
        <v>1</v>
      </c>
      <c r="F4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49">
        <f>Table15[[#This Row],[Control Classpath Size]]-Table15[[#This Row],[Refactored Classpath Size]]</f>
        <v>173</v>
      </c>
      <c r="H49" s="4">
        <f>IF(Table15[[#This Row],[Control Classpath Size]]=0,0,Table15[[#This Row],[Absolute Diff?]]/Table15[[#This Row],[Control Classpath Size]])</f>
        <v>0.18642241379310345</v>
      </c>
    </row>
    <row r="50" spans="1:8" x14ac:dyDescent="0.2">
      <c r="A50" t="s">
        <v>172</v>
      </c>
      <c r="B50">
        <v>1502</v>
      </c>
      <c r="C50" t="s">
        <v>172</v>
      </c>
      <c r="D50">
        <v>1166</v>
      </c>
      <c r="E50" t="b">
        <f>IF(Table15[[#This Row],[Control Bundle]]=Table15[[#This Row],[Refactored Bundle]],TRUE,FALSE)</f>
        <v>1</v>
      </c>
      <c r="F5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0">
        <f>Table15[[#This Row],[Control Classpath Size]]-Table15[[#This Row],[Refactored Classpath Size]]</f>
        <v>336</v>
      </c>
      <c r="H50" s="4">
        <f>IF(Table15[[#This Row],[Control Classpath Size]]=0,0,Table15[[#This Row],[Absolute Diff?]]/Table15[[#This Row],[Control Classpath Size]])</f>
        <v>0.22370173102529961</v>
      </c>
    </row>
    <row r="51" spans="1:8" x14ac:dyDescent="0.2">
      <c r="A51" t="s">
        <v>305</v>
      </c>
      <c r="B51">
        <v>1016</v>
      </c>
      <c r="C51" t="s">
        <v>305</v>
      </c>
      <c r="D51">
        <v>777</v>
      </c>
      <c r="E51" t="b">
        <f>IF(Table15[[#This Row],[Control Bundle]]=Table15[[#This Row],[Refactored Bundle]],TRUE,FALSE)</f>
        <v>1</v>
      </c>
      <c r="F5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1">
        <f>Table15[[#This Row],[Control Classpath Size]]-Table15[[#This Row],[Refactored Classpath Size]]</f>
        <v>239</v>
      </c>
      <c r="H51" s="4">
        <f>IF(Table15[[#This Row],[Control Classpath Size]]=0,0,Table15[[#This Row],[Absolute Diff?]]/Table15[[#This Row],[Control Classpath Size]])</f>
        <v>0.23523622047244094</v>
      </c>
    </row>
    <row r="52" spans="1:8" x14ac:dyDescent="0.2">
      <c r="A52" t="s">
        <v>241</v>
      </c>
      <c r="B52">
        <v>1034</v>
      </c>
      <c r="C52" t="s">
        <v>241</v>
      </c>
      <c r="D52">
        <v>792</v>
      </c>
      <c r="E52" t="b">
        <f>IF(Table15[[#This Row],[Control Bundle]]=Table15[[#This Row],[Refactored Bundle]],TRUE,FALSE)</f>
        <v>1</v>
      </c>
      <c r="F5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2">
        <f>Table15[[#This Row],[Control Classpath Size]]-Table15[[#This Row],[Refactored Classpath Size]]</f>
        <v>242</v>
      </c>
      <c r="H52" s="4">
        <f>IF(Table15[[#This Row],[Control Classpath Size]]=0,0,Table15[[#This Row],[Absolute Diff?]]/Table15[[#This Row],[Control Classpath Size]])</f>
        <v>0.23404255319148937</v>
      </c>
    </row>
    <row r="53" spans="1:8" x14ac:dyDescent="0.2">
      <c r="A53" t="s">
        <v>119</v>
      </c>
      <c r="B53">
        <v>0</v>
      </c>
      <c r="C53" t="s">
        <v>119</v>
      </c>
      <c r="D53">
        <v>0</v>
      </c>
      <c r="E53" t="b">
        <f>IF(Table15[[#This Row],[Control Bundle]]=Table15[[#This Row],[Refactored Bundle]],TRUE,FALSE)</f>
        <v>1</v>
      </c>
      <c r="F5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3">
        <f>Table15[[#This Row],[Control Classpath Size]]-Table15[[#This Row],[Refactored Classpath Size]]</f>
        <v>0</v>
      </c>
      <c r="H53" s="4">
        <f>IF(Table15[[#This Row],[Control Classpath Size]]=0,0,Table15[[#This Row],[Absolute Diff?]]/Table15[[#This Row],[Control Classpath Size]])</f>
        <v>0</v>
      </c>
    </row>
    <row r="54" spans="1:8" x14ac:dyDescent="0.2">
      <c r="A54" t="s">
        <v>303</v>
      </c>
      <c r="B54">
        <v>2218</v>
      </c>
      <c r="C54" t="s">
        <v>303</v>
      </c>
      <c r="D54">
        <v>1514</v>
      </c>
      <c r="E54" t="b">
        <f>IF(Table15[[#This Row],[Control Bundle]]=Table15[[#This Row],[Refactored Bundle]],TRUE,FALSE)</f>
        <v>1</v>
      </c>
      <c r="F5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4">
        <f>Table15[[#This Row],[Control Classpath Size]]-Table15[[#This Row],[Refactored Classpath Size]]</f>
        <v>704</v>
      </c>
      <c r="H54" s="4">
        <f>IF(Table15[[#This Row],[Control Classpath Size]]=0,0,Table15[[#This Row],[Absolute Diff?]]/Table15[[#This Row],[Control Classpath Size]])</f>
        <v>0.31740306582506761</v>
      </c>
    </row>
    <row r="55" spans="1:8" x14ac:dyDescent="0.2">
      <c r="A55" t="s">
        <v>288</v>
      </c>
      <c r="B55">
        <v>3067</v>
      </c>
      <c r="C55" t="s">
        <v>288</v>
      </c>
      <c r="D55">
        <v>1043</v>
      </c>
      <c r="E55" t="b">
        <f>IF(Table15[[#This Row],[Control Bundle]]=Table15[[#This Row],[Refactored Bundle]],TRUE,FALSE)</f>
        <v>1</v>
      </c>
      <c r="F5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5">
        <f>Table15[[#This Row],[Control Classpath Size]]-Table15[[#This Row],[Refactored Classpath Size]]</f>
        <v>2024</v>
      </c>
      <c r="H55" s="4">
        <f>IF(Table15[[#This Row],[Control Classpath Size]]=0,0,Table15[[#This Row],[Absolute Diff?]]/Table15[[#This Row],[Control Classpath Size]])</f>
        <v>0.65992826866644927</v>
      </c>
    </row>
    <row r="56" spans="1:8" x14ac:dyDescent="0.2">
      <c r="A56" t="s">
        <v>64</v>
      </c>
      <c r="B56">
        <v>10210</v>
      </c>
      <c r="C56" t="s">
        <v>64</v>
      </c>
      <c r="D56">
        <v>1029</v>
      </c>
      <c r="E56" t="b">
        <f>IF(Table15[[#This Row],[Control Bundle]]=Table15[[#This Row],[Refactored Bundle]],TRUE,FALSE)</f>
        <v>1</v>
      </c>
      <c r="F5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6">
        <f>Table15[[#This Row],[Control Classpath Size]]-Table15[[#This Row],[Refactored Classpath Size]]</f>
        <v>9181</v>
      </c>
      <c r="H56" s="4">
        <f>IF(Table15[[#This Row],[Control Classpath Size]]=0,0,Table15[[#This Row],[Absolute Diff?]]/Table15[[#This Row],[Control Classpath Size]])</f>
        <v>0.89921645445641529</v>
      </c>
    </row>
    <row r="57" spans="1:8" x14ac:dyDescent="0.2">
      <c r="A57" t="s">
        <v>256</v>
      </c>
      <c r="B57">
        <v>10869</v>
      </c>
      <c r="C57" t="s">
        <v>256</v>
      </c>
      <c r="D57">
        <v>3018</v>
      </c>
      <c r="E57" t="b">
        <f>IF(Table15[[#This Row],[Control Bundle]]=Table15[[#This Row],[Refactored Bundle]],TRUE,FALSE)</f>
        <v>1</v>
      </c>
      <c r="F5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7">
        <f>Table15[[#This Row],[Control Classpath Size]]-Table15[[#This Row],[Refactored Classpath Size]]</f>
        <v>7851</v>
      </c>
      <c r="H57" s="4">
        <f>IF(Table15[[#This Row],[Control Classpath Size]]=0,0,Table15[[#This Row],[Absolute Diff?]]/Table15[[#This Row],[Control Classpath Size]])</f>
        <v>0.72232956113717917</v>
      </c>
    </row>
    <row r="58" spans="1:8" x14ac:dyDescent="0.2">
      <c r="A58" t="s">
        <v>363</v>
      </c>
      <c r="B58">
        <v>239</v>
      </c>
      <c r="C58" t="s">
        <v>363</v>
      </c>
      <c r="D58">
        <v>215</v>
      </c>
      <c r="E58" t="b">
        <f>IF(Table15[[#This Row],[Control Bundle]]=Table15[[#This Row],[Refactored Bundle]],TRUE,FALSE)</f>
        <v>1</v>
      </c>
      <c r="F5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8">
        <f>Table15[[#This Row],[Control Classpath Size]]-Table15[[#This Row],[Refactored Classpath Size]]</f>
        <v>24</v>
      </c>
      <c r="H58" s="4">
        <f>IF(Table15[[#This Row],[Control Classpath Size]]=0,0,Table15[[#This Row],[Absolute Diff?]]/Table15[[#This Row],[Control Classpath Size]])</f>
        <v>0.100418410041841</v>
      </c>
    </row>
    <row r="59" spans="1:8" x14ac:dyDescent="0.2">
      <c r="A59" t="s">
        <v>201</v>
      </c>
      <c r="B59">
        <v>109</v>
      </c>
      <c r="C59" t="s">
        <v>201</v>
      </c>
      <c r="D59">
        <v>85</v>
      </c>
      <c r="E59" t="b">
        <f>IF(Table15[[#This Row],[Control Bundle]]=Table15[[#This Row],[Refactored Bundle]],TRUE,FALSE)</f>
        <v>1</v>
      </c>
      <c r="F5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59">
        <f>Table15[[#This Row],[Control Classpath Size]]-Table15[[#This Row],[Refactored Classpath Size]]</f>
        <v>24</v>
      </c>
      <c r="H59" s="4">
        <f>IF(Table15[[#This Row],[Control Classpath Size]]=0,0,Table15[[#This Row],[Absolute Diff?]]/Table15[[#This Row],[Control Classpath Size]])</f>
        <v>0.22018348623853212</v>
      </c>
    </row>
    <row r="60" spans="1:8" x14ac:dyDescent="0.2">
      <c r="A60" t="s">
        <v>26</v>
      </c>
      <c r="B60">
        <v>100</v>
      </c>
      <c r="C60" t="s">
        <v>26</v>
      </c>
      <c r="D60">
        <v>100</v>
      </c>
      <c r="E60" t="b">
        <f>IF(Table15[[#This Row],[Control Bundle]]=Table15[[#This Row],[Refactored Bundle]],TRUE,FALSE)</f>
        <v>1</v>
      </c>
      <c r="F6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0">
        <f>Table15[[#This Row],[Control Classpath Size]]-Table15[[#This Row],[Refactored Classpath Size]]</f>
        <v>0</v>
      </c>
      <c r="H60" s="4">
        <f>IF(Table15[[#This Row],[Control Classpath Size]]=0,0,Table15[[#This Row],[Absolute Diff?]]/Table15[[#This Row],[Control Classpath Size]])</f>
        <v>0</v>
      </c>
    </row>
    <row r="61" spans="1:8" x14ac:dyDescent="0.2">
      <c r="A61" t="s">
        <v>258</v>
      </c>
      <c r="B61">
        <v>11</v>
      </c>
      <c r="C61" t="s">
        <v>258</v>
      </c>
      <c r="D61">
        <v>11</v>
      </c>
      <c r="E61" t="b">
        <f>IF(Table15[[#This Row],[Control Bundle]]=Table15[[#This Row],[Refactored Bundle]],TRUE,FALSE)</f>
        <v>1</v>
      </c>
      <c r="F6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1">
        <f>Table15[[#This Row],[Control Classpath Size]]-Table15[[#This Row],[Refactored Classpath Size]]</f>
        <v>0</v>
      </c>
      <c r="H61" s="4">
        <f>IF(Table15[[#This Row],[Control Classpath Size]]=0,0,Table15[[#This Row],[Absolute Diff?]]/Table15[[#This Row],[Control Classpath Size]])</f>
        <v>0</v>
      </c>
    </row>
    <row r="62" spans="1:8" x14ac:dyDescent="0.2">
      <c r="A62" t="s">
        <v>115</v>
      </c>
      <c r="B62">
        <v>125</v>
      </c>
      <c r="C62" t="s">
        <v>115</v>
      </c>
      <c r="D62">
        <v>101</v>
      </c>
      <c r="E62" t="b">
        <f>IF(Table15[[#This Row],[Control Bundle]]=Table15[[#This Row],[Refactored Bundle]],TRUE,FALSE)</f>
        <v>1</v>
      </c>
      <c r="F6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2">
        <f>Table15[[#This Row],[Control Classpath Size]]-Table15[[#This Row],[Refactored Classpath Size]]</f>
        <v>24</v>
      </c>
      <c r="H62" s="4">
        <f>IF(Table15[[#This Row],[Control Classpath Size]]=0,0,Table15[[#This Row],[Absolute Diff?]]/Table15[[#This Row],[Control Classpath Size]])</f>
        <v>0.192</v>
      </c>
    </row>
    <row r="63" spans="1:8" x14ac:dyDescent="0.2">
      <c r="A63" t="s">
        <v>272</v>
      </c>
      <c r="B63">
        <v>357</v>
      </c>
      <c r="C63" t="s">
        <v>272</v>
      </c>
      <c r="D63">
        <v>276</v>
      </c>
      <c r="E63" t="b">
        <f>IF(Table15[[#This Row],[Control Bundle]]=Table15[[#This Row],[Refactored Bundle]],TRUE,FALSE)</f>
        <v>1</v>
      </c>
      <c r="F6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3">
        <f>Table15[[#This Row],[Control Classpath Size]]-Table15[[#This Row],[Refactored Classpath Size]]</f>
        <v>81</v>
      </c>
      <c r="H63" s="4">
        <f>IF(Table15[[#This Row],[Control Classpath Size]]=0,0,Table15[[#This Row],[Absolute Diff?]]/Table15[[#This Row],[Control Classpath Size]])</f>
        <v>0.22689075630252101</v>
      </c>
    </row>
    <row r="64" spans="1:8" x14ac:dyDescent="0.2">
      <c r="A64" t="s">
        <v>186</v>
      </c>
      <c r="B64">
        <v>1006</v>
      </c>
      <c r="C64" t="s">
        <v>186</v>
      </c>
      <c r="D64">
        <v>412</v>
      </c>
      <c r="E64" t="b">
        <f>IF(Table15[[#This Row],[Control Bundle]]=Table15[[#This Row],[Refactored Bundle]],TRUE,FALSE)</f>
        <v>1</v>
      </c>
      <c r="F6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4">
        <f>Table15[[#This Row],[Control Classpath Size]]-Table15[[#This Row],[Refactored Classpath Size]]</f>
        <v>594</v>
      </c>
      <c r="H64" s="4">
        <f>IF(Table15[[#This Row],[Control Classpath Size]]=0,0,Table15[[#This Row],[Absolute Diff?]]/Table15[[#This Row],[Control Classpath Size]])</f>
        <v>0.59045725646123259</v>
      </c>
    </row>
    <row r="65" spans="1:8" x14ac:dyDescent="0.2">
      <c r="A65" t="s">
        <v>111</v>
      </c>
      <c r="B65">
        <v>18188</v>
      </c>
      <c r="C65" t="s">
        <v>111</v>
      </c>
      <c r="D65">
        <v>1869</v>
      </c>
      <c r="E65" t="b">
        <f>IF(Table15[[#This Row],[Control Bundle]]=Table15[[#This Row],[Refactored Bundle]],TRUE,FALSE)</f>
        <v>1</v>
      </c>
      <c r="F6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5">
        <f>Table15[[#This Row],[Control Classpath Size]]-Table15[[#This Row],[Refactored Classpath Size]]</f>
        <v>16319</v>
      </c>
      <c r="H65" s="4">
        <f>IF(Table15[[#This Row],[Control Classpath Size]]=0,0,Table15[[#This Row],[Absolute Diff?]]/Table15[[#This Row],[Control Classpath Size]])</f>
        <v>0.89723993842093686</v>
      </c>
    </row>
    <row r="66" spans="1:8" x14ac:dyDescent="0.2">
      <c r="A66" t="s">
        <v>302</v>
      </c>
      <c r="B66">
        <v>5751</v>
      </c>
      <c r="C66" t="s">
        <v>302</v>
      </c>
      <c r="D66">
        <v>974</v>
      </c>
      <c r="E66" t="b">
        <f>IF(Table15[[#This Row],[Control Bundle]]=Table15[[#This Row],[Refactored Bundle]],TRUE,FALSE)</f>
        <v>1</v>
      </c>
      <c r="F6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6">
        <f>Table15[[#This Row],[Control Classpath Size]]-Table15[[#This Row],[Refactored Classpath Size]]</f>
        <v>4777</v>
      </c>
      <c r="H66" s="4">
        <f>IF(Table15[[#This Row],[Control Classpath Size]]=0,0,Table15[[#This Row],[Absolute Diff?]]/Table15[[#This Row],[Control Classpath Size]])</f>
        <v>0.83063814988697615</v>
      </c>
    </row>
    <row r="67" spans="1:8" x14ac:dyDescent="0.2">
      <c r="A67" t="s">
        <v>91</v>
      </c>
      <c r="B67">
        <v>8889</v>
      </c>
      <c r="C67" t="s">
        <v>91</v>
      </c>
      <c r="D67">
        <v>1278</v>
      </c>
      <c r="E67" t="b">
        <f>IF(Table15[[#This Row],[Control Bundle]]=Table15[[#This Row],[Refactored Bundle]],TRUE,FALSE)</f>
        <v>1</v>
      </c>
      <c r="F6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7">
        <f>Table15[[#This Row],[Control Classpath Size]]-Table15[[#This Row],[Refactored Classpath Size]]</f>
        <v>7611</v>
      </c>
      <c r="H67" s="4">
        <f>IF(Table15[[#This Row],[Control Classpath Size]]=0,0,Table15[[#This Row],[Absolute Diff?]]/Table15[[#This Row],[Control Classpath Size]])</f>
        <v>0.85622679716503547</v>
      </c>
    </row>
    <row r="68" spans="1:8" x14ac:dyDescent="0.2">
      <c r="A68" t="s">
        <v>62</v>
      </c>
      <c r="B68">
        <v>1737</v>
      </c>
      <c r="C68" t="s">
        <v>62</v>
      </c>
      <c r="D68">
        <v>677</v>
      </c>
      <c r="E68" t="b">
        <f>IF(Table15[[#This Row],[Control Bundle]]=Table15[[#This Row],[Refactored Bundle]],TRUE,FALSE)</f>
        <v>1</v>
      </c>
      <c r="F6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8">
        <f>Table15[[#This Row],[Control Classpath Size]]-Table15[[#This Row],[Refactored Classpath Size]]</f>
        <v>1060</v>
      </c>
      <c r="H68" s="4">
        <f>IF(Table15[[#This Row],[Control Classpath Size]]=0,0,Table15[[#This Row],[Absolute Diff?]]/Table15[[#This Row],[Control Classpath Size]])</f>
        <v>0.61024755325273461</v>
      </c>
    </row>
    <row r="69" spans="1:8" x14ac:dyDescent="0.2">
      <c r="A69" t="s">
        <v>180</v>
      </c>
      <c r="B69">
        <v>1306</v>
      </c>
      <c r="C69" t="s">
        <v>180</v>
      </c>
      <c r="D69">
        <v>256</v>
      </c>
      <c r="E69" t="b">
        <f>IF(Table15[[#This Row],[Control Bundle]]=Table15[[#This Row],[Refactored Bundle]],TRUE,FALSE)</f>
        <v>1</v>
      </c>
      <c r="F6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9">
        <f>Table15[[#This Row],[Control Classpath Size]]-Table15[[#This Row],[Refactored Classpath Size]]</f>
        <v>1050</v>
      </c>
      <c r="H69" s="4">
        <f>IF(Table15[[#This Row],[Control Classpath Size]]=0,0,Table15[[#This Row],[Absolute Diff?]]/Table15[[#This Row],[Control Classpath Size]])</f>
        <v>0.80398162327718226</v>
      </c>
    </row>
    <row r="70" spans="1:8" x14ac:dyDescent="0.2">
      <c r="A70" t="s">
        <v>100</v>
      </c>
      <c r="B70">
        <v>1463</v>
      </c>
      <c r="C70" t="s">
        <v>100</v>
      </c>
      <c r="D70">
        <v>988</v>
      </c>
      <c r="E70" t="b">
        <f>IF(Table15[[#This Row],[Control Bundle]]=Table15[[#This Row],[Refactored Bundle]],TRUE,FALSE)</f>
        <v>1</v>
      </c>
      <c r="F7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0">
        <f>Table15[[#This Row],[Control Classpath Size]]-Table15[[#This Row],[Refactored Classpath Size]]</f>
        <v>475</v>
      </c>
      <c r="H70" s="4">
        <f>IF(Table15[[#This Row],[Control Classpath Size]]=0,0,Table15[[#This Row],[Absolute Diff?]]/Table15[[#This Row],[Control Classpath Size]])</f>
        <v>0.32467532467532467</v>
      </c>
    </row>
    <row r="71" spans="1:8" x14ac:dyDescent="0.2">
      <c r="A71" t="s">
        <v>20</v>
      </c>
      <c r="B71">
        <v>2337</v>
      </c>
      <c r="C71" t="s">
        <v>20</v>
      </c>
      <c r="D71">
        <v>956</v>
      </c>
      <c r="E71" t="b">
        <f>IF(Table15[[#This Row],[Control Bundle]]=Table15[[#This Row],[Refactored Bundle]],TRUE,FALSE)</f>
        <v>1</v>
      </c>
      <c r="F7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1">
        <f>Table15[[#This Row],[Control Classpath Size]]-Table15[[#This Row],[Refactored Classpath Size]]</f>
        <v>1381</v>
      </c>
      <c r="H71" s="4">
        <f>IF(Table15[[#This Row],[Control Classpath Size]]=0,0,Table15[[#This Row],[Absolute Diff?]]/Table15[[#This Row],[Control Classpath Size]])</f>
        <v>0.59092854086435598</v>
      </c>
    </row>
    <row r="72" spans="1:8" x14ac:dyDescent="0.2">
      <c r="A72" t="s">
        <v>165</v>
      </c>
      <c r="B72">
        <v>2335</v>
      </c>
      <c r="C72" t="s">
        <v>165</v>
      </c>
      <c r="D72">
        <v>820</v>
      </c>
      <c r="E72" t="b">
        <f>IF(Table15[[#This Row],[Control Bundle]]=Table15[[#This Row],[Refactored Bundle]],TRUE,FALSE)</f>
        <v>1</v>
      </c>
      <c r="F7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2">
        <f>Table15[[#This Row],[Control Classpath Size]]-Table15[[#This Row],[Refactored Classpath Size]]</f>
        <v>1515</v>
      </c>
      <c r="H72" s="4">
        <f>IF(Table15[[#This Row],[Control Classpath Size]]=0,0,Table15[[#This Row],[Absolute Diff?]]/Table15[[#This Row],[Control Classpath Size]])</f>
        <v>0.64882226980728053</v>
      </c>
    </row>
    <row r="73" spans="1:8" x14ac:dyDescent="0.2">
      <c r="A73" t="s">
        <v>276</v>
      </c>
      <c r="B73">
        <v>172</v>
      </c>
      <c r="C73" t="s">
        <v>276</v>
      </c>
      <c r="D73">
        <v>137</v>
      </c>
      <c r="E73" t="b">
        <f>IF(Table15[[#This Row],[Control Bundle]]=Table15[[#This Row],[Refactored Bundle]],TRUE,FALSE)</f>
        <v>1</v>
      </c>
      <c r="F7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3">
        <f>Table15[[#This Row],[Control Classpath Size]]-Table15[[#This Row],[Refactored Classpath Size]]</f>
        <v>35</v>
      </c>
      <c r="H73" s="4">
        <f>IF(Table15[[#This Row],[Control Classpath Size]]=0,0,Table15[[#This Row],[Absolute Diff?]]/Table15[[#This Row],[Control Classpath Size]])</f>
        <v>0.20348837209302326</v>
      </c>
    </row>
    <row r="74" spans="1:8" x14ac:dyDescent="0.2">
      <c r="A74" t="s">
        <v>269</v>
      </c>
      <c r="B74">
        <v>3730</v>
      </c>
      <c r="C74" t="s">
        <v>269</v>
      </c>
      <c r="D74">
        <v>1572</v>
      </c>
      <c r="E74" t="b">
        <f>IF(Table15[[#This Row],[Control Bundle]]=Table15[[#This Row],[Refactored Bundle]],TRUE,FALSE)</f>
        <v>1</v>
      </c>
      <c r="F7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4">
        <f>Table15[[#This Row],[Control Classpath Size]]-Table15[[#This Row],[Refactored Classpath Size]]</f>
        <v>2158</v>
      </c>
      <c r="H74" s="4">
        <f>IF(Table15[[#This Row],[Control Classpath Size]]=0,0,Table15[[#This Row],[Absolute Diff?]]/Table15[[#This Row],[Control Classpath Size]])</f>
        <v>0.5785522788203753</v>
      </c>
    </row>
    <row r="75" spans="1:8" x14ac:dyDescent="0.2">
      <c r="A75" t="s">
        <v>259</v>
      </c>
      <c r="B75">
        <v>2220</v>
      </c>
      <c r="C75" t="s">
        <v>259</v>
      </c>
      <c r="D75">
        <v>1441</v>
      </c>
      <c r="E75" t="b">
        <f>IF(Table15[[#This Row],[Control Bundle]]=Table15[[#This Row],[Refactored Bundle]],TRUE,FALSE)</f>
        <v>1</v>
      </c>
      <c r="F7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5">
        <f>Table15[[#This Row],[Control Classpath Size]]-Table15[[#This Row],[Refactored Classpath Size]]</f>
        <v>779</v>
      </c>
      <c r="H75" s="4">
        <f>IF(Table15[[#This Row],[Control Classpath Size]]=0,0,Table15[[#This Row],[Absolute Diff?]]/Table15[[#This Row],[Control Classpath Size]])</f>
        <v>0.35090090090090093</v>
      </c>
    </row>
    <row r="76" spans="1:8" x14ac:dyDescent="0.2">
      <c r="A76" t="s">
        <v>113</v>
      </c>
      <c r="B76">
        <v>824</v>
      </c>
      <c r="C76" t="s">
        <v>113</v>
      </c>
      <c r="D76">
        <v>672</v>
      </c>
      <c r="E76" t="b">
        <f>IF(Table15[[#This Row],[Control Bundle]]=Table15[[#This Row],[Refactored Bundle]],TRUE,FALSE)</f>
        <v>1</v>
      </c>
      <c r="F7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6">
        <f>Table15[[#This Row],[Control Classpath Size]]-Table15[[#This Row],[Refactored Classpath Size]]</f>
        <v>152</v>
      </c>
      <c r="H76" s="4">
        <f>IF(Table15[[#This Row],[Control Classpath Size]]=0,0,Table15[[#This Row],[Absolute Diff?]]/Table15[[#This Row],[Control Classpath Size]])</f>
        <v>0.18446601941747573</v>
      </c>
    </row>
    <row r="77" spans="1:8" x14ac:dyDescent="0.2">
      <c r="A77" t="s">
        <v>9</v>
      </c>
      <c r="B77">
        <v>984</v>
      </c>
      <c r="C77" t="s">
        <v>9</v>
      </c>
      <c r="D77">
        <v>5</v>
      </c>
      <c r="E77" t="b">
        <f>IF(Table15[[#This Row],[Control Bundle]]=Table15[[#This Row],[Refactored Bundle]],TRUE,FALSE)</f>
        <v>1</v>
      </c>
      <c r="F7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7">
        <f>Table15[[#This Row],[Control Classpath Size]]-Table15[[#This Row],[Refactored Classpath Size]]</f>
        <v>979</v>
      </c>
      <c r="H77" s="4">
        <f>IF(Table15[[#This Row],[Control Classpath Size]]=0,0,Table15[[#This Row],[Absolute Diff?]]/Table15[[#This Row],[Control Classpath Size]])</f>
        <v>0.99491869918699183</v>
      </c>
    </row>
    <row r="78" spans="1:8" x14ac:dyDescent="0.2">
      <c r="A78" t="s">
        <v>234</v>
      </c>
      <c r="B78">
        <v>3200</v>
      </c>
      <c r="C78" t="s">
        <v>234</v>
      </c>
      <c r="D78">
        <v>2026</v>
      </c>
      <c r="E78" t="b">
        <f>IF(Table15[[#This Row],[Control Bundle]]=Table15[[#This Row],[Refactored Bundle]],TRUE,FALSE)</f>
        <v>1</v>
      </c>
      <c r="F7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8">
        <f>Table15[[#This Row],[Control Classpath Size]]-Table15[[#This Row],[Refactored Classpath Size]]</f>
        <v>1174</v>
      </c>
      <c r="H78" s="4">
        <f>IF(Table15[[#This Row],[Control Classpath Size]]=0,0,Table15[[#This Row],[Absolute Diff?]]/Table15[[#This Row],[Control Classpath Size]])</f>
        <v>0.36687500000000001</v>
      </c>
    </row>
    <row r="79" spans="1:8" x14ac:dyDescent="0.2">
      <c r="A79" t="s">
        <v>275</v>
      </c>
      <c r="B79">
        <v>4764</v>
      </c>
      <c r="C79" t="s">
        <v>275</v>
      </c>
      <c r="D79">
        <v>1875</v>
      </c>
      <c r="E79" t="b">
        <f>IF(Table15[[#This Row],[Control Bundle]]=Table15[[#This Row],[Refactored Bundle]],TRUE,FALSE)</f>
        <v>1</v>
      </c>
      <c r="F7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79">
        <f>Table15[[#This Row],[Control Classpath Size]]-Table15[[#This Row],[Refactored Classpath Size]]</f>
        <v>2889</v>
      </c>
      <c r="H79" s="4">
        <f>IF(Table15[[#This Row],[Control Classpath Size]]=0,0,Table15[[#This Row],[Absolute Diff?]]/Table15[[#This Row],[Control Classpath Size]])</f>
        <v>0.60642317380352639</v>
      </c>
    </row>
    <row r="80" spans="1:8" x14ac:dyDescent="0.2">
      <c r="A80" t="s">
        <v>88</v>
      </c>
      <c r="B80">
        <v>4460</v>
      </c>
      <c r="C80" t="s">
        <v>88</v>
      </c>
      <c r="D80">
        <v>1777</v>
      </c>
      <c r="E80" t="b">
        <f>IF(Table15[[#This Row],[Control Bundle]]=Table15[[#This Row],[Refactored Bundle]],TRUE,FALSE)</f>
        <v>1</v>
      </c>
      <c r="F8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0">
        <f>Table15[[#This Row],[Control Classpath Size]]-Table15[[#This Row],[Refactored Classpath Size]]</f>
        <v>2683</v>
      </c>
      <c r="H80" s="4">
        <f>IF(Table15[[#This Row],[Control Classpath Size]]=0,0,Table15[[#This Row],[Absolute Diff?]]/Table15[[#This Row],[Control Classpath Size]])</f>
        <v>0.60156950672645737</v>
      </c>
    </row>
    <row r="81" spans="1:8" x14ac:dyDescent="0.2">
      <c r="A81" t="s">
        <v>300</v>
      </c>
      <c r="B81">
        <v>0</v>
      </c>
      <c r="C81" t="s">
        <v>300</v>
      </c>
      <c r="D81">
        <v>0</v>
      </c>
      <c r="E81" t="b">
        <f>IF(Table15[[#This Row],[Control Bundle]]=Table15[[#This Row],[Refactored Bundle]],TRUE,FALSE)</f>
        <v>1</v>
      </c>
      <c r="F8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1">
        <f>Table15[[#This Row],[Control Classpath Size]]-Table15[[#This Row],[Refactored Classpath Size]]</f>
        <v>0</v>
      </c>
      <c r="H81" s="4">
        <f>IF(Table15[[#This Row],[Control Classpath Size]]=0,0,Table15[[#This Row],[Absolute Diff?]]/Table15[[#This Row],[Control Classpath Size]])</f>
        <v>0</v>
      </c>
    </row>
    <row r="82" spans="1:8" x14ac:dyDescent="0.2">
      <c r="A82" t="s">
        <v>110</v>
      </c>
      <c r="B82">
        <v>5866</v>
      </c>
      <c r="C82" t="s">
        <v>110</v>
      </c>
      <c r="D82">
        <v>2246</v>
      </c>
      <c r="E82" t="b">
        <f>IF(Table15[[#This Row],[Control Bundle]]=Table15[[#This Row],[Refactored Bundle]],TRUE,FALSE)</f>
        <v>1</v>
      </c>
      <c r="F8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2">
        <f>Table15[[#This Row],[Control Classpath Size]]-Table15[[#This Row],[Refactored Classpath Size]]</f>
        <v>3620</v>
      </c>
      <c r="H82" s="4">
        <f>IF(Table15[[#This Row],[Control Classpath Size]]=0,0,Table15[[#This Row],[Absolute Diff?]]/Table15[[#This Row],[Control Classpath Size]])</f>
        <v>0.61711558131605859</v>
      </c>
    </row>
    <row r="83" spans="1:8" x14ac:dyDescent="0.2">
      <c r="A83" t="s">
        <v>313</v>
      </c>
      <c r="B83">
        <v>1141</v>
      </c>
      <c r="C83" t="s">
        <v>313</v>
      </c>
      <c r="D83">
        <v>83</v>
      </c>
      <c r="E83" t="b">
        <f>IF(Table15[[#This Row],[Control Bundle]]=Table15[[#This Row],[Refactored Bundle]],TRUE,FALSE)</f>
        <v>1</v>
      </c>
      <c r="F8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3">
        <f>Table15[[#This Row],[Control Classpath Size]]-Table15[[#This Row],[Refactored Classpath Size]]</f>
        <v>1058</v>
      </c>
      <c r="H83" s="4">
        <f>IF(Table15[[#This Row],[Control Classpath Size]]=0,0,Table15[[#This Row],[Absolute Diff?]]/Table15[[#This Row],[Control Classpath Size]])</f>
        <v>0.92725679228746716</v>
      </c>
    </row>
    <row r="84" spans="1:8" x14ac:dyDescent="0.2">
      <c r="A84" t="s">
        <v>124</v>
      </c>
      <c r="B84">
        <v>385</v>
      </c>
      <c r="C84" t="s">
        <v>124</v>
      </c>
      <c r="D84">
        <v>269</v>
      </c>
      <c r="E84" t="b">
        <f>IF(Table15[[#This Row],[Control Bundle]]=Table15[[#This Row],[Refactored Bundle]],TRUE,FALSE)</f>
        <v>1</v>
      </c>
      <c r="F8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4">
        <f>Table15[[#This Row],[Control Classpath Size]]-Table15[[#This Row],[Refactored Classpath Size]]</f>
        <v>116</v>
      </c>
      <c r="H84" s="4">
        <f>IF(Table15[[#This Row],[Control Classpath Size]]=0,0,Table15[[#This Row],[Absolute Diff?]]/Table15[[#This Row],[Control Classpath Size]])</f>
        <v>0.30129870129870129</v>
      </c>
    </row>
    <row r="85" spans="1:8" x14ac:dyDescent="0.2">
      <c r="A85" t="s">
        <v>60</v>
      </c>
      <c r="B85">
        <v>434</v>
      </c>
      <c r="C85" t="s">
        <v>60</v>
      </c>
      <c r="D85">
        <v>228</v>
      </c>
      <c r="E85" t="b">
        <f>IF(Table15[[#This Row],[Control Bundle]]=Table15[[#This Row],[Refactored Bundle]],TRUE,FALSE)</f>
        <v>1</v>
      </c>
      <c r="F8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5">
        <f>Table15[[#This Row],[Control Classpath Size]]-Table15[[#This Row],[Refactored Classpath Size]]</f>
        <v>206</v>
      </c>
      <c r="H85" s="4">
        <f>IF(Table15[[#This Row],[Control Classpath Size]]=0,0,Table15[[#This Row],[Absolute Diff?]]/Table15[[#This Row],[Control Classpath Size]])</f>
        <v>0.47465437788018433</v>
      </c>
    </row>
    <row r="86" spans="1:8" x14ac:dyDescent="0.2">
      <c r="A86" t="s">
        <v>73</v>
      </c>
      <c r="B86">
        <v>263</v>
      </c>
      <c r="C86" t="s">
        <v>73</v>
      </c>
      <c r="D86">
        <v>184</v>
      </c>
      <c r="E86" t="b">
        <f>IF(Table15[[#This Row],[Control Bundle]]=Table15[[#This Row],[Refactored Bundle]],TRUE,FALSE)</f>
        <v>1</v>
      </c>
      <c r="F8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6">
        <f>Table15[[#This Row],[Control Classpath Size]]-Table15[[#This Row],[Refactored Classpath Size]]</f>
        <v>79</v>
      </c>
      <c r="H86" s="4">
        <f>IF(Table15[[#This Row],[Control Classpath Size]]=0,0,Table15[[#This Row],[Absolute Diff?]]/Table15[[#This Row],[Control Classpath Size]])</f>
        <v>0.30038022813688214</v>
      </c>
    </row>
    <row r="87" spans="1:8" x14ac:dyDescent="0.2">
      <c r="A87" t="s">
        <v>61</v>
      </c>
      <c r="B87">
        <v>509</v>
      </c>
      <c r="C87" t="s">
        <v>61</v>
      </c>
      <c r="D87">
        <v>239</v>
      </c>
      <c r="E87" t="b">
        <f>IF(Table15[[#This Row],[Control Bundle]]=Table15[[#This Row],[Refactored Bundle]],TRUE,FALSE)</f>
        <v>1</v>
      </c>
      <c r="F8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7">
        <f>Table15[[#This Row],[Control Classpath Size]]-Table15[[#This Row],[Refactored Classpath Size]]</f>
        <v>270</v>
      </c>
      <c r="H87" s="4">
        <f>IF(Table15[[#This Row],[Control Classpath Size]]=0,0,Table15[[#This Row],[Absolute Diff?]]/Table15[[#This Row],[Control Classpath Size]])</f>
        <v>0.53045186640471509</v>
      </c>
    </row>
    <row r="88" spans="1:8" x14ac:dyDescent="0.2">
      <c r="A88" t="s">
        <v>289</v>
      </c>
      <c r="B88">
        <v>938</v>
      </c>
      <c r="C88" t="s">
        <v>289</v>
      </c>
      <c r="D88">
        <v>691</v>
      </c>
      <c r="E88" t="b">
        <f>IF(Table15[[#This Row],[Control Bundle]]=Table15[[#This Row],[Refactored Bundle]],TRUE,FALSE)</f>
        <v>1</v>
      </c>
      <c r="F8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88">
        <f>Table15[[#This Row],[Control Classpath Size]]-Table15[[#This Row],[Refactored Classpath Size]]</f>
        <v>247</v>
      </c>
      <c r="H88" s="4">
        <f>IF(Table15[[#This Row],[Control Classpath Size]]=0,0,Table15[[#This Row],[Absolute Diff?]]/Table15[[#This Row],[Control Classpath Size]])</f>
        <v>0.26332622601279315</v>
      </c>
    </row>
    <row r="89" spans="1:8" x14ac:dyDescent="0.2">
      <c r="A89" t="s">
        <v>284</v>
      </c>
      <c r="B89">
        <v>0</v>
      </c>
      <c r="C89" t="s">
        <v>284</v>
      </c>
      <c r="D89">
        <v>0</v>
      </c>
      <c r="E89" t="b">
        <f>IF(Table15[[#This Row],[Control Bundle]]=Table15[[#This Row],[Refactored Bundle]],TRUE,FALSE)</f>
        <v>1</v>
      </c>
      <c r="F8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9">
        <f>Table15[[#This Row],[Control Classpath Size]]-Table15[[#This Row],[Refactored Classpath Size]]</f>
        <v>0</v>
      </c>
      <c r="H89" s="4">
        <f>IF(Table15[[#This Row],[Control Classpath Size]]=0,0,Table15[[#This Row],[Absolute Diff?]]/Table15[[#This Row],[Control Classpath Size]])</f>
        <v>0</v>
      </c>
    </row>
    <row r="90" spans="1:8" x14ac:dyDescent="0.2">
      <c r="A90" t="s">
        <v>116</v>
      </c>
      <c r="B90">
        <v>0</v>
      </c>
      <c r="C90" t="s">
        <v>116</v>
      </c>
      <c r="D90">
        <v>0</v>
      </c>
      <c r="E90" t="b">
        <f>IF(Table15[[#This Row],[Control Bundle]]=Table15[[#This Row],[Refactored Bundle]],TRUE,FALSE)</f>
        <v>1</v>
      </c>
      <c r="F9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0">
        <f>Table15[[#This Row],[Control Classpath Size]]-Table15[[#This Row],[Refactored Classpath Size]]</f>
        <v>0</v>
      </c>
      <c r="H90" s="4">
        <f>IF(Table15[[#This Row],[Control Classpath Size]]=0,0,Table15[[#This Row],[Absolute Diff?]]/Table15[[#This Row],[Control Classpath Size]])</f>
        <v>0</v>
      </c>
    </row>
    <row r="91" spans="1:8" x14ac:dyDescent="0.2">
      <c r="A91" t="s">
        <v>359</v>
      </c>
      <c r="B91">
        <v>0</v>
      </c>
      <c r="C91" t="s">
        <v>359</v>
      </c>
      <c r="D91">
        <v>0</v>
      </c>
      <c r="E91" t="b">
        <f>IF(Table15[[#This Row],[Control Bundle]]=Table15[[#This Row],[Refactored Bundle]],TRUE,FALSE)</f>
        <v>1</v>
      </c>
      <c r="F9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1">
        <f>Table15[[#This Row],[Control Classpath Size]]-Table15[[#This Row],[Refactored Classpath Size]]</f>
        <v>0</v>
      </c>
      <c r="H91" s="4">
        <f>IF(Table15[[#This Row],[Control Classpath Size]]=0,0,Table15[[#This Row],[Absolute Diff?]]/Table15[[#This Row],[Control Classpath Size]])</f>
        <v>0</v>
      </c>
    </row>
    <row r="92" spans="1:8" x14ac:dyDescent="0.2">
      <c r="A92" t="s">
        <v>203</v>
      </c>
      <c r="B92">
        <v>1231</v>
      </c>
      <c r="C92" t="s">
        <v>203</v>
      </c>
      <c r="D92">
        <v>989</v>
      </c>
      <c r="E92" t="b">
        <f>IF(Table15[[#This Row],[Control Bundle]]=Table15[[#This Row],[Refactored Bundle]],TRUE,FALSE)</f>
        <v>1</v>
      </c>
      <c r="F9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2">
        <f>Table15[[#This Row],[Control Classpath Size]]-Table15[[#This Row],[Refactored Classpath Size]]</f>
        <v>242</v>
      </c>
      <c r="H92" s="4">
        <f>IF(Table15[[#This Row],[Control Classpath Size]]=0,0,Table15[[#This Row],[Absolute Diff?]]/Table15[[#This Row],[Control Classpath Size]])</f>
        <v>0.19658813972380179</v>
      </c>
    </row>
    <row r="93" spans="1:8" x14ac:dyDescent="0.2">
      <c r="A93" t="s">
        <v>128</v>
      </c>
      <c r="B93">
        <v>2195</v>
      </c>
      <c r="C93" t="s">
        <v>128</v>
      </c>
      <c r="D93">
        <v>1536</v>
      </c>
      <c r="E93" t="b">
        <f>IF(Table15[[#This Row],[Control Bundle]]=Table15[[#This Row],[Refactored Bundle]],TRUE,FALSE)</f>
        <v>1</v>
      </c>
      <c r="F9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3">
        <f>Table15[[#This Row],[Control Classpath Size]]-Table15[[#This Row],[Refactored Classpath Size]]</f>
        <v>659</v>
      </c>
      <c r="H93" s="4">
        <f>IF(Table15[[#This Row],[Control Classpath Size]]=0,0,Table15[[#This Row],[Absolute Diff?]]/Table15[[#This Row],[Control Classpath Size]])</f>
        <v>0.30022779043280184</v>
      </c>
    </row>
    <row r="94" spans="1:8" x14ac:dyDescent="0.2">
      <c r="A94" t="s">
        <v>156</v>
      </c>
      <c r="B94">
        <v>1851</v>
      </c>
      <c r="C94" t="s">
        <v>156</v>
      </c>
      <c r="D94">
        <v>1196</v>
      </c>
      <c r="E94" t="b">
        <f>IF(Table15[[#This Row],[Control Bundle]]=Table15[[#This Row],[Refactored Bundle]],TRUE,FALSE)</f>
        <v>1</v>
      </c>
      <c r="F9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4">
        <f>Table15[[#This Row],[Control Classpath Size]]-Table15[[#This Row],[Refactored Classpath Size]]</f>
        <v>655</v>
      </c>
      <c r="H94" s="4">
        <f>IF(Table15[[#This Row],[Control Classpath Size]]=0,0,Table15[[#This Row],[Absolute Diff?]]/Table15[[#This Row],[Control Classpath Size]])</f>
        <v>0.35386277687736356</v>
      </c>
    </row>
    <row r="95" spans="1:8" x14ac:dyDescent="0.2">
      <c r="A95" t="s">
        <v>306</v>
      </c>
      <c r="B95">
        <v>1925</v>
      </c>
      <c r="C95" t="s">
        <v>306</v>
      </c>
      <c r="D95">
        <v>1270</v>
      </c>
      <c r="E95" t="b">
        <f>IF(Table15[[#This Row],[Control Bundle]]=Table15[[#This Row],[Refactored Bundle]],TRUE,FALSE)</f>
        <v>1</v>
      </c>
      <c r="F9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5">
        <f>Table15[[#This Row],[Control Classpath Size]]-Table15[[#This Row],[Refactored Classpath Size]]</f>
        <v>655</v>
      </c>
      <c r="H95" s="4">
        <f>IF(Table15[[#This Row],[Control Classpath Size]]=0,0,Table15[[#This Row],[Absolute Diff?]]/Table15[[#This Row],[Control Classpath Size]])</f>
        <v>0.34025974025974026</v>
      </c>
    </row>
    <row r="96" spans="1:8" x14ac:dyDescent="0.2">
      <c r="A96" t="s">
        <v>57</v>
      </c>
      <c r="B96">
        <v>297</v>
      </c>
      <c r="C96" t="s">
        <v>57</v>
      </c>
      <c r="D96">
        <v>218</v>
      </c>
      <c r="E96" t="b">
        <f>IF(Table15[[#This Row],[Control Bundle]]=Table15[[#This Row],[Refactored Bundle]],TRUE,FALSE)</f>
        <v>1</v>
      </c>
      <c r="F9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6">
        <f>Table15[[#This Row],[Control Classpath Size]]-Table15[[#This Row],[Refactored Classpath Size]]</f>
        <v>79</v>
      </c>
      <c r="H96" s="4">
        <f>IF(Table15[[#This Row],[Control Classpath Size]]=0,0,Table15[[#This Row],[Absolute Diff?]]/Table15[[#This Row],[Control Classpath Size]])</f>
        <v>0.265993265993266</v>
      </c>
    </row>
    <row r="97" spans="1:8" x14ac:dyDescent="0.2">
      <c r="A97" t="s">
        <v>319</v>
      </c>
      <c r="B97">
        <v>252</v>
      </c>
      <c r="C97" t="s">
        <v>319</v>
      </c>
      <c r="D97">
        <v>173</v>
      </c>
      <c r="E97" t="b">
        <f>IF(Table15[[#This Row],[Control Bundle]]=Table15[[#This Row],[Refactored Bundle]],TRUE,FALSE)</f>
        <v>1</v>
      </c>
      <c r="F9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97">
        <f>Table15[[#This Row],[Control Classpath Size]]-Table15[[#This Row],[Refactored Classpath Size]]</f>
        <v>79</v>
      </c>
      <c r="H97" s="4">
        <f>IF(Table15[[#This Row],[Control Classpath Size]]=0,0,Table15[[#This Row],[Absolute Diff?]]/Table15[[#This Row],[Control Classpath Size]])</f>
        <v>0.31349206349206349</v>
      </c>
    </row>
    <row r="98" spans="1:8" x14ac:dyDescent="0.2">
      <c r="A98" t="s">
        <v>317</v>
      </c>
      <c r="B98">
        <v>117</v>
      </c>
      <c r="C98" t="s">
        <v>317</v>
      </c>
      <c r="D98">
        <v>117</v>
      </c>
      <c r="E98" t="b">
        <f>IF(Table15[[#This Row],[Control Bundle]]=Table15[[#This Row],[Refactored Bundle]],TRUE,FALSE)</f>
        <v>1</v>
      </c>
      <c r="F9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8">
        <f>Table15[[#This Row],[Control Classpath Size]]-Table15[[#This Row],[Refactored Classpath Size]]</f>
        <v>0</v>
      </c>
      <c r="H98" s="4">
        <f>IF(Table15[[#This Row],[Control Classpath Size]]=0,0,Table15[[#This Row],[Absolute Diff?]]/Table15[[#This Row],[Control Classpath Size]])</f>
        <v>0</v>
      </c>
    </row>
    <row r="99" spans="1:8" x14ac:dyDescent="0.2">
      <c r="A99" t="s">
        <v>362</v>
      </c>
      <c r="B99">
        <v>112</v>
      </c>
      <c r="C99" t="s">
        <v>362</v>
      </c>
      <c r="D99">
        <v>112</v>
      </c>
      <c r="E99" t="b">
        <f>IF(Table15[[#This Row],[Control Bundle]]=Table15[[#This Row],[Refactored Bundle]],TRUE,FALSE)</f>
        <v>1</v>
      </c>
      <c r="F9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9">
        <f>Table15[[#This Row],[Control Classpath Size]]-Table15[[#This Row],[Refactored Classpath Size]]</f>
        <v>0</v>
      </c>
      <c r="H99" s="4">
        <f>IF(Table15[[#This Row],[Control Classpath Size]]=0,0,Table15[[#This Row],[Absolute Diff?]]/Table15[[#This Row],[Control Classpath Size]])</f>
        <v>0</v>
      </c>
    </row>
    <row r="100" spans="1:8" x14ac:dyDescent="0.2">
      <c r="A100" t="s">
        <v>190</v>
      </c>
      <c r="B100">
        <v>0</v>
      </c>
      <c r="C100" t="s">
        <v>190</v>
      </c>
      <c r="D100">
        <v>0</v>
      </c>
      <c r="E100" t="b">
        <f>IF(Table15[[#This Row],[Control Bundle]]=Table15[[#This Row],[Refactored Bundle]],TRUE,FALSE)</f>
        <v>1</v>
      </c>
      <c r="F10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0">
        <f>Table15[[#This Row],[Control Classpath Size]]-Table15[[#This Row],[Refactored Classpath Size]]</f>
        <v>0</v>
      </c>
      <c r="H100" s="4">
        <f>IF(Table15[[#This Row],[Control Classpath Size]]=0,0,Table15[[#This Row],[Absolute Diff?]]/Table15[[#This Row],[Control Classpath Size]])</f>
        <v>0</v>
      </c>
    </row>
    <row r="101" spans="1:8" x14ac:dyDescent="0.2">
      <c r="A101" t="s">
        <v>291</v>
      </c>
      <c r="B101">
        <v>211</v>
      </c>
      <c r="C101" t="s">
        <v>291</v>
      </c>
      <c r="D101">
        <v>211</v>
      </c>
      <c r="E101" t="b">
        <f>IF(Table15[[#This Row],[Control Bundle]]=Table15[[#This Row],[Refactored Bundle]],TRUE,FALSE)</f>
        <v>1</v>
      </c>
      <c r="F10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1">
        <f>Table15[[#This Row],[Control Classpath Size]]-Table15[[#This Row],[Refactored Classpath Size]]</f>
        <v>0</v>
      </c>
      <c r="H101" s="4">
        <f>IF(Table15[[#This Row],[Control Classpath Size]]=0,0,Table15[[#This Row],[Absolute Diff?]]/Table15[[#This Row],[Control Classpath Size]])</f>
        <v>0</v>
      </c>
    </row>
    <row r="102" spans="1:8" x14ac:dyDescent="0.2">
      <c r="A102" t="s">
        <v>103</v>
      </c>
      <c r="B102">
        <v>99</v>
      </c>
      <c r="C102" t="s">
        <v>103</v>
      </c>
      <c r="D102">
        <v>99</v>
      </c>
      <c r="E102" t="b">
        <f>IF(Table15[[#This Row],[Control Bundle]]=Table15[[#This Row],[Refactored Bundle]],TRUE,FALSE)</f>
        <v>1</v>
      </c>
      <c r="F10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2">
        <f>Table15[[#This Row],[Control Classpath Size]]-Table15[[#This Row],[Refactored Classpath Size]]</f>
        <v>0</v>
      </c>
      <c r="H102" s="4">
        <f>IF(Table15[[#This Row],[Control Classpath Size]]=0,0,Table15[[#This Row],[Absolute Diff?]]/Table15[[#This Row],[Control Classpath Size]])</f>
        <v>0</v>
      </c>
    </row>
    <row r="103" spans="1:8" x14ac:dyDescent="0.2">
      <c r="A103" t="s">
        <v>168</v>
      </c>
      <c r="B103">
        <v>93</v>
      </c>
      <c r="C103" t="s">
        <v>168</v>
      </c>
      <c r="D103">
        <v>93</v>
      </c>
      <c r="E103" t="b">
        <f>IF(Table15[[#This Row],[Control Bundle]]=Table15[[#This Row],[Refactored Bundle]],TRUE,FALSE)</f>
        <v>1</v>
      </c>
      <c r="F10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3">
        <f>Table15[[#This Row],[Control Classpath Size]]-Table15[[#This Row],[Refactored Classpath Size]]</f>
        <v>0</v>
      </c>
      <c r="H103" s="4">
        <f>IF(Table15[[#This Row],[Control Classpath Size]]=0,0,Table15[[#This Row],[Absolute Diff?]]/Table15[[#This Row],[Control Classpath Size]])</f>
        <v>0</v>
      </c>
    </row>
    <row r="104" spans="1:8" x14ac:dyDescent="0.2">
      <c r="A104" t="s">
        <v>142</v>
      </c>
      <c r="B104">
        <v>172</v>
      </c>
      <c r="C104" t="s">
        <v>142</v>
      </c>
      <c r="D104">
        <v>172</v>
      </c>
      <c r="E104" t="b">
        <f>IF(Table15[[#This Row],[Control Bundle]]=Table15[[#This Row],[Refactored Bundle]],TRUE,FALSE)</f>
        <v>1</v>
      </c>
      <c r="F10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4">
        <f>Table15[[#This Row],[Control Classpath Size]]-Table15[[#This Row],[Refactored Classpath Size]]</f>
        <v>0</v>
      </c>
      <c r="H104" s="4">
        <f>IF(Table15[[#This Row],[Control Classpath Size]]=0,0,Table15[[#This Row],[Absolute Diff?]]/Table15[[#This Row],[Control Classpath Size]])</f>
        <v>0</v>
      </c>
    </row>
    <row r="105" spans="1:8" x14ac:dyDescent="0.2">
      <c r="A105" t="s">
        <v>77</v>
      </c>
      <c r="B105">
        <v>113</v>
      </c>
      <c r="C105" t="s">
        <v>77</v>
      </c>
      <c r="D105">
        <v>113</v>
      </c>
      <c r="E105" t="b">
        <f>IF(Table15[[#This Row],[Control Bundle]]=Table15[[#This Row],[Refactored Bundle]],TRUE,FALSE)</f>
        <v>1</v>
      </c>
      <c r="F10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5">
        <f>Table15[[#This Row],[Control Classpath Size]]-Table15[[#This Row],[Refactored Classpath Size]]</f>
        <v>0</v>
      </c>
      <c r="H105" s="4">
        <f>IF(Table15[[#This Row],[Control Classpath Size]]=0,0,Table15[[#This Row],[Absolute Diff?]]/Table15[[#This Row],[Control Classpath Size]])</f>
        <v>0</v>
      </c>
    </row>
    <row r="106" spans="1:8" x14ac:dyDescent="0.2">
      <c r="A106" t="s">
        <v>270</v>
      </c>
      <c r="B106">
        <v>136</v>
      </c>
      <c r="C106" t="s">
        <v>270</v>
      </c>
      <c r="D106">
        <v>136</v>
      </c>
      <c r="E106" t="b">
        <f>IF(Table15[[#This Row],[Control Bundle]]=Table15[[#This Row],[Refactored Bundle]],TRUE,FALSE)</f>
        <v>1</v>
      </c>
      <c r="F10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6">
        <f>Table15[[#This Row],[Control Classpath Size]]-Table15[[#This Row],[Refactored Classpath Size]]</f>
        <v>0</v>
      </c>
      <c r="H106" s="4">
        <f>IF(Table15[[#This Row],[Control Classpath Size]]=0,0,Table15[[#This Row],[Absolute Diff?]]/Table15[[#This Row],[Control Classpath Size]])</f>
        <v>0</v>
      </c>
    </row>
    <row r="107" spans="1:8" x14ac:dyDescent="0.2">
      <c r="A107" t="s">
        <v>98</v>
      </c>
      <c r="B107">
        <v>190</v>
      </c>
      <c r="C107" t="s">
        <v>98</v>
      </c>
      <c r="D107">
        <v>190</v>
      </c>
      <c r="E107" t="b">
        <f>IF(Table15[[#This Row],[Control Bundle]]=Table15[[#This Row],[Refactored Bundle]],TRUE,FALSE)</f>
        <v>1</v>
      </c>
      <c r="F10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7">
        <f>Table15[[#This Row],[Control Classpath Size]]-Table15[[#This Row],[Refactored Classpath Size]]</f>
        <v>0</v>
      </c>
      <c r="H107" s="4">
        <f>IF(Table15[[#This Row],[Control Classpath Size]]=0,0,Table15[[#This Row],[Absolute Diff?]]/Table15[[#This Row],[Control Classpath Size]])</f>
        <v>0</v>
      </c>
    </row>
    <row r="108" spans="1:8" x14ac:dyDescent="0.2">
      <c r="A108" t="s">
        <v>5</v>
      </c>
      <c r="B108">
        <v>1407</v>
      </c>
      <c r="C108" t="s">
        <v>5</v>
      </c>
      <c r="D108">
        <v>980</v>
      </c>
      <c r="E108" t="b">
        <f>IF(Table15[[#This Row],[Control Bundle]]=Table15[[#This Row],[Refactored Bundle]],TRUE,FALSE)</f>
        <v>1</v>
      </c>
      <c r="F10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08">
        <f>Table15[[#This Row],[Control Classpath Size]]-Table15[[#This Row],[Refactored Classpath Size]]</f>
        <v>427</v>
      </c>
      <c r="H108" s="4">
        <f>IF(Table15[[#This Row],[Control Classpath Size]]=0,0,Table15[[#This Row],[Absolute Diff?]]/Table15[[#This Row],[Control Classpath Size]])</f>
        <v>0.30348258706467662</v>
      </c>
    </row>
    <row r="109" spans="1:8" x14ac:dyDescent="0.2">
      <c r="A109" t="s">
        <v>102</v>
      </c>
      <c r="B109">
        <v>660</v>
      </c>
      <c r="C109" t="s">
        <v>102</v>
      </c>
      <c r="D109">
        <v>660</v>
      </c>
      <c r="E109" t="b">
        <f>IF(Table15[[#This Row],[Control Bundle]]=Table15[[#This Row],[Refactored Bundle]],TRUE,FALSE)</f>
        <v>1</v>
      </c>
      <c r="F10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9">
        <f>Table15[[#This Row],[Control Classpath Size]]-Table15[[#This Row],[Refactored Classpath Size]]</f>
        <v>0</v>
      </c>
      <c r="H109" s="4">
        <f>IF(Table15[[#This Row],[Control Classpath Size]]=0,0,Table15[[#This Row],[Absolute Diff?]]/Table15[[#This Row],[Control Classpath Size]])</f>
        <v>0</v>
      </c>
    </row>
    <row r="110" spans="1:8" x14ac:dyDescent="0.2">
      <c r="A110" t="s">
        <v>93</v>
      </c>
      <c r="B110">
        <v>313</v>
      </c>
      <c r="C110" t="s">
        <v>93</v>
      </c>
      <c r="D110">
        <v>234</v>
      </c>
      <c r="E110" t="b">
        <f>IF(Table15[[#This Row],[Control Bundle]]=Table15[[#This Row],[Refactored Bundle]],TRUE,FALSE)</f>
        <v>1</v>
      </c>
      <c r="F11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10">
        <f>Table15[[#This Row],[Control Classpath Size]]-Table15[[#This Row],[Refactored Classpath Size]]</f>
        <v>79</v>
      </c>
      <c r="H110" s="4">
        <f>IF(Table15[[#This Row],[Control Classpath Size]]=0,0,Table15[[#This Row],[Absolute Diff?]]/Table15[[#This Row],[Control Classpath Size]])</f>
        <v>0.25239616613418531</v>
      </c>
    </row>
    <row r="111" spans="1:8" x14ac:dyDescent="0.2">
      <c r="A111" t="s">
        <v>194</v>
      </c>
      <c r="B111">
        <v>271</v>
      </c>
      <c r="C111" t="s">
        <v>194</v>
      </c>
      <c r="D111">
        <v>271</v>
      </c>
      <c r="E111" t="b">
        <f>IF(Table15[[#This Row],[Control Bundle]]=Table15[[#This Row],[Refactored Bundle]],TRUE,FALSE)</f>
        <v>1</v>
      </c>
      <c r="F1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1">
        <f>Table15[[#This Row],[Control Classpath Size]]-Table15[[#This Row],[Refactored Classpath Size]]</f>
        <v>0</v>
      </c>
      <c r="H111" s="4">
        <f>IF(Table15[[#This Row],[Control Classpath Size]]=0,0,Table15[[#This Row],[Absolute Diff?]]/Table15[[#This Row],[Control Classpath Size]])</f>
        <v>0</v>
      </c>
    </row>
    <row r="112" spans="1:8" x14ac:dyDescent="0.2">
      <c r="A112" t="s">
        <v>152</v>
      </c>
      <c r="B112">
        <v>141</v>
      </c>
      <c r="C112" t="s">
        <v>152</v>
      </c>
      <c r="D112">
        <v>141</v>
      </c>
      <c r="E112" t="b">
        <f>IF(Table15[[#This Row],[Control Bundle]]=Table15[[#This Row],[Refactored Bundle]],TRUE,FALSE)</f>
        <v>1</v>
      </c>
      <c r="F1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2">
        <f>Table15[[#This Row],[Control Classpath Size]]-Table15[[#This Row],[Refactored Classpath Size]]</f>
        <v>0</v>
      </c>
      <c r="H112" s="4">
        <f>IF(Table15[[#This Row],[Control Classpath Size]]=0,0,Table15[[#This Row],[Absolute Diff?]]/Table15[[#This Row],[Control Classpath Size]])</f>
        <v>0</v>
      </c>
    </row>
    <row r="113" spans="1:8" x14ac:dyDescent="0.2">
      <c r="A113" t="s">
        <v>10</v>
      </c>
      <c r="B113">
        <v>107</v>
      </c>
      <c r="C113" t="s">
        <v>10</v>
      </c>
      <c r="D113">
        <v>107</v>
      </c>
      <c r="E113" t="b">
        <f>IF(Table15[[#This Row],[Control Bundle]]=Table15[[#This Row],[Refactored Bundle]],TRUE,FALSE)</f>
        <v>1</v>
      </c>
      <c r="F1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3">
        <f>Table15[[#This Row],[Control Classpath Size]]-Table15[[#This Row],[Refactored Classpath Size]]</f>
        <v>0</v>
      </c>
      <c r="H113" s="4">
        <f>IF(Table15[[#This Row],[Control Classpath Size]]=0,0,Table15[[#This Row],[Absolute Diff?]]/Table15[[#This Row],[Control Classpath Size]])</f>
        <v>0</v>
      </c>
    </row>
    <row r="114" spans="1:8" x14ac:dyDescent="0.2">
      <c r="A114" t="s">
        <v>36</v>
      </c>
      <c r="B114">
        <v>180</v>
      </c>
      <c r="C114" t="s">
        <v>36</v>
      </c>
      <c r="D114">
        <v>180</v>
      </c>
      <c r="E114" t="b">
        <f>IF(Table15[[#This Row],[Control Bundle]]=Table15[[#This Row],[Refactored Bundle]],TRUE,FALSE)</f>
        <v>1</v>
      </c>
      <c r="F1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4">
        <f>Table15[[#This Row],[Control Classpath Size]]-Table15[[#This Row],[Refactored Classpath Size]]</f>
        <v>0</v>
      </c>
      <c r="H114" s="4">
        <f>IF(Table15[[#This Row],[Control Classpath Size]]=0,0,Table15[[#This Row],[Absolute Diff?]]/Table15[[#This Row],[Control Classpath Size]])</f>
        <v>0</v>
      </c>
    </row>
    <row r="115" spans="1:8" x14ac:dyDescent="0.2">
      <c r="A115" t="s">
        <v>244</v>
      </c>
      <c r="B115">
        <v>180</v>
      </c>
      <c r="C115" t="s">
        <v>244</v>
      </c>
      <c r="D115">
        <v>180</v>
      </c>
      <c r="E115" t="b">
        <f>IF(Table15[[#This Row],[Control Bundle]]=Table15[[#This Row],[Refactored Bundle]],TRUE,FALSE)</f>
        <v>1</v>
      </c>
      <c r="F11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5">
        <f>Table15[[#This Row],[Control Classpath Size]]-Table15[[#This Row],[Refactored Classpath Size]]</f>
        <v>0</v>
      </c>
      <c r="H115" s="4">
        <f>IF(Table15[[#This Row],[Control Classpath Size]]=0,0,Table15[[#This Row],[Absolute Diff?]]/Table15[[#This Row],[Control Classpath Size]])</f>
        <v>0</v>
      </c>
    </row>
    <row r="116" spans="1:8" x14ac:dyDescent="0.2">
      <c r="A116" t="s">
        <v>368</v>
      </c>
      <c r="B116">
        <v>294</v>
      </c>
      <c r="C116" t="s">
        <v>368</v>
      </c>
      <c r="D116">
        <v>215</v>
      </c>
      <c r="E116" t="b">
        <f>IF(Table15[[#This Row],[Control Bundle]]=Table15[[#This Row],[Refactored Bundle]],TRUE,FALSE)</f>
        <v>1</v>
      </c>
      <c r="F11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16">
        <f>Table15[[#This Row],[Control Classpath Size]]-Table15[[#This Row],[Refactored Classpath Size]]</f>
        <v>79</v>
      </c>
      <c r="H116" s="4">
        <f>IF(Table15[[#This Row],[Control Classpath Size]]=0,0,Table15[[#This Row],[Absolute Diff?]]/Table15[[#This Row],[Control Classpath Size]])</f>
        <v>0.2687074829931973</v>
      </c>
    </row>
    <row r="117" spans="1:8" x14ac:dyDescent="0.2">
      <c r="A117" t="s">
        <v>266</v>
      </c>
      <c r="B117">
        <v>12</v>
      </c>
      <c r="C117" t="s">
        <v>266</v>
      </c>
      <c r="D117">
        <v>12</v>
      </c>
      <c r="E117" t="b">
        <f>IF(Table15[[#This Row],[Control Bundle]]=Table15[[#This Row],[Refactored Bundle]],TRUE,FALSE)</f>
        <v>1</v>
      </c>
      <c r="F11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7">
        <f>Table15[[#This Row],[Control Classpath Size]]-Table15[[#This Row],[Refactored Classpath Size]]</f>
        <v>0</v>
      </c>
      <c r="H117" s="4">
        <f>IF(Table15[[#This Row],[Control Classpath Size]]=0,0,Table15[[#This Row],[Absolute Diff?]]/Table15[[#This Row],[Control Classpath Size]])</f>
        <v>0</v>
      </c>
    </row>
    <row r="118" spans="1:8" x14ac:dyDescent="0.2">
      <c r="A118" t="s">
        <v>143</v>
      </c>
      <c r="B118">
        <v>0</v>
      </c>
      <c r="C118" t="s">
        <v>143</v>
      </c>
      <c r="D118">
        <v>0</v>
      </c>
      <c r="E118" t="b">
        <f>IF(Table15[[#This Row],[Control Bundle]]=Table15[[#This Row],[Refactored Bundle]],TRUE,FALSE)</f>
        <v>1</v>
      </c>
      <c r="F1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8">
        <f>Table15[[#This Row],[Control Classpath Size]]-Table15[[#This Row],[Refactored Classpath Size]]</f>
        <v>0</v>
      </c>
      <c r="H118" s="4">
        <f>IF(Table15[[#This Row],[Control Classpath Size]]=0,0,Table15[[#This Row],[Absolute Diff?]]/Table15[[#This Row],[Control Classpath Size]])</f>
        <v>0</v>
      </c>
    </row>
    <row r="119" spans="1:8" x14ac:dyDescent="0.2">
      <c r="A119" t="s">
        <v>268</v>
      </c>
      <c r="B119">
        <v>137</v>
      </c>
      <c r="C119" t="s">
        <v>268</v>
      </c>
      <c r="D119">
        <v>137</v>
      </c>
      <c r="E119" t="b">
        <f>IF(Table15[[#This Row],[Control Bundle]]=Table15[[#This Row],[Refactored Bundle]],TRUE,FALSE)</f>
        <v>1</v>
      </c>
      <c r="F11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9">
        <f>Table15[[#This Row],[Control Classpath Size]]-Table15[[#This Row],[Refactored Classpath Size]]</f>
        <v>0</v>
      </c>
      <c r="H119" s="4">
        <f>IF(Table15[[#This Row],[Control Classpath Size]]=0,0,Table15[[#This Row],[Absolute Diff?]]/Table15[[#This Row],[Control Classpath Size]])</f>
        <v>0</v>
      </c>
    </row>
    <row r="120" spans="1:8" x14ac:dyDescent="0.2">
      <c r="A120" t="s">
        <v>37</v>
      </c>
      <c r="B120">
        <v>729</v>
      </c>
      <c r="C120" t="s">
        <v>37</v>
      </c>
      <c r="D120">
        <v>544</v>
      </c>
      <c r="E120" t="b">
        <f>IF(Table15[[#This Row],[Control Bundle]]=Table15[[#This Row],[Refactored Bundle]],TRUE,FALSE)</f>
        <v>1</v>
      </c>
      <c r="F12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0">
        <f>Table15[[#This Row],[Control Classpath Size]]-Table15[[#This Row],[Refactored Classpath Size]]</f>
        <v>185</v>
      </c>
      <c r="H120" s="4">
        <f>IF(Table15[[#This Row],[Control Classpath Size]]=0,0,Table15[[#This Row],[Absolute Diff?]]/Table15[[#This Row],[Control Classpath Size]])</f>
        <v>0.25377229080932784</v>
      </c>
    </row>
    <row r="121" spans="1:8" x14ac:dyDescent="0.2">
      <c r="A121" t="s">
        <v>122</v>
      </c>
      <c r="B121">
        <v>248</v>
      </c>
      <c r="C121" t="s">
        <v>122</v>
      </c>
      <c r="D121">
        <v>248</v>
      </c>
      <c r="E121" t="b">
        <f>IF(Table15[[#This Row],[Control Bundle]]=Table15[[#This Row],[Refactored Bundle]],TRUE,FALSE)</f>
        <v>1</v>
      </c>
      <c r="F12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1">
        <f>Table15[[#This Row],[Control Classpath Size]]-Table15[[#This Row],[Refactored Classpath Size]]</f>
        <v>0</v>
      </c>
      <c r="H121" s="4">
        <f>IF(Table15[[#This Row],[Control Classpath Size]]=0,0,Table15[[#This Row],[Absolute Diff?]]/Table15[[#This Row],[Control Classpath Size]])</f>
        <v>0</v>
      </c>
    </row>
    <row r="122" spans="1:8" x14ac:dyDescent="0.2">
      <c r="A122" t="s">
        <v>342</v>
      </c>
      <c r="B122">
        <v>198</v>
      </c>
      <c r="C122" t="s">
        <v>342</v>
      </c>
      <c r="D122">
        <v>198</v>
      </c>
      <c r="E122" t="b">
        <f>IF(Table15[[#This Row],[Control Bundle]]=Table15[[#This Row],[Refactored Bundle]],TRUE,FALSE)</f>
        <v>1</v>
      </c>
      <c r="F12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2">
        <f>Table15[[#This Row],[Control Classpath Size]]-Table15[[#This Row],[Refactored Classpath Size]]</f>
        <v>0</v>
      </c>
      <c r="H122" s="4">
        <f>IF(Table15[[#This Row],[Control Classpath Size]]=0,0,Table15[[#This Row],[Absolute Diff?]]/Table15[[#This Row],[Control Classpath Size]])</f>
        <v>0</v>
      </c>
    </row>
    <row r="123" spans="1:8" x14ac:dyDescent="0.2">
      <c r="A123" t="s">
        <v>366</v>
      </c>
      <c r="B123">
        <v>866</v>
      </c>
      <c r="C123" t="s">
        <v>366</v>
      </c>
      <c r="D123">
        <v>436</v>
      </c>
      <c r="E123" t="b">
        <f>IF(Table15[[#This Row],[Control Bundle]]=Table15[[#This Row],[Refactored Bundle]],TRUE,FALSE)</f>
        <v>1</v>
      </c>
      <c r="F12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3">
        <f>Table15[[#This Row],[Control Classpath Size]]-Table15[[#This Row],[Refactored Classpath Size]]</f>
        <v>430</v>
      </c>
      <c r="H123" s="4">
        <f>IF(Table15[[#This Row],[Control Classpath Size]]=0,0,Table15[[#This Row],[Absolute Diff?]]/Table15[[#This Row],[Control Classpath Size]])</f>
        <v>0.49653579676674364</v>
      </c>
    </row>
    <row r="124" spans="1:8" x14ac:dyDescent="0.2">
      <c r="A124" t="s">
        <v>86</v>
      </c>
      <c r="B124">
        <v>372</v>
      </c>
      <c r="C124" t="s">
        <v>86</v>
      </c>
      <c r="D124">
        <v>372</v>
      </c>
      <c r="E124" t="b">
        <f>IF(Table15[[#This Row],[Control Bundle]]=Table15[[#This Row],[Refactored Bundle]],TRUE,FALSE)</f>
        <v>1</v>
      </c>
      <c r="F12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4">
        <f>Table15[[#This Row],[Control Classpath Size]]-Table15[[#This Row],[Refactored Classpath Size]]</f>
        <v>0</v>
      </c>
      <c r="H124" s="4">
        <f>IF(Table15[[#This Row],[Control Classpath Size]]=0,0,Table15[[#This Row],[Absolute Diff?]]/Table15[[#This Row],[Control Classpath Size]])</f>
        <v>0</v>
      </c>
    </row>
    <row r="125" spans="1:8" x14ac:dyDescent="0.2">
      <c r="A125" t="s">
        <v>343</v>
      </c>
      <c r="B125">
        <v>438</v>
      </c>
      <c r="C125" t="s">
        <v>343</v>
      </c>
      <c r="D125">
        <v>438</v>
      </c>
      <c r="E125" t="b">
        <f>IF(Table15[[#This Row],[Control Bundle]]=Table15[[#This Row],[Refactored Bundle]],TRUE,FALSE)</f>
        <v>1</v>
      </c>
      <c r="F12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5">
        <f>Table15[[#This Row],[Control Classpath Size]]-Table15[[#This Row],[Refactored Classpath Size]]</f>
        <v>0</v>
      </c>
      <c r="H125" s="4">
        <f>IF(Table15[[#This Row],[Control Classpath Size]]=0,0,Table15[[#This Row],[Absolute Diff?]]/Table15[[#This Row],[Control Classpath Size]])</f>
        <v>0</v>
      </c>
    </row>
    <row r="126" spans="1:8" x14ac:dyDescent="0.2">
      <c r="A126" t="s">
        <v>346</v>
      </c>
      <c r="B126">
        <v>1082</v>
      </c>
      <c r="C126" t="s">
        <v>346</v>
      </c>
      <c r="D126">
        <v>840</v>
      </c>
      <c r="E126" t="b">
        <f>IF(Table15[[#This Row],[Control Bundle]]=Table15[[#This Row],[Refactored Bundle]],TRUE,FALSE)</f>
        <v>1</v>
      </c>
      <c r="F12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6">
        <f>Table15[[#This Row],[Control Classpath Size]]-Table15[[#This Row],[Refactored Classpath Size]]</f>
        <v>242</v>
      </c>
      <c r="H126" s="4">
        <f>IF(Table15[[#This Row],[Control Classpath Size]]=0,0,Table15[[#This Row],[Absolute Diff?]]/Table15[[#This Row],[Control Classpath Size]])</f>
        <v>0.22365988909426987</v>
      </c>
    </row>
    <row r="127" spans="1:8" x14ac:dyDescent="0.2">
      <c r="A127" t="s">
        <v>92</v>
      </c>
      <c r="B127">
        <v>1193</v>
      </c>
      <c r="C127" t="s">
        <v>92</v>
      </c>
      <c r="D127">
        <v>917</v>
      </c>
      <c r="E127" t="b">
        <f>IF(Table15[[#This Row],[Control Bundle]]=Table15[[#This Row],[Refactored Bundle]],TRUE,FALSE)</f>
        <v>1</v>
      </c>
      <c r="F12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7">
        <f>Table15[[#This Row],[Control Classpath Size]]-Table15[[#This Row],[Refactored Classpath Size]]</f>
        <v>276</v>
      </c>
      <c r="H127" s="4">
        <f>IF(Table15[[#This Row],[Control Classpath Size]]=0,0,Table15[[#This Row],[Absolute Diff?]]/Table15[[#This Row],[Control Classpath Size]])</f>
        <v>0.23134953897736799</v>
      </c>
    </row>
    <row r="128" spans="1:8" x14ac:dyDescent="0.2">
      <c r="A128" t="s">
        <v>337</v>
      </c>
      <c r="B128">
        <v>708</v>
      </c>
      <c r="C128" t="s">
        <v>337</v>
      </c>
      <c r="D128">
        <v>590</v>
      </c>
      <c r="E128" t="b">
        <f>IF(Table15[[#This Row],[Control Bundle]]=Table15[[#This Row],[Refactored Bundle]],TRUE,FALSE)</f>
        <v>1</v>
      </c>
      <c r="F12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8">
        <f>Table15[[#This Row],[Control Classpath Size]]-Table15[[#This Row],[Refactored Classpath Size]]</f>
        <v>118</v>
      </c>
      <c r="H128" s="4">
        <f>IF(Table15[[#This Row],[Control Classpath Size]]=0,0,Table15[[#This Row],[Absolute Diff?]]/Table15[[#This Row],[Control Classpath Size]])</f>
        <v>0.16666666666666666</v>
      </c>
    </row>
    <row r="129" spans="1:8" x14ac:dyDescent="0.2">
      <c r="A129" t="s">
        <v>34</v>
      </c>
      <c r="B129">
        <v>568</v>
      </c>
      <c r="C129" t="s">
        <v>34</v>
      </c>
      <c r="D129">
        <v>564</v>
      </c>
      <c r="E129" t="b">
        <f>IF(Table15[[#This Row],[Control Bundle]]=Table15[[#This Row],[Refactored Bundle]],TRUE,FALSE)</f>
        <v>1</v>
      </c>
      <c r="F12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29">
        <f>Table15[[#This Row],[Control Classpath Size]]-Table15[[#This Row],[Refactored Classpath Size]]</f>
        <v>4</v>
      </c>
      <c r="H129" s="4">
        <f>IF(Table15[[#This Row],[Control Classpath Size]]=0,0,Table15[[#This Row],[Absolute Diff?]]/Table15[[#This Row],[Control Classpath Size]])</f>
        <v>7.0422535211267607E-3</v>
      </c>
    </row>
    <row r="130" spans="1:8" x14ac:dyDescent="0.2">
      <c r="A130" t="s">
        <v>63</v>
      </c>
      <c r="B130">
        <v>416</v>
      </c>
      <c r="C130" t="s">
        <v>63</v>
      </c>
      <c r="D130">
        <v>337</v>
      </c>
      <c r="E130" t="b">
        <f>IF(Table15[[#This Row],[Control Bundle]]=Table15[[#This Row],[Refactored Bundle]],TRUE,FALSE)</f>
        <v>1</v>
      </c>
      <c r="F13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0">
        <f>Table15[[#This Row],[Control Classpath Size]]-Table15[[#This Row],[Refactored Classpath Size]]</f>
        <v>79</v>
      </c>
      <c r="H130" s="4">
        <f>IF(Table15[[#This Row],[Control Classpath Size]]=0,0,Table15[[#This Row],[Absolute Diff?]]/Table15[[#This Row],[Control Classpath Size]])</f>
        <v>0.18990384615384615</v>
      </c>
    </row>
    <row r="131" spans="1:8" x14ac:dyDescent="0.2">
      <c r="A131" t="s">
        <v>145</v>
      </c>
      <c r="B131">
        <v>2331</v>
      </c>
      <c r="C131" t="s">
        <v>145</v>
      </c>
      <c r="D131">
        <v>1235</v>
      </c>
      <c r="E131" t="b">
        <f>IF(Table15[[#This Row],[Control Bundle]]=Table15[[#This Row],[Refactored Bundle]],TRUE,FALSE)</f>
        <v>1</v>
      </c>
      <c r="F13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1">
        <f>Table15[[#This Row],[Control Classpath Size]]-Table15[[#This Row],[Refactored Classpath Size]]</f>
        <v>1096</v>
      </c>
      <c r="H131" s="4">
        <f>IF(Table15[[#This Row],[Control Classpath Size]]=0,0,Table15[[#This Row],[Absolute Diff?]]/Table15[[#This Row],[Control Classpath Size]])</f>
        <v>0.47018447018447018</v>
      </c>
    </row>
    <row r="132" spans="1:8" x14ac:dyDescent="0.2">
      <c r="A132" t="s">
        <v>352</v>
      </c>
      <c r="B132">
        <v>101</v>
      </c>
      <c r="C132" t="s">
        <v>352</v>
      </c>
      <c r="D132">
        <v>101</v>
      </c>
      <c r="E132" t="b">
        <f>IF(Table15[[#This Row],[Control Bundle]]=Table15[[#This Row],[Refactored Bundle]],TRUE,FALSE)</f>
        <v>1</v>
      </c>
      <c r="F13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2">
        <f>Table15[[#This Row],[Control Classpath Size]]-Table15[[#This Row],[Refactored Classpath Size]]</f>
        <v>0</v>
      </c>
      <c r="H132" s="4">
        <f>IF(Table15[[#This Row],[Control Classpath Size]]=0,0,Table15[[#This Row],[Absolute Diff?]]/Table15[[#This Row],[Control Classpath Size]])</f>
        <v>0</v>
      </c>
    </row>
    <row r="133" spans="1:8" x14ac:dyDescent="0.2">
      <c r="A133" t="s">
        <v>47</v>
      </c>
      <c r="B133">
        <v>380</v>
      </c>
      <c r="C133" t="s">
        <v>47</v>
      </c>
      <c r="D133">
        <v>380</v>
      </c>
      <c r="E133" t="b">
        <f>IF(Table15[[#This Row],[Control Bundle]]=Table15[[#This Row],[Refactored Bundle]],TRUE,FALSE)</f>
        <v>1</v>
      </c>
      <c r="F13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3">
        <f>Table15[[#This Row],[Control Classpath Size]]-Table15[[#This Row],[Refactored Classpath Size]]</f>
        <v>0</v>
      </c>
      <c r="H133" s="4">
        <f>IF(Table15[[#This Row],[Control Classpath Size]]=0,0,Table15[[#This Row],[Absolute Diff?]]/Table15[[#This Row],[Control Classpath Size]])</f>
        <v>0</v>
      </c>
    </row>
    <row r="134" spans="1:8" x14ac:dyDescent="0.2">
      <c r="A134" t="s">
        <v>24</v>
      </c>
      <c r="B134">
        <v>589</v>
      </c>
      <c r="C134" t="s">
        <v>24</v>
      </c>
      <c r="D134">
        <v>408</v>
      </c>
      <c r="E134" t="b">
        <f>IF(Table15[[#This Row],[Control Bundle]]=Table15[[#This Row],[Refactored Bundle]],TRUE,FALSE)</f>
        <v>1</v>
      </c>
      <c r="F13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4">
        <f>Table15[[#This Row],[Control Classpath Size]]-Table15[[#This Row],[Refactored Classpath Size]]</f>
        <v>181</v>
      </c>
      <c r="H134" s="4">
        <f>IF(Table15[[#This Row],[Control Classpath Size]]=0,0,Table15[[#This Row],[Absolute Diff?]]/Table15[[#This Row],[Control Classpath Size]])</f>
        <v>0.30730050933786079</v>
      </c>
    </row>
    <row r="135" spans="1:8" x14ac:dyDescent="0.2">
      <c r="A135" t="s">
        <v>262</v>
      </c>
      <c r="B135">
        <v>380</v>
      </c>
      <c r="C135" t="s">
        <v>262</v>
      </c>
      <c r="D135">
        <v>341</v>
      </c>
      <c r="E135" t="b">
        <f>IF(Table15[[#This Row],[Control Bundle]]=Table15[[#This Row],[Refactored Bundle]],TRUE,FALSE)</f>
        <v>1</v>
      </c>
      <c r="F13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5">
        <f>Table15[[#This Row],[Control Classpath Size]]-Table15[[#This Row],[Refactored Classpath Size]]</f>
        <v>39</v>
      </c>
      <c r="H135" s="4">
        <f>IF(Table15[[#This Row],[Control Classpath Size]]=0,0,Table15[[#This Row],[Absolute Diff?]]/Table15[[#This Row],[Control Classpath Size]])</f>
        <v>0.10263157894736842</v>
      </c>
    </row>
    <row r="136" spans="1:8" x14ac:dyDescent="0.2">
      <c r="A136" t="s">
        <v>347</v>
      </c>
      <c r="B136">
        <v>1050</v>
      </c>
      <c r="C136" t="s">
        <v>347</v>
      </c>
      <c r="D136">
        <v>1009</v>
      </c>
      <c r="E136" t="b">
        <f>IF(Table15[[#This Row],[Control Bundle]]=Table15[[#This Row],[Refactored Bundle]],TRUE,FALSE)</f>
        <v>1</v>
      </c>
      <c r="F13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6">
        <f>Table15[[#This Row],[Control Classpath Size]]-Table15[[#This Row],[Refactored Classpath Size]]</f>
        <v>41</v>
      </c>
      <c r="H136" s="4">
        <f>IF(Table15[[#This Row],[Control Classpath Size]]=0,0,Table15[[#This Row],[Absolute Diff?]]/Table15[[#This Row],[Control Classpath Size]])</f>
        <v>3.9047619047619046E-2</v>
      </c>
    </row>
    <row r="137" spans="1:8" x14ac:dyDescent="0.2">
      <c r="A137" t="s">
        <v>137</v>
      </c>
      <c r="B137">
        <v>538</v>
      </c>
      <c r="C137" t="s">
        <v>137</v>
      </c>
      <c r="D137">
        <v>538</v>
      </c>
      <c r="E137" t="b">
        <f>IF(Table15[[#This Row],[Control Bundle]]=Table15[[#This Row],[Refactored Bundle]],TRUE,FALSE)</f>
        <v>1</v>
      </c>
      <c r="F13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7">
        <f>Table15[[#This Row],[Control Classpath Size]]-Table15[[#This Row],[Refactored Classpath Size]]</f>
        <v>0</v>
      </c>
      <c r="H137" s="4">
        <f>IF(Table15[[#This Row],[Control Classpath Size]]=0,0,Table15[[#This Row],[Absolute Diff?]]/Table15[[#This Row],[Control Classpath Size]])</f>
        <v>0</v>
      </c>
    </row>
    <row r="138" spans="1:8" x14ac:dyDescent="0.2">
      <c r="A138" t="s">
        <v>18</v>
      </c>
      <c r="B138">
        <v>564</v>
      </c>
      <c r="C138" t="s">
        <v>18</v>
      </c>
      <c r="D138">
        <v>533</v>
      </c>
      <c r="E138" t="b">
        <f>IF(Table15[[#This Row],[Control Bundle]]=Table15[[#This Row],[Refactored Bundle]],TRUE,FALSE)</f>
        <v>1</v>
      </c>
      <c r="F13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8">
        <f>Table15[[#This Row],[Control Classpath Size]]-Table15[[#This Row],[Refactored Classpath Size]]</f>
        <v>31</v>
      </c>
      <c r="H138" s="4">
        <f>IF(Table15[[#This Row],[Control Classpath Size]]=0,0,Table15[[#This Row],[Absolute Diff?]]/Table15[[#This Row],[Control Classpath Size]])</f>
        <v>5.4964539007092202E-2</v>
      </c>
    </row>
    <row r="139" spans="1:8" x14ac:dyDescent="0.2">
      <c r="A139" t="s">
        <v>85</v>
      </c>
      <c r="B139">
        <v>501</v>
      </c>
      <c r="C139" t="s">
        <v>85</v>
      </c>
      <c r="D139">
        <v>422</v>
      </c>
      <c r="E139" t="b">
        <f>IF(Table15[[#This Row],[Control Bundle]]=Table15[[#This Row],[Refactored Bundle]],TRUE,FALSE)</f>
        <v>1</v>
      </c>
      <c r="F13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39">
        <f>Table15[[#This Row],[Control Classpath Size]]-Table15[[#This Row],[Refactored Classpath Size]]</f>
        <v>79</v>
      </c>
      <c r="H139" s="4">
        <f>IF(Table15[[#This Row],[Control Classpath Size]]=0,0,Table15[[#This Row],[Absolute Diff?]]/Table15[[#This Row],[Control Classpath Size]])</f>
        <v>0.15768463073852296</v>
      </c>
    </row>
    <row r="140" spans="1:8" x14ac:dyDescent="0.2">
      <c r="A140" t="s">
        <v>312</v>
      </c>
      <c r="B140">
        <v>846</v>
      </c>
      <c r="C140" t="s">
        <v>312</v>
      </c>
      <c r="D140">
        <v>665</v>
      </c>
      <c r="E140" t="b">
        <f>IF(Table15[[#This Row],[Control Bundle]]=Table15[[#This Row],[Refactored Bundle]],TRUE,FALSE)</f>
        <v>1</v>
      </c>
      <c r="F14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0">
        <f>Table15[[#This Row],[Control Classpath Size]]-Table15[[#This Row],[Refactored Classpath Size]]</f>
        <v>181</v>
      </c>
      <c r="H140" s="4">
        <f>IF(Table15[[#This Row],[Control Classpath Size]]=0,0,Table15[[#This Row],[Absolute Diff?]]/Table15[[#This Row],[Control Classpath Size]])</f>
        <v>0.21394799054373523</v>
      </c>
    </row>
    <row r="141" spans="1:8" x14ac:dyDescent="0.2">
      <c r="A141" t="s">
        <v>74</v>
      </c>
      <c r="B141">
        <v>528</v>
      </c>
      <c r="C141" t="s">
        <v>74</v>
      </c>
      <c r="D141">
        <v>528</v>
      </c>
      <c r="E141" t="b">
        <f>IF(Table15[[#This Row],[Control Bundle]]=Table15[[#This Row],[Refactored Bundle]],TRUE,FALSE)</f>
        <v>1</v>
      </c>
      <c r="F14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1">
        <f>Table15[[#This Row],[Control Classpath Size]]-Table15[[#This Row],[Refactored Classpath Size]]</f>
        <v>0</v>
      </c>
      <c r="H141" s="4">
        <f>IF(Table15[[#This Row],[Control Classpath Size]]=0,0,Table15[[#This Row],[Absolute Diff?]]/Table15[[#This Row],[Control Classpath Size]])</f>
        <v>0</v>
      </c>
    </row>
    <row r="142" spans="1:8" x14ac:dyDescent="0.2">
      <c r="A142" t="s">
        <v>176</v>
      </c>
      <c r="B142">
        <v>369</v>
      </c>
      <c r="C142" t="s">
        <v>176</v>
      </c>
      <c r="D142">
        <v>345</v>
      </c>
      <c r="E142" t="b">
        <f>IF(Table15[[#This Row],[Control Bundle]]=Table15[[#This Row],[Refactored Bundle]],TRUE,FALSE)</f>
        <v>1</v>
      </c>
      <c r="F14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2">
        <f>Table15[[#This Row],[Control Classpath Size]]-Table15[[#This Row],[Refactored Classpath Size]]</f>
        <v>24</v>
      </c>
      <c r="H142" s="4">
        <f>IF(Table15[[#This Row],[Control Classpath Size]]=0,0,Table15[[#This Row],[Absolute Diff?]]/Table15[[#This Row],[Control Classpath Size]])</f>
        <v>6.5040650406504072E-2</v>
      </c>
    </row>
    <row r="143" spans="1:8" x14ac:dyDescent="0.2">
      <c r="A143" t="s">
        <v>11</v>
      </c>
      <c r="B143">
        <v>577</v>
      </c>
      <c r="C143" t="s">
        <v>11</v>
      </c>
      <c r="D143">
        <v>291</v>
      </c>
      <c r="E143" t="b">
        <f>IF(Table15[[#This Row],[Control Bundle]]=Table15[[#This Row],[Refactored Bundle]],TRUE,FALSE)</f>
        <v>1</v>
      </c>
      <c r="F14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3">
        <f>Table15[[#This Row],[Control Classpath Size]]-Table15[[#This Row],[Refactored Classpath Size]]</f>
        <v>286</v>
      </c>
      <c r="H143" s="4">
        <f>IF(Table15[[#This Row],[Control Classpath Size]]=0,0,Table15[[#This Row],[Absolute Diff?]]/Table15[[#This Row],[Control Classpath Size]])</f>
        <v>0.49566724436741766</v>
      </c>
    </row>
    <row r="144" spans="1:8" x14ac:dyDescent="0.2">
      <c r="A144" t="s">
        <v>286</v>
      </c>
      <c r="B144">
        <v>6414</v>
      </c>
      <c r="C144" t="s">
        <v>286</v>
      </c>
      <c r="D144">
        <v>2031</v>
      </c>
      <c r="E144" t="b">
        <f>IF(Table15[[#This Row],[Control Bundle]]=Table15[[#This Row],[Refactored Bundle]],TRUE,FALSE)</f>
        <v>1</v>
      </c>
      <c r="F14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4">
        <f>Table15[[#This Row],[Control Classpath Size]]-Table15[[#This Row],[Refactored Classpath Size]]</f>
        <v>4383</v>
      </c>
      <c r="H144" s="4">
        <f>IF(Table15[[#This Row],[Control Classpath Size]]=0,0,Table15[[#This Row],[Absolute Diff?]]/Table15[[#This Row],[Control Classpath Size]])</f>
        <v>0.68334892422825066</v>
      </c>
    </row>
    <row r="145" spans="1:8" x14ac:dyDescent="0.2">
      <c r="A145" t="s">
        <v>336</v>
      </c>
      <c r="B145">
        <v>5695</v>
      </c>
      <c r="C145" t="s">
        <v>336</v>
      </c>
      <c r="D145">
        <v>1442</v>
      </c>
      <c r="E145" t="b">
        <f>IF(Table15[[#This Row],[Control Bundle]]=Table15[[#This Row],[Refactored Bundle]],TRUE,FALSE)</f>
        <v>1</v>
      </c>
      <c r="F14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5">
        <f>Table15[[#This Row],[Control Classpath Size]]-Table15[[#This Row],[Refactored Classpath Size]]</f>
        <v>4253</v>
      </c>
      <c r="H145" s="4">
        <f>IF(Table15[[#This Row],[Control Classpath Size]]=0,0,Table15[[#This Row],[Absolute Diff?]]/Table15[[#This Row],[Control Classpath Size]])</f>
        <v>0.74679543459174713</v>
      </c>
    </row>
    <row r="146" spans="1:8" x14ac:dyDescent="0.2">
      <c r="A146" t="s">
        <v>311</v>
      </c>
      <c r="B146">
        <v>5192</v>
      </c>
      <c r="C146" t="s">
        <v>311</v>
      </c>
      <c r="D146">
        <v>939</v>
      </c>
      <c r="E146" t="b">
        <f>IF(Table15[[#This Row],[Control Bundle]]=Table15[[#This Row],[Refactored Bundle]],TRUE,FALSE)</f>
        <v>1</v>
      </c>
      <c r="F14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6">
        <f>Table15[[#This Row],[Control Classpath Size]]-Table15[[#This Row],[Refactored Classpath Size]]</f>
        <v>4253</v>
      </c>
      <c r="H146" s="4">
        <f>IF(Table15[[#This Row],[Control Classpath Size]]=0,0,Table15[[#This Row],[Absolute Diff?]]/Table15[[#This Row],[Control Classpath Size]])</f>
        <v>0.81914483821263484</v>
      </c>
    </row>
    <row r="147" spans="1:8" x14ac:dyDescent="0.2">
      <c r="A147" t="s">
        <v>125</v>
      </c>
      <c r="B147">
        <v>6701</v>
      </c>
      <c r="C147" t="s">
        <v>125</v>
      </c>
      <c r="D147">
        <v>2277</v>
      </c>
      <c r="E147" t="b">
        <f>IF(Table15[[#This Row],[Control Bundle]]=Table15[[#This Row],[Refactored Bundle]],TRUE,FALSE)</f>
        <v>1</v>
      </c>
      <c r="F14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7">
        <f>Table15[[#This Row],[Control Classpath Size]]-Table15[[#This Row],[Refactored Classpath Size]]</f>
        <v>4424</v>
      </c>
      <c r="H147" s="4">
        <f>IF(Table15[[#This Row],[Control Classpath Size]]=0,0,Table15[[#This Row],[Absolute Diff?]]/Table15[[#This Row],[Control Classpath Size]])</f>
        <v>0.66019997015370835</v>
      </c>
    </row>
    <row r="148" spans="1:8" x14ac:dyDescent="0.2">
      <c r="A148" t="s">
        <v>218</v>
      </c>
      <c r="B148">
        <v>6105</v>
      </c>
      <c r="C148" t="s">
        <v>218</v>
      </c>
      <c r="D148">
        <v>1737</v>
      </c>
      <c r="E148" t="b">
        <f>IF(Table15[[#This Row],[Control Bundle]]=Table15[[#This Row],[Refactored Bundle]],TRUE,FALSE)</f>
        <v>1</v>
      </c>
      <c r="F14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8">
        <f>Table15[[#This Row],[Control Classpath Size]]-Table15[[#This Row],[Refactored Classpath Size]]</f>
        <v>4368</v>
      </c>
      <c r="H148" s="4">
        <f>IF(Table15[[#This Row],[Control Classpath Size]]=0,0,Table15[[#This Row],[Absolute Diff?]]/Table15[[#This Row],[Control Classpath Size]])</f>
        <v>0.71547911547911547</v>
      </c>
    </row>
    <row r="149" spans="1:8" x14ac:dyDescent="0.2">
      <c r="A149" t="s">
        <v>146</v>
      </c>
      <c r="B149">
        <v>5732</v>
      </c>
      <c r="C149" t="s">
        <v>146</v>
      </c>
      <c r="D149">
        <v>1477</v>
      </c>
      <c r="E149" t="b">
        <f>IF(Table15[[#This Row],[Control Bundle]]=Table15[[#This Row],[Refactored Bundle]],TRUE,FALSE)</f>
        <v>1</v>
      </c>
      <c r="F14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49">
        <f>Table15[[#This Row],[Control Classpath Size]]-Table15[[#This Row],[Refactored Classpath Size]]</f>
        <v>4255</v>
      </c>
      <c r="H149" s="4">
        <f>IF(Table15[[#This Row],[Control Classpath Size]]=0,0,Table15[[#This Row],[Absolute Diff?]]/Table15[[#This Row],[Control Classpath Size]])</f>
        <v>0.74232379623168177</v>
      </c>
    </row>
    <row r="150" spans="1:8" x14ac:dyDescent="0.2">
      <c r="A150" t="s">
        <v>243</v>
      </c>
      <c r="B150">
        <v>6009</v>
      </c>
      <c r="C150" t="s">
        <v>243</v>
      </c>
      <c r="D150">
        <v>1751</v>
      </c>
      <c r="E150" t="b">
        <f>IF(Table15[[#This Row],[Control Bundle]]=Table15[[#This Row],[Refactored Bundle]],TRUE,FALSE)</f>
        <v>1</v>
      </c>
      <c r="F15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0">
        <f>Table15[[#This Row],[Control Classpath Size]]-Table15[[#This Row],[Refactored Classpath Size]]</f>
        <v>4258</v>
      </c>
      <c r="H150" s="4">
        <f>IF(Table15[[#This Row],[Control Classpath Size]]=0,0,Table15[[#This Row],[Absolute Diff?]]/Table15[[#This Row],[Control Classpath Size]])</f>
        <v>0.70860376102512901</v>
      </c>
    </row>
    <row r="151" spans="1:8" x14ac:dyDescent="0.2">
      <c r="A151" t="s">
        <v>105</v>
      </c>
      <c r="B151">
        <v>168</v>
      </c>
      <c r="C151" t="s">
        <v>105</v>
      </c>
      <c r="D151">
        <v>168</v>
      </c>
      <c r="E151" t="b">
        <f>IF(Table15[[#This Row],[Control Bundle]]=Table15[[#This Row],[Refactored Bundle]],TRUE,FALSE)</f>
        <v>1</v>
      </c>
      <c r="F15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1">
        <f>Table15[[#This Row],[Control Classpath Size]]-Table15[[#This Row],[Refactored Classpath Size]]</f>
        <v>0</v>
      </c>
      <c r="H151" s="4">
        <f>IF(Table15[[#This Row],[Control Classpath Size]]=0,0,Table15[[#This Row],[Absolute Diff?]]/Table15[[#This Row],[Control Classpath Size]])</f>
        <v>0</v>
      </c>
    </row>
    <row r="152" spans="1:8" x14ac:dyDescent="0.2">
      <c r="A152" t="s">
        <v>237</v>
      </c>
      <c r="B152">
        <v>536</v>
      </c>
      <c r="C152" t="s">
        <v>237</v>
      </c>
      <c r="D152">
        <v>521</v>
      </c>
      <c r="E152" t="b">
        <f>IF(Table15[[#This Row],[Control Bundle]]=Table15[[#This Row],[Refactored Bundle]],TRUE,FALSE)</f>
        <v>1</v>
      </c>
      <c r="F15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2">
        <f>Table15[[#This Row],[Control Classpath Size]]-Table15[[#This Row],[Refactored Classpath Size]]</f>
        <v>15</v>
      </c>
      <c r="H152" s="4">
        <f>IF(Table15[[#This Row],[Control Classpath Size]]=0,0,Table15[[#This Row],[Absolute Diff?]]/Table15[[#This Row],[Control Classpath Size]])</f>
        <v>2.7985074626865673E-2</v>
      </c>
    </row>
    <row r="153" spans="1:8" x14ac:dyDescent="0.2">
      <c r="A153" t="s">
        <v>106</v>
      </c>
      <c r="B153">
        <v>305</v>
      </c>
      <c r="C153" t="s">
        <v>106</v>
      </c>
      <c r="D153">
        <v>226</v>
      </c>
      <c r="E153" t="b">
        <f>IF(Table15[[#This Row],[Control Bundle]]=Table15[[#This Row],[Refactored Bundle]],TRUE,FALSE)</f>
        <v>1</v>
      </c>
      <c r="F15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3">
        <f>Table15[[#This Row],[Control Classpath Size]]-Table15[[#This Row],[Refactored Classpath Size]]</f>
        <v>79</v>
      </c>
      <c r="H153" s="4">
        <f>IF(Table15[[#This Row],[Control Classpath Size]]=0,0,Table15[[#This Row],[Absolute Diff?]]/Table15[[#This Row],[Control Classpath Size]])</f>
        <v>0.25901639344262295</v>
      </c>
    </row>
    <row r="154" spans="1:8" x14ac:dyDescent="0.2">
      <c r="A154" t="s">
        <v>101</v>
      </c>
      <c r="B154">
        <v>0</v>
      </c>
      <c r="C154" t="s">
        <v>101</v>
      </c>
      <c r="D154">
        <v>0</v>
      </c>
      <c r="E154" t="b">
        <f>IF(Table15[[#This Row],[Control Bundle]]=Table15[[#This Row],[Refactored Bundle]],TRUE,FALSE)</f>
        <v>1</v>
      </c>
      <c r="F15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4">
        <f>Table15[[#This Row],[Control Classpath Size]]-Table15[[#This Row],[Refactored Classpath Size]]</f>
        <v>0</v>
      </c>
      <c r="H154" s="4">
        <f>IF(Table15[[#This Row],[Control Classpath Size]]=0,0,Table15[[#This Row],[Absolute Diff?]]/Table15[[#This Row],[Control Classpath Size]])</f>
        <v>0</v>
      </c>
    </row>
    <row r="155" spans="1:8" x14ac:dyDescent="0.2">
      <c r="A155" t="s">
        <v>315</v>
      </c>
      <c r="B155">
        <v>281</v>
      </c>
      <c r="C155" t="s">
        <v>315</v>
      </c>
      <c r="D155">
        <v>281</v>
      </c>
      <c r="E155" t="b">
        <f>IF(Table15[[#This Row],[Control Bundle]]=Table15[[#This Row],[Refactored Bundle]],TRUE,FALSE)</f>
        <v>1</v>
      </c>
      <c r="F15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5">
        <f>Table15[[#This Row],[Control Classpath Size]]-Table15[[#This Row],[Refactored Classpath Size]]</f>
        <v>0</v>
      </c>
      <c r="H155" s="4">
        <f>IF(Table15[[#This Row],[Control Classpath Size]]=0,0,Table15[[#This Row],[Absolute Diff?]]/Table15[[#This Row],[Control Classpath Size]])</f>
        <v>0</v>
      </c>
    </row>
    <row r="156" spans="1:8" x14ac:dyDescent="0.2">
      <c r="A156" t="s">
        <v>80</v>
      </c>
      <c r="B156">
        <v>241</v>
      </c>
      <c r="C156" t="s">
        <v>80</v>
      </c>
      <c r="D156">
        <v>241</v>
      </c>
      <c r="E156" t="b">
        <f>IF(Table15[[#This Row],[Control Bundle]]=Table15[[#This Row],[Refactored Bundle]],TRUE,FALSE)</f>
        <v>1</v>
      </c>
      <c r="F15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6">
        <f>Table15[[#This Row],[Control Classpath Size]]-Table15[[#This Row],[Refactored Classpath Size]]</f>
        <v>0</v>
      </c>
      <c r="H156" s="4">
        <f>IF(Table15[[#This Row],[Control Classpath Size]]=0,0,Table15[[#This Row],[Absolute Diff?]]/Table15[[#This Row],[Control Classpath Size]])</f>
        <v>0</v>
      </c>
    </row>
    <row r="157" spans="1:8" x14ac:dyDescent="0.2">
      <c r="A157" t="s">
        <v>123</v>
      </c>
      <c r="B157">
        <v>0</v>
      </c>
      <c r="C157" t="s">
        <v>123</v>
      </c>
      <c r="D157">
        <v>0</v>
      </c>
      <c r="E157" t="b">
        <f>IF(Table15[[#This Row],[Control Bundle]]=Table15[[#This Row],[Refactored Bundle]],TRUE,FALSE)</f>
        <v>1</v>
      </c>
      <c r="F15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7">
        <f>Table15[[#This Row],[Control Classpath Size]]-Table15[[#This Row],[Refactored Classpath Size]]</f>
        <v>0</v>
      </c>
      <c r="H157" s="4">
        <f>IF(Table15[[#This Row],[Control Classpath Size]]=0,0,Table15[[#This Row],[Absolute Diff?]]/Table15[[#This Row],[Control Classpath Size]])</f>
        <v>0</v>
      </c>
    </row>
    <row r="158" spans="1:8" x14ac:dyDescent="0.2">
      <c r="A158" t="s">
        <v>299</v>
      </c>
      <c r="B158">
        <v>5332</v>
      </c>
      <c r="C158" t="s">
        <v>299</v>
      </c>
      <c r="D158">
        <v>1028</v>
      </c>
      <c r="E158" t="b">
        <f>IF(Table15[[#This Row],[Control Bundle]]=Table15[[#This Row],[Refactored Bundle]],TRUE,FALSE)</f>
        <v>1</v>
      </c>
      <c r="F15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58">
        <f>Table15[[#This Row],[Control Classpath Size]]-Table15[[#This Row],[Refactored Classpath Size]]</f>
        <v>4304</v>
      </c>
      <c r="H158" s="4">
        <f>IF(Table15[[#This Row],[Control Classpath Size]]=0,0,Table15[[#This Row],[Absolute Diff?]]/Table15[[#This Row],[Control Classpath Size]])</f>
        <v>0.80720180045011258</v>
      </c>
    </row>
    <row r="159" spans="1:8" x14ac:dyDescent="0.2">
      <c r="A159" t="s">
        <v>254</v>
      </c>
      <c r="B159">
        <v>82</v>
      </c>
      <c r="C159" t="s">
        <v>254</v>
      </c>
      <c r="D159">
        <v>82</v>
      </c>
      <c r="E159" t="b">
        <f>IF(Table15[[#This Row],[Control Bundle]]=Table15[[#This Row],[Refactored Bundle]],TRUE,FALSE)</f>
        <v>1</v>
      </c>
      <c r="F15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9">
        <f>Table15[[#This Row],[Control Classpath Size]]-Table15[[#This Row],[Refactored Classpath Size]]</f>
        <v>0</v>
      </c>
      <c r="H159" s="4">
        <f>IF(Table15[[#This Row],[Control Classpath Size]]=0,0,Table15[[#This Row],[Absolute Diff?]]/Table15[[#This Row],[Control Classpath Size]])</f>
        <v>0</v>
      </c>
    </row>
    <row r="160" spans="1:8" x14ac:dyDescent="0.2">
      <c r="A160" t="s">
        <v>341</v>
      </c>
      <c r="B160">
        <v>107</v>
      </c>
      <c r="C160" t="s">
        <v>341</v>
      </c>
      <c r="D160">
        <v>107</v>
      </c>
      <c r="E160" t="b">
        <f>IF(Table15[[#This Row],[Control Bundle]]=Table15[[#This Row],[Refactored Bundle]],TRUE,FALSE)</f>
        <v>1</v>
      </c>
      <c r="F16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0">
        <f>Table15[[#This Row],[Control Classpath Size]]-Table15[[#This Row],[Refactored Classpath Size]]</f>
        <v>0</v>
      </c>
      <c r="H160" s="4">
        <f>IF(Table15[[#This Row],[Control Classpath Size]]=0,0,Table15[[#This Row],[Absolute Diff?]]/Table15[[#This Row],[Control Classpath Size]])</f>
        <v>0</v>
      </c>
    </row>
    <row r="161" spans="1:8" x14ac:dyDescent="0.2">
      <c r="A161" t="s">
        <v>75</v>
      </c>
      <c r="B161">
        <v>158</v>
      </c>
      <c r="C161" t="s">
        <v>75</v>
      </c>
      <c r="D161">
        <v>158</v>
      </c>
      <c r="E161" t="b">
        <f>IF(Table15[[#This Row],[Control Bundle]]=Table15[[#This Row],[Refactored Bundle]],TRUE,FALSE)</f>
        <v>1</v>
      </c>
      <c r="F16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1">
        <f>Table15[[#This Row],[Control Classpath Size]]-Table15[[#This Row],[Refactored Classpath Size]]</f>
        <v>0</v>
      </c>
      <c r="H161" s="4">
        <f>IF(Table15[[#This Row],[Control Classpath Size]]=0,0,Table15[[#This Row],[Absolute Diff?]]/Table15[[#This Row],[Control Classpath Size]])</f>
        <v>0</v>
      </c>
    </row>
    <row r="162" spans="1:8" x14ac:dyDescent="0.2">
      <c r="A162" t="s">
        <v>263</v>
      </c>
      <c r="B162">
        <v>149</v>
      </c>
      <c r="C162" t="s">
        <v>263</v>
      </c>
      <c r="D162">
        <v>149</v>
      </c>
      <c r="E162" t="b">
        <f>IF(Table15[[#This Row],[Control Bundle]]=Table15[[#This Row],[Refactored Bundle]],TRUE,FALSE)</f>
        <v>1</v>
      </c>
      <c r="F16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2">
        <f>Table15[[#This Row],[Control Classpath Size]]-Table15[[#This Row],[Refactored Classpath Size]]</f>
        <v>0</v>
      </c>
      <c r="H162" s="4">
        <f>IF(Table15[[#This Row],[Control Classpath Size]]=0,0,Table15[[#This Row],[Absolute Diff?]]/Table15[[#This Row],[Control Classpath Size]])</f>
        <v>0</v>
      </c>
    </row>
    <row r="163" spans="1:8" x14ac:dyDescent="0.2">
      <c r="A163" t="s">
        <v>273</v>
      </c>
      <c r="B163">
        <v>0</v>
      </c>
      <c r="C163" t="s">
        <v>273</v>
      </c>
      <c r="D163">
        <v>0</v>
      </c>
      <c r="E163" t="b">
        <f>IF(Table15[[#This Row],[Control Bundle]]=Table15[[#This Row],[Refactored Bundle]],TRUE,FALSE)</f>
        <v>1</v>
      </c>
      <c r="F16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3">
        <f>Table15[[#This Row],[Control Classpath Size]]-Table15[[#This Row],[Refactored Classpath Size]]</f>
        <v>0</v>
      </c>
      <c r="H163" s="4">
        <f>IF(Table15[[#This Row],[Control Classpath Size]]=0,0,Table15[[#This Row],[Absolute Diff?]]/Table15[[#This Row],[Control Classpath Size]])</f>
        <v>0</v>
      </c>
    </row>
    <row r="164" spans="1:8" x14ac:dyDescent="0.2">
      <c r="A164" t="s">
        <v>41</v>
      </c>
      <c r="B164">
        <v>69</v>
      </c>
      <c r="C164" t="s">
        <v>41</v>
      </c>
      <c r="D164">
        <v>69</v>
      </c>
      <c r="E164" t="b">
        <f>IF(Table15[[#This Row],[Control Bundle]]=Table15[[#This Row],[Refactored Bundle]],TRUE,FALSE)</f>
        <v>1</v>
      </c>
      <c r="F16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4">
        <f>Table15[[#This Row],[Control Classpath Size]]-Table15[[#This Row],[Refactored Classpath Size]]</f>
        <v>0</v>
      </c>
      <c r="H164" s="4">
        <f>IF(Table15[[#This Row],[Control Classpath Size]]=0,0,Table15[[#This Row],[Absolute Diff?]]/Table15[[#This Row],[Control Classpath Size]])</f>
        <v>0</v>
      </c>
    </row>
    <row r="165" spans="1:8" x14ac:dyDescent="0.2">
      <c r="A165" t="s">
        <v>169</v>
      </c>
      <c r="B165">
        <v>135</v>
      </c>
      <c r="C165" t="s">
        <v>169</v>
      </c>
      <c r="D165">
        <v>135</v>
      </c>
      <c r="E165" t="b">
        <f>IF(Table15[[#This Row],[Control Bundle]]=Table15[[#This Row],[Refactored Bundle]],TRUE,FALSE)</f>
        <v>1</v>
      </c>
      <c r="F16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5">
        <f>Table15[[#This Row],[Control Classpath Size]]-Table15[[#This Row],[Refactored Classpath Size]]</f>
        <v>0</v>
      </c>
      <c r="H165" s="4">
        <f>IF(Table15[[#This Row],[Control Classpath Size]]=0,0,Table15[[#This Row],[Absolute Diff?]]/Table15[[#This Row],[Control Classpath Size]])</f>
        <v>0</v>
      </c>
    </row>
    <row r="166" spans="1:8" x14ac:dyDescent="0.2">
      <c r="A166" t="s">
        <v>198</v>
      </c>
      <c r="B166">
        <v>119</v>
      </c>
      <c r="C166" t="s">
        <v>198</v>
      </c>
      <c r="D166">
        <v>119</v>
      </c>
      <c r="E166" t="b">
        <f>IF(Table15[[#This Row],[Control Bundle]]=Table15[[#This Row],[Refactored Bundle]],TRUE,FALSE)</f>
        <v>1</v>
      </c>
      <c r="F16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6">
        <f>Table15[[#This Row],[Control Classpath Size]]-Table15[[#This Row],[Refactored Classpath Size]]</f>
        <v>0</v>
      </c>
      <c r="H166" s="4">
        <f>IF(Table15[[#This Row],[Control Classpath Size]]=0,0,Table15[[#This Row],[Absolute Diff?]]/Table15[[#This Row],[Control Classpath Size]])</f>
        <v>0</v>
      </c>
    </row>
    <row r="167" spans="1:8" x14ac:dyDescent="0.2">
      <c r="A167" t="s">
        <v>157</v>
      </c>
      <c r="B167">
        <v>72</v>
      </c>
      <c r="C167" t="s">
        <v>157</v>
      </c>
      <c r="D167">
        <v>72</v>
      </c>
      <c r="E167" t="b">
        <f>IF(Table15[[#This Row],[Control Bundle]]=Table15[[#This Row],[Refactored Bundle]],TRUE,FALSE)</f>
        <v>1</v>
      </c>
      <c r="F16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7">
        <f>Table15[[#This Row],[Control Classpath Size]]-Table15[[#This Row],[Refactored Classpath Size]]</f>
        <v>0</v>
      </c>
      <c r="H167" s="4">
        <f>IF(Table15[[#This Row],[Control Classpath Size]]=0,0,Table15[[#This Row],[Absolute Diff?]]/Table15[[#This Row],[Control Classpath Size]])</f>
        <v>0</v>
      </c>
    </row>
    <row r="168" spans="1:8" x14ac:dyDescent="0.2">
      <c r="A168" t="s">
        <v>58</v>
      </c>
      <c r="B168">
        <v>64</v>
      </c>
      <c r="C168" t="s">
        <v>58</v>
      </c>
      <c r="D168">
        <v>64</v>
      </c>
      <c r="E168" t="b">
        <f>IF(Table15[[#This Row],[Control Bundle]]=Table15[[#This Row],[Refactored Bundle]],TRUE,FALSE)</f>
        <v>1</v>
      </c>
      <c r="F16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8">
        <f>Table15[[#This Row],[Control Classpath Size]]-Table15[[#This Row],[Refactored Classpath Size]]</f>
        <v>0</v>
      </c>
      <c r="H168" s="4">
        <f>IF(Table15[[#This Row],[Control Classpath Size]]=0,0,Table15[[#This Row],[Absolute Diff?]]/Table15[[#This Row],[Control Classpath Size]])</f>
        <v>0</v>
      </c>
    </row>
    <row r="169" spans="1:8" x14ac:dyDescent="0.2">
      <c r="A169" t="s">
        <v>348</v>
      </c>
      <c r="B169">
        <v>0</v>
      </c>
      <c r="C169" t="s">
        <v>348</v>
      </c>
      <c r="D169">
        <v>0</v>
      </c>
      <c r="E169" t="b">
        <f>IF(Table15[[#This Row],[Control Bundle]]=Table15[[#This Row],[Refactored Bundle]],TRUE,FALSE)</f>
        <v>1</v>
      </c>
      <c r="F16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9">
        <f>Table15[[#This Row],[Control Classpath Size]]-Table15[[#This Row],[Refactored Classpath Size]]</f>
        <v>0</v>
      </c>
      <c r="H169" s="4">
        <f>IF(Table15[[#This Row],[Control Classpath Size]]=0,0,Table15[[#This Row],[Absolute Diff?]]/Table15[[#This Row],[Control Classpath Size]])</f>
        <v>0</v>
      </c>
    </row>
    <row r="170" spans="1:8" x14ac:dyDescent="0.2">
      <c r="A170" t="s">
        <v>357</v>
      </c>
      <c r="B170">
        <v>115</v>
      </c>
      <c r="C170" t="s">
        <v>357</v>
      </c>
      <c r="D170">
        <v>115</v>
      </c>
      <c r="E170" t="b">
        <f>IF(Table15[[#This Row],[Control Bundle]]=Table15[[#This Row],[Refactored Bundle]],TRUE,FALSE)</f>
        <v>1</v>
      </c>
      <c r="F17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0">
        <f>Table15[[#This Row],[Control Classpath Size]]-Table15[[#This Row],[Refactored Classpath Size]]</f>
        <v>0</v>
      </c>
      <c r="H170" s="4">
        <f>IF(Table15[[#This Row],[Control Classpath Size]]=0,0,Table15[[#This Row],[Absolute Diff?]]/Table15[[#This Row],[Control Classpath Size]])</f>
        <v>0</v>
      </c>
    </row>
    <row r="171" spans="1:8" x14ac:dyDescent="0.2">
      <c r="A171" t="s">
        <v>367</v>
      </c>
      <c r="B171">
        <v>1681</v>
      </c>
      <c r="C171" t="s">
        <v>367</v>
      </c>
      <c r="D171">
        <v>1402</v>
      </c>
      <c r="E171" t="b">
        <f>IF(Table15[[#This Row],[Control Bundle]]=Table15[[#This Row],[Refactored Bundle]],TRUE,FALSE)</f>
        <v>1</v>
      </c>
      <c r="F17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1">
        <f>Table15[[#This Row],[Control Classpath Size]]-Table15[[#This Row],[Refactored Classpath Size]]</f>
        <v>279</v>
      </c>
      <c r="H171" s="4">
        <f>IF(Table15[[#This Row],[Control Classpath Size]]=0,0,Table15[[#This Row],[Absolute Diff?]]/Table15[[#This Row],[Control Classpath Size]])</f>
        <v>0.16597263533610945</v>
      </c>
    </row>
    <row r="172" spans="1:8" x14ac:dyDescent="0.2">
      <c r="A172" t="s">
        <v>326</v>
      </c>
      <c r="B172">
        <v>3173</v>
      </c>
      <c r="C172" t="s">
        <v>326</v>
      </c>
      <c r="D172">
        <v>1486</v>
      </c>
      <c r="E172" t="b">
        <f>IF(Table15[[#This Row],[Control Bundle]]=Table15[[#This Row],[Refactored Bundle]],TRUE,FALSE)</f>
        <v>1</v>
      </c>
      <c r="F17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2">
        <f>Table15[[#This Row],[Control Classpath Size]]-Table15[[#This Row],[Refactored Classpath Size]]</f>
        <v>1687</v>
      </c>
      <c r="H172" s="4">
        <f>IF(Table15[[#This Row],[Control Classpath Size]]=0,0,Table15[[#This Row],[Absolute Diff?]]/Table15[[#This Row],[Control Classpath Size]])</f>
        <v>0.53167349511503315</v>
      </c>
    </row>
    <row r="173" spans="1:8" x14ac:dyDescent="0.2">
      <c r="A173" t="s">
        <v>327</v>
      </c>
      <c r="B173">
        <v>6544</v>
      </c>
      <c r="C173" t="s">
        <v>327</v>
      </c>
      <c r="D173">
        <v>1806</v>
      </c>
      <c r="E173" t="b">
        <f>IF(Table15[[#This Row],[Control Bundle]]=Table15[[#This Row],[Refactored Bundle]],TRUE,FALSE)</f>
        <v>1</v>
      </c>
      <c r="F17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3">
        <f>Table15[[#This Row],[Control Classpath Size]]-Table15[[#This Row],[Refactored Classpath Size]]</f>
        <v>4738</v>
      </c>
      <c r="H173" s="4">
        <f>IF(Table15[[#This Row],[Control Classpath Size]]=0,0,Table15[[#This Row],[Absolute Diff?]]/Table15[[#This Row],[Control Classpath Size]])</f>
        <v>0.72402200488997559</v>
      </c>
    </row>
    <row r="174" spans="1:8" x14ac:dyDescent="0.2">
      <c r="A174" t="s">
        <v>301</v>
      </c>
      <c r="B174">
        <v>2119</v>
      </c>
      <c r="C174" t="s">
        <v>301</v>
      </c>
      <c r="D174">
        <v>1499</v>
      </c>
      <c r="E174" t="b">
        <f>IF(Table15[[#This Row],[Control Bundle]]=Table15[[#This Row],[Refactored Bundle]],TRUE,FALSE)</f>
        <v>1</v>
      </c>
      <c r="F17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4">
        <f>Table15[[#This Row],[Control Classpath Size]]-Table15[[#This Row],[Refactored Classpath Size]]</f>
        <v>620</v>
      </c>
      <c r="H174" s="4">
        <f>IF(Table15[[#This Row],[Control Classpath Size]]=0,0,Table15[[#This Row],[Absolute Diff?]]/Table15[[#This Row],[Control Classpath Size]])</f>
        <v>0.292590844738084</v>
      </c>
    </row>
    <row r="175" spans="1:8" x14ac:dyDescent="0.2">
      <c r="A175" t="s">
        <v>267</v>
      </c>
      <c r="B175">
        <v>314</v>
      </c>
      <c r="C175" t="s">
        <v>267</v>
      </c>
      <c r="D175">
        <v>0</v>
      </c>
      <c r="E175" t="b">
        <f>IF(Table15[[#This Row],[Control Bundle]]=Table15[[#This Row],[Refactored Bundle]],TRUE,FALSE)</f>
        <v>1</v>
      </c>
      <c r="F17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5">
        <f>Table15[[#This Row],[Control Classpath Size]]-Table15[[#This Row],[Refactored Classpath Size]]</f>
        <v>314</v>
      </c>
      <c r="H175" s="4">
        <f>IF(Table15[[#This Row],[Control Classpath Size]]=0,0,Table15[[#This Row],[Absolute Diff?]]/Table15[[#This Row],[Control Classpath Size]])</f>
        <v>1</v>
      </c>
    </row>
    <row r="176" spans="1:8" x14ac:dyDescent="0.2">
      <c r="A176" t="s">
        <v>78</v>
      </c>
      <c r="B176">
        <v>6</v>
      </c>
      <c r="C176" t="s">
        <v>78</v>
      </c>
      <c r="D176">
        <v>6</v>
      </c>
      <c r="E176" t="b">
        <f>IF(Table15[[#This Row],[Control Bundle]]=Table15[[#This Row],[Refactored Bundle]],TRUE,FALSE)</f>
        <v>1</v>
      </c>
      <c r="F17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6">
        <f>Table15[[#This Row],[Control Classpath Size]]-Table15[[#This Row],[Refactored Classpath Size]]</f>
        <v>0</v>
      </c>
      <c r="H176" s="4">
        <f>IF(Table15[[#This Row],[Control Classpath Size]]=0,0,Table15[[#This Row],[Absolute Diff?]]/Table15[[#This Row],[Control Classpath Size]])</f>
        <v>0</v>
      </c>
    </row>
    <row r="177" spans="1:8" x14ac:dyDescent="0.2">
      <c r="A177" t="s">
        <v>69</v>
      </c>
      <c r="B177">
        <v>4686</v>
      </c>
      <c r="C177" t="s">
        <v>69</v>
      </c>
      <c r="D177">
        <v>1669</v>
      </c>
      <c r="E177" t="b">
        <f>IF(Table15[[#This Row],[Control Bundle]]=Table15[[#This Row],[Refactored Bundle]],TRUE,FALSE)</f>
        <v>1</v>
      </c>
      <c r="F17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7">
        <f>Table15[[#This Row],[Control Classpath Size]]-Table15[[#This Row],[Refactored Classpath Size]]</f>
        <v>3017</v>
      </c>
      <c r="H177" s="4">
        <f>IF(Table15[[#This Row],[Control Classpath Size]]=0,0,Table15[[#This Row],[Absolute Diff?]]/Table15[[#This Row],[Control Classpath Size]])</f>
        <v>0.6438326931284678</v>
      </c>
    </row>
    <row r="178" spans="1:8" x14ac:dyDescent="0.2">
      <c r="A178" t="s">
        <v>163</v>
      </c>
      <c r="B178">
        <v>3377</v>
      </c>
      <c r="C178" t="s">
        <v>163</v>
      </c>
      <c r="D178">
        <v>1304</v>
      </c>
      <c r="E178" t="b">
        <f>IF(Table15[[#This Row],[Control Bundle]]=Table15[[#This Row],[Refactored Bundle]],TRUE,FALSE)</f>
        <v>1</v>
      </c>
      <c r="F17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8">
        <f>Table15[[#This Row],[Control Classpath Size]]-Table15[[#This Row],[Refactored Classpath Size]]</f>
        <v>2073</v>
      </c>
      <c r="H178" s="4">
        <f>IF(Table15[[#This Row],[Control Classpath Size]]=0,0,Table15[[#This Row],[Absolute Diff?]]/Table15[[#This Row],[Control Classpath Size]])</f>
        <v>0.61385845424933372</v>
      </c>
    </row>
    <row r="179" spans="1:8" x14ac:dyDescent="0.2">
      <c r="A179" t="s">
        <v>14</v>
      </c>
      <c r="B179">
        <v>12396</v>
      </c>
      <c r="C179" t="s">
        <v>14</v>
      </c>
      <c r="D179">
        <v>1546</v>
      </c>
      <c r="E179" t="b">
        <f>IF(Table15[[#This Row],[Control Bundle]]=Table15[[#This Row],[Refactored Bundle]],TRUE,FALSE)</f>
        <v>1</v>
      </c>
      <c r="F17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9">
        <f>Table15[[#This Row],[Control Classpath Size]]-Table15[[#This Row],[Refactored Classpath Size]]</f>
        <v>10850</v>
      </c>
      <c r="H179" s="4">
        <f>IF(Table15[[#This Row],[Control Classpath Size]]=0,0,Table15[[#This Row],[Absolute Diff?]]/Table15[[#This Row],[Control Classpath Size]])</f>
        <v>0.87528234914488545</v>
      </c>
    </row>
    <row r="180" spans="1:8" x14ac:dyDescent="0.2">
      <c r="A180" t="s">
        <v>334</v>
      </c>
      <c r="B180">
        <v>0</v>
      </c>
      <c r="C180" t="s">
        <v>334</v>
      </c>
      <c r="D180">
        <v>0</v>
      </c>
      <c r="E180" t="b">
        <f>IF(Table15[[#This Row],[Control Bundle]]=Table15[[#This Row],[Refactored Bundle]],TRUE,FALSE)</f>
        <v>1</v>
      </c>
      <c r="F18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0">
        <f>Table15[[#This Row],[Control Classpath Size]]-Table15[[#This Row],[Refactored Classpath Size]]</f>
        <v>0</v>
      </c>
      <c r="H180" s="4">
        <f>IF(Table15[[#This Row],[Control Classpath Size]]=0,0,Table15[[#This Row],[Absolute Diff?]]/Table15[[#This Row],[Control Classpath Size]])</f>
        <v>0</v>
      </c>
    </row>
    <row r="181" spans="1:8" x14ac:dyDescent="0.2">
      <c r="A181" t="s">
        <v>171</v>
      </c>
      <c r="B181">
        <v>0</v>
      </c>
      <c r="C181" t="s">
        <v>171</v>
      </c>
      <c r="D181">
        <v>0</v>
      </c>
      <c r="E181" t="b">
        <f>IF(Table15[[#This Row],[Control Bundle]]=Table15[[#This Row],[Refactored Bundle]],TRUE,FALSE)</f>
        <v>1</v>
      </c>
      <c r="F18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1">
        <f>Table15[[#This Row],[Control Classpath Size]]-Table15[[#This Row],[Refactored Classpath Size]]</f>
        <v>0</v>
      </c>
      <c r="H181" s="4">
        <f>IF(Table15[[#This Row],[Control Classpath Size]]=0,0,Table15[[#This Row],[Absolute Diff?]]/Table15[[#This Row],[Control Classpath Size]])</f>
        <v>0</v>
      </c>
    </row>
    <row r="182" spans="1:8" x14ac:dyDescent="0.2">
      <c r="A182" t="s">
        <v>72</v>
      </c>
      <c r="B182">
        <v>3661</v>
      </c>
      <c r="C182" t="s">
        <v>72</v>
      </c>
      <c r="D182">
        <v>2574</v>
      </c>
      <c r="E182" t="b">
        <f>IF(Table15[[#This Row],[Control Bundle]]=Table15[[#This Row],[Refactored Bundle]],TRUE,FALSE)</f>
        <v>1</v>
      </c>
      <c r="F18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2">
        <f>Table15[[#This Row],[Control Classpath Size]]-Table15[[#This Row],[Refactored Classpath Size]]</f>
        <v>1087</v>
      </c>
      <c r="H182" s="4">
        <f>IF(Table15[[#This Row],[Control Classpath Size]]=0,0,Table15[[#This Row],[Absolute Diff?]]/Table15[[#This Row],[Control Classpath Size]])</f>
        <v>0.29691341163616497</v>
      </c>
    </row>
    <row r="183" spans="1:8" x14ac:dyDescent="0.2">
      <c r="A183" t="s">
        <v>224</v>
      </c>
      <c r="B183">
        <v>599</v>
      </c>
      <c r="C183" t="s">
        <v>224</v>
      </c>
      <c r="D183">
        <v>599</v>
      </c>
      <c r="E183" t="b">
        <f>IF(Table15[[#This Row],[Control Bundle]]=Table15[[#This Row],[Refactored Bundle]],TRUE,FALSE)</f>
        <v>1</v>
      </c>
      <c r="F18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3">
        <f>Table15[[#This Row],[Control Classpath Size]]-Table15[[#This Row],[Refactored Classpath Size]]</f>
        <v>0</v>
      </c>
      <c r="H183" s="4">
        <f>IF(Table15[[#This Row],[Control Classpath Size]]=0,0,Table15[[#This Row],[Absolute Diff?]]/Table15[[#This Row],[Control Classpath Size]])</f>
        <v>0</v>
      </c>
    </row>
    <row r="184" spans="1:8" x14ac:dyDescent="0.2">
      <c r="A184" t="s">
        <v>90</v>
      </c>
      <c r="B184">
        <v>4109</v>
      </c>
      <c r="C184" t="s">
        <v>90</v>
      </c>
      <c r="D184">
        <v>1828</v>
      </c>
      <c r="E184" t="b">
        <f>IF(Table15[[#This Row],[Control Bundle]]=Table15[[#This Row],[Refactored Bundle]],TRUE,FALSE)</f>
        <v>1</v>
      </c>
      <c r="F18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4">
        <f>Table15[[#This Row],[Control Classpath Size]]-Table15[[#This Row],[Refactored Classpath Size]]</f>
        <v>2281</v>
      </c>
      <c r="H184" s="4">
        <f>IF(Table15[[#This Row],[Control Classpath Size]]=0,0,Table15[[#This Row],[Absolute Diff?]]/Table15[[#This Row],[Control Classpath Size]])</f>
        <v>0.55512290094913608</v>
      </c>
    </row>
    <row r="185" spans="1:8" x14ac:dyDescent="0.2">
      <c r="A185" t="s">
        <v>282</v>
      </c>
      <c r="B185">
        <v>4471</v>
      </c>
      <c r="C185" t="s">
        <v>282</v>
      </c>
      <c r="D185">
        <v>2318</v>
      </c>
      <c r="E185" t="b">
        <f>IF(Table15[[#This Row],[Control Bundle]]=Table15[[#This Row],[Refactored Bundle]],TRUE,FALSE)</f>
        <v>1</v>
      </c>
      <c r="F18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5">
        <f>Table15[[#This Row],[Control Classpath Size]]-Table15[[#This Row],[Refactored Classpath Size]]</f>
        <v>2153</v>
      </c>
      <c r="H185" s="4">
        <f>IF(Table15[[#This Row],[Control Classpath Size]]=0,0,Table15[[#This Row],[Absolute Diff?]]/Table15[[#This Row],[Control Classpath Size]])</f>
        <v>0.48154775218072021</v>
      </c>
    </row>
    <row r="186" spans="1:8" x14ac:dyDescent="0.2">
      <c r="A186" t="s">
        <v>44</v>
      </c>
      <c r="B186">
        <v>19715</v>
      </c>
      <c r="C186" t="s">
        <v>44</v>
      </c>
      <c r="D186">
        <v>2919</v>
      </c>
      <c r="E186" t="b">
        <f>IF(Table15[[#This Row],[Control Bundle]]=Table15[[#This Row],[Refactored Bundle]],TRUE,FALSE)</f>
        <v>1</v>
      </c>
      <c r="F18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6">
        <f>Table15[[#This Row],[Control Classpath Size]]-Table15[[#This Row],[Refactored Classpath Size]]</f>
        <v>16796</v>
      </c>
      <c r="H186" s="4">
        <f>IF(Table15[[#This Row],[Control Classpath Size]]=0,0,Table15[[#This Row],[Absolute Diff?]]/Table15[[#This Row],[Control Classpath Size]])</f>
        <v>0.85194014709611976</v>
      </c>
    </row>
    <row r="187" spans="1:8" x14ac:dyDescent="0.2">
      <c r="A187" t="s">
        <v>144</v>
      </c>
      <c r="B187">
        <v>19629</v>
      </c>
      <c r="C187" t="s">
        <v>144</v>
      </c>
      <c r="D187">
        <v>2387</v>
      </c>
      <c r="E187" t="b">
        <f>IF(Table15[[#This Row],[Control Bundle]]=Table15[[#This Row],[Refactored Bundle]],TRUE,FALSE)</f>
        <v>1</v>
      </c>
      <c r="F18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7">
        <f>Table15[[#This Row],[Control Classpath Size]]-Table15[[#This Row],[Refactored Classpath Size]]</f>
        <v>17242</v>
      </c>
      <c r="H187" s="4">
        <f>IF(Table15[[#This Row],[Control Classpath Size]]=0,0,Table15[[#This Row],[Absolute Diff?]]/Table15[[#This Row],[Control Classpath Size]])</f>
        <v>0.87839421264455653</v>
      </c>
    </row>
    <row r="188" spans="1:8" x14ac:dyDescent="0.2">
      <c r="A188" t="s">
        <v>255</v>
      </c>
      <c r="B188">
        <v>3722</v>
      </c>
      <c r="C188" t="s">
        <v>255</v>
      </c>
      <c r="D188">
        <v>1393</v>
      </c>
      <c r="E188" t="b">
        <f>IF(Table15[[#This Row],[Control Bundle]]=Table15[[#This Row],[Refactored Bundle]],TRUE,FALSE)</f>
        <v>1</v>
      </c>
      <c r="F18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8">
        <f>Table15[[#This Row],[Control Classpath Size]]-Table15[[#This Row],[Refactored Classpath Size]]</f>
        <v>2329</v>
      </c>
      <c r="H188" s="4">
        <f>IF(Table15[[#This Row],[Control Classpath Size]]=0,0,Table15[[#This Row],[Absolute Diff?]]/Table15[[#This Row],[Control Classpath Size]])</f>
        <v>0.62573885008060182</v>
      </c>
    </row>
    <row r="189" spans="1:8" x14ac:dyDescent="0.2">
      <c r="A189" t="s">
        <v>356</v>
      </c>
      <c r="B189">
        <v>367</v>
      </c>
      <c r="C189" t="s">
        <v>356</v>
      </c>
      <c r="D189">
        <v>183</v>
      </c>
      <c r="E189" t="b">
        <f>IF(Table15[[#This Row],[Control Bundle]]=Table15[[#This Row],[Refactored Bundle]],TRUE,FALSE)</f>
        <v>1</v>
      </c>
      <c r="F18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9">
        <f>Table15[[#This Row],[Control Classpath Size]]-Table15[[#This Row],[Refactored Classpath Size]]</f>
        <v>184</v>
      </c>
      <c r="H189" s="4">
        <f>IF(Table15[[#This Row],[Control Classpath Size]]=0,0,Table15[[#This Row],[Absolute Diff?]]/Table15[[#This Row],[Control Classpath Size]])</f>
        <v>0.50136239782016345</v>
      </c>
    </row>
    <row r="190" spans="1:8" x14ac:dyDescent="0.2">
      <c r="A190" t="s">
        <v>304</v>
      </c>
      <c r="B190">
        <v>380</v>
      </c>
      <c r="C190" t="s">
        <v>304</v>
      </c>
      <c r="D190">
        <v>160</v>
      </c>
      <c r="E190" t="b">
        <f>IF(Table15[[#This Row],[Control Bundle]]=Table15[[#This Row],[Refactored Bundle]],TRUE,FALSE)</f>
        <v>1</v>
      </c>
      <c r="F19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0">
        <f>Table15[[#This Row],[Control Classpath Size]]-Table15[[#This Row],[Refactored Classpath Size]]</f>
        <v>220</v>
      </c>
      <c r="H190" s="4">
        <f>IF(Table15[[#This Row],[Control Classpath Size]]=0,0,Table15[[#This Row],[Absolute Diff?]]/Table15[[#This Row],[Control Classpath Size]])</f>
        <v>0.57894736842105265</v>
      </c>
    </row>
    <row r="191" spans="1:8" x14ac:dyDescent="0.2">
      <c r="A191" t="s">
        <v>293</v>
      </c>
      <c r="B191">
        <v>4611</v>
      </c>
      <c r="C191" t="s">
        <v>293</v>
      </c>
      <c r="D191">
        <v>1926</v>
      </c>
      <c r="E191" t="b">
        <f>IF(Table15[[#This Row],[Control Bundle]]=Table15[[#This Row],[Refactored Bundle]],TRUE,FALSE)</f>
        <v>1</v>
      </c>
      <c r="F19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1">
        <f>Table15[[#This Row],[Control Classpath Size]]-Table15[[#This Row],[Refactored Classpath Size]]</f>
        <v>2685</v>
      </c>
      <c r="H191" s="4">
        <f>IF(Table15[[#This Row],[Control Classpath Size]]=0,0,Table15[[#This Row],[Absolute Diff?]]/Table15[[#This Row],[Control Classpath Size]])</f>
        <v>0.58230318802862724</v>
      </c>
    </row>
    <row r="192" spans="1:8" x14ac:dyDescent="0.2">
      <c r="A192" t="s">
        <v>318</v>
      </c>
      <c r="B192">
        <v>4065</v>
      </c>
      <c r="C192" t="s">
        <v>318</v>
      </c>
      <c r="D192">
        <v>1313</v>
      </c>
      <c r="E192" t="b">
        <f>IF(Table15[[#This Row],[Control Bundle]]=Table15[[#This Row],[Refactored Bundle]],TRUE,FALSE)</f>
        <v>1</v>
      </c>
      <c r="F19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2">
        <f>Table15[[#This Row],[Control Classpath Size]]-Table15[[#This Row],[Refactored Classpath Size]]</f>
        <v>2752</v>
      </c>
      <c r="H192" s="4">
        <f>IF(Table15[[#This Row],[Control Classpath Size]]=0,0,Table15[[#This Row],[Absolute Diff?]]/Table15[[#This Row],[Control Classpath Size]])</f>
        <v>0.67699876998769992</v>
      </c>
    </row>
    <row r="193" spans="1:8" x14ac:dyDescent="0.2">
      <c r="A193" t="s">
        <v>216</v>
      </c>
      <c r="B193">
        <v>7705</v>
      </c>
      <c r="C193" t="s">
        <v>216</v>
      </c>
      <c r="D193">
        <v>1456</v>
      </c>
      <c r="E193" t="b">
        <f>IF(Table15[[#This Row],[Control Bundle]]=Table15[[#This Row],[Refactored Bundle]],TRUE,FALSE)</f>
        <v>1</v>
      </c>
      <c r="F19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3">
        <f>Table15[[#This Row],[Control Classpath Size]]-Table15[[#This Row],[Refactored Classpath Size]]</f>
        <v>6249</v>
      </c>
      <c r="H193" s="4">
        <f>IF(Table15[[#This Row],[Control Classpath Size]]=0,0,Table15[[#This Row],[Absolute Diff?]]/Table15[[#This Row],[Control Classpath Size]])</f>
        <v>0.81103179753406873</v>
      </c>
    </row>
    <row r="194" spans="1:8" x14ac:dyDescent="0.2">
      <c r="A194" t="s">
        <v>83</v>
      </c>
      <c r="B194">
        <v>20815</v>
      </c>
      <c r="C194" t="s">
        <v>83</v>
      </c>
      <c r="D194">
        <v>6906</v>
      </c>
      <c r="E194" t="b">
        <f>IF(Table15[[#This Row],[Control Bundle]]=Table15[[#This Row],[Refactored Bundle]],TRUE,FALSE)</f>
        <v>1</v>
      </c>
      <c r="F19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4">
        <f>Table15[[#This Row],[Control Classpath Size]]-Table15[[#This Row],[Refactored Classpath Size]]</f>
        <v>13909</v>
      </c>
      <c r="H194" s="4">
        <f>IF(Table15[[#This Row],[Control Classpath Size]]=0,0,Table15[[#This Row],[Absolute Diff?]]/Table15[[#This Row],[Control Classpath Size]])</f>
        <v>0.66822003362959403</v>
      </c>
    </row>
    <row r="195" spans="1:8" x14ac:dyDescent="0.2">
      <c r="A195" t="s">
        <v>131</v>
      </c>
      <c r="B195">
        <v>52</v>
      </c>
      <c r="C195" t="s">
        <v>131</v>
      </c>
      <c r="D195">
        <v>52</v>
      </c>
      <c r="E195" t="b">
        <f>IF(Table15[[#This Row],[Control Bundle]]=Table15[[#This Row],[Refactored Bundle]],TRUE,FALSE)</f>
        <v>1</v>
      </c>
      <c r="F19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5">
        <f>Table15[[#This Row],[Control Classpath Size]]-Table15[[#This Row],[Refactored Classpath Size]]</f>
        <v>0</v>
      </c>
      <c r="H195" s="4">
        <f>IF(Table15[[#This Row],[Control Classpath Size]]=0,0,Table15[[#This Row],[Absolute Diff?]]/Table15[[#This Row],[Control Classpath Size]])</f>
        <v>0</v>
      </c>
    </row>
    <row r="196" spans="1:8" x14ac:dyDescent="0.2">
      <c r="A196" t="s">
        <v>23</v>
      </c>
      <c r="B196">
        <v>255</v>
      </c>
      <c r="C196" t="s">
        <v>23</v>
      </c>
      <c r="D196">
        <v>255</v>
      </c>
      <c r="E196" t="b">
        <f>IF(Table15[[#This Row],[Control Bundle]]=Table15[[#This Row],[Refactored Bundle]],TRUE,FALSE)</f>
        <v>1</v>
      </c>
      <c r="F19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6">
        <f>Table15[[#This Row],[Control Classpath Size]]-Table15[[#This Row],[Refactored Classpath Size]]</f>
        <v>0</v>
      </c>
      <c r="H196" s="4">
        <f>IF(Table15[[#This Row],[Control Classpath Size]]=0,0,Table15[[#This Row],[Absolute Diff?]]/Table15[[#This Row],[Control Classpath Size]])</f>
        <v>0</v>
      </c>
    </row>
    <row r="197" spans="1:8" x14ac:dyDescent="0.2">
      <c r="A197" t="s">
        <v>314</v>
      </c>
      <c r="B197">
        <v>270</v>
      </c>
      <c r="C197" t="s">
        <v>314</v>
      </c>
      <c r="D197">
        <v>270</v>
      </c>
      <c r="E197" t="b">
        <f>IF(Table15[[#This Row],[Control Bundle]]=Table15[[#This Row],[Refactored Bundle]],TRUE,FALSE)</f>
        <v>1</v>
      </c>
      <c r="F19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7">
        <f>Table15[[#This Row],[Control Classpath Size]]-Table15[[#This Row],[Refactored Classpath Size]]</f>
        <v>0</v>
      </c>
      <c r="H197" s="4">
        <f>IF(Table15[[#This Row],[Control Classpath Size]]=0,0,Table15[[#This Row],[Absolute Diff?]]/Table15[[#This Row],[Control Classpath Size]])</f>
        <v>0</v>
      </c>
    </row>
    <row r="198" spans="1:8" x14ac:dyDescent="0.2">
      <c r="A198" t="s">
        <v>53</v>
      </c>
      <c r="B198">
        <v>593</v>
      </c>
      <c r="C198" t="s">
        <v>53</v>
      </c>
      <c r="D198">
        <v>593</v>
      </c>
      <c r="E198" t="b">
        <f>IF(Table15[[#This Row],[Control Bundle]]=Table15[[#This Row],[Refactored Bundle]],TRUE,FALSE)</f>
        <v>1</v>
      </c>
      <c r="F19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8">
        <f>Table15[[#This Row],[Control Classpath Size]]-Table15[[#This Row],[Refactored Classpath Size]]</f>
        <v>0</v>
      </c>
      <c r="H198" s="4">
        <f>IF(Table15[[#This Row],[Control Classpath Size]]=0,0,Table15[[#This Row],[Absolute Diff?]]/Table15[[#This Row],[Control Classpath Size]])</f>
        <v>0</v>
      </c>
    </row>
    <row r="199" spans="1:8" x14ac:dyDescent="0.2">
      <c r="A199" t="s">
        <v>67</v>
      </c>
      <c r="B199">
        <v>659</v>
      </c>
      <c r="C199" t="s">
        <v>67</v>
      </c>
      <c r="D199">
        <v>659</v>
      </c>
      <c r="E199" t="b">
        <f>IF(Table15[[#This Row],[Control Bundle]]=Table15[[#This Row],[Refactored Bundle]],TRUE,FALSE)</f>
        <v>1</v>
      </c>
      <c r="F19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9">
        <f>Table15[[#This Row],[Control Classpath Size]]-Table15[[#This Row],[Refactored Classpath Size]]</f>
        <v>0</v>
      </c>
      <c r="H199" s="4">
        <f>IF(Table15[[#This Row],[Control Classpath Size]]=0,0,Table15[[#This Row],[Absolute Diff?]]/Table15[[#This Row],[Control Classpath Size]])</f>
        <v>0</v>
      </c>
    </row>
    <row r="200" spans="1:8" x14ac:dyDescent="0.2">
      <c r="A200" t="s">
        <v>222</v>
      </c>
      <c r="B200">
        <v>695</v>
      </c>
      <c r="C200" t="s">
        <v>222</v>
      </c>
      <c r="D200">
        <v>695</v>
      </c>
      <c r="E200" t="b">
        <f>IF(Table15[[#This Row],[Control Bundle]]=Table15[[#This Row],[Refactored Bundle]],TRUE,FALSE)</f>
        <v>1</v>
      </c>
      <c r="F20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0">
        <f>Table15[[#This Row],[Control Classpath Size]]-Table15[[#This Row],[Refactored Classpath Size]]</f>
        <v>0</v>
      </c>
      <c r="H200" s="4">
        <f>IF(Table15[[#This Row],[Control Classpath Size]]=0,0,Table15[[#This Row],[Absolute Diff?]]/Table15[[#This Row],[Control Classpath Size]])</f>
        <v>0</v>
      </c>
    </row>
    <row r="201" spans="1:8" x14ac:dyDescent="0.2">
      <c r="A201" t="s">
        <v>65</v>
      </c>
      <c r="B201">
        <v>335</v>
      </c>
      <c r="C201" t="s">
        <v>65</v>
      </c>
      <c r="D201">
        <v>335</v>
      </c>
      <c r="E201" t="b">
        <f>IF(Table15[[#This Row],[Control Bundle]]=Table15[[#This Row],[Refactored Bundle]],TRUE,FALSE)</f>
        <v>1</v>
      </c>
      <c r="F20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1">
        <f>Table15[[#This Row],[Control Classpath Size]]-Table15[[#This Row],[Refactored Classpath Size]]</f>
        <v>0</v>
      </c>
      <c r="H201" s="4">
        <f>IF(Table15[[#This Row],[Control Classpath Size]]=0,0,Table15[[#This Row],[Absolute Diff?]]/Table15[[#This Row],[Control Classpath Size]])</f>
        <v>0</v>
      </c>
    </row>
    <row r="202" spans="1:8" x14ac:dyDescent="0.2">
      <c r="A202" t="s">
        <v>8</v>
      </c>
      <c r="B202">
        <v>1801</v>
      </c>
      <c r="C202" t="s">
        <v>8</v>
      </c>
      <c r="D202">
        <v>767</v>
      </c>
      <c r="E202" t="b">
        <f>IF(Table15[[#This Row],[Control Bundle]]=Table15[[#This Row],[Refactored Bundle]],TRUE,FALSE)</f>
        <v>1</v>
      </c>
      <c r="F20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2">
        <f>Table15[[#This Row],[Control Classpath Size]]-Table15[[#This Row],[Refactored Classpath Size]]</f>
        <v>1034</v>
      </c>
      <c r="H202" s="4">
        <f>IF(Table15[[#This Row],[Control Classpath Size]]=0,0,Table15[[#This Row],[Absolute Diff?]]/Table15[[#This Row],[Control Classpath Size]])</f>
        <v>0.57412548584119938</v>
      </c>
    </row>
    <row r="203" spans="1:8" x14ac:dyDescent="0.2">
      <c r="A203" t="s">
        <v>185</v>
      </c>
      <c r="B203">
        <v>2498</v>
      </c>
      <c r="C203" t="s">
        <v>185</v>
      </c>
      <c r="D203">
        <v>463</v>
      </c>
      <c r="E203" t="b">
        <f>IF(Table15[[#This Row],[Control Bundle]]=Table15[[#This Row],[Refactored Bundle]],TRUE,FALSE)</f>
        <v>1</v>
      </c>
      <c r="F20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3">
        <f>Table15[[#This Row],[Control Classpath Size]]-Table15[[#This Row],[Refactored Classpath Size]]</f>
        <v>2035</v>
      </c>
      <c r="H203" s="4">
        <f>IF(Table15[[#This Row],[Control Classpath Size]]=0,0,Table15[[#This Row],[Absolute Diff?]]/Table15[[#This Row],[Control Classpath Size]])</f>
        <v>0.81465172137710173</v>
      </c>
    </row>
    <row r="204" spans="1:8" x14ac:dyDescent="0.2">
      <c r="A204" t="s">
        <v>223</v>
      </c>
      <c r="B204">
        <v>4309</v>
      </c>
      <c r="C204" t="s">
        <v>223</v>
      </c>
      <c r="D204">
        <v>1739</v>
      </c>
      <c r="E204" t="b">
        <f>IF(Table15[[#This Row],[Control Bundle]]=Table15[[#This Row],[Refactored Bundle]],TRUE,FALSE)</f>
        <v>1</v>
      </c>
      <c r="F20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4">
        <f>Table15[[#This Row],[Control Classpath Size]]-Table15[[#This Row],[Refactored Classpath Size]]</f>
        <v>2570</v>
      </c>
      <c r="H204" s="4">
        <f>IF(Table15[[#This Row],[Control Classpath Size]]=0,0,Table15[[#This Row],[Absolute Diff?]]/Table15[[#This Row],[Control Classpath Size]])</f>
        <v>0.5964260849385008</v>
      </c>
    </row>
    <row r="205" spans="1:8" x14ac:dyDescent="0.2">
      <c r="A205" t="s">
        <v>213</v>
      </c>
      <c r="B205">
        <v>3993</v>
      </c>
      <c r="C205" t="s">
        <v>213</v>
      </c>
      <c r="D205">
        <v>2073</v>
      </c>
      <c r="E205" t="b">
        <f>IF(Table15[[#This Row],[Control Bundle]]=Table15[[#This Row],[Refactored Bundle]],TRUE,FALSE)</f>
        <v>1</v>
      </c>
      <c r="F20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5">
        <f>Table15[[#This Row],[Control Classpath Size]]-Table15[[#This Row],[Refactored Classpath Size]]</f>
        <v>1920</v>
      </c>
      <c r="H205" s="4">
        <f>IF(Table15[[#This Row],[Control Classpath Size]]=0,0,Table15[[#This Row],[Absolute Diff?]]/Table15[[#This Row],[Control Classpath Size]])</f>
        <v>0.48084147257700977</v>
      </c>
    </row>
    <row r="206" spans="1:8" x14ac:dyDescent="0.2">
      <c r="A206" t="s">
        <v>40</v>
      </c>
      <c r="B206">
        <v>1222</v>
      </c>
      <c r="C206" t="s">
        <v>40</v>
      </c>
      <c r="D206">
        <v>798</v>
      </c>
      <c r="E206" t="b">
        <f>IF(Table15[[#This Row],[Control Bundle]]=Table15[[#This Row],[Refactored Bundle]],TRUE,FALSE)</f>
        <v>1</v>
      </c>
      <c r="F20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6">
        <f>Table15[[#This Row],[Control Classpath Size]]-Table15[[#This Row],[Refactored Classpath Size]]</f>
        <v>424</v>
      </c>
      <c r="H206" s="4">
        <f>IF(Table15[[#This Row],[Control Classpath Size]]=0,0,Table15[[#This Row],[Absolute Diff?]]/Table15[[#This Row],[Control Classpath Size]])</f>
        <v>0.34697217675941078</v>
      </c>
    </row>
    <row r="207" spans="1:8" x14ac:dyDescent="0.2">
      <c r="A207" t="s">
        <v>42</v>
      </c>
      <c r="B207">
        <v>5421</v>
      </c>
      <c r="C207" t="s">
        <v>42</v>
      </c>
      <c r="D207">
        <v>984</v>
      </c>
      <c r="E207" t="b">
        <f>IF(Table15[[#This Row],[Control Bundle]]=Table15[[#This Row],[Refactored Bundle]],TRUE,FALSE)</f>
        <v>1</v>
      </c>
      <c r="F20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7">
        <f>Table15[[#This Row],[Control Classpath Size]]-Table15[[#This Row],[Refactored Classpath Size]]</f>
        <v>4437</v>
      </c>
      <c r="H207" s="4">
        <f>IF(Table15[[#This Row],[Control Classpath Size]]=0,0,Table15[[#This Row],[Absolute Diff?]]/Table15[[#This Row],[Control Classpath Size]])</f>
        <v>0.81848367459878246</v>
      </c>
    </row>
    <row r="208" spans="1:8" x14ac:dyDescent="0.2">
      <c r="A208" t="s">
        <v>151</v>
      </c>
      <c r="B208">
        <v>2482</v>
      </c>
      <c r="C208" t="s">
        <v>151</v>
      </c>
      <c r="D208">
        <v>1526</v>
      </c>
      <c r="E208" t="b">
        <f>IF(Table15[[#This Row],[Control Bundle]]=Table15[[#This Row],[Refactored Bundle]],TRUE,FALSE)</f>
        <v>1</v>
      </c>
      <c r="F20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8">
        <f>Table15[[#This Row],[Control Classpath Size]]-Table15[[#This Row],[Refactored Classpath Size]]</f>
        <v>956</v>
      </c>
      <c r="H208" s="4">
        <f>IF(Table15[[#This Row],[Control Classpath Size]]=0,0,Table15[[#This Row],[Absolute Diff?]]/Table15[[#This Row],[Control Classpath Size]])</f>
        <v>0.38517324738114422</v>
      </c>
    </row>
    <row r="209" spans="1:8" x14ac:dyDescent="0.2">
      <c r="A209" t="s">
        <v>227</v>
      </c>
      <c r="B209">
        <v>9356</v>
      </c>
      <c r="C209" t="s">
        <v>227</v>
      </c>
      <c r="D209">
        <v>1801</v>
      </c>
      <c r="E209" t="b">
        <f>IF(Table15[[#This Row],[Control Bundle]]=Table15[[#This Row],[Refactored Bundle]],TRUE,FALSE)</f>
        <v>1</v>
      </c>
      <c r="F20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09">
        <f>Table15[[#This Row],[Control Classpath Size]]-Table15[[#This Row],[Refactored Classpath Size]]</f>
        <v>7555</v>
      </c>
      <c r="H209" s="4">
        <f>IF(Table15[[#This Row],[Control Classpath Size]]=0,0,Table15[[#This Row],[Absolute Diff?]]/Table15[[#This Row],[Control Classpath Size]])</f>
        <v>0.8075032064985036</v>
      </c>
    </row>
    <row r="210" spans="1:8" x14ac:dyDescent="0.2">
      <c r="A210" t="s">
        <v>229</v>
      </c>
      <c r="B210">
        <v>0</v>
      </c>
      <c r="C210" t="s">
        <v>229</v>
      </c>
      <c r="D210">
        <v>0</v>
      </c>
      <c r="E210" t="b">
        <f>IF(Table15[[#This Row],[Control Bundle]]=Table15[[#This Row],[Refactored Bundle]],TRUE,FALSE)</f>
        <v>1</v>
      </c>
      <c r="F2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0">
        <f>Table15[[#This Row],[Control Classpath Size]]-Table15[[#This Row],[Refactored Classpath Size]]</f>
        <v>0</v>
      </c>
      <c r="H210" s="4">
        <f>IF(Table15[[#This Row],[Control Classpath Size]]=0,0,Table15[[#This Row],[Absolute Diff?]]/Table15[[#This Row],[Control Classpath Size]])</f>
        <v>0</v>
      </c>
    </row>
    <row r="211" spans="1:8" x14ac:dyDescent="0.2">
      <c r="A211" t="s">
        <v>225</v>
      </c>
      <c r="B211">
        <v>0</v>
      </c>
      <c r="C211" t="s">
        <v>225</v>
      </c>
      <c r="D211">
        <v>0</v>
      </c>
      <c r="E211" t="b">
        <f>IF(Table15[[#This Row],[Control Bundle]]=Table15[[#This Row],[Refactored Bundle]],TRUE,FALSE)</f>
        <v>1</v>
      </c>
      <c r="F2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1">
        <f>Table15[[#This Row],[Control Classpath Size]]-Table15[[#This Row],[Refactored Classpath Size]]</f>
        <v>0</v>
      </c>
      <c r="H211" s="4">
        <f>IF(Table15[[#This Row],[Control Classpath Size]]=0,0,Table15[[#This Row],[Absolute Diff?]]/Table15[[#This Row],[Control Classpath Size]])</f>
        <v>0</v>
      </c>
    </row>
    <row r="212" spans="1:8" x14ac:dyDescent="0.2">
      <c r="A212" t="s">
        <v>232</v>
      </c>
      <c r="B212">
        <v>238</v>
      </c>
      <c r="C212" t="s">
        <v>232</v>
      </c>
      <c r="D212">
        <v>238</v>
      </c>
      <c r="E212" t="b">
        <f>IF(Table15[[#This Row],[Control Bundle]]=Table15[[#This Row],[Refactored Bundle]],TRUE,FALSE)</f>
        <v>1</v>
      </c>
      <c r="F2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2">
        <f>Table15[[#This Row],[Control Classpath Size]]-Table15[[#This Row],[Refactored Classpath Size]]</f>
        <v>0</v>
      </c>
      <c r="H212" s="4">
        <f>IF(Table15[[#This Row],[Control Classpath Size]]=0,0,Table15[[#This Row],[Absolute Diff?]]/Table15[[#This Row],[Control Classpath Size]])</f>
        <v>0</v>
      </c>
    </row>
    <row r="213" spans="1:8" x14ac:dyDescent="0.2">
      <c r="A213" t="s">
        <v>130</v>
      </c>
      <c r="B213">
        <v>59</v>
      </c>
      <c r="C213" t="s">
        <v>130</v>
      </c>
      <c r="D213">
        <v>59</v>
      </c>
      <c r="E213" t="b">
        <f>IF(Table15[[#This Row],[Control Bundle]]=Table15[[#This Row],[Refactored Bundle]],TRUE,FALSE)</f>
        <v>1</v>
      </c>
      <c r="F2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3">
        <f>Table15[[#This Row],[Control Classpath Size]]-Table15[[#This Row],[Refactored Classpath Size]]</f>
        <v>0</v>
      </c>
      <c r="H213" s="4">
        <f>IF(Table15[[#This Row],[Control Classpath Size]]=0,0,Table15[[#This Row],[Absolute Diff?]]/Table15[[#This Row],[Control Classpath Size]])</f>
        <v>0</v>
      </c>
    </row>
    <row r="214" spans="1:8" x14ac:dyDescent="0.2">
      <c r="A214" t="s">
        <v>132</v>
      </c>
      <c r="B214">
        <v>0</v>
      </c>
      <c r="C214" t="s">
        <v>132</v>
      </c>
      <c r="D214">
        <v>0</v>
      </c>
      <c r="E214" t="b">
        <f>IF(Table15[[#This Row],[Control Bundle]]=Table15[[#This Row],[Refactored Bundle]],TRUE,FALSE)</f>
        <v>1</v>
      </c>
      <c r="F2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4">
        <f>Table15[[#This Row],[Control Classpath Size]]-Table15[[#This Row],[Refactored Classpath Size]]</f>
        <v>0</v>
      </c>
      <c r="H214" s="4">
        <f>IF(Table15[[#This Row],[Control Classpath Size]]=0,0,Table15[[#This Row],[Absolute Diff?]]/Table15[[#This Row],[Control Classpath Size]])</f>
        <v>0</v>
      </c>
    </row>
    <row r="215" spans="1:8" x14ac:dyDescent="0.2">
      <c r="A215" t="s">
        <v>162</v>
      </c>
      <c r="B215">
        <v>5383</v>
      </c>
      <c r="C215" t="s">
        <v>162</v>
      </c>
      <c r="D215">
        <v>2201</v>
      </c>
      <c r="E215" t="b">
        <f>IF(Table15[[#This Row],[Control Bundle]]=Table15[[#This Row],[Refactored Bundle]],TRUE,FALSE)</f>
        <v>1</v>
      </c>
      <c r="F21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15">
        <f>Table15[[#This Row],[Control Classpath Size]]-Table15[[#This Row],[Refactored Classpath Size]]</f>
        <v>3182</v>
      </c>
      <c r="H215" s="4">
        <f>IF(Table15[[#This Row],[Control Classpath Size]]=0,0,Table15[[#This Row],[Absolute Diff?]]/Table15[[#This Row],[Control Classpath Size]])</f>
        <v>0.59112019320081743</v>
      </c>
    </row>
    <row r="216" spans="1:8" x14ac:dyDescent="0.2">
      <c r="A216" t="s">
        <v>28</v>
      </c>
      <c r="B216">
        <v>5</v>
      </c>
      <c r="C216" t="s">
        <v>28</v>
      </c>
      <c r="D216">
        <v>5</v>
      </c>
      <c r="E216" t="b">
        <f>IF(Table15[[#This Row],[Control Bundle]]=Table15[[#This Row],[Refactored Bundle]],TRUE,FALSE)</f>
        <v>1</v>
      </c>
      <c r="F21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6">
        <f>Table15[[#This Row],[Control Classpath Size]]-Table15[[#This Row],[Refactored Classpath Size]]</f>
        <v>0</v>
      </c>
      <c r="H216" s="4">
        <f>IF(Table15[[#This Row],[Control Classpath Size]]=0,0,Table15[[#This Row],[Absolute Diff?]]/Table15[[#This Row],[Control Classpath Size]])</f>
        <v>0</v>
      </c>
    </row>
    <row r="217" spans="1:8" x14ac:dyDescent="0.2">
      <c r="A217" t="s">
        <v>308</v>
      </c>
      <c r="B217">
        <v>0</v>
      </c>
      <c r="C217" t="s">
        <v>308</v>
      </c>
      <c r="D217">
        <v>0</v>
      </c>
      <c r="E217" t="b">
        <f>IF(Table15[[#This Row],[Control Bundle]]=Table15[[#This Row],[Refactored Bundle]],TRUE,FALSE)</f>
        <v>1</v>
      </c>
      <c r="F21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7">
        <f>Table15[[#This Row],[Control Classpath Size]]-Table15[[#This Row],[Refactored Classpath Size]]</f>
        <v>0</v>
      </c>
      <c r="H217" s="4">
        <f>IF(Table15[[#This Row],[Control Classpath Size]]=0,0,Table15[[#This Row],[Absolute Diff?]]/Table15[[#This Row],[Control Classpath Size]])</f>
        <v>0</v>
      </c>
    </row>
    <row r="218" spans="1:8" x14ac:dyDescent="0.2">
      <c r="A218" t="s">
        <v>38</v>
      </c>
      <c r="B218">
        <v>0</v>
      </c>
      <c r="C218" t="s">
        <v>38</v>
      </c>
      <c r="D218">
        <v>0</v>
      </c>
      <c r="E218" t="b">
        <f>IF(Table15[[#This Row],[Control Bundle]]=Table15[[#This Row],[Refactored Bundle]],TRUE,FALSE)</f>
        <v>1</v>
      </c>
      <c r="F2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8">
        <f>Table15[[#This Row],[Control Classpath Size]]-Table15[[#This Row],[Refactored Classpath Size]]</f>
        <v>0</v>
      </c>
      <c r="H218" s="4">
        <f>IF(Table15[[#This Row],[Control Classpath Size]]=0,0,Table15[[#This Row],[Absolute Diff?]]/Table15[[#This Row],[Control Classpath Size]])</f>
        <v>0</v>
      </c>
    </row>
    <row r="219" spans="1:8" x14ac:dyDescent="0.2">
      <c r="A219" t="s">
        <v>204</v>
      </c>
      <c r="B219">
        <v>0</v>
      </c>
      <c r="C219" t="s">
        <v>204</v>
      </c>
      <c r="D219">
        <v>0</v>
      </c>
      <c r="E219" t="b">
        <f>IF(Table15[[#This Row],[Control Bundle]]=Table15[[#This Row],[Refactored Bundle]],TRUE,FALSE)</f>
        <v>1</v>
      </c>
      <c r="F21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9">
        <f>Table15[[#This Row],[Control Classpath Size]]-Table15[[#This Row],[Refactored Classpath Size]]</f>
        <v>0</v>
      </c>
      <c r="H219" s="4">
        <f>IF(Table15[[#This Row],[Control Classpath Size]]=0,0,Table15[[#This Row],[Absolute Diff?]]/Table15[[#This Row],[Control Classpath Size]])</f>
        <v>0</v>
      </c>
    </row>
    <row r="220" spans="1:8" x14ac:dyDescent="0.2">
      <c r="A220" t="s">
        <v>200</v>
      </c>
      <c r="B220">
        <v>0</v>
      </c>
      <c r="C220" t="s">
        <v>200</v>
      </c>
      <c r="D220">
        <v>0</v>
      </c>
      <c r="E220" t="b">
        <f>IF(Table15[[#This Row],[Control Bundle]]=Table15[[#This Row],[Refactored Bundle]],TRUE,FALSE)</f>
        <v>1</v>
      </c>
      <c r="F22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0">
        <f>Table15[[#This Row],[Control Classpath Size]]-Table15[[#This Row],[Refactored Classpath Size]]</f>
        <v>0</v>
      </c>
      <c r="H220" s="4">
        <f>IF(Table15[[#This Row],[Control Classpath Size]]=0,0,Table15[[#This Row],[Absolute Diff?]]/Table15[[#This Row],[Control Classpath Size]])</f>
        <v>0</v>
      </c>
    </row>
    <row r="221" spans="1:8" x14ac:dyDescent="0.2">
      <c r="A221" t="s">
        <v>340</v>
      </c>
      <c r="B221">
        <v>0</v>
      </c>
      <c r="C221" t="s">
        <v>340</v>
      </c>
      <c r="D221">
        <v>0</v>
      </c>
      <c r="E221" t="b">
        <f>IF(Table15[[#This Row],[Control Bundle]]=Table15[[#This Row],[Refactored Bundle]],TRUE,FALSE)</f>
        <v>1</v>
      </c>
      <c r="F22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1">
        <f>Table15[[#This Row],[Control Classpath Size]]-Table15[[#This Row],[Refactored Classpath Size]]</f>
        <v>0</v>
      </c>
      <c r="H221" s="4">
        <f>IF(Table15[[#This Row],[Control Classpath Size]]=0,0,Table15[[#This Row],[Absolute Diff?]]/Table15[[#This Row],[Control Classpath Size]])</f>
        <v>0</v>
      </c>
    </row>
    <row r="222" spans="1:8" x14ac:dyDescent="0.2">
      <c r="A222" t="s">
        <v>197</v>
      </c>
      <c r="B222">
        <v>0</v>
      </c>
      <c r="C222" t="s">
        <v>197</v>
      </c>
      <c r="D222">
        <v>0</v>
      </c>
      <c r="E222" t="b">
        <f>IF(Table15[[#This Row],[Control Bundle]]=Table15[[#This Row],[Refactored Bundle]],TRUE,FALSE)</f>
        <v>1</v>
      </c>
      <c r="F22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2">
        <f>Table15[[#This Row],[Control Classpath Size]]-Table15[[#This Row],[Refactored Classpath Size]]</f>
        <v>0</v>
      </c>
      <c r="H222" s="4">
        <f>IF(Table15[[#This Row],[Control Classpath Size]]=0,0,Table15[[#This Row],[Absolute Diff?]]/Table15[[#This Row],[Control Classpath Size]])</f>
        <v>0</v>
      </c>
    </row>
    <row r="223" spans="1:8" x14ac:dyDescent="0.2">
      <c r="A223" t="s">
        <v>183</v>
      </c>
      <c r="B223">
        <v>0</v>
      </c>
      <c r="C223" t="s">
        <v>183</v>
      </c>
      <c r="D223">
        <v>0</v>
      </c>
      <c r="E223" t="b">
        <f>IF(Table15[[#This Row],[Control Bundle]]=Table15[[#This Row],[Refactored Bundle]],TRUE,FALSE)</f>
        <v>1</v>
      </c>
      <c r="F22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3">
        <f>Table15[[#This Row],[Control Classpath Size]]-Table15[[#This Row],[Refactored Classpath Size]]</f>
        <v>0</v>
      </c>
      <c r="H223" s="4">
        <f>IF(Table15[[#This Row],[Control Classpath Size]]=0,0,Table15[[#This Row],[Absolute Diff?]]/Table15[[#This Row],[Control Classpath Size]])</f>
        <v>0</v>
      </c>
    </row>
    <row r="224" spans="1:8" x14ac:dyDescent="0.2">
      <c r="A224" t="s">
        <v>247</v>
      </c>
      <c r="B224">
        <v>0</v>
      </c>
      <c r="C224" t="s">
        <v>247</v>
      </c>
      <c r="D224">
        <v>0</v>
      </c>
      <c r="E224" t="b">
        <f>IF(Table15[[#This Row],[Control Bundle]]=Table15[[#This Row],[Refactored Bundle]],TRUE,FALSE)</f>
        <v>1</v>
      </c>
      <c r="F22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4">
        <f>Table15[[#This Row],[Control Classpath Size]]-Table15[[#This Row],[Refactored Classpath Size]]</f>
        <v>0</v>
      </c>
      <c r="H224" s="4">
        <f>IF(Table15[[#This Row],[Control Classpath Size]]=0,0,Table15[[#This Row],[Absolute Diff?]]/Table15[[#This Row],[Control Classpath Size]])</f>
        <v>0</v>
      </c>
    </row>
    <row r="225" spans="1:8" x14ac:dyDescent="0.2">
      <c r="A225" t="s">
        <v>211</v>
      </c>
      <c r="B225">
        <v>0</v>
      </c>
      <c r="C225" t="s">
        <v>211</v>
      </c>
      <c r="D225">
        <v>0</v>
      </c>
      <c r="E225" t="b">
        <f>IF(Table15[[#This Row],[Control Bundle]]=Table15[[#This Row],[Refactored Bundle]],TRUE,FALSE)</f>
        <v>1</v>
      </c>
      <c r="F22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5">
        <f>Table15[[#This Row],[Control Classpath Size]]-Table15[[#This Row],[Refactored Classpath Size]]</f>
        <v>0</v>
      </c>
      <c r="H225" s="4">
        <f>IF(Table15[[#This Row],[Control Classpath Size]]=0,0,Table15[[#This Row],[Absolute Diff?]]/Table15[[#This Row],[Control Classpath Size]])</f>
        <v>0</v>
      </c>
    </row>
    <row r="226" spans="1:8" x14ac:dyDescent="0.2">
      <c r="A226" t="s">
        <v>107</v>
      </c>
      <c r="B226">
        <v>0</v>
      </c>
      <c r="C226" t="s">
        <v>107</v>
      </c>
      <c r="D226">
        <v>0</v>
      </c>
      <c r="E226" t="b">
        <f>IF(Table15[[#This Row],[Control Bundle]]=Table15[[#This Row],[Refactored Bundle]],TRUE,FALSE)</f>
        <v>1</v>
      </c>
      <c r="F22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6">
        <f>Table15[[#This Row],[Control Classpath Size]]-Table15[[#This Row],[Refactored Classpath Size]]</f>
        <v>0</v>
      </c>
      <c r="H226" s="4">
        <f>IF(Table15[[#This Row],[Control Classpath Size]]=0,0,Table15[[#This Row],[Absolute Diff?]]/Table15[[#This Row],[Control Classpath Size]])</f>
        <v>0</v>
      </c>
    </row>
    <row r="227" spans="1:8" x14ac:dyDescent="0.2">
      <c r="A227" t="s">
        <v>297</v>
      </c>
      <c r="B227">
        <v>0</v>
      </c>
      <c r="C227" t="s">
        <v>297</v>
      </c>
      <c r="D227">
        <v>0</v>
      </c>
      <c r="E227" t="b">
        <f>IF(Table15[[#This Row],[Control Bundle]]=Table15[[#This Row],[Refactored Bundle]],TRUE,FALSE)</f>
        <v>1</v>
      </c>
      <c r="F22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7">
        <f>Table15[[#This Row],[Control Classpath Size]]-Table15[[#This Row],[Refactored Classpath Size]]</f>
        <v>0</v>
      </c>
      <c r="H227" s="4">
        <f>IF(Table15[[#This Row],[Control Classpath Size]]=0,0,Table15[[#This Row],[Absolute Diff?]]/Table15[[#This Row],[Control Classpath Size]])</f>
        <v>0</v>
      </c>
    </row>
    <row r="228" spans="1:8" x14ac:dyDescent="0.2">
      <c r="A228" t="s">
        <v>295</v>
      </c>
      <c r="B228">
        <v>21551</v>
      </c>
      <c r="C228" t="s">
        <v>295</v>
      </c>
      <c r="D228">
        <v>2271</v>
      </c>
      <c r="E228" t="b">
        <f>IF(Table15[[#This Row],[Control Bundle]]=Table15[[#This Row],[Refactored Bundle]],TRUE,FALSE)</f>
        <v>1</v>
      </c>
      <c r="F22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28">
        <f>Table15[[#This Row],[Control Classpath Size]]-Table15[[#This Row],[Refactored Classpath Size]]</f>
        <v>19280</v>
      </c>
      <c r="H228" s="4">
        <f>IF(Table15[[#This Row],[Control Classpath Size]]=0,0,Table15[[#This Row],[Absolute Diff?]]/Table15[[#This Row],[Control Classpath Size]])</f>
        <v>0.89462205930119254</v>
      </c>
    </row>
    <row r="229" spans="1:8" x14ac:dyDescent="0.2">
      <c r="A229" t="s">
        <v>39</v>
      </c>
      <c r="B229">
        <v>1877</v>
      </c>
      <c r="C229" t="s">
        <v>39</v>
      </c>
      <c r="D229">
        <v>1519</v>
      </c>
      <c r="E229" t="b">
        <f>IF(Table15[[#This Row],[Control Bundle]]=Table15[[#This Row],[Refactored Bundle]],TRUE,FALSE)</f>
        <v>1</v>
      </c>
      <c r="F22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29">
        <f>Table15[[#This Row],[Control Classpath Size]]-Table15[[#This Row],[Refactored Classpath Size]]</f>
        <v>358</v>
      </c>
      <c r="H229" s="4">
        <f>IF(Table15[[#This Row],[Control Classpath Size]]=0,0,Table15[[#This Row],[Absolute Diff?]]/Table15[[#This Row],[Control Classpath Size]])</f>
        <v>0.19072988811933936</v>
      </c>
    </row>
    <row r="230" spans="1:8" x14ac:dyDescent="0.2">
      <c r="A230" t="s">
        <v>43</v>
      </c>
      <c r="B230">
        <v>5686</v>
      </c>
      <c r="C230" t="s">
        <v>43</v>
      </c>
      <c r="D230">
        <v>2648</v>
      </c>
      <c r="E230" t="b">
        <f>IF(Table15[[#This Row],[Control Bundle]]=Table15[[#This Row],[Refactored Bundle]],TRUE,FALSE)</f>
        <v>1</v>
      </c>
      <c r="F23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0">
        <f>Table15[[#This Row],[Control Classpath Size]]-Table15[[#This Row],[Refactored Classpath Size]]</f>
        <v>3038</v>
      </c>
      <c r="H230" s="4">
        <f>IF(Table15[[#This Row],[Control Classpath Size]]=0,0,Table15[[#This Row],[Absolute Diff?]]/Table15[[#This Row],[Control Classpath Size]])</f>
        <v>0.53429475905733381</v>
      </c>
    </row>
    <row r="231" spans="1:8" x14ac:dyDescent="0.2">
      <c r="A231" t="s">
        <v>68</v>
      </c>
      <c r="B231">
        <v>11596</v>
      </c>
      <c r="C231" t="s">
        <v>68</v>
      </c>
      <c r="D231">
        <v>1492</v>
      </c>
      <c r="E231" t="b">
        <f>IF(Table15[[#This Row],[Control Bundle]]=Table15[[#This Row],[Refactored Bundle]],TRUE,FALSE)</f>
        <v>1</v>
      </c>
      <c r="F23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1">
        <f>Table15[[#This Row],[Control Classpath Size]]-Table15[[#This Row],[Refactored Classpath Size]]</f>
        <v>10104</v>
      </c>
      <c r="H231" s="4">
        <f>IF(Table15[[#This Row],[Control Classpath Size]]=0,0,Table15[[#This Row],[Absolute Diff?]]/Table15[[#This Row],[Control Classpath Size]])</f>
        <v>0.87133494308382198</v>
      </c>
    </row>
    <row r="232" spans="1:8" x14ac:dyDescent="0.2">
      <c r="A232" t="s">
        <v>285</v>
      </c>
      <c r="B232">
        <v>3991</v>
      </c>
      <c r="C232" t="s">
        <v>285</v>
      </c>
      <c r="D232">
        <v>1308</v>
      </c>
      <c r="E232" t="b">
        <f>IF(Table15[[#This Row],[Control Bundle]]=Table15[[#This Row],[Refactored Bundle]],TRUE,FALSE)</f>
        <v>1</v>
      </c>
      <c r="F23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2">
        <f>Table15[[#This Row],[Control Classpath Size]]-Table15[[#This Row],[Refactored Classpath Size]]</f>
        <v>2683</v>
      </c>
      <c r="H232" s="4">
        <f>IF(Table15[[#This Row],[Control Classpath Size]]=0,0,Table15[[#This Row],[Absolute Diff?]]/Table15[[#This Row],[Control Classpath Size]])</f>
        <v>0.67226259082936612</v>
      </c>
    </row>
    <row r="233" spans="1:8" x14ac:dyDescent="0.2">
      <c r="A233" t="s">
        <v>277</v>
      </c>
      <c r="B233">
        <v>18131</v>
      </c>
      <c r="C233" t="s">
        <v>277</v>
      </c>
      <c r="D233">
        <v>1588</v>
      </c>
      <c r="E233" t="b">
        <f>IF(Table15[[#This Row],[Control Bundle]]=Table15[[#This Row],[Refactored Bundle]],TRUE,FALSE)</f>
        <v>1</v>
      </c>
      <c r="F23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3">
        <f>Table15[[#This Row],[Control Classpath Size]]-Table15[[#This Row],[Refactored Classpath Size]]</f>
        <v>16543</v>
      </c>
      <c r="H233" s="4">
        <f>IF(Table15[[#This Row],[Control Classpath Size]]=0,0,Table15[[#This Row],[Absolute Diff?]]/Table15[[#This Row],[Control Classpath Size]])</f>
        <v>0.91241520048535663</v>
      </c>
    </row>
    <row r="234" spans="1:8" x14ac:dyDescent="0.2">
      <c r="A234" t="s">
        <v>126</v>
      </c>
      <c r="B234">
        <v>5559</v>
      </c>
      <c r="C234" t="s">
        <v>126</v>
      </c>
      <c r="D234">
        <v>1086</v>
      </c>
      <c r="E234" t="b">
        <f>IF(Table15[[#This Row],[Control Bundle]]=Table15[[#This Row],[Refactored Bundle]],TRUE,FALSE)</f>
        <v>1</v>
      </c>
      <c r="F23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4">
        <f>Table15[[#This Row],[Control Classpath Size]]-Table15[[#This Row],[Refactored Classpath Size]]</f>
        <v>4473</v>
      </c>
      <c r="H234" s="4">
        <f>IF(Table15[[#This Row],[Control Classpath Size]]=0,0,Table15[[#This Row],[Absolute Diff?]]/Table15[[#This Row],[Control Classpath Size]])</f>
        <v>0.80464112250404751</v>
      </c>
    </row>
    <row r="235" spans="1:8" x14ac:dyDescent="0.2">
      <c r="A235" t="s">
        <v>206</v>
      </c>
      <c r="B235">
        <v>4894</v>
      </c>
      <c r="C235" t="s">
        <v>206</v>
      </c>
      <c r="D235">
        <v>1344</v>
      </c>
      <c r="E235" t="b">
        <f>IF(Table15[[#This Row],[Control Bundle]]=Table15[[#This Row],[Refactored Bundle]],TRUE,FALSE)</f>
        <v>1</v>
      </c>
      <c r="F23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5">
        <f>Table15[[#This Row],[Control Classpath Size]]-Table15[[#This Row],[Refactored Classpath Size]]</f>
        <v>3550</v>
      </c>
      <c r="H235" s="4">
        <f>IF(Table15[[#This Row],[Control Classpath Size]]=0,0,Table15[[#This Row],[Absolute Diff?]]/Table15[[#This Row],[Control Classpath Size]])</f>
        <v>0.7253780138945648</v>
      </c>
    </row>
    <row r="236" spans="1:8" x14ac:dyDescent="0.2">
      <c r="A236" t="s">
        <v>48</v>
      </c>
      <c r="B236">
        <v>15456</v>
      </c>
      <c r="C236" t="s">
        <v>48</v>
      </c>
      <c r="D236">
        <v>1593</v>
      </c>
      <c r="E236" t="b">
        <f>IF(Table15[[#This Row],[Control Bundle]]=Table15[[#This Row],[Refactored Bundle]],TRUE,FALSE)</f>
        <v>1</v>
      </c>
      <c r="F23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6">
        <f>Table15[[#This Row],[Control Classpath Size]]-Table15[[#This Row],[Refactored Classpath Size]]</f>
        <v>13863</v>
      </c>
      <c r="H236" s="4">
        <f>IF(Table15[[#This Row],[Control Classpath Size]]=0,0,Table15[[#This Row],[Absolute Diff?]]/Table15[[#This Row],[Control Classpath Size]])</f>
        <v>0.89693322981366463</v>
      </c>
    </row>
    <row r="237" spans="1:8" x14ac:dyDescent="0.2">
      <c r="A237" t="s">
        <v>233</v>
      </c>
      <c r="B237">
        <v>1348</v>
      </c>
      <c r="C237" t="s">
        <v>233</v>
      </c>
      <c r="D237">
        <v>1106</v>
      </c>
      <c r="E237" t="b">
        <f>IF(Table15[[#This Row],[Control Bundle]]=Table15[[#This Row],[Refactored Bundle]],TRUE,FALSE)</f>
        <v>1</v>
      </c>
      <c r="F23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7">
        <f>Table15[[#This Row],[Control Classpath Size]]-Table15[[#This Row],[Refactored Classpath Size]]</f>
        <v>242</v>
      </c>
      <c r="H237" s="4">
        <f>IF(Table15[[#This Row],[Control Classpath Size]]=0,0,Table15[[#This Row],[Absolute Diff?]]/Table15[[#This Row],[Control Classpath Size]])</f>
        <v>0.17952522255192879</v>
      </c>
    </row>
    <row r="238" spans="1:8" x14ac:dyDescent="0.2">
      <c r="A238" t="s">
        <v>329</v>
      </c>
      <c r="B238">
        <v>2222</v>
      </c>
      <c r="C238" t="s">
        <v>329</v>
      </c>
      <c r="D238">
        <v>863</v>
      </c>
      <c r="E238" t="b">
        <f>IF(Table15[[#This Row],[Control Bundle]]=Table15[[#This Row],[Refactored Bundle]],TRUE,FALSE)</f>
        <v>1</v>
      </c>
      <c r="F23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8">
        <f>Table15[[#This Row],[Control Classpath Size]]-Table15[[#This Row],[Refactored Classpath Size]]</f>
        <v>1359</v>
      </c>
      <c r="H238" s="4">
        <f>IF(Table15[[#This Row],[Control Classpath Size]]=0,0,Table15[[#This Row],[Absolute Diff?]]/Table15[[#This Row],[Control Classpath Size]])</f>
        <v>0.61161116111611158</v>
      </c>
    </row>
    <row r="239" spans="1:8" x14ac:dyDescent="0.2">
      <c r="A239" t="s">
        <v>344</v>
      </c>
      <c r="B239">
        <v>16937</v>
      </c>
      <c r="C239" t="s">
        <v>344</v>
      </c>
      <c r="D239">
        <v>1236</v>
      </c>
      <c r="E239" t="b">
        <f>IF(Table15[[#This Row],[Control Bundle]]=Table15[[#This Row],[Refactored Bundle]],TRUE,FALSE)</f>
        <v>1</v>
      </c>
      <c r="F23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9">
        <f>Table15[[#This Row],[Control Classpath Size]]-Table15[[#This Row],[Refactored Classpath Size]]</f>
        <v>15701</v>
      </c>
      <c r="H239" s="4">
        <f>IF(Table15[[#This Row],[Control Classpath Size]]=0,0,Table15[[#This Row],[Absolute Diff?]]/Table15[[#This Row],[Control Classpath Size]])</f>
        <v>0.92702367597567459</v>
      </c>
    </row>
    <row r="240" spans="1:8" x14ac:dyDescent="0.2">
      <c r="A240" t="s">
        <v>220</v>
      </c>
      <c r="B240">
        <v>26114</v>
      </c>
      <c r="C240" t="s">
        <v>220</v>
      </c>
      <c r="D240">
        <v>5554</v>
      </c>
      <c r="E240" t="b">
        <f>IF(Table15[[#This Row],[Control Bundle]]=Table15[[#This Row],[Refactored Bundle]],TRUE,FALSE)</f>
        <v>1</v>
      </c>
      <c r="F24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0">
        <f>Table15[[#This Row],[Control Classpath Size]]-Table15[[#This Row],[Refactored Classpath Size]]</f>
        <v>20560</v>
      </c>
      <c r="H240" s="4">
        <f>IF(Table15[[#This Row],[Control Classpath Size]]=0,0,Table15[[#This Row],[Absolute Diff?]]/Table15[[#This Row],[Control Classpath Size]])</f>
        <v>0.78731714789002072</v>
      </c>
    </row>
    <row r="241" spans="1:8" x14ac:dyDescent="0.2">
      <c r="A241" t="s">
        <v>121</v>
      </c>
      <c r="B241">
        <v>9726</v>
      </c>
      <c r="C241" t="s">
        <v>121</v>
      </c>
      <c r="D241">
        <v>989</v>
      </c>
      <c r="E241" t="b">
        <f>IF(Table15[[#This Row],[Control Bundle]]=Table15[[#This Row],[Refactored Bundle]],TRUE,FALSE)</f>
        <v>1</v>
      </c>
      <c r="F24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1">
        <f>Table15[[#This Row],[Control Classpath Size]]-Table15[[#This Row],[Refactored Classpath Size]]</f>
        <v>8737</v>
      </c>
      <c r="H241" s="4">
        <f>IF(Table15[[#This Row],[Control Classpath Size]]=0,0,Table15[[#This Row],[Absolute Diff?]]/Table15[[#This Row],[Control Classpath Size]])</f>
        <v>0.89831379806703682</v>
      </c>
    </row>
    <row r="242" spans="1:8" x14ac:dyDescent="0.2">
      <c r="A242" t="s">
        <v>50</v>
      </c>
      <c r="B242">
        <v>5680</v>
      </c>
      <c r="C242" t="s">
        <v>50</v>
      </c>
      <c r="D242">
        <v>1004</v>
      </c>
      <c r="E242" t="b">
        <f>IF(Table15[[#This Row],[Control Bundle]]=Table15[[#This Row],[Refactored Bundle]],TRUE,FALSE)</f>
        <v>1</v>
      </c>
      <c r="F24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2">
        <f>Table15[[#This Row],[Control Classpath Size]]-Table15[[#This Row],[Refactored Classpath Size]]</f>
        <v>4676</v>
      </c>
      <c r="H242" s="4">
        <f>IF(Table15[[#This Row],[Control Classpath Size]]=0,0,Table15[[#This Row],[Absolute Diff?]]/Table15[[#This Row],[Control Classpath Size]])</f>
        <v>0.82323943661971832</v>
      </c>
    </row>
    <row r="243" spans="1:8" x14ac:dyDescent="0.2">
      <c r="A243" t="s">
        <v>66</v>
      </c>
      <c r="B243">
        <v>0</v>
      </c>
      <c r="C243" t="s">
        <v>66</v>
      </c>
      <c r="D243">
        <v>0</v>
      </c>
      <c r="E243" t="b">
        <f>IF(Table15[[#This Row],[Control Bundle]]=Table15[[#This Row],[Refactored Bundle]],TRUE,FALSE)</f>
        <v>1</v>
      </c>
      <c r="F24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3">
        <f>Table15[[#This Row],[Control Classpath Size]]-Table15[[#This Row],[Refactored Classpath Size]]</f>
        <v>0</v>
      </c>
      <c r="H243" s="4">
        <f>IF(Table15[[#This Row],[Control Classpath Size]]=0,0,Table15[[#This Row],[Absolute Diff?]]/Table15[[#This Row],[Control Classpath Size]])</f>
        <v>0</v>
      </c>
    </row>
    <row r="244" spans="1:8" x14ac:dyDescent="0.2">
      <c r="A244" t="s">
        <v>242</v>
      </c>
      <c r="B244">
        <v>11281</v>
      </c>
      <c r="C244" t="s">
        <v>242</v>
      </c>
      <c r="D244">
        <v>1166</v>
      </c>
      <c r="E244" t="b">
        <f>IF(Table15[[#This Row],[Control Bundle]]=Table15[[#This Row],[Refactored Bundle]],TRUE,FALSE)</f>
        <v>1</v>
      </c>
      <c r="F24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4">
        <f>Table15[[#This Row],[Control Classpath Size]]-Table15[[#This Row],[Refactored Classpath Size]]</f>
        <v>10115</v>
      </c>
      <c r="H244" s="4">
        <f>IF(Table15[[#This Row],[Control Classpath Size]]=0,0,Table15[[#This Row],[Absolute Diff?]]/Table15[[#This Row],[Control Classpath Size]])</f>
        <v>0.89664036876163455</v>
      </c>
    </row>
    <row r="245" spans="1:8" x14ac:dyDescent="0.2">
      <c r="A245" t="s">
        <v>331</v>
      </c>
      <c r="B245">
        <v>6094</v>
      </c>
      <c r="C245" t="s">
        <v>331</v>
      </c>
      <c r="D245">
        <v>946</v>
      </c>
      <c r="E245" t="b">
        <f>IF(Table15[[#This Row],[Control Bundle]]=Table15[[#This Row],[Refactored Bundle]],TRUE,FALSE)</f>
        <v>1</v>
      </c>
      <c r="F24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5">
        <f>Table15[[#This Row],[Control Classpath Size]]-Table15[[#This Row],[Refactored Classpath Size]]</f>
        <v>5148</v>
      </c>
      <c r="H245" s="4">
        <f>IF(Table15[[#This Row],[Control Classpath Size]]=0,0,Table15[[#This Row],[Absolute Diff?]]/Table15[[#This Row],[Control Classpath Size]])</f>
        <v>0.84476534296028882</v>
      </c>
    </row>
    <row r="246" spans="1:8" x14ac:dyDescent="0.2">
      <c r="A246" t="s">
        <v>193</v>
      </c>
      <c r="B246">
        <v>0</v>
      </c>
      <c r="C246" t="s">
        <v>193</v>
      </c>
      <c r="D246">
        <v>0</v>
      </c>
      <c r="E246" t="b">
        <f>IF(Table15[[#This Row],[Control Bundle]]=Table15[[#This Row],[Refactored Bundle]],TRUE,FALSE)</f>
        <v>1</v>
      </c>
      <c r="F24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6">
        <f>Table15[[#This Row],[Control Classpath Size]]-Table15[[#This Row],[Refactored Classpath Size]]</f>
        <v>0</v>
      </c>
      <c r="H246" s="4">
        <f>IF(Table15[[#This Row],[Control Classpath Size]]=0,0,Table15[[#This Row],[Absolute Diff?]]/Table15[[#This Row],[Control Classpath Size]])</f>
        <v>0</v>
      </c>
    </row>
    <row r="247" spans="1:8" x14ac:dyDescent="0.2">
      <c r="A247" t="s">
        <v>70</v>
      </c>
      <c r="B247">
        <v>9299</v>
      </c>
      <c r="C247" t="s">
        <v>70</v>
      </c>
      <c r="D247">
        <v>1748</v>
      </c>
      <c r="E247" t="b">
        <f>IF(Table15[[#This Row],[Control Bundle]]=Table15[[#This Row],[Refactored Bundle]],TRUE,FALSE)</f>
        <v>1</v>
      </c>
      <c r="F24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7">
        <f>Table15[[#This Row],[Control Classpath Size]]-Table15[[#This Row],[Refactored Classpath Size]]</f>
        <v>7551</v>
      </c>
      <c r="H247" s="4">
        <f>IF(Table15[[#This Row],[Control Classpath Size]]=0,0,Table15[[#This Row],[Absolute Diff?]]/Table15[[#This Row],[Control Classpath Size]])</f>
        <v>0.81202279815033873</v>
      </c>
    </row>
    <row r="248" spans="1:8" x14ac:dyDescent="0.2">
      <c r="A248" t="s">
        <v>59</v>
      </c>
      <c r="B248">
        <v>982</v>
      </c>
      <c r="C248" t="s">
        <v>59</v>
      </c>
      <c r="D248">
        <v>982</v>
      </c>
      <c r="E248" t="b">
        <f>IF(Table15[[#This Row],[Control Bundle]]=Table15[[#This Row],[Refactored Bundle]],TRUE,FALSE)</f>
        <v>1</v>
      </c>
      <c r="F24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8">
        <f>Table15[[#This Row],[Control Classpath Size]]-Table15[[#This Row],[Refactored Classpath Size]]</f>
        <v>0</v>
      </c>
      <c r="H248" s="4">
        <f>IF(Table15[[#This Row],[Control Classpath Size]]=0,0,Table15[[#This Row],[Absolute Diff?]]/Table15[[#This Row],[Control Classpath Size]])</f>
        <v>0</v>
      </c>
    </row>
    <row r="249" spans="1:8" x14ac:dyDescent="0.2">
      <c r="A249" t="s">
        <v>355</v>
      </c>
      <c r="B249">
        <v>0</v>
      </c>
      <c r="C249" t="s">
        <v>355</v>
      </c>
      <c r="D249">
        <v>0</v>
      </c>
      <c r="E249" t="b">
        <f>IF(Table15[[#This Row],[Control Bundle]]=Table15[[#This Row],[Refactored Bundle]],TRUE,FALSE)</f>
        <v>1</v>
      </c>
      <c r="F24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9">
        <f>Table15[[#This Row],[Control Classpath Size]]-Table15[[#This Row],[Refactored Classpath Size]]</f>
        <v>0</v>
      </c>
      <c r="H249" s="4">
        <f>IF(Table15[[#This Row],[Control Classpath Size]]=0,0,Table15[[#This Row],[Absolute Diff?]]/Table15[[#This Row],[Control Classpath Size]])</f>
        <v>0</v>
      </c>
    </row>
    <row r="250" spans="1:8" x14ac:dyDescent="0.2">
      <c r="A250" t="s">
        <v>257</v>
      </c>
      <c r="B250">
        <v>1546</v>
      </c>
      <c r="C250" t="s">
        <v>257</v>
      </c>
      <c r="D250">
        <v>567</v>
      </c>
      <c r="E250" t="b">
        <f>IF(Table15[[#This Row],[Control Bundle]]=Table15[[#This Row],[Refactored Bundle]],TRUE,FALSE)</f>
        <v>1</v>
      </c>
      <c r="F25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0">
        <f>Table15[[#This Row],[Control Classpath Size]]-Table15[[#This Row],[Refactored Classpath Size]]</f>
        <v>979</v>
      </c>
      <c r="H250" s="4">
        <f>IF(Table15[[#This Row],[Control Classpath Size]]=0,0,Table15[[#This Row],[Absolute Diff?]]/Table15[[#This Row],[Control Classpath Size]])</f>
        <v>0.63324708926261319</v>
      </c>
    </row>
    <row r="251" spans="1:8" x14ac:dyDescent="0.2">
      <c r="A251" t="s">
        <v>208</v>
      </c>
      <c r="B251">
        <v>5191</v>
      </c>
      <c r="C251" t="s">
        <v>208</v>
      </c>
      <c r="D251">
        <v>938</v>
      </c>
      <c r="E251" t="b">
        <f>IF(Table15[[#This Row],[Control Bundle]]=Table15[[#This Row],[Refactored Bundle]],TRUE,FALSE)</f>
        <v>1</v>
      </c>
      <c r="F25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1">
        <f>Table15[[#This Row],[Control Classpath Size]]-Table15[[#This Row],[Refactored Classpath Size]]</f>
        <v>4253</v>
      </c>
      <c r="H251" s="4">
        <f>IF(Table15[[#This Row],[Control Classpath Size]]=0,0,Table15[[#This Row],[Absolute Diff?]]/Table15[[#This Row],[Control Classpath Size]])</f>
        <v>0.81930263918320168</v>
      </c>
    </row>
    <row r="252" spans="1:8" x14ac:dyDescent="0.2">
      <c r="A252" t="s">
        <v>173</v>
      </c>
      <c r="B252">
        <v>5193</v>
      </c>
      <c r="C252" t="s">
        <v>173</v>
      </c>
      <c r="D252">
        <v>940</v>
      </c>
      <c r="E252" t="b">
        <f>IF(Table15[[#This Row],[Control Bundle]]=Table15[[#This Row],[Refactored Bundle]],TRUE,FALSE)</f>
        <v>1</v>
      </c>
      <c r="F25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2">
        <f>Table15[[#This Row],[Control Classpath Size]]-Table15[[#This Row],[Refactored Classpath Size]]</f>
        <v>4253</v>
      </c>
      <c r="H252" s="4">
        <f>IF(Table15[[#This Row],[Control Classpath Size]]=0,0,Table15[[#This Row],[Absolute Diff?]]/Table15[[#This Row],[Control Classpath Size]])</f>
        <v>0.81898709801656078</v>
      </c>
    </row>
    <row r="253" spans="1:8" x14ac:dyDescent="0.2">
      <c r="A253" t="s">
        <v>3</v>
      </c>
      <c r="B253">
        <v>8251</v>
      </c>
      <c r="C253" t="s">
        <v>3</v>
      </c>
      <c r="D253">
        <v>954</v>
      </c>
      <c r="E253" t="b">
        <f>IF(Table15[[#This Row],[Control Bundle]]=Table15[[#This Row],[Refactored Bundle]],TRUE,FALSE)</f>
        <v>1</v>
      </c>
      <c r="F25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3">
        <f>Table15[[#This Row],[Control Classpath Size]]-Table15[[#This Row],[Refactored Classpath Size]]</f>
        <v>7297</v>
      </c>
      <c r="H253" s="4">
        <f>IF(Table15[[#This Row],[Control Classpath Size]]=0,0,Table15[[#This Row],[Absolute Diff?]]/Table15[[#This Row],[Control Classpath Size]])</f>
        <v>0.88437765119379474</v>
      </c>
    </row>
    <row r="254" spans="1:8" x14ac:dyDescent="0.2">
      <c r="A254" t="s">
        <v>170</v>
      </c>
      <c r="B254">
        <v>5757</v>
      </c>
      <c r="C254" t="s">
        <v>170</v>
      </c>
      <c r="D254">
        <v>937</v>
      </c>
      <c r="E254" t="b">
        <f>IF(Table15[[#This Row],[Control Bundle]]=Table15[[#This Row],[Refactored Bundle]],TRUE,FALSE)</f>
        <v>1</v>
      </c>
      <c r="F25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4">
        <f>Table15[[#This Row],[Control Classpath Size]]-Table15[[#This Row],[Refactored Classpath Size]]</f>
        <v>4820</v>
      </c>
      <c r="H254" s="4">
        <f>IF(Table15[[#This Row],[Control Classpath Size]]=0,0,Table15[[#This Row],[Absolute Diff?]]/Table15[[#This Row],[Control Classpath Size]])</f>
        <v>0.83724161889873194</v>
      </c>
    </row>
    <row r="255" spans="1:8" x14ac:dyDescent="0.2">
      <c r="A255" t="s">
        <v>280</v>
      </c>
      <c r="B255">
        <v>8301</v>
      </c>
      <c r="C255" t="s">
        <v>280</v>
      </c>
      <c r="D255">
        <v>1584</v>
      </c>
      <c r="E255" t="b">
        <f>IF(Table15[[#This Row],[Control Bundle]]=Table15[[#This Row],[Refactored Bundle]],TRUE,FALSE)</f>
        <v>1</v>
      </c>
      <c r="F25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5">
        <f>Table15[[#This Row],[Control Classpath Size]]-Table15[[#This Row],[Refactored Classpath Size]]</f>
        <v>6717</v>
      </c>
      <c r="H255" s="4">
        <f>IF(Table15[[#This Row],[Control Classpath Size]]=0,0,Table15[[#This Row],[Absolute Diff?]]/Table15[[#This Row],[Control Classpath Size]])</f>
        <v>0.80917961691362483</v>
      </c>
    </row>
    <row r="256" spans="1:8" x14ac:dyDescent="0.2">
      <c r="A256" t="s">
        <v>320</v>
      </c>
      <c r="B256">
        <v>1721</v>
      </c>
      <c r="C256" t="s">
        <v>320</v>
      </c>
      <c r="D256">
        <v>1043</v>
      </c>
      <c r="E256" t="b">
        <f>IF(Table15[[#This Row],[Control Bundle]]=Table15[[#This Row],[Refactored Bundle]],TRUE,FALSE)</f>
        <v>1</v>
      </c>
      <c r="F25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6">
        <f>Table15[[#This Row],[Control Classpath Size]]-Table15[[#This Row],[Refactored Classpath Size]]</f>
        <v>678</v>
      </c>
      <c r="H256" s="4">
        <f>IF(Table15[[#This Row],[Control Classpath Size]]=0,0,Table15[[#This Row],[Absolute Diff?]]/Table15[[#This Row],[Control Classpath Size]])</f>
        <v>0.39395700174317255</v>
      </c>
    </row>
    <row r="257" spans="1:8" x14ac:dyDescent="0.2">
      <c r="A257" t="s">
        <v>248</v>
      </c>
      <c r="B257">
        <v>2858</v>
      </c>
      <c r="C257" t="s">
        <v>248</v>
      </c>
      <c r="D257">
        <v>1687</v>
      </c>
      <c r="E257" t="b">
        <f>IF(Table15[[#This Row],[Control Bundle]]=Table15[[#This Row],[Refactored Bundle]],TRUE,FALSE)</f>
        <v>1</v>
      </c>
      <c r="F25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7">
        <f>Table15[[#This Row],[Control Classpath Size]]-Table15[[#This Row],[Refactored Classpath Size]]</f>
        <v>1171</v>
      </c>
      <c r="H257" s="4">
        <f>IF(Table15[[#This Row],[Control Classpath Size]]=0,0,Table15[[#This Row],[Absolute Diff?]]/Table15[[#This Row],[Control Classpath Size]])</f>
        <v>0.40972708187543738</v>
      </c>
    </row>
    <row r="258" spans="1:8" x14ac:dyDescent="0.2">
      <c r="A258" t="s">
        <v>245</v>
      </c>
      <c r="B258">
        <v>1767</v>
      </c>
      <c r="C258" t="s">
        <v>245</v>
      </c>
      <c r="D258">
        <v>787</v>
      </c>
      <c r="E258" t="b">
        <f>IF(Table15[[#This Row],[Control Bundle]]=Table15[[#This Row],[Refactored Bundle]],TRUE,FALSE)</f>
        <v>1</v>
      </c>
      <c r="F25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8">
        <f>Table15[[#This Row],[Control Classpath Size]]-Table15[[#This Row],[Refactored Classpath Size]]</f>
        <v>980</v>
      </c>
      <c r="H258" s="4">
        <f>IF(Table15[[#This Row],[Control Classpath Size]]=0,0,Table15[[#This Row],[Absolute Diff?]]/Table15[[#This Row],[Control Classpath Size]])</f>
        <v>0.55461233729485004</v>
      </c>
    </row>
    <row r="259" spans="1:8" x14ac:dyDescent="0.2">
      <c r="A259" t="s">
        <v>158</v>
      </c>
      <c r="B259">
        <v>12511</v>
      </c>
      <c r="C259" t="s">
        <v>158</v>
      </c>
      <c r="D259">
        <v>2631</v>
      </c>
      <c r="E259" t="b">
        <f>IF(Table15[[#This Row],[Control Bundle]]=Table15[[#This Row],[Refactored Bundle]],TRUE,FALSE)</f>
        <v>1</v>
      </c>
      <c r="F25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59">
        <f>Table15[[#This Row],[Control Classpath Size]]-Table15[[#This Row],[Refactored Classpath Size]]</f>
        <v>9880</v>
      </c>
      <c r="H259" s="4">
        <f>IF(Table15[[#This Row],[Control Classpath Size]]=0,0,Table15[[#This Row],[Absolute Diff?]]/Table15[[#This Row],[Control Classpath Size]])</f>
        <v>0.78970505954759806</v>
      </c>
    </row>
    <row r="260" spans="1:8" x14ac:dyDescent="0.2">
      <c r="A260" t="s">
        <v>112</v>
      </c>
      <c r="B260">
        <v>10294</v>
      </c>
      <c r="C260" t="s">
        <v>112</v>
      </c>
      <c r="D260">
        <v>1214</v>
      </c>
      <c r="E260" t="b">
        <f>IF(Table15[[#This Row],[Control Bundle]]=Table15[[#This Row],[Refactored Bundle]],TRUE,FALSE)</f>
        <v>1</v>
      </c>
      <c r="F26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0">
        <f>Table15[[#This Row],[Control Classpath Size]]-Table15[[#This Row],[Refactored Classpath Size]]</f>
        <v>9080</v>
      </c>
      <c r="H260" s="4">
        <f>IF(Table15[[#This Row],[Control Classpath Size]]=0,0,Table15[[#This Row],[Absolute Diff?]]/Table15[[#This Row],[Control Classpath Size]])</f>
        <v>0.8820672236254129</v>
      </c>
    </row>
    <row r="261" spans="1:8" x14ac:dyDescent="0.2">
      <c r="A261" t="s">
        <v>129</v>
      </c>
      <c r="B261">
        <v>10743</v>
      </c>
      <c r="C261" t="s">
        <v>129</v>
      </c>
      <c r="D261">
        <v>2587</v>
      </c>
      <c r="E261" t="b">
        <f>IF(Table15[[#This Row],[Control Bundle]]=Table15[[#This Row],[Refactored Bundle]],TRUE,FALSE)</f>
        <v>1</v>
      </c>
      <c r="F26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1">
        <f>Table15[[#This Row],[Control Classpath Size]]-Table15[[#This Row],[Refactored Classpath Size]]</f>
        <v>8156</v>
      </c>
      <c r="H261" s="4">
        <f>IF(Table15[[#This Row],[Control Classpath Size]]=0,0,Table15[[#This Row],[Absolute Diff?]]/Table15[[#This Row],[Control Classpath Size]])</f>
        <v>0.75919203202085084</v>
      </c>
    </row>
    <row r="262" spans="1:8" x14ac:dyDescent="0.2">
      <c r="A262" t="s">
        <v>274</v>
      </c>
      <c r="B262">
        <v>1407</v>
      </c>
      <c r="C262" t="s">
        <v>274</v>
      </c>
      <c r="D262">
        <v>981</v>
      </c>
      <c r="E262" t="b">
        <f>IF(Table15[[#This Row],[Control Bundle]]=Table15[[#This Row],[Refactored Bundle]],TRUE,FALSE)</f>
        <v>1</v>
      </c>
      <c r="F26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2">
        <f>Table15[[#This Row],[Control Classpath Size]]-Table15[[#This Row],[Refactored Classpath Size]]</f>
        <v>426</v>
      </c>
      <c r="H262" s="4">
        <f>IF(Table15[[#This Row],[Control Classpath Size]]=0,0,Table15[[#This Row],[Absolute Diff?]]/Table15[[#This Row],[Control Classpath Size]])</f>
        <v>0.30277185501066101</v>
      </c>
    </row>
    <row r="263" spans="1:8" x14ac:dyDescent="0.2">
      <c r="A263" t="s">
        <v>294</v>
      </c>
      <c r="B263">
        <v>0</v>
      </c>
      <c r="C263" t="s">
        <v>294</v>
      </c>
      <c r="D263">
        <v>0</v>
      </c>
      <c r="E263" t="b">
        <f>IF(Table15[[#This Row],[Control Bundle]]=Table15[[#This Row],[Refactored Bundle]],TRUE,FALSE)</f>
        <v>1</v>
      </c>
      <c r="F26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3">
        <f>Table15[[#This Row],[Control Classpath Size]]-Table15[[#This Row],[Refactored Classpath Size]]</f>
        <v>0</v>
      </c>
      <c r="H263" s="4">
        <f>IF(Table15[[#This Row],[Control Classpath Size]]=0,0,Table15[[#This Row],[Absolute Diff?]]/Table15[[#This Row],[Control Classpath Size]])</f>
        <v>0</v>
      </c>
    </row>
    <row r="264" spans="1:8" x14ac:dyDescent="0.2">
      <c r="A264" t="s">
        <v>210</v>
      </c>
      <c r="B264">
        <v>937</v>
      </c>
      <c r="C264" t="s">
        <v>210</v>
      </c>
      <c r="D264">
        <v>906</v>
      </c>
      <c r="E264" t="b">
        <f>IF(Table15[[#This Row],[Control Bundle]]=Table15[[#This Row],[Refactored Bundle]],TRUE,FALSE)</f>
        <v>1</v>
      </c>
      <c r="F26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4">
        <f>Table15[[#This Row],[Control Classpath Size]]-Table15[[#This Row],[Refactored Classpath Size]]</f>
        <v>31</v>
      </c>
      <c r="H264" s="4">
        <f>IF(Table15[[#This Row],[Control Classpath Size]]=0,0,Table15[[#This Row],[Absolute Diff?]]/Table15[[#This Row],[Control Classpath Size]])</f>
        <v>3.3084311632870865E-2</v>
      </c>
    </row>
    <row r="265" spans="1:8" x14ac:dyDescent="0.2">
      <c r="A265" t="s">
        <v>179</v>
      </c>
      <c r="B265">
        <v>5236</v>
      </c>
      <c r="C265" t="s">
        <v>179</v>
      </c>
      <c r="D265">
        <v>951</v>
      </c>
      <c r="E265" t="b">
        <f>IF(Table15[[#This Row],[Control Bundle]]=Table15[[#This Row],[Refactored Bundle]],TRUE,FALSE)</f>
        <v>1</v>
      </c>
      <c r="F26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5">
        <f>Table15[[#This Row],[Control Classpath Size]]-Table15[[#This Row],[Refactored Classpath Size]]</f>
        <v>4285</v>
      </c>
      <c r="H265" s="4">
        <f>IF(Table15[[#This Row],[Control Classpath Size]]=0,0,Table15[[#This Row],[Absolute Diff?]]/Table15[[#This Row],[Control Classpath Size]])</f>
        <v>0.81837280366692133</v>
      </c>
    </row>
    <row r="266" spans="1:8" x14ac:dyDescent="0.2">
      <c r="A266" t="s">
        <v>199</v>
      </c>
      <c r="B266">
        <v>5778</v>
      </c>
      <c r="C266" t="s">
        <v>199</v>
      </c>
      <c r="D266">
        <v>1525</v>
      </c>
      <c r="E266" t="b">
        <f>IF(Table15[[#This Row],[Control Bundle]]=Table15[[#This Row],[Refactored Bundle]],TRUE,FALSE)</f>
        <v>1</v>
      </c>
      <c r="F26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6">
        <f>Table15[[#This Row],[Control Classpath Size]]-Table15[[#This Row],[Refactored Classpath Size]]</f>
        <v>4253</v>
      </c>
      <c r="H266" s="4">
        <f>IF(Table15[[#This Row],[Control Classpath Size]]=0,0,Table15[[#This Row],[Absolute Diff?]]/Table15[[#This Row],[Control Classpath Size]])</f>
        <v>0.73606784354447907</v>
      </c>
    </row>
    <row r="267" spans="1:8" x14ac:dyDescent="0.2">
      <c r="A267" t="s">
        <v>354</v>
      </c>
      <c r="B267">
        <v>6722</v>
      </c>
      <c r="C267" t="s">
        <v>354</v>
      </c>
      <c r="D267">
        <v>1676</v>
      </c>
      <c r="E267" t="b">
        <f>IF(Table15[[#This Row],[Control Bundle]]=Table15[[#This Row],[Refactored Bundle]],TRUE,FALSE)</f>
        <v>1</v>
      </c>
      <c r="F26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7">
        <f>Table15[[#This Row],[Control Classpath Size]]-Table15[[#This Row],[Refactored Classpath Size]]</f>
        <v>5046</v>
      </c>
      <c r="H267" s="4">
        <f>IF(Table15[[#This Row],[Control Classpath Size]]=0,0,Table15[[#This Row],[Absolute Diff?]]/Table15[[#This Row],[Control Classpath Size]])</f>
        <v>0.75066944361797083</v>
      </c>
    </row>
    <row r="268" spans="1:8" x14ac:dyDescent="0.2">
      <c r="A268" t="s">
        <v>332</v>
      </c>
      <c r="B268">
        <v>0</v>
      </c>
      <c r="C268" t="s">
        <v>332</v>
      </c>
      <c r="D268">
        <v>0</v>
      </c>
      <c r="E268" t="b">
        <f>IF(Table15[[#This Row],[Control Bundle]]=Table15[[#This Row],[Refactored Bundle]],TRUE,FALSE)</f>
        <v>1</v>
      </c>
      <c r="F26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8">
        <f>Table15[[#This Row],[Control Classpath Size]]-Table15[[#This Row],[Refactored Classpath Size]]</f>
        <v>0</v>
      </c>
      <c r="H268" s="4">
        <f>IF(Table15[[#This Row],[Control Classpath Size]]=0,0,Table15[[#This Row],[Absolute Diff?]]/Table15[[#This Row],[Control Classpath Size]])</f>
        <v>0</v>
      </c>
    </row>
    <row r="269" spans="1:8" x14ac:dyDescent="0.2">
      <c r="A269" t="s">
        <v>30</v>
      </c>
      <c r="B269">
        <v>7022</v>
      </c>
      <c r="C269" t="s">
        <v>30</v>
      </c>
      <c r="D269">
        <v>1529</v>
      </c>
      <c r="E269" t="b">
        <f>IF(Table15[[#This Row],[Control Bundle]]=Table15[[#This Row],[Refactored Bundle]],TRUE,FALSE)</f>
        <v>1</v>
      </c>
      <c r="F26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69">
        <f>Table15[[#This Row],[Control Classpath Size]]-Table15[[#This Row],[Refactored Classpath Size]]</f>
        <v>5493</v>
      </c>
      <c r="H269" s="4">
        <f>IF(Table15[[#This Row],[Control Classpath Size]]=0,0,Table15[[#This Row],[Absolute Diff?]]/Table15[[#This Row],[Control Classpath Size]])</f>
        <v>0.78225576758758186</v>
      </c>
    </row>
    <row r="270" spans="1:8" x14ac:dyDescent="0.2">
      <c r="A270" t="s">
        <v>136</v>
      </c>
      <c r="B270">
        <v>8786</v>
      </c>
      <c r="C270" t="s">
        <v>136</v>
      </c>
      <c r="D270">
        <v>1772</v>
      </c>
      <c r="E270" t="b">
        <f>IF(Table15[[#This Row],[Control Bundle]]=Table15[[#This Row],[Refactored Bundle]],TRUE,FALSE)</f>
        <v>1</v>
      </c>
      <c r="F27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0">
        <f>Table15[[#This Row],[Control Classpath Size]]-Table15[[#This Row],[Refactored Classpath Size]]</f>
        <v>7014</v>
      </c>
      <c r="H270" s="4">
        <f>IF(Table15[[#This Row],[Control Classpath Size]]=0,0,Table15[[#This Row],[Absolute Diff?]]/Table15[[#This Row],[Control Classpath Size]])</f>
        <v>0.79831550193489642</v>
      </c>
    </row>
    <row r="271" spans="1:8" x14ac:dyDescent="0.2">
      <c r="A271" t="s">
        <v>45</v>
      </c>
      <c r="B271">
        <v>5274</v>
      </c>
      <c r="C271" t="s">
        <v>45</v>
      </c>
      <c r="D271">
        <v>984</v>
      </c>
      <c r="E271" t="b">
        <f>IF(Table15[[#This Row],[Control Bundle]]=Table15[[#This Row],[Refactored Bundle]],TRUE,FALSE)</f>
        <v>1</v>
      </c>
      <c r="F27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1">
        <f>Table15[[#This Row],[Control Classpath Size]]-Table15[[#This Row],[Refactored Classpath Size]]</f>
        <v>4290</v>
      </c>
      <c r="H271" s="4">
        <f>IF(Table15[[#This Row],[Control Classpath Size]]=0,0,Table15[[#This Row],[Absolute Diff?]]/Table15[[#This Row],[Control Classpath Size]])</f>
        <v>0.81342434584755408</v>
      </c>
    </row>
    <row r="272" spans="1:8" x14ac:dyDescent="0.2">
      <c r="A272" t="s">
        <v>99</v>
      </c>
      <c r="B272">
        <v>5206</v>
      </c>
      <c r="C272" t="s">
        <v>99</v>
      </c>
      <c r="D272">
        <v>953</v>
      </c>
      <c r="E272" t="b">
        <f>IF(Table15[[#This Row],[Control Bundle]]=Table15[[#This Row],[Refactored Bundle]],TRUE,FALSE)</f>
        <v>1</v>
      </c>
      <c r="F27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2">
        <f>Table15[[#This Row],[Control Classpath Size]]-Table15[[#This Row],[Refactored Classpath Size]]</f>
        <v>4253</v>
      </c>
      <c r="H272" s="4">
        <f>IF(Table15[[#This Row],[Control Classpath Size]]=0,0,Table15[[#This Row],[Absolute Diff?]]/Table15[[#This Row],[Control Classpath Size]])</f>
        <v>0.81694199001152512</v>
      </c>
    </row>
    <row r="273" spans="1:8" x14ac:dyDescent="0.2">
      <c r="A273" t="s">
        <v>97</v>
      </c>
      <c r="B273">
        <v>6887</v>
      </c>
      <c r="C273" t="s">
        <v>97</v>
      </c>
      <c r="D273">
        <v>979</v>
      </c>
      <c r="E273" t="b">
        <f>IF(Table15[[#This Row],[Control Bundle]]=Table15[[#This Row],[Refactored Bundle]],TRUE,FALSE)</f>
        <v>1</v>
      </c>
      <c r="F27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3">
        <f>Table15[[#This Row],[Control Classpath Size]]-Table15[[#This Row],[Refactored Classpath Size]]</f>
        <v>5908</v>
      </c>
      <c r="H273" s="4">
        <f>IF(Table15[[#This Row],[Control Classpath Size]]=0,0,Table15[[#This Row],[Absolute Diff?]]/Table15[[#This Row],[Control Classpath Size]])</f>
        <v>0.85784811964570928</v>
      </c>
    </row>
    <row r="274" spans="1:8" x14ac:dyDescent="0.2">
      <c r="A274" t="s">
        <v>134</v>
      </c>
      <c r="B274">
        <v>8226</v>
      </c>
      <c r="C274" t="s">
        <v>134</v>
      </c>
      <c r="D274">
        <v>935</v>
      </c>
      <c r="E274" t="b">
        <f>IF(Table15[[#This Row],[Control Bundle]]=Table15[[#This Row],[Refactored Bundle]],TRUE,FALSE)</f>
        <v>1</v>
      </c>
      <c r="F27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4">
        <f>Table15[[#This Row],[Control Classpath Size]]-Table15[[#This Row],[Refactored Classpath Size]]</f>
        <v>7291</v>
      </c>
      <c r="H274" s="4">
        <f>IF(Table15[[#This Row],[Control Classpath Size]]=0,0,Table15[[#This Row],[Absolute Diff?]]/Table15[[#This Row],[Control Classpath Size]])</f>
        <v>0.88633600778020905</v>
      </c>
    </row>
    <row r="275" spans="1:8" x14ac:dyDescent="0.2">
      <c r="A275" t="s">
        <v>260</v>
      </c>
      <c r="B275">
        <v>8250</v>
      </c>
      <c r="C275" t="s">
        <v>260</v>
      </c>
      <c r="D275">
        <v>953</v>
      </c>
      <c r="E275" t="b">
        <f>IF(Table15[[#This Row],[Control Bundle]]=Table15[[#This Row],[Refactored Bundle]],TRUE,FALSE)</f>
        <v>1</v>
      </c>
      <c r="F27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5">
        <f>Table15[[#This Row],[Control Classpath Size]]-Table15[[#This Row],[Refactored Classpath Size]]</f>
        <v>7297</v>
      </c>
      <c r="H275" s="4">
        <f>IF(Table15[[#This Row],[Control Classpath Size]]=0,0,Table15[[#This Row],[Absolute Diff?]]/Table15[[#This Row],[Control Classpath Size]])</f>
        <v>0.88448484848484843</v>
      </c>
    </row>
    <row r="276" spans="1:8" x14ac:dyDescent="0.2">
      <c r="A276" t="s">
        <v>250</v>
      </c>
      <c r="B276">
        <v>8263</v>
      </c>
      <c r="C276" t="s">
        <v>250</v>
      </c>
      <c r="D276">
        <v>966</v>
      </c>
      <c r="E276" t="b">
        <f>IF(Table15[[#This Row],[Control Bundle]]=Table15[[#This Row],[Refactored Bundle]],TRUE,FALSE)</f>
        <v>1</v>
      </c>
      <c r="F27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6">
        <f>Table15[[#This Row],[Control Classpath Size]]-Table15[[#This Row],[Refactored Classpath Size]]</f>
        <v>7297</v>
      </c>
      <c r="H276" s="4">
        <f>IF(Table15[[#This Row],[Control Classpath Size]]=0,0,Table15[[#This Row],[Absolute Diff?]]/Table15[[#This Row],[Control Classpath Size]])</f>
        <v>0.88309330751543025</v>
      </c>
    </row>
    <row r="277" spans="1:8" x14ac:dyDescent="0.2">
      <c r="A277" t="s">
        <v>219</v>
      </c>
      <c r="B277">
        <v>6050</v>
      </c>
      <c r="C277" t="s">
        <v>219</v>
      </c>
      <c r="D277">
        <v>964</v>
      </c>
      <c r="E277" t="b">
        <f>IF(Table15[[#This Row],[Control Bundle]]=Table15[[#This Row],[Refactored Bundle]],TRUE,FALSE)</f>
        <v>1</v>
      </c>
      <c r="F27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7">
        <f>Table15[[#This Row],[Control Classpath Size]]-Table15[[#This Row],[Refactored Classpath Size]]</f>
        <v>5086</v>
      </c>
      <c r="H277" s="4">
        <f>IF(Table15[[#This Row],[Control Classpath Size]]=0,0,Table15[[#This Row],[Absolute Diff?]]/Table15[[#This Row],[Control Classpath Size]])</f>
        <v>0.84066115702479338</v>
      </c>
    </row>
    <row r="278" spans="1:8" x14ac:dyDescent="0.2">
      <c r="A278" t="s">
        <v>178</v>
      </c>
      <c r="B278">
        <v>5503</v>
      </c>
      <c r="C278" t="s">
        <v>178</v>
      </c>
      <c r="D278">
        <v>1015</v>
      </c>
      <c r="E278" t="b">
        <f>IF(Table15[[#This Row],[Control Bundle]]=Table15[[#This Row],[Refactored Bundle]],TRUE,FALSE)</f>
        <v>1</v>
      </c>
      <c r="F27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8">
        <f>Table15[[#This Row],[Control Classpath Size]]-Table15[[#This Row],[Refactored Classpath Size]]</f>
        <v>4488</v>
      </c>
      <c r="H278" s="4">
        <f>IF(Table15[[#This Row],[Control Classpath Size]]=0,0,Table15[[#This Row],[Absolute Diff?]]/Table15[[#This Row],[Control Classpath Size]])</f>
        <v>0.81555515173541704</v>
      </c>
    </row>
    <row r="279" spans="1:8" x14ac:dyDescent="0.2">
      <c r="A279" t="s">
        <v>192</v>
      </c>
      <c r="B279">
        <v>8487</v>
      </c>
      <c r="C279" t="s">
        <v>192</v>
      </c>
      <c r="D279">
        <v>1000</v>
      </c>
      <c r="E279" t="b">
        <f>IF(Table15[[#This Row],[Control Bundle]]=Table15[[#This Row],[Refactored Bundle]],TRUE,FALSE)</f>
        <v>1</v>
      </c>
      <c r="F27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79">
        <f>Table15[[#This Row],[Control Classpath Size]]-Table15[[#This Row],[Refactored Classpath Size]]</f>
        <v>7487</v>
      </c>
      <c r="H279" s="4">
        <f>IF(Table15[[#This Row],[Control Classpath Size]]=0,0,Table15[[#This Row],[Absolute Diff?]]/Table15[[#This Row],[Control Classpath Size]])</f>
        <v>0.88217273477082592</v>
      </c>
    </row>
    <row r="280" spans="1:8" x14ac:dyDescent="0.2">
      <c r="A280" t="s">
        <v>148</v>
      </c>
      <c r="B280">
        <v>6138</v>
      </c>
      <c r="C280" t="s">
        <v>148</v>
      </c>
      <c r="D280">
        <v>1592</v>
      </c>
      <c r="E280" t="b">
        <f>IF(Table15[[#This Row],[Control Bundle]]=Table15[[#This Row],[Refactored Bundle]],TRUE,FALSE)</f>
        <v>1</v>
      </c>
      <c r="F28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0">
        <f>Table15[[#This Row],[Control Classpath Size]]-Table15[[#This Row],[Refactored Classpath Size]]</f>
        <v>4546</v>
      </c>
      <c r="H280" s="4">
        <f>IF(Table15[[#This Row],[Control Classpath Size]]=0,0,Table15[[#This Row],[Absolute Diff?]]/Table15[[#This Row],[Control Classpath Size]])</f>
        <v>0.74063212772890197</v>
      </c>
    </row>
    <row r="281" spans="1:8" x14ac:dyDescent="0.2">
      <c r="A281" t="s">
        <v>135</v>
      </c>
      <c r="B281">
        <v>9282</v>
      </c>
      <c r="C281" t="s">
        <v>135</v>
      </c>
      <c r="D281">
        <v>3129</v>
      </c>
      <c r="E281" t="b">
        <f>IF(Table15[[#This Row],[Control Bundle]]=Table15[[#This Row],[Refactored Bundle]],TRUE,FALSE)</f>
        <v>1</v>
      </c>
      <c r="F28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1">
        <f>Table15[[#This Row],[Control Classpath Size]]-Table15[[#This Row],[Refactored Classpath Size]]</f>
        <v>6153</v>
      </c>
      <c r="H281" s="4">
        <f>IF(Table15[[#This Row],[Control Classpath Size]]=0,0,Table15[[#This Row],[Absolute Diff?]]/Table15[[#This Row],[Control Classpath Size]])</f>
        <v>0.66289592760180993</v>
      </c>
    </row>
    <row r="282" spans="1:8" x14ac:dyDescent="0.2">
      <c r="A282" t="s">
        <v>164</v>
      </c>
      <c r="B282">
        <v>7851</v>
      </c>
      <c r="C282" t="s">
        <v>164</v>
      </c>
      <c r="D282">
        <v>1735</v>
      </c>
      <c r="E282" t="b">
        <f>IF(Table15[[#This Row],[Control Bundle]]=Table15[[#This Row],[Refactored Bundle]],TRUE,FALSE)</f>
        <v>1</v>
      </c>
      <c r="F28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2">
        <f>Table15[[#This Row],[Control Classpath Size]]-Table15[[#This Row],[Refactored Classpath Size]]</f>
        <v>6116</v>
      </c>
      <c r="H282" s="4">
        <f>IF(Table15[[#This Row],[Control Classpath Size]]=0,0,Table15[[#This Row],[Absolute Diff?]]/Table15[[#This Row],[Control Classpath Size]])</f>
        <v>0.77900904343395749</v>
      </c>
    </row>
    <row r="283" spans="1:8" x14ac:dyDescent="0.2">
      <c r="A283" t="s">
        <v>339</v>
      </c>
      <c r="B283">
        <v>6335</v>
      </c>
      <c r="C283" t="s">
        <v>339</v>
      </c>
      <c r="D283">
        <v>1379</v>
      </c>
      <c r="E283" t="b">
        <f>IF(Table15[[#This Row],[Control Bundle]]=Table15[[#This Row],[Refactored Bundle]],TRUE,FALSE)</f>
        <v>1</v>
      </c>
      <c r="F28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3">
        <f>Table15[[#This Row],[Control Classpath Size]]-Table15[[#This Row],[Refactored Classpath Size]]</f>
        <v>4956</v>
      </c>
      <c r="H283" s="4">
        <f>IF(Table15[[#This Row],[Control Classpath Size]]=0,0,Table15[[#This Row],[Absolute Diff?]]/Table15[[#This Row],[Control Classpath Size]])</f>
        <v>0.78232044198895023</v>
      </c>
    </row>
    <row r="284" spans="1:8" x14ac:dyDescent="0.2">
      <c r="A284" t="s">
        <v>49</v>
      </c>
      <c r="B284">
        <v>5500</v>
      </c>
      <c r="C284" t="s">
        <v>49</v>
      </c>
      <c r="D284">
        <v>1007</v>
      </c>
      <c r="E284" t="b">
        <f>IF(Table15[[#This Row],[Control Bundle]]=Table15[[#This Row],[Refactored Bundle]],TRUE,FALSE)</f>
        <v>1</v>
      </c>
      <c r="F28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4">
        <f>Table15[[#This Row],[Control Classpath Size]]-Table15[[#This Row],[Refactored Classpath Size]]</f>
        <v>4493</v>
      </c>
      <c r="H284" s="4">
        <f>IF(Table15[[#This Row],[Control Classpath Size]]=0,0,Table15[[#This Row],[Absolute Diff?]]/Table15[[#This Row],[Control Classpath Size]])</f>
        <v>0.81690909090909092</v>
      </c>
    </row>
    <row r="285" spans="1:8" x14ac:dyDescent="0.2">
      <c r="A285" t="s">
        <v>360</v>
      </c>
      <c r="B285">
        <v>5552</v>
      </c>
      <c r="C285" t="s">
        <v>360</v>
      </c>
      <c r="D285">
        <v>989</v>
      </c>
      <c r="E285" t="b">
        <f>IF(Table15[[#This Row],[Control Bundle]]=Table15[[#This Row],[Refactored Bundle]],TRUE,FALSE)</f>
        <v>1</v>
      </c>
      <c r="F28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5">
        <f>Table15[[#This Row],[Control Classpath Size]]-Table15[[#This Row],[Refactored Classpath Size]]</f>
        <v>4563</v>
      </c>
      <c r="H285" s="4">
        <f>IF(Table15[[#This Row],[Control Classpath Size]]=0,0,Table15[[#This Row],[Absolute Diff?]]/Table15[[#This Row],[Control Classpath Size]])</f>
        <v>0.82186599423631124</v>
      </c>
    </row>
    <row r="286" spans="1:8" x14ac:dyDescent="0.2">
      <c r="A286" t="s">
        <v>166</v>
      </c>
      <c r="B286">
        <v>5211</v>
      </c>
      <c r="C286" t="s">
        <v>166</v>
      </c>
      <c r="D286">
        <v>958</v>
      </c>
      <c r="E286" t="b">
        <f>IF(Table15[[#This Row],[Control Bundle]]=Table15[[#This Row],[Refactored Bundle]],TRUE,FALSE)</f>
        <v>1</v>
      </c>
      <c r="F28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6">
        <f>Table15[[#This Row],[Control Classpath Size]]-Table15[[#This Row],[Refactored Classpath Size]]</f>
        <v>4253</v>
      </c>
      <c r="H286" s="4">
        <f>IF(Table15[[#This Row],[Control Classpath Size]]=0,0,Table15[[#This Row],[Absolute Diff?]]/Table15[[#This Row],[Control Classpath Size]])</f>
        <v>0.81615812703895607</v>
      </c>
    </row>
    <row r="287" spans="1:8" x14ac:dyDescent="0.2">
      <c r="A287" t="s">
        <v>181</v>
      </c>
      <c r="B287">
        <v>5510</v>
      </c>
      <c r="C287" t="s">
        <v>181</v>
      </c>
      <c r="D287">
        <v>1220</v>
      </c>
      <c r="E287" t="b">
        <f>IF(Table15[[#This Row],[Control Bundle]]=Table15[[#This Row],[Refactored Bundle]],TRUE,FALSE)</f>
        <v>1</v>
      </c>
      <c r="F28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7">
        <f>Table15[[#This Row],[Control Classpath Size]]-Table15[[#This Row],[Refactored Classpath Size]]</f>
        <v>4290</v>
      </c>
      <c r="H287" s="4">
        <f>IF(Table15[[#This Row],[Control Classpath Size]]=0,0,Table15[[#This Row],[Absolute Diff?]]/Table15[[#This Row],[Control Classpath Size]])</f>
        <v>0.77858439201451901</v>
      </c>
    </row>
    <row r="288" spans="1:8" x14ac:dyDescent="0.2">
      <c r="A288" t="s">
        <v>140</v>
      </c>
      <c r="B288">
        <v>8528</v>
      </c>
      <c r="C288" t="s">
        <v>140</v>
      </c>
      <c r="D288">
        <v>1560</v>
      </c>
      <c r="E288" t="b">
        <f>IF(Table15[[#This Row],[Control Bundle]]=Table15[[#This Row],[Refactored Bundle]],TRUE,FALSE)</f>
        <v>1</v>
      </c>
      <c r="F28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8">
        <f>Table15[[#This Row],[Control Classpath Size]]-Table15[[#This Row],[Refactored Classpath Size]]</f>
        <v>6968</v>
      </c>
      <c r="H288" s="4">
        <f>IF(Table15[[#This Row],[Control Classpath Size]]=0,0,Table15[[#This Row],[Absolute Diff?]]/Table15[[#This Row],[Control Classpath Size]])</f>
        <v>0.81707317073170727</v>
      </c>
    </row>
    <row r="289" spans="1:8" x14ac:dyDescent="0.2">
      <c r="A289" t="s">
        <v>246</v>
      </c>
      <c r="B289">
        <v>5236</v>
      </c>
      <c r="C289" t="s">
        <v>246</v>
      </c>
      <c r="D289">
        <v>965</v>
      </c>
      <c r="E289" t="b">
        <f>IF(Table15[[#This Row],[Control Bundle]]=Table15[[#This Row],[Refactored Bundle]],TRUE,FALSE)</f>
        <v>1</v>
      </c>
      <c r="F28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89">
        <f>Table15[[#This Row],[Control Classpath Size]]-Table15[[#This Row],[Refactored Classpath Size]]</f>
        <v>4271</v>
      </c>
      <c r="H289" s="4">
        <f>IF(Table15[[#This Row],[Control Classpath Size]]=0,0,Table15[[#This Row],[Absolute Diff?]]/Table15[[#This Row],[Control Classpath Size]])</f>
        <v>0.81569900687547747</v>
      </c>
    </row>
    <row r="290" spans="1:8" x14ac:dyDescent="0.2">
      <c r="A290" t="s">
        <v>117</v>
      </c>
      <c r="B290">
        <v>9</v>
      </c>
      <c r="C290" t="s">
        <v>117</v>
      </c>
      <c r="D290">
        <v>0</v>
      </c>
      <c r="E290" t="b">
        <f>IF(Table15[[#This Row],[Control Bundle]]=Table15[[#This Row],[Refactored Bundle]],TRUE,FALSE)</f>
        <v>1</v>
      </c>
      <c r="F29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0">
        <f>Table15[[#This Row],[Control Classpath Size]]-Table15[[#This Row],[Refactored Classpath Size]]</f>
        <v>9</v>
      </c>
      <c r="H290" s="4">
        <f>IF(Table15[[#This Row],[Control Classpath Size]]=0,0,Table15[[#This Row],[Absolute Diff?]]/Table15[[#This Row],[Control Classpath Size]])</f>
        <v>1</v>
      </c>
    </row>
    <row r="291" spans="1:8" x14ac:dyDescent="0.2">
      <c r="A291" t="s">
        <v>7</v>
      </c>
      <c r="B291">
        <v>5216</v>
      </c>
      <c r="C291" t="s">
        <v>7</v>
      </c>
      <c r="D291">
        <v>963</v>
      </c>
      <c r="E291" t="b">
        <f>IF(Table15[[#This Row],[Control Bundle]]=Table15[[#This Row],[Refactored Bundle]],TRUE,FALSE)</f>
        <v>1</v>
      </c>
      <c r="F29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1">
        <f>Table15[[#This Row],[Control Classpath Size]]-Table15[[#This Row],[Refactored Classpath Size]]</f>
        <v>4253</v>
      </c>
      <c r="H291" s="4">
        <f>IF(Table15[[#This Row],[Control Classpath Size]]=0,0,Table15[[#This Row],[Absolute Diff?]]/Table15[[#This Row],[Control Classpath Size]])</f>
        <v>0.81537576687116564</v>
      </c>
    </row>
    <row r="292" spans="1:8" x14ac:dyDescent="0.2">
      <c r="A292" t="s">
        <v>127</v>
      </c>
      <c r="B292">
        <v>5423</v>
      </c>
      <c r="C292" t="s">
        <v>127</v>
      </c>
      <c r="D292">
        <v>1002</v>
      </c>
      <c r="E292" t="b">
        <f>IF(Table15[[#This Row],[Control Bundle]]=Table15[[#This Row],[Refactored Bundle]],TRUE,FALSE)</f>
        <v>1</v>
      </c>
      <c r="F29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2">
        <f>Table15[[#This Row],[Control Classpath Size]]-Table15[[#This Row],[Refactored Classpath Size]]</f>
        <v>4421</v>
      </c>
      <c r="H292" s="4">
        <f>IF(Table15[[#This Row],[Control Classpath Size]]=0,0,Table15[[#This Row],[Absolute Diff?]]/Table15[[#This Row],[Control Classpath Size]])</f>
        <v>0.8152314217222939</v>
      </c>
    </row>
    <row r="293" spans="1:8" x14ac:dyDescent="0.2">
      <c r="A293" t="s">
        <v>89</v>
      </c>
      <c r="B293">
        <v>6839</v>
      </c>
      <c r="C293" t="s">
        <v>89</v>
      </c>
      <c r="D293">
        <v>1494</v>
      </c>
      <c r="E293" t="b">
        <f>IF(Table15[[#This Row],[Control Bundle]]=Table15[[#This Row],[Refactored Bundle]],TRUE,FALSE)</f>
        <v>1</v>
      </c>
      <c r="F29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3">
        <f>Table15[[#This Row],[Control Classpath Size]]-Table15[[#This Row],[Refactored Classpath Size]]</f>
        <v>5345</v>
      </c>
      <c r="H293" s="4">
        <f>IF(Table15[[#This Row],[Control Classpath Size]]=0,0,Table15[[#This Row],[Absolute Diff?]]/Table15[[#This Row],[Control Classpath Size]])</f>
        <v>0.78154700979675396</v>
      </c>
    </row>
    <row r="294" spans="1:8" x14ac:dyDescent="0.2">
      <c r="A294" t="s">
        <v>214</v>
      </c>
      <c r="B294">
        <v>5971</v>
      </c>
      <c r="C294" t="s">
        <v>214</v>
      </c>
      <c r="D294">
        <v>1553</v>
      </c>
      <c r="E294" t="b">
        <f>IF(Table15[[#This Row],[Control Bundle]]=Table15[[#This Row],[Refactored Bundle]],TRUE,FALSE)</f>
        <v>1</v>
      </c>
      <c r="F29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4">
        <f>Table15[[#This Row],[Control Classpath Size]]-Table15[[#This Row],[Refactored Classpath Size]]</f>
        <v>4418</v>
      </c>
      <c r="H294" s="4">
        <f>IF(Table15[[#This Row],[Control Classpath Size]]=0,0,Table15[[#This Row],[Absolute Diff?]]/Table15[[#This Row],[Control Classpath Size]])</f>
        <v>0.7399095628872886</v>
      </c>
    </row>
    <row r="295" spans="1:8" x14ac:dyDescent="0.2">
      <c r="A295" t="s">
        <v>46</v>
      </c>
      <c r="B295">
        <v>8700</v>
      </c>
      <c r="C295" t="s">
        <v>46</v>
      </c>
      <c r="D295">
        <v>4890</v>
      </c>
      <c r="E295" t="b">
        <f>IF(Table15[[#This Row],[Control Bundle]]=Table15[[#This Row],[Refactored Bundle]],TRUE,FALSE)</f>
        <v>1</v>
      </c>
      <c r="F29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5">
        <f>Table15[[#This Row],[Control Classpath Size]]-Table15[[#This Row],[Refactored Classpath Size]]</f>
        <v>3810</v>
      </c>
      <c r="H295" s="4">
        <f>IF(Table15[[#This Row],[Control Classpath Size]]=0,0,Table15[[#This Row],[Absolute Diff?]]/Table15[[#This Row],[Control Classpath Size]])</f>
        <v>0.43793103448275861</v>
      </c>
    </row>
    <row r="296" spans="1:8" x14ac:dyDescent="0.2">
      <c r="A296" t="s">
        <v>177</v>
      </c>
      <c r="B296">
        <v>6932</v>
      </c>
      <c r="C296" t="s">
        <v>177</v>
      </c>
      <c r="D296">
        <v>1780</v>
      </c>
      <c r="E296" t="b">
        <f>IF(Table15[[#This Row],[Control Bundle]]=Table15[[#This Row],[Refactored Bundle]],TRUE,FALSE)</f>
        <v>1</v>
      </c>
      <c r="F29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6">
        <f>Table15[[#This Row],[Control Classpath Size]]-Table15[[#This Row],[Refactored Classpath Size]]</f>
        <v>5152</v>
      </c>
      <c r="H296" s="4">
        <f>IF(Table15[[#This Row],[Control Classpath Size]]=0,0,Table15[[#This Row],[Absolute Diff?]]/Table15[[#This Row],[Control Classpath Size]])</f>
        <v>0.74321984997114832</v>
      </c>
    </row>
    <row r="297" spans="1:8" x14ac:dyDescent="0.2">
      <c r="A297" t="s">
        <v>328</v>
      </c>
      <c r="B297">
        <v>1389</v>
      </c>
      <c r="C297" t="s">
        <v>328</v>
      </c>
      <c r="D297">
        <v>1129</v>
      </c>
      <c r="E297" t="b">
        <f>IF(Table15[[#This Row],[Control Bundle]]=Table15[[#This Row],[Refactored Bundle]],TRUE,FALSE)</f>
        <v>1</v>
      </c>
      <c r="F29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7">
        <f>Table15[[#This Row],[Control Classpath Size]]-Table15[[#This Row],[Refactored Classpath Size]]</f>
        <v>260</v>
      </c>
      <c r="H297" s="4">
        <f>IF(Table15[[#This Row],[Control Classpath Size]]=0,0,Table15[[#This Row],[Absolute Diff?]]/Table15[[#This Row],[Control Classpath Size]])</f>
        <v>0.18718502519798416</v>
      </c>
    </row>
    <row r="298" spans="1:8" x14ac:dyDescent="0.2">
      <c r="A298" t="s">
        <v>191</v>
      </c>
      <c r="B298">
        <v>100</v>
      </c>
      <c r="C298" t="s">
        <v>191</v>
      </c>
      <c r="D298">
        <v>24</v>
      </c>
      <c r="E298" t="b">
        <f>IF(Table15[[#This Row],[Control Bundle]]=Table15[[#This Row],[Refactored Bundle]],TRUE,FALSE)</f>
        <v>1</v>
      </c>
      <c r="F29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98">
        <f>Table15[[#This Row],[Control Classpath Size]]-Table15[[#This Row],[Refactored Classpath Size]]</f>
        <v>76</v>
      </c>
      <c r="H298" s="4">
        <f>IF(Table15[[#This Row],[Control Classpath Size]]=0,0,Table15[[#This Row],[Absolute Diff?]]/Table15[[#This Row],[Control Classpath Size]])</f>
        <v>0.76</v>
      </c>
    </row>
    <row r="299" spans="1:8" x14ac:dyDescent="0.2">
      <c r="A299" t="s">
        <v>325</v>
      </c>
      <c r="B299">
        <v>45</v>
      </c>
      <c r="C299" t="s">
        <v>325</v>
      </c>
      <c r="D299">
        <v>45</v>
      </c>
      <c r="E299" t="b">
        <f>IF(Table15[[#This Row],[Control Bundle]]=Table15[[#This Row],[Refactored Bundle]],TRUE,FALSE)</f>
        <v>1</v>
      </c>
      <c r="F29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9">
        <f>Table15[[#This Row],[Control Classpath Size]]-Table15[[#This Row],[Refactored Classpath Size]]</f>
        <v>0</v>
      </c>
      <c r="H299" s="4">
        <f>IF(Table15[[#This Row],[Control Classpath Size]]=0,0,Table15[[#This Row],[Absolute Diff?]]/Table15[[#This Row],[Control Classpath Size]])</f>
        <v>0</v>
      </c>
    </row>
    <row r="300" spans="1:8" x14ac:dyDescent="0.2">
      <c r="A300" t="s">
        <v>323</v>
      </c>
      <c r="B300">
        <v>64</v>
      </c>
      <c r="C300" t="s">
        <v>323</v>
      </c>
      <c r="D300">
        <v>40</v>
      </c>
      <c r="E300" t="b">
        <f>IF(Table15[[#This Row],[Control Bundle]]=Table15[[#This Row],[Refactored Bundle]],TRUE,FALSE)</f>
        <v>1</v>
      </c>
      <c r="F30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0">
        <f>Table15[[#This Row],[Control Classpath Size]]-Table15[[#This Row],[Refactored Classpath Size]]</f>
        <v>24</v>
      </c>
      <c r="H300" s="4">
        <f>IF(Table15[[#This Row],[Control Classpath Size]]=0,0,Table15[[#This Row],[Absolute Diff?]]/Table15[[#This Row],[Control Classpath Size]])</f>
        <v>0.375</v>
      </c>
    </row>
    <row r="301" spans="1:8" x14ac:dyDescent="0.2">
      <c r="A301" t="s">
        <v>365</v>
      </c>
      <c r="B301">
        <v>68</v>
      </c>
      <c r="C301" t="s">
        <v>365</v>
      </c>
      <c r="D301">
        <v>44</v>
      </c>
      <c r="E301" t="b">
        <f>IF(Table15[[#This Row],[Control Bundle]]=Table15[[#This Row],[Refactored Bundle]],TRUE,FALSE)</f>
        <v>1</v>
      </c>
      <c r="F30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1">
        <f>Table15[[#This Row],[Control Classpath Size]]-Table15[[#This Row],[Refactored Classpath Size]]</f>
        <v>24</v>
      </c>
      <c r="H301" s="4">
        <f>IF(Table15[[#This Row],[Control Classpath Size]]=0,0,Table15[[#This Row],[Absolute Diff?]]/Table15[[#This Row],[Control Classpath Size]])</f>
        <v>0.35294117647058826</v>
      </c>
    </row>
    <row r="302" spans="1:8" x14ac:dyDescent="0.2">
      <c r="A302" t="s">
        <v>118</v>
      </c>
      <c r="B302">
        <v>96</v>
      </c>
      <c r="C302" t="s">
        <v>118</v>
      </c>
      <c r="D302">
        <v>50</v>
      </c>
      <c r="E302" t="b">
        <f>IF(Table15[[#This Row],[Control Bundle]]=Table15[[#This Row],[Refactored Bundle]],TRUE,FALSE)</f>
        <v>1</v>
      </c>
      <c r="F30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2">
        <f>Table15[[#This Row],[Control Classpath Size]]-Table15[[#This Row],[Refactored Classpath Size]]</f>
        <v>46</v>
      </c>
      <c r="H302" s="4">
        <f>IF(Table15[[#This Row],[Control Classpath Size]]=0,0,Table15[[#This Row],[Absolute Diff?]]/Table15[[#This Row],[Control Classpath Size]])</f>
        <v>0.47916666666666669</v>
      </c>
    </row>
    <row r="303" spans="1:8" x14ac:dyDescent="0.2">
      <c r="A303" t="s">
        <v>261</v>
      </c>
      <c r="B303">
        <v>331</v>
      </c>
      <c r="C303" t="s">
        <v>261</v>
      </c>
      <c r="D303">
        <v>307</v>
      </c>
      <c r="E303" t="b">
        <f>IF(Table15[[#This Row],[Control Bundle]]=Table15[[#This Row],[Refactored Bundle]],TRUE,FALSE)</f>
        <v>1</v>
      </c>
      <c r="F30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3">
        <f>Table15[[#This Row],[Control Classpath Size]]-Table15[[#This Row],[Refactored Classpath Size]]</f>
        <v>24</v>
      </c>
      <c r="H303" s="4">
        <f>IF(Table15[[#This Row],[Control Classpath Size]]=0,0,Table15[[#This Row],[Absolute Diff?]]/Table15[[#This Row],[Control Classpath Size]])</f>
        <v>7.2507552870090641E-2</v>
      </c>
    </row>
    <row r="304" spans="1:8" x14ac:dyDescent="0.2">
      <c r="A304" t="s">
        <v>251</v>
      </c>
      <c r="B304">
        <v>896</v>
      </c>
      <c r="C304" t="s">
        <v>251</v>
      </c>
      <c r="D304">
        <v>896</v>
      </c>
      <c r="E304" t="b">
        <f>IF(Table15[[#This Row],[Control Bundle]]=Table15[[#This Row],[Refactored Bundle]],TRUE,FALSE)</f>
        <v>1</v>
      </c>
      <c r="F30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4">
        <f>Table15[[#This Row],[Control Classpath Size]]-Table15[[#This Row],[Refactored Classpath Size]]</f>
        <v>0</v>
      </c>
      <c r="H304" s="4">
        <f>IF(Table15[[#This Row],[Control Classpath Size]]=0,0,Table15[[#This Row],[Absolute Diff?]]/Table15[[#This Row],[Control Classpath Size]])</f>
        <v>0</v>
      </c>
    </row>
    <row r="305" spans="1:8" x14ac:dyDescent="0.2">
      <c r="A305" t="s">
        <v>51</v>
      </c>
      <c r="B305">
        <v>25</v>
      </c>
      <c r="C305" t="s">
        <v>51</v>
      </c>
      <c r="D305">
        <v>25</v>
      </c>
      <c r="E305" t="b">
        <f>IF(Table15[[#This Row],[Control Bundle]]=Table15[[#This Row],[Refactored Bundle]],TRUE,FALSE)</f>
        <v>1</v>
      </c>
      <c r="F30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5">
        <f>Table15[[#This Row],[Control Classpath Size]]-Table15[[#This Row],[Refactored Classpath Size]]</f>
        <v>0</v>
      </c>
      <c r="H305" s="4">
        <f>IF(Table15[[#This Row],[Control Classpath Size]]=0,0,Table15[[#This Row],[Absolute Diff?]]/Table15[[#This Row],[Control Classpath Size]])</f>
        <v>0</v>
      </c>
    </row>
    <row r="306" spans="1:8" x14ac:dyDescent="0.2">
      <c r="A306" t="s">
        <v>12</v>
      </c>
      <c r="B306">
        <v>52</v>
      </c>
      <c r="C306" t="s">
        <v>12</v>
      </c>
      <c r="D306">
        <v>52</v>
      </c>
      <c r="E306" t="b">
        <f>IF(Table15[[#This Row],[Control Bundle]]=Table15[[#This Row],[Refactored Bundle]],TRUE,FALSE)</f>
        <v>1</v>
      </c>
      <c r="F30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6">
        <f>Table15[[#This Row],[Control Classpath Size]]-Table15[[#This Row],[Refactored Classpath Size]]</f>
        <v>0</v>
      </c>
      <c r="H306" s="4">
        <f>IF(Table15[[#This Row],[Control Classpath Size]]=0,0,Table15[[#This Row],[Absolute Diff?]]/Table15[[#This Row],[Control Classpath Size]])</f>
        <v>0</v>
      </c>
    </row>
    <row r="307" spans="1:8" x14ac:dyDescent="0.2">
      <c r="A307" t="s">
        <v>235</v>
      </c>
      <c r="B307">
        <v>28</v>
      </c>
      <c r="C307" t="s">
        <v>235</v>
      </c>
      <c r="D307">
        <v>28</v>
      </c>
      <c r="E307" t="b">
        <f>IF(Table15[[#This Row],[Control Bundle]]=Table15[[#This Row],[Refactored Bundle]],TRUE,FALSE)</f>
        <v>1</v>
      </c>
      <c r="F30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7">
        <f>Table15[[#This Row],[Control Classpath Size]]-Table15[[#This Row],[Refactored Classpath Size]]</f>
        <v>0</v>
      </c>
      <c r="H307" s="4">
        <f>IF(Table15[[#This Row],[Control Classpath Size]]=0,0,Table15[[#This Row],[Absolute Diff?]]/Table15[[#This Row],[Control Classpath Size]])</f>
        <v>0</v>
      </c>
    </row>
    <row r="308" spans="1:8" x14ac:dyDescent="0.2">
      <c r="A308" t="s">
        <v>79</v>
      </c>
      <c r="B308">
        <v>246</v>
      </c>
      <c r="C308" t="s">
        <v>79</v>
      </c>
      <c r="D308">
        <v>246</v>
      </c>
      <c r="E308" t="b">
        <f>IF(Table15[[#This Row],[Control Bundle]]=Table15[[#This Row],[Refactored Bundle]],TRUE,FALSE)</f>
        <v>1</v>
      </c>
      <c r="F30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8">
        <f>Table15[[#This Row],[Control Classpath Size]]-Table15[[#This Row],[Refactored Classpath Size]]</f>
        <v>0</v>
      </c>
      <c r="H308" s="4">
        <f>IF(Table15[[#This Row],[Control Classpath Size]]=0,0,Table15[[#This Row],[Absolute Diff?]]/Table15[[#This Row],[Control Classpath Size]])</f>
        <v>0</v>
      </c>
    </row>
    <row r="309" spans="1:8" x14ac:dyDescent="0.2">
      <c r="A309" t="s">
        <v>187</v>
      </c>
      <c r="B309">
        <v>387</v>
      </c>
      <c r="C309" t="s">
        <v>187</v>
      </c>
      <c r="D309">
        <v>141</v>
      </c>
      <c r="E309" t="b">
        <f>IF(Table15[[#This Row],[Control Bundle]]=Table15[[#This Row],[Refactored Bundle]],TRUE,FALSE)</f>
        <v>1</v>
      </c>
      <c r="F309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9">
        <f>Table15[[#This Row],[Control Classpath Size]]-Table15[[#This Row],[Refactored Classpath Size]]</f>
        <v>246</v>
      </c>
      <c r="H309" s="4">
        <f>IF(Table15[[#This Row],[Control Classpath Size]]=0,0,Table15[[#This Row],[Absolute Diff?]]/Table15[[#This Row],[Control Classpath Size]])</f>
        <v>0.63565891472868219</v>
      </c>
    </row>
    <row r="310" spans="1:8" x14ac:dyDescent="0.2">
      <c r="A310" t="s">
        <v>52</v>
      </c>
      <c r="B310">
        <v>23</v>
      </c>
      <c r="C310" t="s">
        <v>52</v>
      </c>
      <c r="D310">
        <v>23</v>
      </c>
      <c r="E310" t="b">
        <f>IF(Table15[[#This Row],[Control Bundle]]=Table15[[#This Row],[Refactored Bundle]],TRUE,FALSE)</f>
        <v>1</v>
      </c>
      <c r="F3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0">
        <f>Table15[[#This Row],[Control Classpath Size]]-Table15[[#This Row],[Refactored Classpath Size]]</f>
        <v>0</v>
      </c>
      <c r="H310" s="4">
        <f>IF(Table15[[#This Row],[Control Classpath Size]]=0,0,Table15[[#This Row],[Absolute Diff?]]/Table15[[#This Row],[Control Classpath Size]])</f>
        <v>0</v>
      </c>
    </row>
    <row r="311" spans="1:8" x14ac:dyDescent="0.2">
      <c r="A311" t="s">
        <v>29</v>
      </c>
      <c r="B311">
        <v>102</v>
      </c>
      <c r="C311" t="s">
        <v>29</v>
      </c>
      <c r="D311">
        <v>102</v>
      </c>
      <c r="E311" t="b">
        <f>IF(Table15[[#This Row],[Control Bundle]]=Table15[[#This Row],[Refactored Bundle]],TRUE,FALSE)</f>
        <v>1</v>
      </c>
      <c r="F3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1">
        <f>Table15[[#This Row],[Control Classpath Size]]-Table15[[#This Row],[Refactored Classpath Size]]</f>
        <v>0</v>
      </c>
      <c r="H311" s="4">
        <f>IF(Table15[[#This Row],[Control Classpath Size]]=0,0,Table15[[#This Row],[Absolute Diff?]]/Table15[[#This Row],[Control Classpath Size]])</f>
        <v>0</v>
      </c>
    </row>
    <row r="312" spans="1:8" x14ac:dyDescent="0.2">
      <c r="A312" t="s">
        <v>217</v>
      </c>
      <c r="B312">
        <v>29</v>
      </c>
      <c r="C312" t="s">
        <v>217</v>
      </c>
      <c r="D312">
        <v>29</v>
      </c>
      <c r="E312" t="b">
        <f>IF(Table15[[#This Row],[Control Bundle]]=Table15[[#This Row],[Refactored Bundle]],TRUE,FALSE)</f>
        <v>1</v>
      </c>
      <c r="F3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2">
        <f>Table15[[#This Row],[Control Classpath Size]]-Table15[[#This Row],[Refactored Classpath Size]]</f>
        <v>0</v>
      </c>
      <c r="H312" s="4">
        <f>IF(Table15[[#This Row],[Control Classpath Size]]=0,0,Table15[[#This Row],[Absolute Diff?]]/Table15[[#This Row],[Control Classpath Size]])</f>
        <v>0</v>
      </c>
    </row>
    <row r="313" spans="1:8" x14ac:dyDescent="0.2">
      <c r="A313" t="s">
        <v>283</v>
      </c>
      <c r="B313">
        <v>12</v>
      </c>
      <c r="C313" t="s">
        <v>283</v>
      </c>
      <c r="D313">
        <v>12</v>
      </c>
      <c r="E313" t="b">
        <f>IF(Table15[[#This Row],[Control Bundle]]=Table15[[#This Row],[Refactored Bundle]],TRUE,FALSE)</f>
        <v>1</v>
      </c>
      <c r="F3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3">
        <f>Table15[[#This Row],[Control Classpath Size]]-Table15[[#This Row],[Refactored Classpath Size]]</f>
        <v>0</v>
      </c>
      <c r="H313" s="4">
        <f>IF(Table15[[#This Row],[Control Classpath Size]]=0,0,Table15[[#This Row],[Absolute Diff?]]/Table15[[#This Row],[Control Classpath Size]])</f>
        <v>0</v>
      </c>
    </row>
    <row r="314" spans="1:8" x14ac:dyDescent="0.2">
      <c r="A314" t="s">
        <v>155</v>
      </c>
      <c r="B314">
        <v>14</v>
      </c>
      <c r="C314" t="s">
        <v>155</v>
      </c>
      <c r="D314">
        <v>14</v>
      </c>
      <c r="E314" t="b">
        <f>IF(Table15[[#This Row],[Control Bundle]]=Table15[[#This Row],[Refactored Bundle]],TRUE,FALSE)</f>
        <v>1</v>
      </c>
      <c r="F3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4">
        <f>Table15[[#This Row],[Control Classpath Size]]-Table15[[#This Row],[Refactored Classpath Size]]</f>
        <v>0</v>
      </c>
      <c r="H314" s="4">
        <f>IF(Table15[[#This Row],[Control Classpath Size]]=0,0,Table15[[#This Row],[Absolute Diff?]]/Table15[[#This Row],[Control Classpath Size]])</f>
        <v>0</v>
      </c>
    </row>
    <row r="315" spans="1:8" x14ac:dyDescent="0.2">
      <c r="A315" t="s">
        <v>104</v>
      </c>
      <c r="B315">
        <v>163</v>
      </c>
      <c r="C315" t="s">
        <v>104</v>
      </c>
      <c r="D315">
        <v>161</v>
      </c>
      <c r="E315" t="b">
        <f>IF(Table15[[#This Row],[Control Bundle]]=Table15[[#This Row],[Refactored Bundle]],TRUE,FALSE)</f>
        <v>1</v>
      </c>
      <c r="F31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15">
        <f>Table15[[#This Row],[Control Classpath Size]]-Table15[[#This Row],[Refactored Classpath Size]]</f>
        <v>2</v>
      </c>
      <c r="H315" s="4">
        <f>IF(Table15[[#This Row],[Control Classpath Size]]=0,0,Table15[[#This Row],[Absolute Diff?]]/Table15[[#This Row],[Control Classpath Size]])</f>
        <v>1.2269938650306749E-2</v>
      </c>
    </row>
    <row r="317" spans="1:8" x14ac:dyDescent="0.2">
      <c r="G317" s="7" t="s">
        <v>743</v>
      </c>
      <c r="H317" s="8">
        <f>AVERAGE(Table15[Relative Diff?])</f>
        <v>0.34154102604810976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74"/>
  <sheetViews>
    <sheetView tabSelected="1" topLeftCell="Z341" workbookViewId="0">
      <selection activeCell="AI374" sqref="AI374:AJ374"/>
    </sheetView>
  </sheetViews>
  <sheetFormatPr baseColWidth="10" defaultRowHeight="16" x14ac:dyDescent="0.2"/>
  <cols>
    <col min="1" max="1" width="66.83203125" bestFit="1" customWidth="1"/>
    <col min="2" max="10" width="17.83203125" customWidth="1"/>
    <col min="11" max="11" width="19" customWidth="1"/>
    <col min="12" max="12" width="20.1640625" bestFit="1" customWidth="1"/>
    <col min="13" max="13" width="21" bestFit="1" customWidth="1"/>
    <col min="14" max="15" width="21" customWidth="1"/>
    <col min="16" max="16" width="66.83203125" bestFit="1" customWidth="1"/>
    <col min="17" max="25" width="19.1640625" customWidth="1"/>
    <col min="26" max="26" width="20.1640625" customWidth="1"/>
    <col min="27" max="27" width="21.33203125" bestFit="1" customWidth="1"/>
    <col min="28" max="28" width="22.1640625" bestFit="1" customWidth="1"/>
    <col min="29" max="30" width="22.1640625" customWidth="1"/>
    <col min="31" max="31" width="15.5" bestFit="1" customWidth="1"/>
    <col min="32" max="32" width="18.33203125" bestFit="1" customWidth="1"/>
    <col min="33" max="33" width="14.6640625" customWidth="1"/>
    <col min="34" max="34" width="14.5" bestFit="1" customWidth="1"/>
    <col min="35" max="35" width="15.5" bestFit="1" customWidth="1"/>
    <col min="36" max="36" width="15.1640625" bestFit="1" customWidth="1"/>
  </cols>
  <sheetData>
    <row r="1" spans="1:36" ht="17" thickBot="1" x14ac:dyDescent="0.25">
      <c r="A1" t="s">
        <v>709</v>
      </c>
      <c r="B1" t="s">
        <v>710</v>
      </c>
      <c r="C1" s="1" t="s">
        <v>711</v>
      </c>
      <c r="D1" s="1" t="s">
        <v>712</v>
      </c>
      <c r="E1" s="1" t="s">
        <v>713</v>
      </c>
      <c r="F1" s="1" t="s">
        <v>714</v>
      </c>
      <c r="G1" s="1" t="s">
        <v>715</v>
      </c>
      <c r="H1" s="1" t="s">
        <v>716</v>
      </c>
      <c r="I1" s="1" t="s">
        <v>717</v>
      </c>
      <c r="J1" s="1" t="s">
        <v>718</v>
      </c>
      <c r="K1" s="1" t="s">
        <v>719</v>
      </c>
      <c r="L1" s="1" t="s">
        <v>706</v>
      </c>
      <c r="M1" s="2" t="s">
        <v>707</v>
      </c>
      <c r="N1" s="1" t="s">
        <v>705</v>
      </c>
      <c r="O1" s="2" t="s">
        <v>708</v>
      </c>
      <c r="P1" s="2" t="s">
        <v>723</v>
      </c>
      <c r="Q1" t="s">
        <v>730</v>
      </c>
      <c r="R1" s="1" t="s">
        <v>731</v>
      </c>
      <c r="S1" s="1" t="s">
        <v>732</v>
      </c>
      <c r="T1" s="1" t="s">
        <v>733</v>
      </c>
      <c r="U1" s="1" t="s">
        <v>734</v>
      </c>
      <c r="V1" s="1" t="s">
        <v>735</v>
      </c>
      <c r="W1" s="1" t="s">
        <v>736</v>
      </c>
      <c r="X1" s="1" t="s">
        <v>737</v>
      </c>
      <c r="Y1" s="1" t="s">
        <v>738</v>
      </c>
      <c r="Z1" s="1" t="s">
        <v>739</v>
      </c>
      <c r="AA1" s="1" t="s">
        <v>728</v>
      </c>
      <c r="AB1" s="2" t="s">
        <v>742</v>
      </c>
      <c r="AC1" s="1" t="s">
        <v>729</v>
      </c>
      <c r="AD1" s="2" t="s">
        <v>741</v>
      </c>
      <c r="AE1" t="s">
        <v>375</v>
      </c>
      <c r="AF1" t="s">
        <v>378</v>
      </c>
      <c r="AG1" t="s">
        <v>377</v>
      </c>
      <c r="AH1" t="s">
        <v>376</v>
      </c>
      <c r="AI1" t="s">
        <v>379</v>
      </c>
      <c r="AJ1" t="s">
        <v>380</v>
      </c>
    </row>
    <row r="2" spans="1:36" ht="17" thickTop="1" x14ac:dyDescent="0.2">
      <c r="A2" t="s">
        <v>16</v>
      </c>
      <c r="B2" s="3">
        <v>959111466</v>
      </c>
      <c r="C2" s="3">
        <v>880987869</v>
      </c>
      <c r="D2" s="3">
        <v>949847701</v>
      </c>
      <c r="E2" s="3">
        <v>892858738</v>
      </c>
      <c r="F2" s="3">
        <v>909114828</v>
      </c>
      <c r="G2" s="3">
        <v>900065647</v>
      </c>
      <c r="H2" s="3">
        <v>951860634</v>
      </c>
      <c r="I2" s="3">
        <v>913369207</v>
      </c>
      <c r="J2" s="3">
        <v>944787990</v>
      </c>
      <c r="K2" s="3">
        <v>928607087</v>
      </c>
      <c r="L2" s="3">
        <f>AVERAGE(Table16[[#This Row],[Control Resolving Time 1]:[Control Resolving Time 10]])</f>
        <v>923061116.70000005</v>
      </c>
      <c r="M2" s="3">
        <f>STDEV(Table16[[#This Row],[Control Resolving Time 1]:[Control Resolving Time 10]])</f>
        <v>27586110.333146602</v>
      </c>
      <c r="N2" s="3">
        <f>Table16[[#This Row],[Control Resolving Time Avg (ns)]]/1000000</f>
        <v>923.06111670000007</v>
      </c>
      <c r="O2" s="3">
        <f>Table16[[#This Row],[Control Resolving Time Sdev (ns)]]/1000000</f>
        <v>27.586110333146603</v>
      </c>
      <c r="P2" t="s">
        <v>16</v>
      </c>
      <c r="Q2" s="3">
        <v>914899969</v>
      </c>
      <c r="R2" s="3">
        <v>833931922</v>
      </c>
      <c r="S2" s="3">
        <v>825174797</v>
      </c>
      <c r="T2" s="3">
        <v>790572415</v>
      </c>
      <c r="U2" s="3">
        <v>795874503</v>
      </c>
      <c r="V2" s="3">
        <v>824448757</v>
      </c>
      <c r="W2" s="3">
        <v>809149602</v>
      </c>
      <c r="X2" s="3">
        <v>841326248</v>
      </c>
      <c r="Y2" s="3">
        <v>806348521</v>
      </c>
      <c r="Z2" s="3">
        <v>831650296</v>
      </c>
      <c r="AA2" s="3">
        <f>AVERAGE(Table16[[#This Row],[Refactored Resolving Time 1]:[Refactored Resolving Time 10]])</f>
        <v>827337703</v>
      </c>
      <c r="AB2" s="3">
        <f>STDEV(Table16[[#This Row],[Refactored Resolving Time 1]:[Refactored Resolving Time 10]])</f>
        <v>35041100.165392146</v>
      </c>
      <c r="AC2" s="3">
        <f>Table16[[#This Row],[Refactored Resolving Time Avg (ns)]]/1000000</f>
        <v>827.33770300000003</v>
      </c>
      <c r="AD2" s="3">
        <f>Table16[[#This Row],[Refactored Resolving Time Sdev (ns)]]/1000000</f>
        <v>35.041100165392145</v>
      </c>
      <c r="AE2" t="b">
        <f>IF(Table16[[#This Row],[Control Bundle]]=Table16[[#This Row],[Refactored Bundle]],TRUE,FALSE)</f>
        <v>1</v>
      </c>
      <c r="AF2">
        <f>IF(Table16[[#This Row],[Refactored Resolving Time Avg (ns)]]=-1,0,ROUND(LOG10(Table16[[#This Row],[Refactored Resolving Time Sdev (ns)]]/Table16[[#This Row],[Control Resolving Time Sdev (ns)]]),0))</f>
        <v>0</v>
      </c>
      <c r="AG2" t="b">
        <f>IF(Table16[[#This Row],[Same Sdev OoM?]]=0,TRUE,FALSE)</f>
        <v>1</v>
      </c>
      <c r="AH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" s="3">
        <f>Table16[[#This Row],[Control Resolving Time Avg (ms)]]-Table16[[#This Row],[Refactored Resolving Time Avg (ms)]]</f>
        <v>95.723413700000037</v>
      </c>
      <c r="AJ2" s="4">
        <f>Table16[[#This Row],[Absolute Diff?]]/Table16[[#This Row],[Control Resolving Time Avg (ms)]]</f>
        <v>0.1037021405930488</v>
      </c>
    </row>
    <row r="3" spans="1:36" x14ac:dyDescent="0.2">
      <c r="A3" t="s">
        <v>202</v>
      </c>
      <c r="B3" s="3">
        <v>956970247</v>
      </c>
      <c r="C3" s="3">
        <v>877956129</v>
      </c>
      <c r="D3" s="3">
        <v>947771077</v>
      </c>
      <c r="E3" s="3">
        <v>891986395</v>
      </c>
      <c r="F3" s="3">
        <v>907607002</v>
      </c>
      <c r="G3" s="3">
        <v>898189672</v>
      </c>
      <c r="H3" s="3">
        <v>949816733</v>
      </c>
      <c r="I3" s="3">
        <v>911548206</v>
      </c>
      <c r="J3" s="3">
        <v>944554341</v>
      </c>
      <c r="K3" s="3">
        <v>926241848</v>
      </c>
      <c r="L3" s="3">
        <f>AVERAGE(Table16[[#This Row],[Control Resolving Time 1]:[Control Resolving Time 10]])</f>
        <v>921264165</v>
      </c>
      <c r="M3" s="3">
        <f>STDEV(Table16[[#This Row],[Control Resolving Time 1]:[Control Resolving Time 10]])</f>
        <v>27701029.71847808</v>
      </c>
      <c r="N3" s="3">
        <f>Table16[[#This Row],[Control Resolving Time Avg (ns)]]/1000000</f>
        <v>921.26416500000005</v>
      </c>
      <c r="O3" s="3">
        <f>Table16[[#This Row],[Control Resolving Time Sdev (ns)]]/1000000</f>
        <v>27.701029718478079</v>
      </c>
      <c r="P3" t="s">
        <v>202</v>
      </c>
      <c r="Q3" s="3">
        <v>913275796</v>
      </c>
      <c r="R3" s="3">
        <v>832713001</v>
      </c>
      <c r="S3" s="3">
        <v>823450522</v>
      </c>
      <c r="T3" s="3">
        <v>788669539</v>
      </c>
      <c r="U3" s="3">
        <v>794624887</v>
      </c>
      <c r="V3" s="3">
        <v>822950430</v>
      </c>
      <c r="W3" s="3">
        <v>807269729</v>
      </c>
      <c r="X3" s="3">
        <v>839406243</v>
      </c>
      <c r="Y3" s="3">
        <v>804104093</v>
      </c>
      <c r="Z3" s="3">
        <v>829719136</v>
      </c>
      <c r="AA3" s="3">
        <f>AVERAGE(Table16[[#This Row],[Refactored Resolving Time 1]:[Refactored Resolving Time 10]])</f>
        <v>825618337.60000002</v>
      </c>
      <c r="AB3" s="3">
        <f>STDEV(Table16[[#This Row],[Refactored Resolving Time 1]:[Refactored Resolving Time 10]])</f>
        <v>35084415.908117928</v>
      </c>
      <c r="AC3" s="3">
        <f>Table16[[#This Row],[Refactored Resolving Time Avg (ns)]]/1000000</f>
        <v>825.61833760000002</v>
      </c>
      <c r="AD3" s="3">
        <f>Table16[[#This Row],[Refactored Resolving Time Sdev (ns)]]/1000000</f>
        <v>35.084415908117926</v>
      </c>
      <c r="AE3" t="b">
        <f>IF(Table16[[#This Row],[Control Bundle]]=Table16[[#This Row],[Refactored Bundle]],TRUE,FALSE)</f>
        <v>1</v>
      </c>
      <c r="AF3">
        <f>IF(Table16[[#This Row],[Refactored Resolving Time Avg (ns)]]=-1,0,ROUND(LOG10(Table16[[#This Row],[Refactored Resolving Time Sdev (ns)]]/Table16[[#This Row],[Control Resolving Time Sdev (ns)]]),0))</f>
        <v>0</v>
      </c>
      <c r="AG3" t="b">
        <f>IF(Table16[[#This Row],[Same Sdev OoM?]]=0,TRUE,FALSE)</f>
        <v>1</v>
      </c>
      <c r="AH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" s="3">
        <f>Table16[[#This Row],[Control Resolving Time Avg (ms)]]-Table16[[#This Row],[Refactored Resolving Time Avg (ms)]]</f>
        <v>95.64582740000003</v>
      </c>
      <c r="AJ3" s="4">
        <f>Table16[[#This Row],[Absolute Diff?]]/Table16[[#This Row],[Control Resolving Time Avg (ms)]]</f>
        <v>0.10382019732635539</v>
      </c>
    </row>
    <row r="4" spans="1:36" x14ac:dyDescent="0.2">
      <c r="A4" t="s">
        <v>109</v>
      </c>
      <c r="B4" s="3">
        <v>955312596</v>
      </c>
      <c r="C4" s="3">
        <v>875934147</v>
      </c>
      <c r="D4" s="3">
        <v>946167106</v>
      </c>
      <c r="E4" s="3">
        <v>889948850</v>
      </c>
      <c r="F4" s="3">
        <v>906343732</v>
      </c>
      <c r="G4" s="3">
        <v>896294968</v>
      </c>
      <c r="H4" s="3">
        <v>947796746</v>
      </c>
      <c r="I4" s="3">
        <v>910252384</v>
      </c>
      <c r="J4" s="3">
        <v>943195594</v>
      </c>
      <c r="K4" s="3">
        <v>918656611</v>
      </c>
      <c r="L4" s="3">
        <f>AVERAGE(Table16[[#This Row],[Control Resolving Time 1]:[Control Resolving Time 10]])</f>
        <v>918990273.39999998</v>
      </c>
      <c r="M4" s="3">
        <f>STDEV(Table16[[#This Row],[Control Resolving Time 1]:[Control Resolving Time 10]])</f>
        <v>27733473.53779877</v>
      </c>
      <c r="N4" s="3">
        <f>Table16[[#This Row],[Control Resolving Time Avg (ns)]]/1000000</f>
        <v>918.99027339999998</v>
      </c>
      <c r="O4" s="3">
        <f>Table16[[#This Row],[Control Resolving Time Sdev (ns)]]/1000000</f>
        <v>27.733473537798769</v>
      </c>
      <c r="P4" t="s">
        <v>109</v>
      </c>
      <c r="Q4" s="3">
        <v>912076194</v>
      </c>
      <c r="R4" s="3">
        <v>831396920</v>
      </c>
      <c r="S4" s="3">
        <v>822162130</v>
      </c>
      <c r="T4" s="3">
        <v>786838956</v>
      </c>
      <c r="U4" s="3">
        <v>793344192</v>
      </c>
      <c r="V4" s="3">
        <v>821099180</v>
      </c>
      <c r="W4" s="3">
        <v>805411207</v>
      </c>
      <c r="X4" s="3">
        <v>837533135</v>
      </c>
      <c r="Y4" s="3">
        <v>802592605</v>
      </c>
      <c r="Z4" s="3">
        <v>827945559</v>
      </c>
      <c r="AA4" s="3">
        <f>AVERAGE(Table16[[#This Row],[Refactored Resolving Time 1]:[Refactored Resolving Time 10]])</f>
        <v>824040007.79999995</v>
      </c>
      <c r="AB4" s="3">
        <f>STDEV(Table16[[#This Row],[Refactored Resolving Time 1]:[Refactored Resolving Time 10]])</f>
        <v>35193373.131752938</v>
      </c>
      <c r="AC4" s="3">
        <f>Table16[[#This Row],[Refactored Resolving Time Avg (ns)]]/1000000</f>
        <v>824.0400077999999</v>
      </c>
      <c r="AD4" s="3">
        <f>Table16[[#This Row],[Refactored Resolving Time Sdev (ns)]]/1000000</f>
        <v>35.193373131752935</v>
      </c>
      <c r="AE4" t="b">
        <f>IF(Table16[[#This Row],[Control Bundle]]=Table16[[#This Row],[Refactored Bundle]],TRUE,FALSE)</f>
        <v>1</v>
      </c>
      <c r="AF4">
        <f>IF(Table16[[#This Row],[Refactored Resolving Time Avg (ns)]]=-1,0,ROUND(LOG10(Table16[[#This Row],[Refactored Resolving Time Sdev (ns)]]/Table16[[#This Row],[Control Resolving Time Sdev (ns)]]),0))</f>
        <v>0</v>
      </c>
      <c r="AG4" t="b">
        <f>IF(Table16[[#This Row],[Same Sdev OoM?]]=0,TRUE,FALSE)</f>
        <v>1</v>
      </c>
      <c r="AH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" s="3">
        <f>Table16[[#This Row],[Control Resolving Time Avg (ms)]]-Table16[[#This Row],[Refactored Resolving Time Avg (ms)]]</f>
        <v>94.95026560000008</v>
      </c>
      <c r="AJ4" s="4">
        <f>Table16[[#This Row],[Absolute Diff?]]/Table16[[#This Row],[Control Resolving Time Avg (ms)]]</f>
        <v>0.10332020734965058</v>
      </c>
    </row>
    <row r="5" spans="1:36" x14ac:dyDescent="0.2">
      <c r="A5" t="s">
        <v>133</v>
      </c>
      <c r="B5" s="3">
        <v>954045646</v>
      </c>
      <c r="C5" s="3">
        <v>874978356</v>
      </c>
      <c r="D5" s="3">
        <v>944773263</v>
      </c>
      <c r="E5" s="3">
        <v>887208359</v>
      </c>
      <c r="F5" s="3">
        <v>905197068</v>
      </c>
      <c r="G5" s="3">
        <v>895082431</v>
      </c>
      <c r="H5" s="3">
        <v>946302845</v>
      </c>
      <c r="I5" s="3">
        <v>909052605</v>
      </c>
      <c r="J5" s="3">
        <v>941804353</v>
      </c>
      <c r="K5" s="3">
        <v>917192692</v>
      </c>
      <c r="L5" s="3">
        <f>AVERAGE(Table16[[#This Row],[Control Resolving Time 1]:[Control Resolving Time 10]])</f>
        <v>917563761.79999995</v>
      </c>
      <c r="M5" s="3">
        <f>STDEV(Table16[[#This Row],[Control Resolving Time 1]:[Control Resolving Time 10]])</f>
        <v>27790318.247129437</v>
      </c>
      <c r="N5" s="3">
        <f>Table16[[#This Row],[Control Resolving Time Avg (ns)]]/1000000</f>
        <v>917.56376179999995</v>
      </c>
      <c r="O5" s="3">
        <f>Table16[[#This Row],[Control Resolving Time Sdev (ns)]]/1000000</f>
        <v>27.790318247129438</v>
      </c>
      <c r="P5" t="s">
        <v>133</v>
      </c>
      <c r="Q5" s="3">
        <v>911341529</v>
      </c>
      <c r="R5" s="3">
        <v>830165836</v>
      </c>
      <c r="S5" s="3">
        <v>820758670</v>
      </c>
      <c r="T5" s="3">
        <v>785598331</v>
      </c>
      <c r="U5" s="3">
        <v>791918254</v>
      </c>
      <c r="V5" s="3">
        <v>819825814</v>
      </c>
      <c r="W5" s="3">
        <v>804394973</v>
      </c>
      <c r="X5" s="3">
        <v>836426341</v>
      </c>
      <c r="Y5" s="3">
        <v>801498564</v>
      </c>
      <c r="Z5" s="3">
        <v>826513790</v>
      </c>
      <c r="AA5" s="3">
        <f>AVERAGE(Table16[[#This Row],[Refactored Resolving Time 1]:[Refactored Resolving Time 10]])</f>
        <v>822844210.20000005</v>
      </c>
      <c r="AB5" s="3">
        <f>STDEV(Table16[[#This Row],[Refactored Resolving Time 1]:[Refactored Resolving Time 10]])</f>
        <v>35334061.588233456</v>
      </c>
      <c r="AC5" s="3">
        <f>Table16[[#This Row],[Refactored Resolving Time Avg (ns)]]/1000000</f>
        <v>822.84421020000002</v>
      </c>
      <c r="AD5" s="3">
        <f>Table16[[#This Row],[Refactored Resolving Time Sdev (ns)]]/1000000</f>
        <v>35.334061588233453</v>
      </c>
      <c r="AE5" t="b">
        <f>IF(Table16[[#This Row],[Control Bundle]]=Table16[[#This Row],[Refactored Bundle]],TRUE,FALSE)</f>
        <v>1</v>
      </c>
      <c r="AF5">
        <f>IF(Table16[[#This Row],[Refactored Resolving Time Avg (ns)]]=-1,0,ROUND(LOG10(Table16[[#This Row],[Refactored Resolving Time Sdev (ns)]]/Table16[[#This Row],[Control Resolving Time Sdev (ns)]]),0))</f>
        <v>0</v>
      </c>
      <c r="AG5" t="b">
        <f>IF(Table16[[#This Row],[Same Sdev OoM?]]=0,TRUE,FALSE)</f>
        <v>1</v>
      </c>
      <c r="AH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5" s="3">
        <f>Table16[[#This Row],[Control Resolving Time Avg (ms)]]-Table16[[#This Row],[Refactored Resolving Time Avg (ms)]]</f>
        <v>94.719551599999932</v>
      </c>
      <c r="AJ5" s="4">
        <f>Table16[[#This Row],[Absolute Diff?]]/Table16[[#This Row],[Control Resolving Time Avg (ms)]]</f>
        <v>0.1032293945591171</v>
      </c>
    </row>
    <row r="6" spans="1:36" x14ac:dyDescent="0.2">
      <c r="A6" t="s">
        <v>322</v>
      </c>
      <c r="B6" s="3">
        <v>953152875</v>
      </c>
      <c r="C6" s="3">
        <v>873946412</v>
      </c>
      <c r="D6" s="3">
        <v>943608300</v>
      </c>
      <c r="E6" s="3">
        <v>886034079</v>
      </c>
      <c r="F6" s="3">
        <v>904123917</v>
      </c>
      <c r="G6" s="3">
        <v>893764694</v>
      </c>
      <c r="H6" s="3">
        <v>945266236</v>
      </c>
      <c r="I6" s="3">
        <v>907820837</v>
      </c>
      <c r="J6" s="3">
        <v>940427939</v>
      </c>
      <c r="K6" s="3">
        <v>916421420</v>
      </c>
      <c r="L6" s="3">
        <f>AVERAGE(Table16[[#This Row],[Control Resolving Time 1]:[Control Resolving Time 10]])</f>
        <v>916456670.89999998</v>
      </c>
      <c r="M6" s="3">
        <f>STDEV(Table16[[#This Row],[Control Resolving Time 1]:[Control Resolving Time 10]])</f>
        <v>27814250.559195679</v>
      </c>
      <c r="N6" s="3">
        <f>Table16[[#This Row],[Control Resolving Time Avg (ns)]]/1000000</f>
        <v>916.45667089999995</v>
      </c>
      <c r="O6" s="3">
        <f>Table16[[#This Row],[Control Resolving Time Sdev (ns)]]/1000000</f>
        <v>27.814250559195678</v>
      </c>
      <c r="P6" t="s">
        <v>322</v>
      </c>
      <c r="Q6" s="3">
        <v>910249968</v>
      </c>
      <c r="R6" s="3">
        <v>829102972</v>
      </c>
      <c r="S6" s="3">
        <v>819543893</v>
      </c>
      <c r="T6" s="3">
        <v>784501027</v>
      </c>
      <c r="U6" s="3">
        <v>790694216</v>
      </c>
      <c r="V6" s="3">
        <v>818362031</v>
      </c>
      <c r="W6" s="3">
        <v>803135865</v>
      </c>
      <c r="X6" s="3">
        <v>835676738</v>
      </c>
      <c r="Y6" s="3">
        <v>800391300</v>
      </c>
      <c r="Z6" s="3">
        <v>825329337</v>
      </c>
      <c r="AA6" s="3">
        <f>AVERAGE(Table16[[#This Row],[Refactored Resolving Time 1]:[Refactored Resolving Time 10]])</f>
        <v>821698734.70000005</v>
      </c>
      <c r="AB6" s="3">
        <f>STDEV(Table16[[#This Row],[Refactored Resolving Time 1]:[Refactored Resolving Time 10]])</f>
        <v>35377367.177244514</v>
      </c>
      <c r="AC6" s="3">
        <f>Table16[[#This Row],[Refactored Resolving Time Avg (ns)]]/1000000</f>
        <v>821.69873470000005</v>
      </c>
      <c r="AD6" s="3">
        <f>Table16[[#This Row],[Refactored Resolving Time Sdev (ns)]]/1000000</f>
        <v>35.377367177244516</v>
      </c>
      <c r="AE6" t="b">
        <f>IF(Table16[[#This Row],[Control Bundle]]=Table16[[#This Row],[Refactored Bundle]],TRUE,FALSE)</f>
        <v>1</v>
      </c>
      <c r="AF6">
        <f>IF(Table16[[#This Row],[Refactored Resolving Time Avg (ns)]]=-1,0,ROUND(LOG10(Table16[[#This Row],[Refactored Resolving Time Sdev (ns)]]/Table16[[#This Row],[Control Resolving Time Sdev (ns)]]),0))</f>
        <v>0</v>
      </c>
      <c r="AG6" t="b">
        <f>IF(Table16[[#This Row],[Same Sdev OoM?]]=0,TRUE,FALSE)</f>
        <v>1</v>
      </c>
      <c r="AH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6" s="3">
        <f>Table16[[#This Row],[Control Resolving Time Avg (ms)]]-Table16[[#This Row],[Refactored Resolving Time Avg (ms)]]</f>
        <v>94.757936199999904</v>
      </c>
      <c r="AJ6" s="4">
        <f>Table16[[#This Row],[Absolute Diff?]]/Table16[[#This Row],[Control Resolving Time Avg (ms)]]</f>
        <v>0.10339598063806282</v>
      </c>
    </row>
    <row r="7" spans="1:36" x14ac:dyDescent="0.2">
      <c r="A7" t="s">
        <v>349</v>
      </c>
      <c r="B7" s="3">
        <v>952069141</v>
      </c>
      <c r="C7" s="3">
        <v>873010723</v>
      </c>
      <c r="D7" s="3">
        <v>942509134</v>
      </c>
      <c r="E7" s="3">
        <v>885019010</v>
      </c>
      <c r="F7" s="3">
        <v>903110337</v>
      </c>
      <c r="G7" s="3">
        <v>892671779</v>
      </c>
      <c r="H7" s="3">
        <v>944398931</v>
      </c>
      <c r="I7" s="3">
        <v>906745946</v>
      </c>
      <c r="J7" s="3">
        <v>937364260</v>
      </c>
      <c r="K7" s="3">
        <v>915725260</v>
      </c>
      <c r="L7" s="3">
        <f>AVERAGE(Table16[[#This Row],[Control Resolving Time 1]:[Control Resolving Time 10]])</f>
        <v>915262452.10000002</v>
      </c>
      <c r="M7" s="3">
        <f>STDEV(Table16[[#This Row],[Control Resolving Time 1]:[Control Resolving Time 10]])</f>
        <v>27618774.249279559</v>
      </c>
      <c r="N7" s="3">
        <f>Table16[[#This Row],[Control Resolving Time Avg (ns)]]/1000000</f>
        <v>915.26245210000002</v>
      </c>
      <c r="O7" s="3">
        <f>Table16[[#This Row],[Control Resolving Time Sdev (ns)]]/1000000</f>
        <v>27.618774249279557</v>
      </c>
      <c r="P7" t="s">
        <v>349</v>
      </c>
      <c r="Q7" s="3">
        <v>909217148</v>
      </c>
      <c r="R7" s="3">
        <v>828064380</v>
      </c>
      <c r="S7" s="3">
        <v>817453070</v>
      </c>
      <c r="T7" s="3">
        <v>783482573</v>
      </c>
      <c r="U7" s="3">
        <v>789875629</v>
      </c>
      <c r="V7" s="3">
        <v>817170113</v>
      </c>
      <c r="W7" s="3">
        <v>802044127</v>
      </c>
      <c r="X7" s="3">
        <v>834430071</v>
      </c>
      <c r="Y7" s="3">
        <v>799370965</v>
      </c>
      <c r="Z7" s="3">
        <v>824267632</v>
      </c>
      <c r="AA7" s="3">
        <f>AVERAGE(Table16[[#This Row],[Refactored Resolving Time 1]:[Refactored Resolving Time 10]])</f>
        <v>820537570.79999995</v>
      </c>
      <c r="AB7" s="3">
        <f>STDEV(Table16[[#This Row],[Refactored Resolving Time 1]:[Refactored Resolving Time 10]])</f>
        <v>35358087.722090833</v>
      </c>
      <c r="AC7" s="3">
        <f>Table16[[#This Row],[Refactored Resolving Time Avg (ns)]]/1000000</f>
        <v>820.53757079999991</v>
      </c>
      <c r="AD7" s="3">
        <f>Table16[[#This Row],[Refactored Resolving Time Sdev (ns)]]/1000000</f>
        <v>35.358087722090836</v>
      </c>
      <c r="AE7" t="b">
        <f>IF(Table16[[#This Row],[Control Bundle]]=Table16[[#This Row],[Refactored Bundle]],TRUE,FALSE)</f>
        <v>1</v>
      </c>
      <c r="AF7">
        <f>IF(Table16[[#This Row],[Refactored Resolving Time Avg (ns)]]=-1,0,ROUND(LOG10(Table16[[#This Row],[Refactored Resolving Time Sdev (ns)]]/Table16[[#This Row],[Control Resolving Time Sdev (ns)]]),0))</f>
        <v>0</v>
      </c>
      <c r="AG7" t="b">
        <f>IF(Table16[[#This Row],[Same Sdev OoM?]]=0,TRUE,FALSE)</f>
        <v>1</v>
      </c>
      <c r="AH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" s="3">
        <f>Table16[[#This Row],[Control Resolving Time Avg (ms)]]-Table16[[#This Row],[Refactored Resolving Time Avg (ms)]]</f>
        <v>94.724881300000106</v>
      </c>
      <c r="AJ7" s="4">
        <f>Table16[[#This Row],[Absolute Diff?]]/Table16[[#This Row],[Control Resolving Time Avg (ms)]]</f>
        <v>0.10349477473118347</v>
      </c>
    </row>
    <row r="8" spans="1:36" x14ac:dyDescent="0.2">
      <c r="A8" t="s">
        <v>81</v>
      </c>
      <c r="B8" s="3">
        <v>951189041</v>
      </c>
      <c r="C8" s="3">
        <v>872166188</v>
      </c>
      <c r="D8" s="3">
        <v>940984750</v>
      </c>
      <c r="E8" s="3">
        <v>884218917</v>
      </c>
      <c r="F8" s="3">
        <v>902272599</v>
      </c>
      <c r="G8" s="3">
        <v>891893834</v>
      </c>
      <c r="H8" s="3">
        <v>943735199</v>
      </c>
      <c r="I8" s="3">
        <v>907322862</v>
      </c>
      <c r="J8" s="3">
        <v>937359419</v>
      </c>
      <c r="K8" s="3">
        <v>914922881</v>
      </c>
      <c r="L8" s="3">
        <f>AVERAGE(Table16[[#This Row],[Control Resolving Time 1]:[Control Resolving Time 10]])</f>
        <v>914606569</v>
      </c>
      <c r="M8" s="3">
        <f>STDEV(Table16[[#This Row],[Control Resolving Time 1]:[Control Resolving Time 10]])</f>
        <v>27580181.855982359</v>
      </c>
      <c r="N8" s="3">
        <f>Table16[[#This Row],[Control Resolving Time Avg (ns)]]/1000000</f>
        <v>914.60656900000004</v>
      </c>
      <c r="O8" s="3">
        <f>Table16[[#This Row],[Control Resolving Time Sdev (ns)]]/1000000</f>
        <v>27.58018185598236</v>
      </c>
      <c r="P8" t="s">
        <v>81</v>
      </c>
      <c r="Q8" s="3">
        <v>908347973</v>
      </c>
      <c r="R8" s="3">
        <v>827490560</v>
      </c>
      <c r="S8" s="3">
        <v>816581552</v>
      </c>
      <c r="T8" s="3">
        <v>782642339</v>
      </c>
      <c r="U8" s="3">
        <v>789279590</v>
      </c>
      <c r="V8" s="3">
        <v>816240697</v>
      </c>
      <c r="W8" s="3">
        <v>801181695</v>
      </c>
      <c r="X8" s="3">
        <v>833497379</v>
      </c>
      <c r="Y8" s="3">
        <v>798589907</v>
      </c>
      <c r="Z8" s="3">
        <v>823454492</v>
      </c>
      <c r="AA8" s="3">
        <f>AVERAGE(Table16[[#This Row],[Refactored Resolving Time 1]:[Refactored Resolving Time 10]])</f>
        <v>819730618.39999998</v>
      </c>
      <c r="AB8" s="3">
        <f>STDEV(Table16[[#This Row],[Refactored Resolving Time 1]:[Refactored Resolving Time 10]])</f>
        <v>35327888.212165028</v>
      </c>
      <c r="AC8" s="3">
        <f>Table16[[#This Row],[Refactored Resolving Time Avg (ns)]]/1000000</f>
        <v>819.73061840000003</v>
      </c>
      <c r="AD8" s="3">
        <f>Table16[[#This Row],[Refactored Resolving Time Sdev (ns)]]/1000000</f>
        <v>35.327888212165028</v>
      </c>
      <c r="AE8" t="b">
        <f>IF(Table16[[#This Row],[Control Bundle]]=Table16[[#This Row],[Refactored Bundle]],TRUE,FALSE)</f>
        <v>1</v>
      </c>
      <c r="AF8">
        <f>IF(Table16[[#This Row],[Refactored Resolving Time Avg (ns)]]=-1,0,ROUND(LOG10(Table16[[#This Row],[Refactored Resolving Time Sdev (ns)]]/Table16[[#This Row],[Control Resolving Time Sdev (ns)]]),0))</f>
        <v>0</v>
      </c>
      <c r="AG8" t="b">
        <f>IF(Table16[[#This Row],[Same Sdev OoM?]]=0,TRUE,FALSE)</f>
        <v>1</v>
      </c>
      <c r="AH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" s="3">
        <f>Table16[[#This Row],[Control Resolving Time Avg (ms)]]-Table16[[#This Row],[Refactored Resolving Time Avg (ms)]]</f>
        <v>94.87595060000001</v>
      </c>
      <c r="AJ8" s="4">
        <f>Table16[[#This Row],[Absolute Diff?]]/Table16[[#This Row],[Control Resolving Time Avg (ms)]]</f>
        <v>0.10373416703505002</v>
      </c>
    </row>
    <row r="9" spans="1:36" x14ac:dyDescent="0.2">
      <c r="A9" t="s">
        <v>226</v>
      </c>
      <c r="B9" s="3">
        <v>947803233</v>
      </c>
      <c r="C9" s="3">
        <v>869991005</v>
      </c>
      <c r="D9" s="3">
        <v>937608490</v>
      </c>
      <c r="E9" s="3">
        <v>880939284</v>
      </c>
      <c r="F9" s="3">
        <v>899670938</v>
      </c>
      <c r="G9" s="3">
        <v>888545707</v>
      </c>
      <c r="H9" s="3">
        <v>940954898</v>
      </c>
      <c r="I9" s="3">
        <v>904202905</v>
      </c>
      <c r="J9" s="3">
        <v>935039025</v>
      </c>
      <c r="K9" s="3">
        <v>912612680</v>
      </c>
      <c r="L9" s="3">
        <f>AVERAGE(Table16[[#This Row],[Control Resolving Time 1]:[Control Resolving Time 10]])</f>
        <v>911736816.5</v>
      </c>
      <c r="M9" s="3">
        <f>STDEV(Table16[[#This Row],[Control Resolving Time 1]:[Control Resolving Time 10]])</f>
        <v>27485268.428783391</v>
      </c>
      <c r="N9" s="3">
        <f>Table16[[#This Row],[Control Resolving Time Avg (ns)]]/1000000</f>
        <v>911.73681650000003</v>
      </c>
      <c r="O9" s="3">
        <f>Table16[[#This Row],[Control Resolving Time Sdev (ns)]]/1000000</f>
        <v>27.485268428783392</v>
      </c>
      <c r="P9" t="s">
        <v>226</v>
      </c>
      <c r="Q9" s="3">
        <v>905268511</v>
      </c>
      <c r="R9" s="3">
        <v>824616707</v>
      </c>
      <c r="S9" s="3">
        <v>809802350</v>
      </c>
      <c r="T9" s="3">
        <v>778511840</v>
      </c>
      <c r="U9" s="3">
        <v>786682551</v>
      </c>
      <c r="V9" s="3">
        <v>812989562</v>
      </c>
      <c r="W9" s="3">
        <v>798248027</v>
      </c>
      <c r="X9" s="3">
        <v>830047273</v>
      </c>
      <c r="Y9" s="3">
        <v>795167589</v>
      </c>
      <c r="Z9" s="3">
        <v>820173708</v>
      </c>
      <c r="AA9" s="3">
        <f>AVERAGE(Table16[[#This Row],[Refactored Resolving Time 1]:[Refactored Resolving Time 10]])</f>
        <v>816150811.79999995</v>
      </c>
      <c r="AB9" s="3">
        <f>STDEV(Table16[[#This Row],[Refactored Resolving Time 1]:[Refactored Resolving Time 10]])</f>
        <v>35463758.375260554</v>
      </c>
      <c r="AC9" s="3">
        <f>Table16[[#This Row],[Refactored Resolving Time Avg (ns)]]/1000000</f>
        <v>816.15081179999993</v>
      </c>
      <c r="AD9" s="3">
        <f>Table16[[#This Row],[Refactored Resolving Time Sdev (ns)]]/1000000</f>
        <v>35.463758375260554</v>
      </c>
      <c r="AE9" t="b">
        <f>IF(Table16[[#This Row],[Control Bundle]]=Table16[[#This Row],[Refactored Bundle]],TRUE,FALSE)</f>
        <v>1</v>
      </c>
      <c r="AF9">
        <f>IF(Table16[[#This Row],[Refactored Resolving Time Avg (ns)]]=-1,0,ROUND(LOG10(Table16[[#This Row],[Refactored Resolving Time Sdev (ns)]]/Table16[[#This Row],[Control Resolving Time Sdev (ns)]]),0))</f>
        <v>0</v>
      </c>
      <c r="AG9" t="b">
        <f>IF(Table16[[#This Row],[Same Sdev OoM?]]=0,TRUE,FALSE)</f>
        <v>1</v>
      </c>
      <c r="AH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" s="3">
        <f>Table16[[#This Row],[Control Resolving Time Avg (ms)]]-Table16[[#This Row],[Refactored Resolving Time Avg (ms)]]</f>
        <v>95.586004700000103</v>
      </c>
      <c r="AJ9" s="4">
        <f>Table16[[#This Row],[Absolute Diff?]]/Table16[[#This Row],[Control Resolving Time Avg (ms)]]</f>
        <v>0.10483947008626705</v>
      </c>
    </row>
    <row r="10" spans="1:36" x14ac:dyDescent="0.2">
      <c r="A10" t="s">
        <v>182</v>
      </c>
      <c r="B10" s="3">
        <v>949437608</v>
      </c>
      <c r="C10" s="3">
        <v>871117226</v>
      </c>
      <c r="D10" s="3">
        <v>939358227</v>
      </c>
      <c r="E10" s="3">
        <v>882359498</v>
      </c>
      <c r="F10" s="3">
        <v>900785957</v>
      </c>
      <c r="G10" s="3">
        <v>890307700</v>
      </c>
      <c r="H10" s="3">
        <v>942580933</v>
      </c>
      <c r="I10" s="3">
        <v>905888694</v>
      </c>
      <c r="J10" s="3">
        <v>936342038</v>
      </c>
      <c r="K10" s="3">
        <v>913846166</v>
      </c>
      <c r="L10" s="3">
        <f>AVERAGE(Table16[[#This Row],[Control Resolving Time 1]:[Control Resolving Time 10]])</f>
        <v>913202404.70000005</v>
      </c>
      <c r="M10" s="3">
        <f>STDEV(Table16[[#This Row],[Control Resolving Time 1]:[Control Resolving Time 10]])</f>
        <v>27588937.360695511</v>
      </c>
      <c r="N10" s="3">
        <f>Table16[[#This Row],[Control Resolving Time Avg (ns)]]/1000000</f>
        <v>913.2024047000001</v>
      </c>
      <c r="O10" s="3">
        <f>Table16[[#This Row],[Control Resolving Time Sdev (ns)]]/1000000</f>
        <v>27.58893736069551</v>
      </c>
      <c r="P10" t="s">
        <v>182</v>
      </c>
      <c r="Q10" s="3">
        <v>906898417</v>
      </c>
      <c r="R10" s="3">
        <v>826281417</v>
      </c>
      <c r="S10" s="3">
        <v>811641050</v>
      </c>
      <c r="T10" s="3">
        <v>781065602</v>
      </c>
      <c r="U10" s="3">
        <v>788223387</v>
      </c>
      <c r="V10" s="3">
        <v>814807606</v>
      </c>
      <c r="W10" s="3">
        <v>799770542</v>
      </c>
      <c r="X10" s="3">
        <v>831767978</v>
      </c>
      <c r="Y10" s="3">
        <v>796830404</v>
      </c>
      <c r="Z10" s="3">
        <v>821830037</v>
      </c>
      <c r="AA10" s="3">
        <f>AVERAGE(Table16[[#This Row],[Refactored Resolving Time 1]:[Refactored Resolving Time 10]])</f>
        <v>817911644</v>
      </c>
      <c r="AB10" s="3">
        <f>STDEV(Table16[[#This Row],[Refactored Resolving Time 1]:[Refactored Resolving Time 10]])</f>
        <v>35367197.203279831</v>
      </c>
      <c r="AC10" s="3">
        <f>Table16[[#This Row],[Refactored Resolving Time Avg (ns)]]/1000000</f>
        <v>817.91164400000002</v>
      </c>
      <c r="AD10" s="3">
        <f>Table16[[#This Row],[Refactored Resolving Time Sdev (ns)]]/1000000</f>
        <v>35.367197203279829</v>
      </c>
      <c r="AE10" t="b">
        <f>IF(Table16[[#This Row],[Control Bundle]]=Table16[[#This Row],[Refactored Bundle]],TRUE,FALSE)</f>
        <v>1</v>
      </c>
      <c r="AF10">
        <f>IF(Table16[[#This Row],[Refactored Resolving Time Avg (ns)]]=-1,0,ROUND(LOG10(Table16[[#This Row],[Refactored Resolving Time Sdev (ns)]]/Table16[[#This Row],[Control Resolving Time Sdev (ns)]]),0))</f>
        <v>0</v>
      </c>
      <c r="AG10" t="b">
        <f>IF(Table16[[#This Row],[Same Sdev OoM?]]=0,TRUE,FALSE)</f>
        <v>1</v>
      </c>
      <c r="AH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" s="3">
        <f>Table16[[#This Row],[Control Resolving Time Avg (ms)]]-Table16[[#This Row],[Refactored Resolving Time Avg (ms)]]</f>
        <v>95.290760700000078</v>
      </c>
      <c r="AJ10" s="4">
        <f>Table16[[#This Row],[Absolute Diff?]]/Table16[[#This Row],[Control Resolving Time Avg (ms)]]</f>
        <v>0.10434790820694832</v>
      </c>
    </row>
    <row r="11" spans="1:36" x14ac:dyDescent="0.2">
      <c r="A11" t="s">
        <v>1</v>
      </c>
      <c r="B11" s="3">
        <v>945519720</v>
      </c>
      <c r="C11" s="3">
        <v>867646775</v>
      </c>
      <c r="D11" s="3">
        <v>934343931</v>
      </c>
      <c r="E11" s="3">
        <v>879034218</v>
      </c>
      <c r="F11" s="3">
        <v>897792998</v>
      </c>
      <c r="G11" s="3">
        <v>886423538</v>
      </c>
      <c r="H11" s="3">
        <v>938289133</v>
      </c>
      <c r="I11" s="3">
        <v>901486758</v>
      </c>
      <c r="J11" s="3">
        <v>933142402</v>
      </c>
      <c r="K11" s="3">
        <v>911240492</v>
      </c>
      <c r="L11" s="3">
        <f>AVERAGE(Table16[[#This Row],[Control Resolving Time 1]:[Control Resolving Time 10]])</f>
        <v>909491996.5</v>
      </c>
      <c r="M11" s="3">
        <f>STDEV(Table16[[#This Row],[Control Resolving Time 1]:[Control Resolving Time 10]])</f>
        <v>27323356.9534739</v>
      </c>
      <c r="N11" s="3">
        <f>Table16[[#This Row],[Control Resolving Time Avg (ns)]]/1000000</f>
        <v>909.49199650000003</v>
      </c>
      <c r="O11" s="3">
        <f>Table16[[#This Row],[Control Resolving Time Sdev (ns)]]/1000000</f>
        <v>27.323356953473901</v>
      </c>
      <c r="P11" t="s">
        <v>1</v>
      </c>
      <c r="Q11" s="3">
        <v>902902810</v>
      </c>
      <c r="R11" s="3">
        <v>821962198</v>
      </c>
      <c r="S11" s="3">
        <v>808202576</v>
      </c>
      <c r="T11" s="3">
        <v>775791139</v>
      </c>
      <c r="U11" s="3">
        <v>784943085</v>
      </c>
      <c r="V11" s="3">
        <v>810365789</v>
      </c>
      <c r="W11" s="3">
        <v>796389512</v>
      </c>
      <c r="X11" s="3">
        <v>827628628</v>
      </c>
      <c r="Y11" s="3">
        <v>793450494</v>
      </c>
      <c r="Z11" s="3">
        <v>817485614</v>
      </c>
      <c r="AA11" s="3">
        <f>AVERAGE(Table16[[#This Row],[Refactored Resolving Time 1]:[Refactored Resolving Time 10]])</f>
        <v>813912184.5</v>
      </c>
      <c r="AB11" s="3">
        <f>STDEV(Table16[[#This Row],[Refactored Resolving Time 1]:[Refactored Resolving Time 10]])</f>
        <v>35352775.438258342</v>
      </c>
      <c r="AC11" s="3">
        <f>Table16[[#This Row],[Refactored Resolving Time Avg (ns)]]/1000000</f>
        <v>813.91218449999997</v>
      </c>
      <c r="AD11" s="3">
        <f>Table16[[#This Row],[Refactored Resolving Time Sdev (ns)]]/1000000</f>
        <v>35.352775438258341</v>
      </c>
      <c r="AE11" t="b">
        <f>IF(Table16[[#This Row],[Control Bundle]]=Table16[[#This Row],[Refactored Bundle]],TRUE,FALSE)</f>
        <v>1</v>
      </c>
      <c r="AF11">
        <f>IF(Table16[[#This Row],[Refactored Resolving Time Avg (ns)]]=-1,0,ROUND(LOG10(Table16[[#This Row],[Refactored Resolving Time Sdev (ns)]]/Table16[[#This Row],[Control Resolving Time Sdev (ns)]]),0))</f>
        <v>0</v>
      </c>
      <c r="AG11" t="b">
        <f>IF(Table16[[#This Row],[Same Sdev OoM?]]=0,TRUE,FALSE)</f>
        <v>1</v>
      </c>
      <c r="AH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" s="3">
        <f>Table16[[#This Row],[Control Resolving Time Avg (ms)]]-Table16[[#This Row],[Refactored Resolving Time Avg (ms)]]</f>
        <v>95.579812000000061</v>
      </c>
      <c r="AJ11" s="4">
        <f>Table16[[#This Row],[Absolute Diff?]]/Table16[[#This Row],[Control Resolving Time Avg (ms)]]</f>
        <v>0.10509142726689191</v>
      </c>
    </row>
    <row r="12" spans="1:36" x14ac:dyDescent="0.2">
      <c r="A12" t="s">
        <v>94</v>
      </c>
      <c r="B12" s="3">
        <v>944268067</v>
      </c>
      <c r="C12" s="3">
        <v>865982254</v>
      </c>
      <c r="D12" s="3">
        <v>932191887</v>
      </c>
      <c r="E12" s="3">
        <v>877173634</v>
      </c>
      <c r="F12" s="3">
        <v>895980412</v>
      </c>
      <c r="G12" s="3">
        <v>884739468</v>
      </c>
      <c r="H12" s="3">
        <v>936381277</v>
      </c>
      <c r="I12" s="3">
        <v>899691897</v>
      </c>
      <c r="J12" s="3">
        <v>928870135</v>
      </c>
      <c r="K12" s="3">
        <v>909510072</v>
      </c>
      <c r="L12" s="3">
        <f>AVERAGE(Table16[[#This Row],[Control Resolving Time 1]:[Control Resolving Time 10]])</f>
        <v>907478910.29999995</v>
      </c>
      <c r="M12" s="3">
        <f>STDEV(Table16[[#This Row],[Control Resolving Time 1]:[Control Resolving Time 10]])</f>
        <v>27103808.080240894</v>
      </c>
      <c r="N12" s="3">
        <f>Table16[[#This Row],[Control Resolving Time Avg (ns)]]/1000000</f>
        <v>907.47891029999994</v>
      </c>
      <c r="O12" s="3">
        <f>Table16[[#This Row],[Control Resolving Time Sdev (ns)]]/1000000</f>
        <v>27.103808080240896</v>
      </c>
      <c r="P12" t="s">
        <v>94</v>
      </c>
      <c r="Q12" s="3">
        <v>902092654</v>
      </c>
      <c r="R12" s="3">
        <v>820821364</v>
      </c>
      <c r="S12" s="3">
        <v>807181216</v>
      </c>
      <c r="T12" s="3">
        <v>774946115</v>
      </c>
      <c r="U12" s="3">
        <v>784144426</v>
      </c>
      <c r="V12" s="3">
        <v>809254722</v>
      </c>
      <c r="W12" s="3">
        <v>795396259</v>
      </c>
      <c r="X12" s="3">
        <v>826652414</v>
      </c>
      <c r="Y12" s="3">
        <v>792273520</v>
      </c>
      <c r="Z12" s="3">
        <v>816183285</v>
      </c>
      <c r="AA12" s="3">
        <f>AVERAGE(Table16[[#This Row],[Refactored Resolving Time 1]:[Refactored Resolving Time 10]])</f>
        <v>812894597.5</v>
      </c>
      <c r="AB12" s="3">
        <f>STDEV(Table16[[#This Row],[Refactored Resolving Time 1]:[Refactored Resolving Time 10]])</f>
        <v>35376061.720253855</v>
      </c>
      <c r="AC12" s="3">
        <f>Table16[[#This Row],[Refactored Resolving Time Avg (ns)]]/1000000</f>
        <v>812.89459750000003</v>
      </c>
      <c r="AD12" s="3">
        <f>Table16[[#This Row],[Refactored Resolving Time Sdev (ns)]]/1000000</f>
        <v>35.376061720253858</v>
      </c>
      <c r="AE12" t="b">
        <f>IF(Table16[[#This Row],[Control Bundle]]=Table16[[#This Row],[Refactored Bundle]],TRUE,FALSE)</f>
        <v>1</v>
      </c>
      <c r="AF12">
        <f>IF(Table16[[#This Row],[Refactored Resolving Time Avg (ns)]]=-1,0,ROUND(LOG10(Table16[[#This Row],[Refactored Resolving Time Sdev (ns)]]/Table16[[#This Row],[Control Resolving Time Sdev (ns)]]),0))</f>
        <v>0</v>
      </c>
      <c r="AG12" t="b">
        <f>IF(Table16[[#This Row],[Same Sdev OoM?]]=0,TRUE,FALSE)</f>
        <v>1</v>
      </c>
      <c r="AH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" s="3">
        <f>Table16[[#This Row],[Control Resolving Time Avg (ms)]]-Table16[[#This Row],[Refactored Resolving Time Avg (ms)]]</f>
        <v>94.584312799999907</v>
      </c>
      <c r="AJ12" s="4">
        <f>Table16[[#This Row],[Absolute Diff?]]/Table16[[#This Row],[Control Resolving Time Avg (ms)]]</f>
        <v>0.1042275602512147</v>
      </c>
    </row>
    <row r="13" spans="1:36" x14ac:dyDescent="0.2">
      <c r="A13" t="s">
        <v>154</v>
      </c>
      <c r="B13" s="3">
        <v>943146929</v>
      </c>
      <c r="C13" s="3">
        <v>864582629</v>
      </c>
      <c r="D13" s="3">
        <v>930933830</v>
      </c>
      <c r="E13" s="3">
        <v>874938472</v>
      </c>
      <c r="F13" s="3">
        <v>894870247</v>
      </c>
      <c r="G13" s="3">
        <v>883310821</v>
      </c>
      <c r="H13" s="3">
        <v>934652395</v>
      </c>
      <c r="I13" s="3">
        <v>898686040</v>
      </c>
      <c r="J13" s="3">
        <v>927890557</v>
      </c>
      <c r="K13" s="3">
        <v>908165533</v>
      </c>
      <c r="L13" s="3">
        <f>AVERAGE(Table16[[#This Row],[Control Resolving Time 1]:[Control Resolving Time 10]])</f>
        <v>906117745.29999995</v>
      </c>
      <c r="M13" s="3">
        <f>STDEV(Table16[[#This Row],[Control Resolving Time 1]:[Control Resolving Time 10]])</f>
        <v>27241061.184026051</v>
      </c>
      <c r="N13" s="3">
        <f>Table16[[#This Row],[Control Resolving Time Avg (ns)]]/1000000</f>
        <v>906.11774529999991</v>
      </c>
      <c r="O13" s="3">
        <f>Table16[[#This Row],[Control Resolving Time Sdev (ns)]]/1000000</f>
        <v>27.241061184026051</v>
      </c>
      <c r="P13" t="s">
        <v>154</v>
      </c>
      <c r="Q13" s="3">
        <v>901905343</v>
      </c>
      <c r="R13" s="3">
        <v>819653664</v>
      </c>
      <c r="S13" s="3">
        <v>806390540</v>
      </c>
      <c r="T13" s="3">
        <v>773890559</v>
      </c>
      <c r="U13" s="3">
        <v>783372535</v>
      </c>
      <c r="V13" s="3">
        <v>808261204</v>
      </c>
      <c r="W13" s="3">
        <v>794270338</v>
      </c>
      <c r="X13" s="3">
        <v>825653475</v>
      </c>
      <c r="Y13" s="3">
        <v>791256901</v>
      </c>
      <c r="Z13" s="3">
        <v>814691943</v>
      </c>
      <c r="AA13" s="3">
        <f>AVERAGE(Table16[[#This Row],[Refactored Resolving Time 1]:[Refactored Resolving Time 10]])</f>
        <v>811934650.20000005</v>
      </c>
      <c r="AB13" s="3">
        <f>STDEV(Table16[[#This Row],[Refactored Resolving Time 1]:[Refactored Resolving Time 10]])</f>
        <v>35585723.505576074</v>
      </c>
      <c r="AC13" s="3">
        <f>Table16[[#This Row],[Refactored Resolving Time Avg (ns)]]/1000000</f>
        <v>811.93465020000008</v>
      </c>
      <c r="AD13" s="3">
        <f>Table16[[#This Row],[Refactored Resolving Time Sdev (ns)]]/1000000</f>
        <v>35.585723505576077</v>
      </c>
      <c r="AE13" t="b">
        <f>IF(Table16[[#This Row],[Control Bundle]]=Table16[[#This Row],[Refactored Bundle]],TRUE,FALSE)</f>
        <v>1</v>
      </c>
      <c r="AF13">
        <f>IF(Table16[[#This Row],[Refactored Resolving Time Avg (ns)]]=-1,0,ROUND(LOG10(Table16[[#This Row],[Refactored Resolving Time Sdev (ns)]]/Table16[[#This Row],[Control Resolving Time Sdev (ns)]]),0))</f>
        <v>0</v>
      </c>
      <c r="AG13" t="b">
        <f>IF(Table16[[#This Row],[Same Sdev OoM?]]=0,TRUE,FALSE)</f>
        <v>1</v>
      </c>
      <c r="AH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" s="3">
        <f>Table16[[#This Row],[Control Resolving Time Avg (ms)]]-Table16[[#This Row],[Refactored Resolving Time Avg (ms)]]</f>
        <v>94.183095099999832</v>
      </c>
      <c r="AJ13" s="4">
        <f>Table16[[#This Row],[Absolute Diff?]]/Table16[[#This Row],[Control Resolving Time Avg (ms)]]</f>
        <v>0.10394134271017663</v>
      </c>
    </row>
    <row r="14" spans="1:36" x14ac:dyDescent="0.2">
      <c r="A14" t="s">
        <v>138</v>
      </c>
      <c r="B14" s="3">
        <v>940896100</v>
      </c>
      <c r="C14" s="3">
        <v>862523372</v>
      </c>
      <c r="D14" s="3">
        <v>928605650</v>
      </c>
      <c r="E14" s="3">
        <v>869537758</v>
      </c>
      <c r="F14" s="3">
        <v>893462497</v>
      </c>
      <c r="G14" s="3">
        <v>880037770</v>
      </c>
      <c r="H14" s="3">
        <v>931879524</v>
      </c>
      <c r="I14" s="3">
        <v>896525396</v>
      </c>
      <c r="J14" s="3">
        <v>925685534</v>
      </c>
      <c r="K14" s="3">
        <v>906118722</v>
      </c>
      <c r="L14" s="3">
        <f>AVERAGE(Table16[[#This Row],[Control Resolving Time 1]:[Control Resolving Time 10]])</f>
        <v>903527232.29999995</v>
      </c>
      <c r="M14" s="3">
        <f>STDEV(Table16[[#This Row],[Control Resolving Time 1]:[Control Resolving Time 10]])</f>
        <v>27619635.27661185</v>
      </c>
      <c r="N14" s="3">
        <f>Table16[[#This Row],[Control Resolving Time Avg (ns)]]/1000000</f>
        <v>903.52723229999992</v>
      </c>
      <c r="O14" s="3">
        <f>Table16[[#This Row],[Control Resolving Time Sdev (ns)]]/1000000</f>
        <v>27.619635276611849</v>
      </c>
      <c r="P14" t="s">
        <v>138</v>
      </c>
      <c r="Q14" s="3">
        <v>900018587</v>
      </c>
      <c r="R14" s="3">
        <v>817837391</v>
      </c>
      <c r="S14" s="3">
        <v>805195072</v>
      </c>
      <c r="T14" s="3">
        <v>771964185</v>
      </c>
      <c r="U14" s="3">
        <v>781417164</v>
      </c>
      <c r="V14" s="3">
        <v>806902883</v>
      </c>
      <c r="W14" s="3">
        <v>792296136</v>
      </c>
      <c r="X14" s="3">
        <v>824271082</v>
      </c>
      <c r="Y14" s="3">
        <v>789210106</v>
      </c>
      <c r="Z14" s="3">
        <v>812686641</v>
      </c>
      <c r="AA14" s="3">
        <f>AVERAGE(Table16[[#This Row],[Refactored Resolving Time 1]:[Refactored Resolving Time 10]])</f>
        <v>810179924.70000005</v>
      </c>
      <c r="AB14" s="3">
        <f>STDEV(Table16[[#This Row],[Refactored Resolving Time 1]:[Refactored Resolving Time 10]])</f>
        <v>35617343.609034196</v>
      </c>
      <c r="AC14" s="3">
        <f>Table16[[#This Row],[Refactored Resolving Time Avg (ns)]]/1000000</f>
        <v>810.17992470000002</v>
      </c>
      <c r="AD14" s="3">
        <f>Table16[[#This Row],[Refactored Resolving Time Sdev (ns)]]/1000000</f>
        <v>35.617343609034194</v>
      </c>
      <c r="AE14" t="b">
        <f>IF(Table16[[#This Row],[Control Bundle]]=Table16[[#This Row],[Refactored Bundle]],TRUE,FALSE)</f>
        <v>1</v>
      </c>
      <c r="AF14">
        <f>IF(Table16[[#This Row],[Refactored Resolving Time Avg (ns)]]=-1,0,ROUND(LOG10(Table16[[#This Row],[Refactored Resolving Time Sdev (ns)]]/Table16[[#This Row],[Control Resolving Time Sdev (ns)]]),0))</f>
        <v>0</v>
      </c>
      <c r="AG14" t="b">
        <f>IF(Table16[[#This Row],[Same Sdev OoM?]]=0,TRUE,FALSE)</f>
        <v>1</v>
      </c>
      <c r="AH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" s="3">
        <f>Table16[[#This Row],[Control Resolving Time Avg (ms)]]-Table16[[#This Row],[Refactored Resolving Time Avg (ms)]]</f>
        <v>93.347307599999908</v>
      </c>
      <c r="AJ14" s="4">
        <f>Table16[[#This Row],[Absolute Diff?]]/Table16[[#This Row],[Control Resolving Time Avg (ms)]]</f>
        <v>0.10331432663338433</v>
      </c>
    </row>
    <row r="15" spans="1:36" x14ac:dyDescent="0.2">
      <c r="A15" t="s">
        <v>22</v>
      </c>
      <c r="B15" s="3">
        <v>942045955</v>
      </c>
      <c r="C15" s="3">
        <v>863520391</v>
      </c>
      <c r="D15" s="3">
        <v>929589043</v>
      </c>
      <c r="E15" s="3">
        <v>870804264</v>
      </c>
      <c r="F15" s="3">
        <v>894156471</v>
      </c>
      <c r="G15" s="3">
        <v>882151156</v>
      </c>
      <c r="H15" s="3">
        <v>933216651</v>
      </c>
      <c r="I15" s="3">
        <v>897562836</v>
      </c>
      <c r="J15" s="3">
        <v>926868993</v>
      </c>
      <c r="K15" s="3">
        <v>907081358</v>
      </c>
      <c r="L15" s="3">
        <f>AVERAGE(Table16[[#This Row],[Control Resolving Time 1]:[Control Resolving Time 10]])</f>
        <v>904699711.79999995</v>
      </c>
      <c r="M15" s="3">
        <f>STDEV(Table16[[#This Row],[Control Resolving Time 1]:[Control Resolving Time 10]])</f>
        <v>27567605.61107295</v>
      </c>
      <c r="N15" s="3">
        <f>Table16[[#This Row],[Control Resolving Time Avg (ns)]]/1000000</f>
        <v>904.69971179999993</v>
      </c>
      <c r="O15" s="3">
        <f>Table16[[#This Row],[Control Resolving Time Sdev (ns)]]/1000000</f>
        <v>27.567605611072949</v>
      </c>
      <c r="P15" t="s">
        <v>22</v>
      </c>
      <c r="Q15" s="3">
        <v>900949980</v>
      </c>
      <c r="R15" s="3">
        <v>818810904</v>
      </c>
      <c r="S15" s="3">
        <v>805803126</v>
      </c>
      <c r="T15" s="3">
        <v>772800256</v>
      </c>
      <c r="U15" s="3">
        <v>782475010</v>
      </c>
      <c r="V15" s="3">
        <v>807611400</v>
      </c>
      <c r="W15" s="3">
        <v>793383580</v>
      </c>
      <c r="X15" s="3">
        <v>824939321</v>
      </c>
      <c r="Y15" s="3">
        <v>790297513</v>
      </c>
      <c r="Z15" s="3">
        <v>813683080</v>
      </c>
      <c r="AA15" s="3">
        <f>AVERAGE(Table16[[#This Row],[Refactored Resolving Time 1]:[Refactored Resolving Time 10]])</f>
        <v>811075417</v>
      </c>
      <c r="AB15" s="3">
        <f>STDEV(Table16[[#This Row],[Refactored Resolving Time 1]:[Refactored Resolving Time 10]])</f>
        <v>35596149.388171569</v>
      </c>
      <c r="AC15" s="3">
        <f>Table16[[#This Row],[Refactored Resolving Time Avg (ns)]]/1000000</f>
        <v>811.07541700000002</v>
      </c>
      <c r="AD15" s="3">
        <f>Table16[[#This Row],[Refactored Resolving Time Sdev (ns)]]/1000000</f>
        <v>35.596149388171568</v>
      </c>
      <c r="AE15" t="b">
        <f>IF(Table16[[#This Row],[Control Bundle]]=Table16[[#This Row],[Refactored Bundle]],TRUE,FALSE)</f>
        <v>1</v>
      </c>
      <c r="AF15">
        <f>IF(Table16[[#This Row],[Refactored Resolving Time Avg (ns)]]=-1,0,ROUND(LOG10(Table16[[#This Row],[Refactored Resolving Time Sdev (ns)]]/Table16[[#This Row],[Control Resolving Time Sdev (ns)]]),0))</f>
        <v>0</v>
      </c>
      <c r="AG15" t="b">
        <f>IF(Table16[[#This Row],[Same Sdev OoM?]]=0,TRUE,FALSE)</f>
        <v>1</v>
      </c>
      <c r="AH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5" s="3">
        <f>Table16[[#This Row],[Control Resolving Time Avg (ms)]]-Table16[[#This Row],[Refactored Resolving Time Avg (ms)]]</f>
        <v>93.624294799999916</v>
      </c>
      <c r="AJ15" s="4">
        <f>Table16[[#This Row],[Absolute Diff?]]/Table16[[#This Row],[Control Resolving Time Avg (ms)]]</f>
        <v>0.10348659735253375</v>
      </c>
    </row>
    <row r="16" spans="1:36" x14ac:dyDescent="0.2">
      <c r="A16" t="s">
        <v>153</v>
      </c>
      <c r="B16" s="3">
        <v>938658097</v>
      </c>
      <c r="C16" s="3">
        <v>860040719</v>
      </c>
      <c r="D16" s="3">
        <v>926826174</v>
      </c>
      <c r="E16" s="3">
        <v>867088233</v>
      </c>
      <c r="F16" s="3">
        <v>891819996</v>
      </c>
      <c r="G16" s="3">
        <v>877846729</v>
      </c>
      <c r="H16" s="3">
        <v>929479378</v>
      </c>
      <c r="I16" s="3">
        <v>894756451</v>
      </c>
      <c r="J16" s="3">
        <v>923609997</v>
      </c>
      <c r="K16" s="3">
        <v>904234429</v>
      </c>
      <c r="L16" s="3">
        <f>AVERAGE(Table16[[#This Row],[Control Resolving Time 1]:[Control Resolving Time 10]])</f>
        <v>901436020.29999995</v>
      </c>
      <c r="M16" s="3">
        <f>STDEV(Table16[[#This Row],[Control Resolving Time 1]:[Control Resolving Time 10]])</f>
        <v>27694704.346051041</v>
      </c>
      <c r="N16" s="3">
        <f>Table16[[#This Row],[Control Resolving Time Avg (ns)]]/1000000</f>
        <v>901.4360203</v>
      </c>
      <c r="O16" s="3">
        <f>Table16[[#This Row],[Control Resolving Time Sdev (ns)]]/1000000</f>
        <v>27.69470434605104</v>
      </c>
      <c r="P16" t="s">
        <v>153</v>
      </c>
      <c r="Q16" s="3">
        <v>897919370</v>
      </c>
      <c r="R16" s="3">
        <v>816071953</v>
      </c>
      <c r="S16" s="3">
        <v>802976409</v>
      </c>
      <c r="T16" s="3">
        <v>770277532</v>
      </c>
      <c r="U16" s="3">
        <v>779657764</v>
      </c>
      <c r="V16" s="3">
        <v>804885483</v>
      </c>
      <c r="W16" s="3">
        <v>790132913</v>
      </c>
      <c r="X16" s="3">
        <v>822551254</v>
      </c>
      <c r="Y16" s="3">
        <v>787013008</v>
      </c>
      <c r="Z16" s="3">
        <v>810055074</v>
      </c>
      <c r="AA16" s="3">
        <f>AVERAGE(Table16[[#This Row],[Refactored Resolving Time 1]:[Refactored Resolving Time 10]])</f>
        <v>808154076</v>
      </c>
      <c r="AB16" s="3">
        <f>STDEV(Table16[[#This Row],[Refactored Resolving Time 1]:[Refactored Resolving Time 10]])</f>
        <v>35570375.785436124</v>
      </c>
      <c r="AC16" s="3">
        <f>Table16[[#This Row],[Refactored Resolving Time Avg (ns)]]/1000000</f>
        <v>808.15407600000003</v>
      </c>
      <c r="AD16" s="3">
        <f>Table16[[#This Row],[Refactored Resolving Time Sdev (ns)]]/1000000</f>
        <v>35.570375785436127</v>
      </c>
      <c r="AE16" t="b">
        <f>IF(Table16[[#This Row],[Control Bundle]]=Table16[[#This Row],[Refactored Bundle]],TRUE,FALSE)</f>
        <v>1</v>
      </c>
      <c r="AF16">
        <f>IF(Table16[[#This Row],[Refactored Resolving Time Avg (ns)]]=-1,0,ROUND(LOG10(Table16[[#This Row],[Refactored Resolving Time Sdev (ns)]]/Table16[[#This Row],[Control Resolving Time Sdev (ns)]]),0))</f>
        <v>0</v>
      </c>
      <c r="AG16" t="b">
        <f>IF(Table16[[#This Row],[Same Sdev OoM?]]=0,TRUE,FALSE)</f>
        <v>1</v>
      </c>
      <c r="AH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" s="3">
        <f>Table16[[#This Row],[Control Resolving Time Avg (ms)]]-Table16[[#This Row],[Refactored Resolving Time Avg (ms)]]</f>
        <v>93.281944299999964</v>
      </c>
      <c r="AJ16" s="4">
        <f>Table16[[#This Row],[Absolute Diff?]]/Table16[[#This Row],[Control Resolving Time Avg (ms)]]</f>
        <v>0.10348149197427846</v>
      </c>
    </row>
    <row r="17" spans="1:36" x14ac:dyDescent="0.2">
      <c r="A17" t="s">
        <v>161</v>
      </c>
      <c r="B17" s="3">
        <v>937305053</v>
      </c>
      <c r="C17" s="3">
        <v>858745136</v>
      </c>
      <c r="D17" s="3">
        <v>925654299</v>
      </c>
      <c r="E17" s="3">
        <v>865697262</v>
      </c>
      <c r="F17" s="3">
        <v>890887075</v>
      </c>
      <c r="G17" s="3">
        <v>876686333</v>
      </c>
      <c r="H17" s="3">
        <v>928145704</v>
      </c>
      <c r="I17" s="3">
        <v>893518063</v>
      </c>
      <c r="J17" s="3">
        <v>922700135</v>
      </c>
      <c r="K17" s="3">
        <v>902867703</v>
      </c>
      <c r="L17" s="3">
        <f>AVERAGE(Table16[[#This Row],[Control Resolving Time 1]:[Control Resolving Time 10]])</f>
        <v>900220676.29999995</v>
      </c>
      <c r="M17" s="3">
        <f>STDEV(Table16[[#This Row],[Control Resolving Time 1]:[Control Resolving Time 10]])</f>
        <v>27713320.454772219</v>
      </c>
      <c r="N17" s="3">
        <f>Table16[[#This Row],[Control Resolving Time Avg (ns)]]/1000000</f>
        <v>900.22067629999992</v>
      </c>
      <c r="O17" s="3">
        <f>Table16[[#This Row],[Control Resolving Time Sdev (ns)]]/1000000</f>
        <v>27.713320454772219</v>
      </c>
      <c r="P17" t="s">
        <v>161</v>
      </c>
      <c r="Q17" s="3">
        <v>896753970</v>
      </c>
      <c r="R17" s="3">
        <v>814765248</v>
      </c>
      <c r="S17" s="3">
        <v>801813042</v>
      </c>
      <c r="T17" s="3">
        <v>768821758</v>
      </c>
      <c r="U17" s="3">
        <v>778489120</v>
      </c>
      <c r="V17" s="3">
        <v>804115403</v>
      </c>
      <c r="W17" s="3">
        <v>788900570</v>
      </c>
      <c r="X17" s="3">
        <v>821481047</v>
      </c>
      <c r="Y17" s="3">
        <v>785652169</v>
      </c>
      <c r="Z17" s="3">
        <v>808932715</v>
      </c>
      <c r="AA17" s="3">
        <f>AVERAGE(Table16[[#This Row],[Refactored Resolving Time 1]:[Refactored Resolving Time 10]])</f>
        <v>806972504.20000005</v>
      </c>
      <c r="AB17" s="3">
        <f>STDEV(Table16[[#This Row],[Refactored Resolving Time 1]:[Refactored Resolving Time 10]])</f>
        <v>35619120.778063163</v>
      </c>
      <c r="AC17" s="3">
        <f>Table16[[#This Row],[Refactored Resolving Time Avg (ns)]]/1000000</f>
        <v>806.9725042</v>
      </c>
      <c r="AD17" s="3">
        <f>Table16[[#This Row],[Refactored Resolving Time Sdev (ns)]]/1000000</f>
        <v>35.619120778063163</v>
      </c>
      <c r="AE17" t="b">
        <f>IF(Table16[[#This Row],[Control Bundle]]=Table16[[#This Row],[Refactored Bundle]],TRUE,FALSE)</f>
        <v>1</v>
      </c>
      <c r="AF17">
        <f>IF(Table16[[#This Row],[Refactored Resolving Time Avg (ns)]]=-1,0,ROUND(LOG10(Table16[[#This Row],[Refactored Resolving Time Sdev (ns)]]/Table16[[#This Row],[Control Resolving Time Sdev (ns)]]),0))</f>
        <v>0</v>
      </c>
      <c r="AG17" t="b">
        <f>IF(Table16[[#This Row],[Same Sdev OoM?]]=0,TRUE,FALSE)</f>
        <v>1</v>
      </c>
      <c r="AH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" s="3">
        <f>Table16[[#This Row],[Control Resolving Time Avg (ms)]]-Table16[[#This Row],[Refactored Resolving Time Avg (ms)]]</f>
        <v>93.24817209999992</v>
      </c>
      <c r="AJ17" s="4">
        <f>Table16[[#This Row],[Absolute Diff?]]/Table16[[#This Row],[Control Resolving Time Avg (ms)]]</f>
        <v>0.10358368181817323</v>
      </c>
    </row>
    <row r="18" spans="1:36" x14ac:dyDescent="0.2">
      <c r="A18" t="s">
        <v>353</v>
      </c>
      <c r="B18" s="3">
        <v>936156889</v>
      </c>
      <c r="C18" s="3">
        <v>857444059</v>
      </c>
      <c r="D18" s="3">
        <v>924491274</v>
      </c>
      <c r="E18" s="3">
        <v>864549419</v>
      </c>
      <c r="F18" s="3">
        <v>889967194</v>
      </c>
      <c r="G18" s="3">
        <v>875413964</v>
      </c>
      <c r="H18" s="3">
        <v>926996988</v>
      </c>
      <c r="I18" s="3">
        <v>892313942</v>
      </c>
      <c r="J18" s="3">
        <v>921621828</v>
      </c>
      <c r="K18" s="3">
        <v>901491994</v>
      </c>
      <c r="L18" s="3">
        <f>AVERAGE(Table16[[#This Row],[Control Resolving Time 1]:[Control Resolving Time 10]])</f>
        <v>899044755.10000002</v>
      </c>
      <c r="M18" s="3">
        <f>STDEV(Table16[[#This Row],[Control Resolving Time 1]:[Control Resolving Time 10]])</f>
        <v>27745956.075677324</v>
      </c>
      <c r="N18" s="3">
        <f>Table16[[#This Row],[Control Resolving Time Avg (ns)]]/1000000</f>
        <v>899.04475509999997</v>
      </c>
      <c r="O18" s="3">
        <f>Table16[[#This Row],[Control Resolving Time Sdev (ns)]]/1000000</f>
        <v>27.745956075677324</v>
      </c>
      <c r="P18" t="s">
        <v>353</v>
      </c>
      <c r="Q18" s="3">
        <v>895548744</v>
      </c>
      <c r="R18" s="3">
        <v>813711721</v>
      </c>
      <c r="S18" s="3">
        <v>800804739</v>
      </c>
      <c r="T18" s="3">
        <v>767654639</v>
      </c>
      <c r="U18" s="3">
        <v>777000516</v>
      </c>
      <c r="V18" s="3">
        <v>803127428</v>
      </c>
      <c r="W18" s="3">
        <v>787754078</v>
      </c>
      <c r="X18" s="3">
        <v>820703645</v>
      </c>
      <c r="Y18" s="3">
        <v>784547417</v>
      </c>
      <c r="Z18" s="3">
        <v>807550053</v>
      </c>
      <c r="AA18" s="3">
        <f>AVERAGE(Table16[[#This Row],[Refactored Resolving Time 1]:[Refactored Resolving Time 10]])</f>
        <v>805840298</v>
      </c>
      <c r="AB18" s="3">
        <f>STDEV(Table16[[#This Row],[Refactored Resolving Time 1]:[Refactored Resolving Time 10]])</f>
        <v>35647189.638801388</v>
      </c>
      <c r="AC18" s="3">
        <f>Table16[[#This Row],[Refactored Resolving Time Avg (ns)]]/1000000</f>
        <v>805.84029799999996</v>
      </c>
      <c r="AD18" s="3">
        <f>Table16[[#This Row],[Refactored Resolving Time Sdev (ns)]]/1000000</f>
        <v>35.647189638801386</v>
      </c>
      <c r="AE18" t="b">
        <f>IF(Table16[[#This Row],[Control Bundle]]=Table16[[#This Row],[Refactored Bundle]],TRUE,FALSE)</f>
        <v>1</v>
      </c>
      <c r="AF18">
        <f>IF(Table16[[#This Row],[Refactored Resolving Time Avg (ns)]]=-1,0,ROUND(LOG10(Table16[[#This Row],[Refactored Resolving Time Sdev (ns)]]/Table16[[#This Row],[Control Resolving Time Sdev (ns)]]),0))</f>
        <v>0</v>
      </c>
      <c r="AG18" t="b">
        <f>IF(Table16[[#This Row],[Same Sdev OoM?]]=0,TRUE,FALSE)</f>
        <v>1</v>
      </c>
      <c r="AH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" s="3">
        <f>Table16[[#This Row],[Control Resolving Time Avg (ms)]]-Table16[[#This Row],[Refactored Resolving Time Avg (ms)]]</f>
        <v>93.204457100000013</v>
      </c>
      <c r="AJ18" s="4">
        <f>Table16[[#This Row],[Absolute Diff?]]/Table16[[#This Row],[Control Resolving Time Avg (ms)]]</f>
        <v>0.10367054206287313</v>
      </c>
    </row>
    <row r="19" spans="1:36" x14ac:dyDescent="0.2">
      <c r="A19" t="s">
        <v>345</v>
      </c>
      <c r="B19" s="3">
        <v>934596932</v>
      </c>
      <c r="C19" s="3">
        <v>855803569</v>
      </c>
      <c r="D19" s="3">
        <v>920779584</v>
      </c>
      <c r="E19" s="3">
        <v>862862684</v>
      </c>
      <c r="F19" s="3">
        <v>887620748</v>
      </c>
      <c r="G19" s="3">
        <v>873082887</v>
      </c>
      <c r="H19" s="3">
        <v>925366750</v>
      </c>
      <c r="I19" s="3">
        <v>890925956</v>
      </c>
      <c r="J19" s="3">
        <v>917946162</v>
      </c>
      <c r="K19" s="3">
        <v>899897948</v>
      </c>
      <c r="L19" s="3">
        <f>AVERAGE(Table16[[#This Row],[Control Resolving Time 1]:[Control Resolving Time 10]])</f>
        <v>896888322</v>
      </c>
      <c r="M19" s="3">
        <f>STDEV(Table16[[#This Row],[Control Resolving Time 1]:[Control Resolving Time 10]])</f>
        <v>27467314.80959003</v>
      </c>
      <c r="N19" s="3">
        <f>Table16[[#This Row],[Control Resolving Time Avg (ns)]]/1000000</f>
        <v>896.88832200000002</v>
      </c>
      <c r="O19" s="3">
        <f>Table16[[#This Row],[Control Resolving Time Sdev (ns)]]/1000000</f>
        <v>27.467314809590029</v>
      </c>
      <c r="P19" t="s">
        <v>345</v>
      </c>
      <c r="Q19" s="3">
        <v>894281781</v>
      </c>
      <c r="R19" s="3">
        <v>811814947</v>
      </c>
      <c r="S19" s="3">
        <v>799543512</v>
      </c>
      <c r="T19" s="3">
        <v>766383806</v>
      </c>
      <c r="U19" s="3">
        <v>774507231</v>
      </c>
      <c r="V19" s="3">
        <v>801537223</v>
      </c>
      <c r="W19" s="3">
        <v>786412089</v>
      </c>
      <c r="X19" s="3">
        <v>819279600</v>
      </c>
      <c r="Y19" s="3">
        <v>783186719</v>
      </c>
      <c r="Z19" s="3">
        <v>804553092</v>
      </c>
      <c r="AA19" s="3">
        <f>AVERAGE(Table16[[#This Row],[Refactored Resolving Time 1]:[Refactored Resolving Time 10]])</f>
        <v>804150000</v>
      </c>
      <c r="AB19" s="3">
        <f>STDEV(Table16[[#This Row],[Refactored Resolving Time 1]:[Refactored Resolving Time 10]])</f>
        <v>35743957.956513412</v>
      </c>
      <c r="AC19" s="3">
        <f>Table16[[#This Row],[Refactored Resolving Time Avg (ns)]]/1000000</f>
        <v>804.15</v>
      </c>
      <c r="AD19" s="3">
        <f>Table16[[#This Row],[Refactored Resolving Time Sdev (ns)]]/1000000</f>
        <v>35.743957956513412</v>
      </c>
      <c r="AE19" t="b">
        <f>IF(Table16[[#This Row],[Control Bundle]]=Table16[[#This Row],[Refactored Bundle]],TRUE,FALSE)</f>
        <v>1</v>
      </c>
      <c r="AF19">
        <f>IF(Table16[[#This Row],[Refactored Resolving Time Avg (ns)]]=-1,0,ROUND(LOG10(Table16[[#This Row],[Refactored Resolving Time Sdev (ns)]]/Table16[[#This Row],[Control Resolving Time Sdev (ns)]]),0))</f>
        <v>0</v>
      </c>
      <c r="AG19" t="b">
        <f>IF(Table16[[#This Row],[Same Sdev OoM?]]=0,TRUE,FALSE)</f>
        <v>1</v>
      </c>
      <c r="AH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" s="3">
        <f>Table16[[#This Row],[Control Resolving Time Avg (ms)]]-Table16[[#This Row],[Refactored Resolving Time Avg (ms)]]</f>
        <v>92.738322000000039</v>
      </c>
      <c r="AJ19" s="4">
        <f>Table16[[#This Row],[Absolute Diff?]]/Table16[[#This Row],[Control Resolving Time Avg (ms)]]</f>
        <v>0.10340007749593604</v>
      </c>
    </row>
    <row r="20" spans="1:36" x14ac:dyDescent="0.2">
      <c r="A20" t="s">
        <v>209</v>
      </c>
      <c r="B20" s="3">
        <v>933759768</v>
      </c>
      <c r="C20" s="3">
        <v>854754320</v>
      </c>
      <c r="D20" s="3">
        <v>919710583</v>
      </c>
      <c r="E20" s="3">
        <v>861756654</v>
      </c>
      <c r="F20" s="3">
        <v>886470644</v>
      </c>
      <c r="G20" s="3">
        <v>871957194</v>
      </c>
      <c r="H20" s="3">
        <v>924379737</v>
      </c>
      <c r="I20" s="3">
        <v>889845810</v>
      </c>
      <c r="J20" s="3">
        <v>909675435</v>
      </c>
      <c r="K20" s="3">
        <v>898961665</v>
      </c>
      <c r="L20" s="3">
        <f>AVERAGE(Table16[[#This Row],[Control Resolving Time 1]:[Control Resolving Time 10]])</f>
        <v>895127181</v>
      </c>
      <c r="M20" s="3">
        <f>STDEV(Table16[[#This Row],[Control Resolving Time 1]:[Control Resolving Time 10]])</f>
        <v>27002313.099208761</v>
      </c>
      <c r="N20" s="3">
        <f>Table16[[#This Row],[Control Resolving Time Avg (ns)]]/1000000</f>
        <v>895.12718099999995</v>
      </c>
      <c r="O20" s="3">
        <f>Table16[[#This Row],[Control Resolving Time Sdev (ns)]]/1000000</f>
        <v>27.002313099208759</v>
      </c>
      <c r="P20" t="s">
        <v>209</v>
      </c>
      <c r="Q20" s="3">
        <v>893247367</v>
      </c>
      <c r="R20" s="3">
        <v>810623314</v>
      </c>
      <c r="S20" s="3">
        <v>798472782</v>
      </c>
      <c r="T20" s="3">
        <v>765643294</v>
      </c>
      <c r="U20" s="3">
        <v>773159744</v>
      </c>
      <c r="V20" s="3">
        <v>800737806</v>
      </c>
      <c r="W20" s="3">
        <v>784600258</v>
      </c>
      <c r="X20" s="3">
        <v>818302461</v>
      </c>
      <c r="Y20" s="3">
        <v>782032101</v>
      </c>
      <c r="Z20" s="3">
        <v>803233506</v>
      </c>
      <c r="AA20" s="3">
        <f>AVERAGE(Table16[[#This Row],[Refactored Resolving Time 1]:[Refactored Resolving Time 10]])</f>
        <v>803005263.29999995</v>
      </c>
      <c r="AB20" s="3">
        <f>STDEV(Table16[[#This Row],[Refactored Resolving Time 1]:[Refactored Resolving Time 10]])</f>
        <v>35787494.102813922</v>
      </c>
      <c r="AC20" s="3">
        <f>Table16[[#This Row],[Refactored Resolving Time Avg (ns)]]/1000000</f>
        <v>803.00526329999991</v>
      </c>
      <c r="AD20" s="3">
        <f>Table16[[#This Row],[Refactored Resolving Time Sdev (ns)]]/1000000</f>
        <v>35.787494102813923</v>
      </c>
      <c r="AE20" t="b">
        <f>IF(Table16[[#This Row],[Control Bundle]]=Table16[[#This Row],[Refactored Bundle]],TRUE,FALSE)</f>
        <v>1</v>
      </c>
      <c r="AF20">
        <f>IF(Table16[[#This Row],[Refactored Resolving Time Avg (ns)]]=-1,0,ROUND(LOG10(Table16[[#This Row],[Refactored Resolving Time Sdev (ns)]]/Table16[[#This Row],[Control Resolving Time Sdev (ns)]]),0))</f>
        <v>0</v>
      </c>
      <c r="AG20" t="b">
        <f>IF(Table16[[#This Row],[Same Sdev OoM?]]=0,TRUE,FALSE)</f>
        <v>1</v>
      </c>
      <c r="AH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" s="3">
        <f>Table16[[#This Row],[Control Resolving Time Avg (ms)]]-Table16[[#This Row],[Refactored Resolving Time Avg (ms)]]</f>
        <v>92.12191770000004</v>
      </c>
      <c r="AJ20" s="4">
        <f>Table16[[#This Row],[Absolute Diff?]]/Table16[[#This Row],[Control Resolving Time Avg (ms)]]</f>
        <v>0.10291489260451811</v>
      </c>
    </row>
    <row r="21" spans="1:36" x14ac:dyDescent="0.2">
      <c r="A21" t="s">
        <v>369</v>
      </c>
      <c r="B21" s="3">
        <v>-1</v>
      </c>
      <c r="C21" s="3">
        <v>-1</v>
      </c>
      <c r="D21" s="3">
        <v>-1</v>
      </c>
      <c r="E21" s="3">
        <v>-1</v>
      </c>
      <c r="F21" s="3">
        <v>-1</v>
      </c>
      <c r="G21" s="3">
        <v>-1</v>
      </c>
      <c r="H21" s="3">
        <v>-1</v>
      </c>
      <c r="I21" s="3">
        <v>-1</v>
      </c>
      <c r="J21" s="3">
        <v>-1</v>
      </c>
      <c r="K21" s="3">
        <v>-1</v>
      </c>
      <c r="L21" s="3">
        <f>AVERAGE(Table16[[#This Row],[Control Resolving Time 1]:[Control Resolving Time 10]])</f>
        <v>-1</v>
      </c>
      <c r="M21" s="3">
        <f>STDEV(Table16[[#This Row],[Control Resolving Time 1]:[Control Resolving Time 10]])</f>
        <v>0</v>
      </c>
      <c r="N21" s="3">
        <f>Table16[[#This Row],[Control Resolving Time Avg (ns)]]/1000000</f>
        <v>-9.9999999999999995E-7</v>
      </c>
      <c r="O21" s="3">
        <f>Table16[[#This Row],[Control Resolving Time Sdev (ns)]]/1000000</f>
        <v>0</v>
      </c>
      <c r="P21" t="s">
        <v>369</v>
      </c>
      <c r="Q21" s="3">
        <v>-1</v>
      </c>
      <c r="R21" s="3">
        <v>-1</v>
      </c>
      <c r="S21" s="3">
        <v>-1</v>
      </c>
      <c r="T21" s="3">
        <v>-1</v>
      </c>
      <c r="U21" s="3">
        <v>-1</v>
      </c>
      <c r="V21" s="3">
        <v>-1</v>
      </c>
      <c r="W21" s="3">
        <v>-1</v>
      </c>
      <c r="X21" s="3">
        <v>-1</v>
      </c>
      <c r="Y21" s="3">
        <v>-1</v>
      </c>
      <c r="Z21" s="3">
        <v>-1</v>
      </c>
      <c r="AA21" s="3">
        <f>AVERAGE(Table16[[#This Row],[Refactored Resolving Time 1]:[Refactored Resolving Time 10]])</f>
        <v>-1</v>
      </c>
      <c r="AB21" s="3">
        <f>STDEV(Table16[[#This Row],[Refactored Resolving Time 1]:[Refactored Resolving Time 10]])</f>
        <v>0</v>
      </c>
      <c r="AC21" s="3">
        <f>Table16[[#This Row],[Refactored Resolving Time Avg (ns)]]/1000000</f>
        <v>-9.9999999999999995E-7</v>
      </c>
      <c r="AD21" s="3">
        <f>Table16[[#This Row],[Refactored Resolving Time Sdev (ns)]]/1000000</f>
        <v>0</v>
      </c>
      <c r="AE21" t="b">
        <f>IF(Table16[[#This Row],[Control Bundle]]=Table16[[#This Row],[Refactored Bundle]],TRUE,FALSE)</f>
        <v>1</v>
      </c>
      <c r="AF21">
        <f>IF(Table16[[#This Row],[Refactored Resolving Time Avg (ns)]]=-1,0,ROUND(LOG10(Table16[[#This Row],[Refactored Resolving Time Sdev (ns)]]/Table16[[#This Row],[Control Resolving Time Sdev (ns)]]),0))</f>
        <v>0</v>
      </c>
      <c r="AG21" t="b">
        <f>IF(Table16[[#This Row],[Same Sdev OoM?]]=0,TRUE,FALSE)</f>
        <v>1</v>
      </c>
      <c r="AH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1" s="3">
        <f>Table16[[#This Row],[Control Resolving Time Avg (ms)]]-Table16[[#This Row],[Refactored Resolving Time Avg (ms)]]</f>
        <v>0</v>
      </c>
      <c r="AJ21" s="4">
        <f>Table16[[#This Row],[Absolute Diff?]]/Table16[[#This Row],[Control Resolving Time Avg (ms)]]</f>
        <v>0</v>
      </c>
    </row>
    <row r="22" spans="1:36" x14ac:dyDescent="0.2">
      <c r="A22" t="s">
        <v>370</v>
      </c>
      <c r="B22" s="3">
        <v>-1</v>
      </c>
      <c r="C22" s="3">
        <v>-1</v>
      </c>
      <c r="D22" s="3">
        <v>-1</v>
      </c>
      <c r="E22" s="3">
        <v>-1</v>
      </c>
      <c r="F22" s="3">
        <v>-1</v>
      </c>
      <c r="G22" s="3">
        <v>-1</v>
      </c>
      <c r="H22" s="3">
        <v>-1</v>
      </c>
      <c r="I22" s="3">
        <v>-1</v>
      </c>
      <c r="J22" s="3">
        <v>-1</v>
      </c>
      <c r="K22" s="3">
        <v>-1</v>
      </c>
      <c r="L22" s="3">
        <f>AVERAGE(Table16[[#This Row],[Control Resolving Time 1]:[Control Resolving Time 10]])</f>
        <v>-1</v>
      </c>
      <c r="M22" s="3">
        <f>STDEV(Table16[[#This Row],[Control Resolving Time 1]:[Control Resolving Time 10]])</f>
        <v>0</v>
      </c>
      <c r="N22" s="3">
        <f>Table16[[#This Row],[Control Resolving Time Avg (ns)]]/1000000</f>
        <v>-9.9999999999999995E-7</v>
      </c>
      <c r="O22" s="3">
        <f>Table16[[#This Row],[Control Resolving Time Sdev (ns)]]/1000000</f>
        <v>0</v>
      </c>
      <c r="P22" t="s">
        <v>370</v>
      </c>
      <c r="Q22" s="3">
        <v>-1</v>
      </c>
      <c r="R22" s="3">
        <v>-1</v>
      </c>
      <c r="S22" s="3">
        <v>-1</v>
      </c>
      <c r="T22" s="3">
        <v>-1</v>
      </c>
      <c r="U22" s="3">
        <v>-1</v>
      </c>
      <c r="V22" s="3">
        <v>-1</v>
      </c>
      <c r="W22" s="3">
        <v>-1</v>
      </c>
      <c r="X22" s="3">
        <v>-1</v>
      </c>
      <c r="Y22" s="3">
        <v>-1</v>
      </c>
      <c r="Z22" s="3">
        <v>-1</v>
      </c>
      <c r="AA22" s="3">
        <f>AVERAGE(Table16[[#This Row],[Refactored Resolving Time 1]:[Refactored Resolving Time 10]])</f>
        <v>-1</v>
      </c>
      <c r="AB22" s="3">
        <f>STDEV(Table16[[#This Row],[Refactored Resolving Time 1]:[Refactored Resolving Time 10]])</f>
        <v>0</v>
      </c>
      <c r="AC22" s="3">
        <f>Table16[[#This Row],[Refactored Resolving Time Avg (ns)]]/1000000</f>
        <v>-9.9999999999999995E-7</v>
      </c>
      <c r="AD22" s="3">
        <f>Table16[[#This Row],[Refactored Resolving Time Sdev (ns)]]/1000000</f>
        <v>0</v>
      </c>
      <c r="AE22" t="b">
        <f>IF(Table16[[#This Row],[Control Bundle]]=Table16[[#This Row],[Refactored Bundle]],TRUE,FALSE)</f>
        <v>1</v>
      </c>
      <c r="AF22">
        <f>IF(Table16[[#This Row],[Refactored Resolving Time Avg (ns)]]=-1,0,ROUND(LOG10(Table16[[#This Row],[Refactored Resolving Time Sdev (ns)]]/Table16[[#This Row],[Control Resolving Time Sdev (ns)]]),0))</f>
        <v>0</v>
      </c>
      <c r="AG22" t="b">
        <f>IF(Table16[[#This Row],[Same Sdev OoM?]]=0,TRUE,FALSE)</f>
        <v>1</v>
      </c>
      <c r="AH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2" s="5">
        <f>Table16[[#This Row],[Control Resolving Time Avg (ms)]]-Table16[[#This Row],[Refactored Resolving Time Avg (ms)]]</f>
        <v>0</v>
      </c>
      <c r="AJ22" s="6">
        <f>Table16[[#This Row],[Absolute Diff?]]/Table16[[#This Row],[Control Resolving Time Avg (ms)]]</f>
        <v>0</v>
      </c>
    </row>
    <row r="23" spans="1:36" x14ac:dyDescent="0.2">
      <c r="A23" t="s">
        <v>371</v>
      </c>
      <c r="B23" s="3">
        <v>-1</v>
      </c>
      <c r="C23" s="3">
        <v>-1</v>
      </c>
      <c r="D23" s="3">
        <v>-1</v>
      </c>
      <c r="E23" s="3">
        <v>-1</v>
      </c>
      <c r="F23" s="3">
        <v>-1</v>
      </c>
      <c r="G23" s="3">
        <v>-1</v>
      </c>
      <c r="H23" s="3">
        <v>-1</v>
      </c>
      <c r="I23" s="3">
        <v>-1</v>
      </c>
      <c r="J23" s="3">
        <v>-1</v>
      </c>
      <c r="K23" s="3">
        <v>-1</v>
      </c>
      <c r="L23" s="3">
        <f>AVERAGE(Table16[[#This Row],[Control Resolving Time 1]:[Control Resolving Time 10]])</f>
        <v>-1</v>
      </c>
      <c r="M23" s="3">
        <f>STDEV(Table16[[#This Row],[Control Resolving Time 1]:[Control Resolving Time 10]])</f>
        <v>0</v>
      </c>
      <c r="N23" s="3">
        <f>Table16[[#This Row],[Control Resolving Time Avg (ns)]]/1000000</f>
        <v>-9.9999999999999995E-7</v>
      </c>
      <c r="O23" s="3">
        <f>Table16[[#This Row],[Control Resolving Time Sdev (ns)]]/1000000</f>
        <v>0</v>
      </c>
      <c r="P23" t="s">
        <v>371</v>
      </c>
      <c r="Q23" s="3">
        <v>-1</v>
      </c>
      <c r="R23" s="3">
        <v>-1</v>
      </c>
      <c r="S23" s="3">
        <v>-1</v>
      </c>
      <c r="T23" s="3">
        <v>-1</v>
      </c>
      <c r="U23" s="3">
        <v>-1</v>
      </c>
      <c r="V23" s="3">
        <v>-1</v>
      </c>
      <c r="W23" s="3">
        <v>-1</v>
      </c>
      <c r="X23" s="3">
        <v>-1</v>
      </c>
      <c r="Y23" s="3">
        <v>-1</v>
      </c>
      <c r="Z23" s="3">
        <v>-1</v>
      </c>
      <c r="AA23" s="3">
        <f>AVERAGE(Table16[[#This Row],[Refactored Resolving Time 1]:[Refactored Resolving Time 10]])</f>
        <v>-1</v>
      </c>
      <c r="AB23" s="3">
        <f>STDEV(Table16[[#This Row],[Refactored Resolving Time 1]:[Refactored Resolving Time 10]])</f>
        <v>0</v>
      </c>
      <c r="AC23" s="3">
        <f>Table16[[#This Row],[Refactored Resolving Time Avg (ns)]]/1000000</f>
        <v>-9.9999999999999995E-7</v>
      </c>
      <c r="AD23" s="3">
        <f>Table16[[#This Row],[Refactored Resolving Time Sdev (ns)]]/1000000</f>
        <v>0</v>
      </c>
      <c r="AE23" t="b">
        <f>IF(Table16[[#This Row],[Control Bundle]]=Table16[[#This Row],[Refactored Bundle]],TRUE,FALSE)</f>
        <v>1</v>
      </c>
      <c r="AF23">
        <f>IF(Table16[[#This Row],[Refactored Resolving Time Avg (ns)]]=-1,0,ROUND(LOG10(Table16[[#This Row],[Refactored Resolving Time Sdev (ns)]]/Table16[[#This Row],[Control Resolving Time Sdev (ns)]]),0))</f>
        <v>0</v>
      </c>
      <c r="AG23" t="b">
        <f>IF(Table16[[#This Row],[Same Sdev OoM?]]=0,TRUE,FALSE)</f>
        <v>1</v>
      </c>
      <c r="AH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3" s="5">
        <f>Table16[[#This Row],[Control Resolving Time Avg (ms)]]-Table16[[#This Row],[Refactored Resolving Time Avg (ms)]]</f>
        <v>0</v>
      </c>
      <c r="AJ23" s="6">
        <f>Table16[[#This Row],[Absolute Diff?]]/Table16[[#This Row],[Control Resolving Time Avg (ms)]]</f>
        <v>0</v>
      </c>
    </row>
    <row r="24" spans="1:36" x14ac:dyDescent="0.2">
      <c r="A24" t="s">
        <v>19</v>
      </c>
      <c r="B24" s="3">
        <v>922392414</v>
      </c>
      <c r="C24" s="3">
        <v>837192856</v>
      </c>
      <c r="D24" s="3">
        <v>899813291</v>
      </c>
      <c r="E24" s="3">
        <v>844200430</v>
      </c>
      <c r="F24" s="3">
        <v>872044079</v>
      </c>
      <c r="G24" s="3">
        <v>857758434</v>
      </c>
      <c r="H24" s="3">
        <v>913840392</v>
      </c>
      <c r="I24" s="3">
        <v>875827046</v>
      </c>
      <c r="J24" s="3">
        <v>897100015</v>
      </c>
      <c r="K24" s="3">
        <v>881916087</v>
      </c>
      <c r="L24" s="3">
        <f>AVERAGE(Table16[[#This Row],[Control Resolving Time 1]:[Control Resolving Time 10]])</f>
        <v>880208504.39999998</v>
      </c>
      <c r="M24" s="3">
        <f>STDEV(Table16[[#This Row],[Control Resolving Time 1]:[Control Resolving Time 10]])</f>
        <v>28518923.209089883</v>
      </c>
      <c r="N24" s="3">
        <f>Table16[[#This Row],[Control Resolving Time Avg (ns)]]/1000000</f>
        <v>880.20850439999992</v>
      </c>
      <c r="O24" s="3">
        <f>Table16[[#This Row],[Control Resolving Time Sdev (ns)]]/1000000</f>
        <v>28.518923209089884</v>
      </c>
      <c r="P24" t="s">
        <v>19</v>
      </c>
      <c r="Q24" s="3">
        <v>882123115</v>
      </c>
      <c r="R24" s="3">
        <v>798953554</v>
      </c>
      <c r="S24" s="3">
        <v>788433019</v>
      </c>
      <c r="T24" s="3">
        <v>754265438</v>
      </c>
      <c r="U24" s="3">
        <v>761477249</v>
      </c>
      <c r="V24" s="3">
        <v>789038967</v>
      </c>
      <c r="W24" s="3">
        <v>771248839</v>
      </c>
      <c r="X24" s="3">
        <v>806490789</v>
      </c>
      <c r="Y24" s="3">
        <v>769497657</v>
      </c>
      <c r="Z24" s="3">
        <v>787745102</v>
      </c>
      <c r="AA24" s="3">
        <f>AVERAGE(Table16[[#This Row],[Refactored Resolving Time 1]:[Refactored Resolving Time 10]])</f>
        <v>790927372.89999998</v>
      </c>
      <c r="AB24" s="3">
        <f>STDEV(Table16[[#This Row],[Refactored Resolving Time 1]:[Refactored Resolving Time 10]])</f>
        <v>36057211.168994851</v>
      </c>
      <c r="AC24" s="3">
        <f>Table16[[#This Row],[Refactored Resolving Time Avg (ns)]]/1000000</f>
        <v>790.92737290000002</v>
      </c>
      <c r="AD24" s="3">
        <f>Table16[[#This Row],[Refactored Resolving Time Sdev (ns)]]/1000000</f>
        <v>36.057211168994854</v>
      </c>
      <c r="AE24" t="b">
        <f>IF(Table16[[#This Row],[Control Bundle]]=Table16[[#This Row],[Refactored Bundle]],TRUE,FALSE)</f>
        <v>1</v>
      </c>
      <c r="AF24">
        <f>IF(Table16[[#This Row],[Refactored Resolving Time Avg (ns)]]=-1,0,ROUND(LOG10(Table16[[#This Row],[Refactored Resolving Time Sdev (ns)]]/Table16[[#This Row],[Control Resolving Time Sdev (ns)]]),0))</f>
        <v>0</v>
      </c>
      <c r="AG24" t="b">
        <f>IF(Table16[[#This Row],[Same Sdev OoM?]]=0,TRUE,FALSE)</f>
        <v>1</v>
      </c>
      <c r="AH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" s="5">
        <f>Table16[[#This Row],[Control Resolving Time Avg (ms)]]-Table16[[#This Row],[Refactored Resolving Time Avg (ms)]]</f>
        <v>89.281131499999901</v>
      </c>
      <c r="AJ24" s="6">
        <f>Table16[[#This Row],[Absolute Diff?]]/Table16[[#This Row],[Control Resolving Time Avg (ms)]]</f>
        <v>0.10143179832244292</v>
      </c>
    </row>
    <row r="25" spans="1:36" x14ac:dyDescent="0.2">
      <c r="A25" t="s">
        <v>13</v>
      </c>
      <c r="B25" s="3">
        <v>920946344</v>
      </c>
      <c r="C25" s="3">
        <v>835762193</v>
      </c>
      <c r="D25" s="3">
        <v>897642183</v>
      </c>
      <c r="E25" s="3">
        <v>843112640</v>
      </c>
      <c r="F25" s="3">
        <v>870627029</v>
      </c>
      <c r="G25" s="3">
        <v>856685599</v>
      </c>
      <c r="H25" s="3">
        <v>912355764</v>
      </c>
      <c r="I25" s="3">
        <v>874297075</v>
      </c>
      <c r="J25" s="3">
        <v>895911614</v>
      </c>
      <c r="K25" s="3">
        <v>880497257</v>
      </c>
      <c r="L25" s="3">
        <f>AVERAGE(Table16[[#This Row],[Control Resolving Time 1]:[Control Resolving Time 10]])</f>
        <v>878783769.79999995</v>
      </c>
      <c r="M25" s="3">
        <f>STDEV(Table16[[#This Row],[Control Resolving Time 1]:[Control Resolving Time 10]])</f>
        <v>28392052.617395833</v>
      </c>
      <c r="N25" s="3">
        <f>Table16[[#This Row],[Control Resolving Time Avg (ns)]]/1000000</f>
        <v>878.78376979999996</v>
      </c>
      <c r="O25" s="3">
        <f>Table16[[#This Row],[Control Resolving Time Sdev (ns)]]/1000000</f>
        <v>28.392052617395834</v>
      </c>
      <c r="P25" t="s">
        <v>13</v>
      </c>
      <c r="Q25" s="3">
        <v>880720266</v>
      </c>
      <c r="R25" s="3">
        <v>797434683</v>
      </c>
      <c r="S25" s="3">
        <v>786938062</v>
      </c>
      <c r="T25" s="3">
        <v>752841565</v>
      </c>
      <c r="U25" s="3">
        <v>760002639</v>
      </c>
      <c r="V25" s="3">
        <v>786457352</v>
      </c>
      <c r="W25" s="3">
        <v>769982747</v>
      </c>
      <c r="X25" s="3">
        <v>804168874</v>
      </c>
      <c r="Y25" s="3">
        <v>768184623</v>
      </c>
      <c r="Z25" s="3">
        <v>786377848</v>
      </c>
      <c r="AA25" s="3">
        <f>AVERAGE(Table16[[#This Row],[Refactored Resolving Time 1]:[Refactored Resolving Time 10]])</f>
        <v>789310865.89999998</v>
      </c>
      <c r="AB25" s="3">
        <f>STDEV(Table16[[#This Row],[Refactored Resolving Time 1]:[Refactored Resolving Time 10]])</f>
        <v>36014945.911357149</v>
      </c>
      <c r="AC25" s="3">
        <f>Table16[[#This Row],[Refactored Resolving Time Avg (ns)]]/1000000</f>
        <v>789.31086589999995</v>
      </c>
      <c r="AD25" s="3">
        <f>Table16[[#This Row],[Refactored Resolving Time Sdev (ns)]]/1000000</f>
        <v>36.014945911357152</v>
      </c>
      <c r="AE25" t="b">
        <f>IF(Table16[[#This Row],[Control Bundle]]=Table16[[#This Row],[Refactored Bundle]],TRUE,FALSE)</f>
        <v>1</v>
      </c>
      <c r="AF25">
        <f>IF(Table16[[#This Row],[Refactored Resolving Time Avg (ns)]]=-1,0,ROUND(LOG10(Table16[[#This Row],[Refactored Resolving Time Sdev (ns)]]/Table16[[#This Row],[Control Resolving Time Sdev (ns)]]),0))</f>
        <v>0</v>
      </c>
      <c r="AG25" t="b">
        <f>IF(Table16[[#This Row],[Same Sdev OoM?]]=0,TRUE,FALSE)</f>
        <v>1</v>
      </c>
      <c r="AH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" s="3">
        <f>Table16[[#This Row],[Control Resolving Time Avg (ms)]]-Table16[[#This Row],[Refactored Resolving Time Avg (ms)]]</f>
        <v>89.472903900000006</v>
      </c>
      <c r="AJ25" s="4">
        <f>Table16[[#This Row],[Absolute Diff?]]/Table16[[#This Row],[Control Resolving Time Avg (ms)]]</f>
        <v>0.10181447015158565</v>
      </c>
    </row>
    <row r="26" spans="1:36" x14ac:dyDescent="0.2">
      <c r="A26" t="s">
        <v>278</v>
      </c>
      <c r="B26" s="3">
        <v>917706813</v>
      </c>
      <c r="C26" s="3">
        <v>832460268</v>
      </c>
      <c r="D26" s="3">
        <v>893857851</v>
      </c>
      <c r="E26" s="3">
        <v>840159286</v>
      </c>
      <c r="F26" s="3">
        <v>868059420</v>
      </c>
      <c r="G26" s="3">
        <v>853534500</v>
      </c>
      <c r="H26" s="3">
        <v>909107136</v>
      </c>
      <c r="I26" s="3">
        <v>871242973</v>
      </c>
      <c r="J26" s="3">
        <v>890677216</v>
      </c>
      <c r="K26" s="3">
        <v>877214647</v>
      </c>
      <c r="L26" s="3">
        <f>AVERAGE(Table16[[#This Row],[Control Resolving Time 1]:[Control Resolving Time 10]])</f>
        <v>875402011</v>
      </c>
      <c r="M26" s="3">
        <f>STDEV(Table16[[#This Row],[Control Resolving Time 1]:[Control Resolving Time 10]])</f>
        <v>28163036.304522105</v>
      </c>
      <c r="N26" s="3">
        <f>Table16[[#This Row],[Control Resolving Time Avg (ns)]]/1000000</f>
        <v>875.40201100000002</v>
      </c>
      <c r="O26" s="3">
        <f>Table16[[#This Row],[Control Resolving Time Sdev (ns)]]/1000000</f>
        <v>28.163036304522105</v>
      </c>
      <c r="P26" t="s">
        <v>278</v>
      </c>
      <c r="Q26" s="3">
        <v>877640867</v>
      </c>
      <c r="R26" s="3">
        <v>794901433</v>
      </c>
      <c r="S26" s="3">
        <v>783748305</v>
      </c>
      <c r="T26" s="3">
        <v>749889850</v>
      </c>
      <c r="U26" s="3">
        <v>757072273</v>
      </c>
      <c r="V26" s="3">
        <v>783172590</v>
      </c>
      <c r="W26" s="3">
        <v>766862920</v>
      </c>
      <c r="X26" s="3">
        <v>800735732</v>
      </c>
      <c r="Y26" s="3">
        <v>764815201</v>
      </c>
      <c r="Z26" s="3">
        <v>783555524</v>
      </c>
      <c r="AA26" s="3">
        <f>AVERAGE(Table16[[#This Row],[Refactored Resolving Time 1]:[Refactored Resolving Time 10]])</f>
        <v>786239469.5</v>
      </c>
      <c r="AB26" s="3">
        <f>STDEV(Table16[[#This Row],[Refactored Resolving Time 1]:[Refactored Resolving Time 10]])</f>
        <v>36007209.243780039</v>
      </c>
      <c r="AC26" s="3">
        <f>Table16[[#This Row],[Refactored Resolving Time Avg (ns)]]/1000000</f>
        <v>786.23946950000004</v>
      </c>
      <c r="AD26" s="3">
        <f>Table16[[#This Row],[Refactored Resolving Time Sdev (ns)]]/1000000</f>
        <v>36.007209243780039</v>
      </c>
      <c r="AE26" t="b">
        <f>IF(Table16[[#This Row],[Control Bundle]]=Table16[[#This Row],[Refactored Bundle]],TRUE,FALSE)</f>
        <v>1</v>
      </c>
      <c r="AF26">
        <f>IF(Table16[[#This Row],[Refactored Resolving Time Avg (ns)]]=-1,0,ROUND(LOG10(Table16[[#This Row],[Refactored Resolving Time Sdev (ns)]]/Table16[[#This Row],[Control Resolving Time Sdev (ns)]]),0))</f>
        <v>0</v>
      </c>
      <c r="AG26" t="b">
        <f>IF(Table16[[#This Row],[Same Sdev OoM?]]=0,TRUE,FALSE)</f>
        <v>1</v>
      </c>
      <c r="AH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" s="3">
        <f>Table16[[#This Row],[Control Resolving Time Avg (ms)]]-Table16[[#This Row],[Refactored Resolving Time Avg (ms)]]</f>
        <v>89.162541499999975</v>
      </c>
      <c r="AJ26" s="4">
        <f>Table16[[#This Row],[Absolute Diff?]]/Table16[[#This Row],[Control Resolving Time Avg (ms)]]</f>
        <v>0.10185325185413582</v>
      </c>
    </row>
    <row r="27" spans="1:36" x14ac:dyDescent="0.2">
      <c r="A27" t="s">
        <v>17</v>
      </c>
      <c r="B27" s="3">
        <v>915714333</v>
      </c>
      <c r="C27" s="3">
        <v>830400547</v>
      </c>
      <c r="D27" s="3">
        <v>889308904</v>
      </c>
      <c r="E27" s="3">
        <v>838399022</v>
      </c>
      <c r="F27" s="3">
        <v>866144786</v>
      </c>
      <c r="G27" s="3">
        <v>851859870</v>
      </c>
      <c r="H27" s="3">
        <v>907310583</v>
      </c>
      <c r="I27" s="3">
        <v>870520250</v>
      </c>
      <c r="J27" s="3">
        <v>886855501</v>
      </c>
      <c r="K27" s="3">
        <v>875148060</v>
      </c>
      <c r="L27" s="3">
        <f>AVERAGE(Table16[[#This Row],[Control Resolving Time 1]:[Control Resolving Time 10]])</f>
        <v>873166185.60000002</v>
      </c>
      <c r="M27" s="3">
        <f>STDEV(Table16[[#This Row],[Control Resolving Time 1]:[Control Resolving Time 10]])</f>
        <v>27840843.063194863</v>
      </c>
      <c r="N27" s="3">
        <f>Table16[[#This Row],[Control Resolving Time Avg (ns)]]/1000000</f>
        <v>873.16618560000006</v>
      </c>
      <c r="O27" s="3">
        <f>Table16[[#This Row],[Control Resolving Time Sdev (ns)]]/1000000</f>
        <v>27.840843063194864</v>
      </c>
      <c r="P27" t="s">
        <v>17</v>
      </c>
      <c r="Q27" s="3">
        <v>876559847</v>
      </c>
      <c r="R27" s="3">
        <v>793936024</v>
      </c>
      <c r="S27" s="3">
        <v>782211493</v>
      </c>
      <c r="T27" s="3">
        <v>748804085</v>
      </c>
      <c r="U27" s="3">
        <v>755721606</v>
      </c>
      <c r="V27" s="3">
        <v>781818411</v>
      </c>
      <c r="W27" s="3">
        <v>765660763</v>
      </c>
      <c r="X27" s="3">
        <v>797880378</v>
      </c>
      <c r="Y27" s="3">
        <v>763743525</v>
      </c>
      <c r="Z27" s="3">
        <v>782358655</v>
      </c>
      <c r="AA27" s="3">
        <f>AVERAGE(Table16[[#This Row],[Refactored Resolving Time 1]:[Refactored Resolving Time 10]])</f>
        <v>784869478.70000005</v>
      </c>
      <c r="AB27" s="3">
        <f>STDEV(Table16[[#This Row],[Refactored Resolving Time 1]:[Refactored Resolving Time 10]])</f>
        <v>35973569.472375728</v>
      </c>
      <c r="AC27" s="3">
        <f>Table16[[#This Row],[Refactored Resolving Time Avg (ns)]]/1000000</f>
        <v>784.86947870000006</v>
      </c>
      <c r="AD27" s="3">
        <f>Table16[[#This Row],[Refactored Resolving Time Sdev (ns)]]/1000000</f>
        <v>35.973569472375729</v>
      </c>
      <c r="AE27" t="b">
        <f>IF(Table16[[#This Row],[Control Bundle]]=Table16[[#This Row],[Refactored Bundle]],TRUE,FALSE)</f>
        <v>1</v>
      </c>
      <c r="AF27">
        <f>IF(Table16[[#This Row],[Refactored Resolving Time Avg (ns)]]=-1,0,ROUND(LOG10(Table16[[#This Row],[Refactored Resolving Time Sdev (ns)]]/Table16[[#This Row],[Control Resolving Time Sdev (ns)]]),0))</f>
        <v>0</v>
      </c>
      <c r="AG27" t="b">
        <f>IF(Table16[[#This Row],[Same Sdev OoM?]]=0,TRUE,FALSE)</f>
        <v>1</v>
      </c>
      <c r="AH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" s="3">
        <f>Table16[[#This Row],[Control Resolving Time Avg (ms)]]-Table16[[#This Row],[Refactored Resolving Time Avg (ms)]]</f>
        <v>88.296706900000004</v>
      </c>
      <c r="AJ27" s="4">
        <f>Table16[[#This Row],[Absolute Diff?]]/Table16[[#This Row],[Control Resolving Time Avg (ms)]]</f>
        <v>0.10112245338420489</v>
      </c>
    </row>
    <row r="28" spans="1:36" x14ac:dyDescent="0.2">
      <c r="A28" t="s">
        <v>108</v>
      </c>
      <c r="B28" s="3">
        <v>907923929</v>
      </c>
      <c r="C28" s="3">
        <v>829228805</v>
      </c>
      <c r="D28" s="3">
        <v>886102755</v>
      </c>
      <c r="E28" s="3">
        <v>836823843</v>
      </c>
      <c r="F28" s="3">
        <v>864606047</v>
      </c>
      <c r="G28" s="3">
        <v>850496163</v>
      </c>
      <c r="H28" s="3">
        <v>905953969</v>
      </c>
      <c r="I28" s="3">
        <v>869291614</v>
      </c>
      <c r="J28" s="3">
        <v>885545857</v>
      </c>
      <c r="K28" s="3">
        <v>873739753</v>
      </c>
      <c r="L28" s="3">
        <f>AVERAGE(Table16[[#This Row],[Control Resolving Time 1]:[Control Resolving Time 10]])</f>
        <v>870971273.5</v>
      </c>
      <c r="M28" s="3">
        <f>STDEV(Table16[[#This Row],[Control Resolving Time 1]:[Control Resolving Time 10]])</f>
        <v>26686202.487673309</v>
      </c>
      <c r="N28" s="3">
        <f>Table16[[#This Row],[Control Resolving Time Avg (ns)]]/1000000</f>
        <v>870.97127350000005</v>
      </c>
      <c r="O28" s="3">
        <f>Table16[[#This Row],[Control Resolving Time Sdev (ns)]]/1000000</f>
        <v>26.686202487673309</v>
      </c>
      <c r="P28" t="s">
        <v>108</v>
      </c>
      <c r="Q28" s="3">
        <v>875377430</v>
      </c>
      <c r="R28" s="3">
        <v>792762753</v>
      </c>
      <c r="S28" s="3">
        <v>781156727</v>
      </c>
      <c r="T28" s="3">
        <v>747795085</v>
      </c>
      <c r="U28" s="3">
        <v>754597482</v>
      </c>
      <c r="V28" s="3">
        <v>780765042</v>
      </c>
      <c r="W28" s="3">
        <v>764538858</v>
      </c>
      <c r="X28" s="3">
        <v>792051238</v>
      </c>
      <c r="Y28" s="3">
        <v>762678043</v>
      </c>
      <c r="Z28" s="3">
        <v>780973863</v>
      </c>
      <c r="AA28" s="3">
        <f>AVERAGE(Table16[[#This Row],[Refactored Resolving Time 1]:[Refactored Resolving Time 10]])</f>
        <v>783269652.10000002</v>
      </c>
      <c r="AB28" s="3">
        <f>STDEV(Table16[[#This Row],[Refactored Resolving Time 1]:[Refactored Resolving Time 10]])</f>
        <v>35780940.611254096</v>
      </c>
      <c r="AC28" s="3">
        <f>Table16[[#This Row],[Refactored Resolving Time Avg (ns)]]/1000000</f>
        <v>783.26965210000003</v>
      </c>
      <c r="AD28" s="3">
        <f>Table16[[#This Row],[Refactored Resolving Time Sdev (ns)]]/1000000</f>
        <v>35.780940611254096</v>
      </c>
      <c r="AE28" t="b">
        <f>IF(Table16[[#This Row],[Control Bundle]]=Table16[[#This Row],[Refactored Bundle]],TRUE,FALSE)</f>
        <v>1</v>
      </c>
      <c r="AF28">
        <f>IF(Table16[[#This Row],[Refactored Resolving Time Avg (ns)]]=-1,0,ROUND(LOG10(Table16[[#This Row],[Refactored Resolving Time Sdev (ns)]]/Table16[[#This Row],[Control Resolving Time Sdev (ns)]]),0))</f>
        <v>0</v>
      </c>
      <c r="AG28" t="b">
        <f>IF(Table16[[#This Row],[Same Sdev OoM?]]=0,TRUE,FALSE)</f>
        <v>1</v>
      </c>
      <c r="AH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" s="3">
        <f>Table16[[#This Row],[Control Resolving Time Avg (ms)]]-Table16[[#This Row],[Refactored Resolving Time Avg (ms)]]</f>
        <v>87.701621400000022</v>
      </c>
      <c r="AJ28" s="4">
        <f>Table16[[#This Row],[Absolute Diff?]]/Table16[[#This Row],[Control Resolving Time Avg (ms)]]</f>
        <v>0.10069404590988501</v>
      </c>
    </row>
    <row r="29" spans="1:36" x14ac:dyDescent="0.2">
      <c r="A29" t="s">
        <v>54</v>
      </c>
      <c r="B29" s="3">
        <v>903400442</v>
      </c>
      <c r="C29" s="3">
        <v>824692874</v>
      </c>
      <c r="D29" s="3">
        <v>881356976</v>
      </c>
      <c r="E29" s="3">
        <v>831617774</v>
      </c>
      <c r="F29" s="3">
        <v>860284099</v>
      </c>
      <c r="G29" s="3">
        <v>845489902</v>
      </c>
      <c r="H29" s="3">
        <v>901473029</v>
      </c>
      <c r="I29" s="3">
        <v>865092487</v>
      </c>
      <c r="J29" s="3">
        <v>881097533</v>
      </c>
      <c r="K29" s="3">
        <v>868952190</v>
      </c>
      <c r="L29" s="3">
        <f>AVERAGE(Table16[[#This Row],[Control Resolving Time 1]:[Control Resolving Time 10]])</f>
        <v>866345730.60000002</v>
      </c>
      <c r="M29" s="3">
        <f>STDEV(Table16[[#This Row],[Control Resolving Time 1]:[Control Resolving Time 10]])</f>
        <v>26814168.18535126</v>
      </c>
      <c r="N29" s="3">
        <f>Table16[[#This Row],[Control Resolving Time Avg (ns)]]/1000000</f>
        <v>866.34573060000002</v>
      </c>
      <c r="O29" s="3">
        <f>Table16[[#This Row],[Control Resolving Time Sdev (ns)]]/1000000</f>
        <v>26.81416818535126</v>
      </c>
      <c r="P29" t="s">
        <v>54</v>
      </c>
      <c r="Q29" s="3">
        <v>870594319</v>
      </c>
      <c r="R29" s="3">
        <v>788046038</v>
      </c>
      <c r="S29" s="3">
        <v>775809156</v>
      </c>
      <c r="T29" s="3">
        <v>742997191</v>
      </c>
      <c r="U29" s="3">
        <v>749692505</v>
      </c>
      <c r="V29" s="3">
        <v>777152170</v>
      </c>
      <c r="W29" s="3">
        <v>759683500</v>
      </c>
      <c r="X29" s="3">
        <v>787024635</v>
      </c>
      <c r="Y29" s="3">
        <v>757721300</v>
      </c>
      <c r="Z29" s="3">
        <v>776728398</v>
      </c>
      <c r="AA29" s="3">
        <f>AVERAGE(Table16[[#This Row],[Refactored Resolving Time 1]:[Refactored Resolving Time 10]])</f>
        <v>778544921.20000005</v>
      </c>
      <c r="AB29" s="3">
        <f>STDEV(Table16[[#This Row],[Refactored Resolving Time 1]:[Refactored Resolving Time 10]])</f>
        <v>35798000.841303177</v>
      </c>
      <c r="AC29" s="3">
        <f>Table16[[#This Row],[Refactored Resolving Time Avg (ns)]]/1000000</f>
        <v>778.54492120000009</v>
      </c>
      <c r="AD29" s="3">
        <f>Table16[[#This Row],[Refactored Resolving Time Sdev (ns)]]/1000000</f>
        <v>35.798000841303178</v>
      </c>
      <c r="AE29" t="b">
        <f>IF(Table16[[#This Row],[Control Bundle]]=Table16[[#This Row],[Refactored Bundle]],TRUE,FALSE)</f>
        <v>1</v>
      </c>
      <c r="AF29">
        <f>IF(Table16[[#This Row],[Refactored Resolving Time Avg (ns)]]=-1,0,ROUND(LOG10(Table16[[#This Row],[Refactored Resolving Time Sdev (ns)]]/Table16[[#This Row],[Control Resolving Time Sdev (ns)]]),0))</f>
        <v>0</v>
      </c>
      <c r="AG29" t="b">
        <f>IF(Table16[[#This Row],[Same Sdev OoM?]]=0,TRUE,FALSE)</f>
        <v>1</v>
      </c>
      <c r="AH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" s="3">
        <f>Table16[[#This Row],[Control Resolving Time Avg (ms)]]-Table16[[#This Row],[Refactored Resolving Time Avg (ms)]]</f>
        <v>87.800809399999935</v>
      </c>
      <c r="AJ29" s="4">
        <f>Table16[[#This Row],[Absolute Diff?]]/Table16[[#This Row],[Control Resolving Time Avg (ms)]]</f>
        <v>0.10134615581148214</v>
      </c>
    </row>
    <row r="30" spans="1:36" x14ac:dyDescent="0.2">
      <c r="A30" t="s">
        <v>264</v>
      </c>
      <c r="B30" s="3">
        <v>899327327</v>
      </c>
      <c r="C30" s="3">
        <v>820555235</v>
      </c>
      <c r="D30" s="3">
        <v>876983011</v>
      </c>
      <c r="E30" s="3">
        <v>828114924</v>
      </c>
      <c r="F30" s="3">
        <v>856555687</v>
      </c>
      <c r="G30" s="3">
        <v>841161958</v>
      </c>
      <c r="H30" s="3">
        <v>897622429</v>
      </c>
      <c r="I30" s="3">
        <v>861022863</v>
      </c>
      <c r="J30" s="3">
        <v>877593511</v>
      </c>
      <c r="K30" s="3">
        <v>863785100</v>
      </c>
      <c r="L30" s="3">
        <f>AVERAGE(Table16[[#This Row],[Control Resolving Time 1]:[Control Resolving Time 10]])</f>
        <v>862272204.5</v>
      </c>
      <c r="M30" s="3">
        <f>STDEV(Table16[[#This Row],[Control Resolving Time 1]:[Control Resolving Time 10]])</f>
        <v>26797733.897671089</v>
      </c>
      <c r="N30" s="3">
        <f>Table16[[#This Row],[Control Resolving Time Avg (ns)]]/1000000</f>
        <v>862.27220450000004</v>
      </c>
      <c r="O30" s="3">
        <f>Table16[[#This Row],[Control Resolving Time Sdev (ns)]]/1000000</f>
        <v>26.797733897671087</v>
      </c>
      <c r="P30" t="s">
        <v>264</v>
      </c>
      <c r="Q30" s="3">
        <v>868320121</v>
      </c>
      <c r="R30" s="3">
        <v>784568627</v>
      </c>
      <c r="S30" s="3">
        <v>773212199</v>
      </c>
      <c r="T30" s="3">
        <v>740789184</v>
      </c>
      <c r="U30" s="3">
        <v>747327979</v>
      </c>
      <c r="V30" s="3">
        <v>774612218</v>
      </c>
      <c r="W30" s="3">
        <v>757205582</v>
      </c>
      <c r="X30" s="3">
        <v>784700471</v>
      </c>
      <c r="Y30" s="3">
        <v>755371238</v>
      </c>
      <c r="Z30" s="3">
        <v>772133938</v>
      </c>
      <c r="AA30" s="3">
        <f>AVERAGE(Table16[[#This Row],[Refactored Resolving Time 1]:[Refactored Resolving Time 10]])</f>
        <v>775824155.70000005</v>
      </c>
      <c r="AB30" s="3">
        <f>STDEV(Table16[[#This Row],[Refactored Resolving Time 1]:[Refactored Resolving Time 10]])</f>
        <v>35803664.653321959</v>
      </c>
      <c r="AC30" s="3">
        <f>Table16[[#This Row],[Refactored Resolving Time Avg (ns)]]/1000000</f>
        <v>775.82415570000001</v>
      </c>
      <c r="AD30" s="3">
        <f>Table16[[#This Row],[Refactored Resolving Time Sdev (ns)]]/1000000</f>
        <v>35.80366465332196</v>
      </c>
      <c r="AE30" t="b">
        <f>IF(Table16[[#This Row],[Control Bundle]]=Table16[[#This Row],[Refactored Bundle]],TRUE,FALSE)</f>
        <v>1</v>
      </c>
      <c r="AF30">
        <f>IF(Table16[[#This Row],[Refactored Resolving Time Avg (ns)]]=-1,0,ROUND(LOG10(Table16[[#This Row],[Refactored Resolving Time Sdev (ns)]]/Table16[[#This Row],[Control Resolving Time Sdev (ns)]]),0))</f>
        <v>0</v>
      </c>
      <c r="AG30" t="b">
        <f>IF(Table16[[#This Row],[Same Sdev OoM?]]=0,TRUE,FALSE)</f>
        <v>1</v>
      </c>
      <c r="AH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0" s="3">
        <f>Table16[[#This Row],[Control Resolving Time Avg (ms)]]-Table16[[#This Row],[Refactored Resolving Time Avg (ms)]]</f>
        <v>86.448048800000038</v>
      </c>
      <c r="AJ30" s="4">
        <f>Table16[[#This Row],[Absolute Diff?]]/Table16[[#This Row],[Control Resolving Time Avg (ms)]]</f>
        <v>0.10025610050845613</v>
      </c>
    </row>
    <row r="31" spans="1:36" x14ac:dyDescent="0.2">
      <c r="A31" t="s">
        <v>31</v>
      </c>
      <c r="B31" s="3">
        <v>898335246</v>
      </c>
      <c r="C31" s="3">
        <v>819627916</v>
      </c>
      <c r="D31" s="3">
        <v>875970561</v>
      </c>
      <c r="E31" s="3">
        <v>825752556</v>
      </c>
      <c r="F31" s="3">
        <v>855467003</v>
      </c>
      <c r="G31" s="3">
        <v>840083951</v>
      </c>
      <c r="H31" s="3">
        <v>896592210</v>
      </c>
      <c r="I31" s="3">
        <v>860041653</v>
      </c>
      <c r="J31" s="3">
        <v>876625598</v>
      </c>
      <c r="K31" s="3">
        <v>862694278</v>
      </c>
      <c r="L31" s="3">
        <f>AVERAGE(Table16[[#This Row],[Control Resolving Time 1]:[Control Resolving Time 10]])</f>
        <v>861119097.20000005</v>
      </c>
      <c r="M31" s="3">
        <f>STDEV(Table16[[#This Row],[Control Resolving Time 1]:[Control Resolving Time 10]])</f>
        <v>26987192.40711695</v>
      </c>
      <c r="N31" s="3">
        <f>Table16[[#This Row],[Control Resolving Time Avg (ns)]]/1000000</f>
        <v>861.11909720000006</v>
      </c>
      <c r="O31" s="3">
        <f>Table16[[#This Row],[Control Resolving Time Sdev (ns)]]/1000000</f>
        <v>26.98719240711695</v>
      </c>
      <c r="P31" t="s">
        <v>31</v>
      </c>
      <c r="Q31" s="3">
        <v>867362007</v>
      </c>
      <c r="R31" s="3">
        <v>782562156</v>
      </c>
      <c r="S31" s="3">
        <v>771937946</v>
      </c>
      <c r="T31" s="3">
        <v>739813978</v>
      </c>
      <c r="U31" s="3">
        <v>746204643</v>
      </c>
      <c r="V31" s="3">
        <v>773633863</v>
      </c>
      <c r="W31" s="3">
        <v>756180616</v>
      </c>
      <c r="X31" s="3">
        <v>783473173</v>
      </c>
      <c r="Y31" s="3">
        <v>754379145</v>
      </c>
      <c r="Z31" s="3">
        <v>769296864</v>
      </c>
      <c r="AA31" s="3">
        <f>AVERAGE(Table16[[#This Row],[Refactored Resolving Time 1]:[Refactored Resolving Time 10]])</f>
        <v>774484439.10000002</v>
      </c>
      <c r="AB31" s="3">
        <f>STDEV(Table16[[#This Row],[Refactored Resolving Time 1]:[Refactored Resolving Time 10]])</f>
        <v>35819685.835145675</v>
      </c>
      <c r="AC31" s="3">
        <f>Table16[[#This Row],[Refactored Resolving Time Avg (ns)]]/1000000</f>
        <v>774.48443910000003</v>
      </c>
      <c r="AD31" s="3">
        <f>Table16[[#This Row],[Refactored Resolving Time Sdev (ns)]]/1000000</f>
        <v>35.819685835145677</v>
      </c>
      <c r="AE31" t="b">
        <f>IF(Table16[[#This Row],[Control Bundle]]=Table16[[#This Row],[Refactored Bundle]],TRUE,FALSE)</f>
        <v>1</v>
      </c>
      <c r="AF31">
        <f>IF(Table16[[#This Row],[Refactored Resolving Time Avg (ns)]]=-1,0,ROUND(LOG10(Table16[[#This Row],[Refactored Resolving Time Sdev (ns)]]/Table16[[#This Row],[Control Resolving Time Sdev (ns)]]),0))</f>
        <v>0</v>
      </c>
      <c r="AG31" t="b">
        <f>IF(Table16[[#This Row],[Same Sdev OoM?]]=0,TRUE,FALSE)</f>
        <v>1</v>
      </c>
      <c r="AH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" s="3">
        <f>Table16[[#This Row],[Control Resolving Time Avg (ms)]]-Table16[[#This Row],[Refactored Resolving Time Avg (ms)]]</f>
        <v>86.634658100000024</v>
      </c>
      <c r="AJ31" s="4">
        <f>Table16[[#This Row],[Absolute Diff?]]/Table16[[#This Row],[Control Resolving Time Avg (ms)]]</f>
        <v>0.10060705700489024</v>
      </c>
    </row>
    <row r="32" spans="1:36" x14ac:dyDescent="0.2">
      <c r="A32" t="s">
        <v>76</v>
      </c>
      <c r="B32" s="3">
        <v>897060456</v>
      </c>
      <c r="C32" s="3">
        <v>818471936</v>
      </c>
      <c r="D32" s="3">
        <v>874538862</v>
      </c>
      <c r="E32" s="3">
        <v>824485865</v>
      </c>
      <c r="F32" s="3">
        <v>853561564</v>
      </c>
      <c r="G32" s="3">
        <v>838849509</v>
      </c>
      <c r="H32" s="3">
        <v>895343092</v>
      </c>
      <c r="I32" s="3">
        <v>858702405</v>
      </c>
      <c r="J32" s="3">
        <v>875421049</v>
      </c>
      <c r="K32" s="3">
        <v>861308975</v>
      </c>
      <c r="L32" s="3">
        <f>AVERAGE(Table16[[#This Row],[Control Resolving Time 1]:[Control Resolving Time 10]])</f>
        <v>859774371.29999995</v>
      </c>
      <c r="M32" s="3">
        <f>STDEV(Table16[[#This Row],[Control Resolving Time 1]:[Control Resolving Time 10]])</f>
        <v>26975951.242314078</v>
      </c>
      <c r="N32" s="3">
        <f>Table16[[#This Row],[Control Resolving Time Avg (ns)]]/1000000</f>
        <v>859.77437129999998</v>
      </c>
      <c r="O32" s="3">
        <f>Table16[[#This Row],[Control Resolving Time Sdev (ns)]]/1000000</f>
        <v>26.975951242314078</v>
      </c>
      <c r="P32" t="s">
        <v>76</v>
      </c>
      <c r="Q32" s="3">
        <v>866162263</v>
      </c>
      <c r="R32" s="3">
        <v>781293238</v>
      </c>
      <c r="S32" s="3">
        <v>770722090</v>
      </c>
      <c r="T32" s="3">
        <v>738690056</v>
      </c>
      <c r="U32" s="3">
        <v>745337494</v>
      </c>
      <c r="V32" s="3">
        <v>772258260</v>
      </c>
      <c r="W32" s="3">
        <v>754979612</v>
      </c>
      <c r="X32" s="3">
        <v>782397644</v>
      </c>
      <c r="Y32" s="3">
        <v>753144052</v>
      </c>
      <c r="Z32" s="3">
        <v>768113995</v>
      </c>
      <c r="AA32" s="3">
        <f>AVERAGE(Table16[[#This Row],[Refactored Resolving Time 1]:[Refactored Resolving Time 10]])</f>
        <v>773309870.39999998</v>
      </c>
      <c r="AB32" s="3">
        <f>STDEV(Table16[[#This Row],[Refactored Resolving Time 1]:[Refactored Resolving Time 10]])</f>
        <v>35786919.098551966</v>
      </c>
      <c r="AC32" s="3">
        <f>Table16[[#This Row],[Refactored Resolving Time Avg (ns)]]/1000000</f>
        <v>773.30987040000002</v>
      </c>
      <c r="AD32" s="3">
        <f>Table16[[#This Row],[Refactored Resolving Time Sdev (ns)]]/1000000</f>
        <v>35.786919098551969</v>
      </c>
      <c r="AE32" t="b">
        <f>IF(Table16[[#This Row],[Control Bundle]]=Table16[[#This Row],[Refactored Bundle]],TRUE,FALSE)</f>
        <v>1</v>
      </c>
      <c r="AF32">
        <f>IF(Table16[[#This Row],[Refactored Resolving Time Avg (ns)]]=-1,0,ROUND(LOG10(Table16[[#This Row],[Refactored Resolving Time Sdev (ns)]]/Table16[[#This Row],[Control Resolving Time Sdev (ns)]]),0))</f>
        <v>0</v>
      </c>
      <c r="AG32" t="b">
        <f>IF(Table16[[#This Row],[Same Sdev OoM?]]=0,TRUE,FALSE)</f>
        <v>1</v>
      </c>
      <c r="AH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" s="3">
        <f>Table16[[#This Row],[Control Resolving Time Avg (ms)]]-Table16[[#This Row],[Refactored Resolving Time Avg (ms)]]</f>
        <v>86.464500899999962</v>
      </c>
      <c r="AJ32" s="4">
        <f>Table16[[#This Row],[Absolute Diff?]]/Table16[[#This Row],[Control Resolving Time Avg (ms)]]</f>
        <v>0.10056650184776211</v>
      </c>
    </row>
    <row r="33" spans="1:36" x14ac:dyDescent="0.2">
      <c r="A33" t="s">
        <v>228</v>
      </c>
      <c r="B33" s="3">
        <v>895453171</v>
      </c>
      <c r="C33" s="3">
        <v>817040107</v>
      </c>
      <c r="D33" s="3">
        <v>872980009</v>
      </c>
      <c r="E33" s="3">
        <v>822974114</v>
      </c>
      <c r="F33" s="3">
        <v>852086239</v>
      </c>
      <c r="G33" s="3">
        <v>837372090</v>
      </c>
      <c r="H33" s="3">
        <v>893888689</v>
      </c>
      <c r="I33" s="3">
        <v>856373402</v>
      </c>
      <c r="J33" s="3">
        <v>873750681</v>
      </c>
      <c r="K33" s="3">
        <v>859532717</v>
      </c>
      <c r="L33" s="3">
        <f>AVERAGE(Table16[[#This Row],[Control Resolving Time 1]:[Control Resolving Time 10]])</f>
        <v>858145121.89999998</v>
      </c>
      <c r="M33" s="3">
        <f>STDEV(Table16[[#This Row],[Control Resolving Time 1]:[Control Resolving Time 10]])</f>
        <v>26942357.896658164</v>
      </c>
      <c r="N33" s="3">
        <f>Table16[[#This Row],[Control Resolving Time Avg (ns)]]/1000000</f>
        <v>858.14512189999994</v>
      </c>
      <c r="O33" s="3">
        <f>Table16[[#This Row],[Control Resolving Time Sdev (ns)]]/1000000</f>
        <v>26.942357896658162</v>
      </c>
      <c r="P33" t="s">
        <v>228</v>
      </c>
      <c r="Q33" s="3">
        <v>864837291</v>
      </c>
      <c r="R33" s="3">
        <v>779949256</v>
      </c>
      <c r="S33" s="3">
        <v>769323291</v>
      </c>
      <c r="T33" s="3">
        <v>737150070</v>
      </c>
      <c r="U33" s="3">
        <v>744050974</v>
      </c>
      <c r="V33" s="3">
        <v>770796122</v>
      </c>
      <c r="W33" s="3">
        <v>753734632</v>
      </c>
      <c r="X33" s="3">
        <v>781158636</v>
      </c>
      <c r="Y33" s="3">
        <v>751795195</v>
      </c>
      <c r="Z33" s="3">
        <v>766856707</v>
      </c>
      <c r="AA33" s="3">
        <f>AVERAGE(Table16[[#This Row],[Refactored Resolving Time 1]:[Refactored Resolving Time 10]])</f>
        <v>771965217.39999998</v>
      </c>
      <c r="AB33" s="3">
        <f>STDEV(Table16[[#This Row],[Refactored Resolving Time 1]:[Refactored Resolving Time 10]])</f>
        <v>35805668.128369659</v>
      </c>
      <c r="AC33" s="3">
        <f>Table16[[#This Row],[Refactored Resolving Time Avg (ns)]]/1000000</f>
        <v>771.96521740000003</v>
      </c>
      <c r="AD33" s="3">
        <f>Table16[[#This Row],[Refactored Resolving Time Sdev (ns)]]/1000000</f>
        <v>35.805668128369661</v>
      </c>
      <c r="AE33" t="b">
        <f>IF(Table16[[#This Row],[Control Bundle]]=Table16[[#This Row],[Refactored Bundle]],TRUE,FALSE)</f>
        <v>1</v>
      </c>
      <c r="AF33">
        <f>IF(Table16[[#This Row],[Refactored Resolving Time Avg (ns)]]=-1,0,ROUND(LOG10(Table16[[#This Row],[Refactored Resolving Time Sdev (ns)]]/Table16[[#This Row],[Control Resolving Time Sdev (ns)]]),0))</f>
        <v>0</v>
      </c>
      <c r="AG33" t="b">
        <f>IF(Table16[[#This Row],[Same Sdev OoM?]]=0,TRUE,FALSE)</f>
        <v>1</v>
      </c>
      <c r="AH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" s="3">
        <f>Table16[[#This Row],[Control Resolving Time Avg (ms)]]-Table16[[#This Row],[Refactored Resolving Time Avg (ms)]]</f>
        <v>86.179904499999907</v>
      </c>
      <c r="AJ33" s="4">
        <f>Table16[[#This Row],[Absolute Diff?]]/Table16[[#This Row],[Control Resolving Time Avg (ms)]]</f>
        <v>0.10042579314462675</v>
      </c>
    </row>
    <row r="34" spans="1:36" x14ac:dyDescent="0.2">
      <c r="A34" t="s">
        <v>324</v>
      </c>
      <c r="B34" s="3">
        <v>893827782</v>
      </c>
      <c r="C34" s="3">
        <v>816048366</v>
      </c>
      <c r="D34" s="3">
        <v>872159594</v>
      </c>
      <c r="E34" s="3">
        <v>822035432</v>
      </c>
      <c r="F34" s="3">
        <v>851218243</v>
      </c>
      <c r="G34" s="3">
        <v>836276995</v>
      </c>
      <c r="H34" s="3">
        <v>893000770</v>
      </c>
      <c r="I34" s="3">
        <v>855558847</v>
      </c>
      <c r="J34" s="3">
        <v>871575245</v>
      </c>
      <c r="K34" s="3">
        <v>858140503</v>
      </c>
      <c r="L34" s="3">
        <f>AVERAGE(Table16[[#This Row],[Control Resolving Time 1]:[Control Resolving Time 10]])</f>
        <v>856984177.70000005</v>
      </c>
      <c r="M34" s="3">
        <f>STDEV(Table16[[#This Row],[Control Resolving Time 1]:[Control Resolving Time 10]])</f>
        <v>26792196.590366434</v>
      </c>
      <c r="N34" s="3">
        <f>Table16[[#This Row],[Control Resolving Time Avg (ns)]]/1000000</f>
        <v>856.98417770000003</v>
      </c>
      <c r="O34" s="3">
        <f>Table16[[#This Row],[Control Resolving Time Sdev (ns)]]/1000000</f>
        <v>26.792196590366434</v>
      </c>
      <c r="P34" t="s">
        <v>324</v>
      </c>
      <c r="Q34" s="3">
        <v>864031399</v>
      </c>
      <c r="R34" s="3">
        <v>777820174</v>
      </c>
      <c r="S34" s="3">
        <v>768302160</v>
      </c>
      <c r="T34" s="3">
        <v>735853861</v>
      </c>
      <c r="U34" s="3">
        <v>743172997</v>
      </c>
      <c r="V34" s="3">
        <v>769707913</v>
      </c>
      <c r="W34" s="3">
        <v>752828101</v>
      </c>
      <c r="X34" s="3">
        <v>780135676</v>
      </c>
      <c r="Y34" s="3">
        <v>750768245</v>
      </c>
      <c r="Z34" s="3">
        <v>766071838</v>
      </c>
      <c r="AA34" s="3">
        <f>AVERAGE(Table16[[#This Row],[Refactored Resolving Time 1]:[Refactored Resolving Time 10]])</f>
        <v>770869236.39999998</v>
      </c>
      <c r="AB34" s="3">
        <f>STDEV(Table16[[#This Row],[Refactored Resolving Time 1]:[Refactored Resolving Time 10]])</f>
        <v>35850019.641198047</v>
      </c>
      <c r="AC34" s="3">
        <f>Table16[[#This Row],[Refactored Resolving Time Avg (ns)]]/1000000</f>
        <v>770.86923639999998</v>
      </c>
      <c r="AD34" s="3">
        <f>Table16[[#This Row],[Refactored Resolving Time Sdev (ns)]]/1000000</f>
        <v>35.850019641198045</v>
      </c>
      <c r="AE34" t="b">
        <f>IF(Table16[[#This Row],[Control Bundle]]=Table16[[#This Row],[Refactored Bundle]],TRUE,FALSE)</f>
        <v>1</v>
      </c>
      <c r="AF34">
        <f>IF(Table16[[#This Row],[Refactored Resolving Time Avg (ns)]]=-1,0,ROUND(LOG10(Table16[[#This Row],[Refactored Resolving Time Sdev (ns)]]/Table16[[#This Row],[Control Resolving Time Sdev (ns)]]),0))</f>
        <v>0</v>
      </c>
      <c r="AG34" t="b">
        <f>IF(Table16[[#This Row],[Same Sdev OoM?]]=0,TRUE,FALSE)</f>
        <v>1</v>
      </c>
      <c r="AH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" s="5">
        <f>Table16[[#This Row],[Control Resolving Time Avg (ms)]]-Table16[[#This Row],[Refactored Resolving Time Avg (ms)]]</f>
        <v>86.114941300000055</v>
      </c>
      <c r="AJ34" s="6">
        <f>Table16[[#This Row],[Absolute Diff?]]/Table16[[#This Row],[Control Resolving Time Avg (ms)]]</f>
        <v>0.10048603409588953</v>
      </c>
    </row>
    <row r="35" spans="1:36" x14ac:dyDescent="0.2">
      <c r="A35" t="s">
        <v>307</v>
      </c>
      <c r="B35" s="3">
        <v>889389552</v>
      </c>
      <c r="C35" s="3">
        <v>813149988</v>
      </c>
      <c r="D35" s="3">
        <v>868230243</v>
      </c>
      <c r="E35" s="3">
        <v>819248586</v>
      </c>
      <c r="F35" s="3">
        <v>847500234</v>
      </c>
      <c r="G35" s="3">
        <v>832733252</v>
      </c>
      <c r="H35" s="3">
        <v>890304050</v>
      </c>
      <c r="I35" s="3">
        <v>851570835</v>
      </c>
      <c r="J35" s="3">
        <v>868809581</v>
      </c>
      <c r="K35" s="3">
        <v>855317203</v>
      </c>
      <c r="L35" s="3">
        <f>AVERAGE(Table16[[#This Row],[Control Resolving Time 1]:[Control Resolving Time 10]])</f>
        <v>853625352.39999998</v>
      </c>
      <c r="M35" s="3">
        <f>STDEV(Table16[[#This Row],[Control Resolving Time 1]:[Control Resolving Time 10]])</f>
        <v>26602769.246924881</v>
      </c>
      <c r="N35" s="3">
        <f>Table16[[#This Row],[Control Resolving Time Avg (ns)]]/1000000</f>
        <v>853.6253524</v>
      </c>
      <c r="O35" s="3">
        <f>Table16[[#This Row],[Control Resolving Time Sdev (ns)]]/1000000</f>
        <v>26.602769246924883</v>
      </c>
      <c r="P35" t="s">
        <v>307</v>
      </c>
      <c r="Q35" s="3">
        <v>861232953</v>
      </c>
      <c r="R35" s="3">
        <v>773806985</v>
      </c>
      <c r="S35" s="3">
        <v>762819303</v>
      </c>
      <c r="T35" s="3">
        <v>733364904</v>
      </c>
      <c r="U35" s="3">
        <v>739337659</v>
      </c>
      <c r="V35" s="3">
        <v>765315056</v>
      </c>
      <c r="W35" s="3">
        <v>749547305</v>
      </c>
      <c r="X35" s="3">
        <v>776676509</v>
      </c>
      <c r="Y35" s="3">
        <v>747629892</v>
      </c>
      <c r="Z35" s="3">
        <v>763053568</v>
      </c>
      <c r="AA35" s="3">
        <f>AVERAGE(Table16[[#This Row],[Refactored Resolving Time 1]:[Refactored Resolving Time 10]])</f>
        <v>767278413.39999998</v>
      </c>
      <c r="AB35" s="3">
        <f>STDEV(Table16[[#This Row],[Refactored Resolving Time 1]:[Refactored Resolving Time 10]])</f>
        <v>35949437.007720023</v>
      </c>
      <c r="AC35" s="3">
        <f>Table16[[#This Row],[Refactored Resolving Time Avg (ns)]]/1000000</f>
        <v>767.27841339999998</v>
      </c>
      <c r="AD35" s="3">
        <f>Table16[[#This Row],[Refactored Resolving Time Sdev (ns)]]/1000000</f>
        <v>35.949437007720022</v>
      </c>
      <c r="AE35" t="b">
        <f>IF(Table16[[#This Row],[Control Bundle]]=Table16[[#This Row],[Refactored Bundle]],TRUE,FALSE)</f>
        <v>1</v>
      </c>
      <c r="AF35">
        <f>IF(Table16[[#This Row],[Refactored Resolving Time Avg (ns)]]=-1,0,ROUND(LOG10(Table16[[#This Row],[Refactored Resolving Time Sdev (ns)]]/Table16[[#This Row],[Control Resolving Time Sdev (ns)]]),0))</f>
        <v>0</v>
      </c>
      <c r="AG35" t="b">
        <f>IF(Table16[[#This Row],[Same Sdev OoM?]]=0,TRUE,FALSE)</f>
        <v>1</v>
      </c>
      <c r="AH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" s="3">
        <f>Table16[[#This Row],[Control Resolving Time Avg (ms)]]-Table16[[#This Row],[Refactored Resolving Time Avg (ms)]]</f>
        <v>86.34693900000002</v>
      </c>
      <c r="AJ35" s="4">
        <f>Table16[[#This Row],[Absolute Diff?]]/Table16[[#This Row],[Control Resolving Time Avg (ms)]]</f>
        <v>0.10115320351865409</v>
      </c>
    </row>
    <row r="36" spans="1:36" x14ac:dyDescent="0.2">
      <c r="A36" t="s">
        <v>265</v>
      </c>
      <c r="B36" s="3">
        <v>882678652</v>
      </c>
      <c r="C36" s="3">
        <v>807062952</v>
      </c>
      <c r="D36" s="3">
        <v>860116921</v>
      </c>
      <c r="E36" s="3">
        <v>813561818</v>
      </c>
      <c r="F36" s="3">
        <v>839862290</v>
      </c>
      <c r="G36" s="3">
        <v>826743557</v>
      </c>
      <c r="H36" s="3">
        <v>882394573</v>
      </c>
      <c r="I36" s="3">
        <v>844004993</v>
      </c>
      <c r="J36" s="3">
        <v>857814327</v>
      </c>
      <c r="K36" s="3">
        <v>848179192</v>
      </c>
      <c r="L36" s="3">
        <f>AVERAGE(Table16[[#This Row],[Control Resolving Time 1]:[Control Resolving Time 10]])</f>
        <v>846241927.5</v>
      </c>
      <c r="M36" s="3">
        <f>STDEV(Table16[[#This Row],[Control Resolving Time 1]:[Control Resolving Time 10]])</f>
        <v>25806350.033360068</v>
      </c>
      <c r="N36" s="3">
        <f>Table16[[#This Row],[Control Resolving Time Avg (ns)]]/1000000</f>
        <v>846.24192749999997</v>
      </c>
      <c r="O36" s="3">
        <f>Table16[[#This Row],[Control Resolving Time Sdev (ns)]]/1000000</f>
        <v>25.806350033360069</v>
      </c>
      <c r="P36" t="s">
        <v>265</v>
      </c>
      <c r="Q36" s="3">
        <v>853677583</v>
      </c>
      <c r="R36" s="3">
        <v>766573228</v>
      </c>
      <c r="S36" s="3">
        <v>754416779</v>
      </c>
      <c r="T36" s="3">
        <v>724976743</v>
      </c>
      <c r="U36" s="3">
        <v>732393345</v>
      </c>
      <c r="V36" s="3">
        <v>756459684</v>
      </c>
      <c r="W36" s="3">
        <v>742975671</v>
      </c>
      <c r="X36" s="3">
        <v>762360481</v>
      </c>
      <c r="Y36" s="3">
        <v>738616098</v>
      </c>
      <c r="Z36" s="3">
        <v>757085852</v>
      </c>
      <c r="AA36" s="3">
        <f>AVERAGE(Table16[[#This Row],[Refactored Resolving Time 1]:[Refactored Resolving Time 10]])</f>
        <v>758953546.39999998</v>
      </c>
      <c r="AB36" s="3">
        <f>STDEV(Table16[[#This Row],[Refactored Resolving Time 1]:[Refactored Resolving Time 10]])</f>
        <v>35903221.038952947</v>
      </c>
      <c r="AC36" s="3">
        <f>Table16[[#This Row],[Refactored Resolving Time Avg (ns)]]/1000000</f>
        <v>758.95354639999994</v>
      </c>
      <c r="AD36" s="3">
        <f>Table16[[#This Row],[Refactored Resolving Time Sdev (ns)]]/1000000</f>
        <v>35.90322103895295</v>
      </c>
      <c r="AE36" t="b">
        <f>IF(Table16[[#This Row],[Control Bundle]]=Table16[[#This Row],[Refactored Bundle]],TRUE,FALSE)</f>
        <v>1</v>
      </c>
      <c r="AF36">
        <f>IF(Table16[[#This Row],[Refactored Resolving Time Avg (ns)]]=-1,0,ROUND(LOG10(Table16[[#This Row],[Refactored Resolving Time Sdev (ns)]]/Table16[[#This Row],[Control Resolving Time Sdev (ns)]]),0))</f>
        <v>0</v>
      </c>
      <c r="AG36" t="b">
        <f>IF(Table16[[#This Row],[Same Sdev OoM?]]=0,TRUE,FALSE)</f>
        <v>1</v>
      </c>
      <c r="AH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" s="3">
        <f>Table16[[#This Row],[Control Resolving Time Avg (ms)]]-Table16[[#This Row],[Refactored Resolving Time Avg (ms)]]</f>
        <v>87.288381100000038</v>
      </c>
      <c r="AJ36" s="4">
        <f>Table16[[#This Row],[Absolute Diff?]]/Table16[[#This Row],[Control Resolving Time Avg (ms)]]</f>
        <v>0.10314825851027104</v>
      </c>
    </row>
    <row r="37" spans="1:36" x14ac:dyDescent="0.2">
      <c r="A37" t="s">
        <v>290</v>
      </c>
      <c r="B37" s="3">
        <v>887456615</v>
      </c>
      <c r="C37" s="3">
        <v>812098681</v>
      </c>
      <c r="D37" s="3">
        <v>866807767</v>
      </c>
      <c r="E37" s="3">
        <v>817933449</v>
      </c>
      <c r="F37" s="3">
        <v>846320099</v>
      </c>
      <c r="G37" s="3">
        <v>831743448</v>
      </c>
      <c r="H37" s="3">
        <v>888773878</v>
      </c>
      <c r="I37" s="3">
        <v>850320990</v>
      </c>
      <c r="J37" s="3">
        <v>868013524</v>
      </c>
      <c r="K37" s="3">
        <v>854307641</v>
      </c>
      <c r="L37" s="3">
        <f>AVERAGE(Table16[[#This Row],[Control Resolving Time 1]:[Control Resolving Time 10]])</f>
        <v>852377609.20000005</v>
      </c>
      <c r="M37" s="3">
        <f>STDEV(Table16[[#This Row],[Control Resolving Time 1]:[Control Resolving Time 10]])</f>
        <v>26430506.97080002</v>
      </c>
      <c r="N37" s="3">
        <f>Table16[[#This Row],[Control Resolving Time Avg (ns)]]/1000000</f>
        <v>852.37760920000005</v>
      </c>
      <c r="O37" s="3">
        <f>Table16[[#This Row],[Control Resolving Time Sdev (ns)]]/1000000</f>
        <v>26.430506970800021</v>
      </c>
      <c r="P37" t="s">
        <v>290</v>
      </c>
      <c r="Q37" s="3">
        <v>860151368</v>
      </c>
      <c r="R37" s="3">
        <v>772757660</v>
      </c>
      <c r="S37" s="3">
        <v>759688043</v>
      </c>
      <c r="T37" s="3">
        <v>732194572</v>
      </c>
      <c r="U37" s="3">
        <v>738310842</v>
      </c>
      <c r="V37" s="3">
        <v>763473065</v>
      </c>
      <c r="W37" s="3">
        <v>748539047</v>
      </c>
      <c r="X37" s="3">
        <v>775462106</v>
      </c>
      <c r="Y37" s="3">
        <v>744700687</v>
      </c>
      <c r="Z37" s="3">
        <v>761929792</v>
      </c>
      <c r="AA37" s="3">
        <f>AVERAGE(Table16[[#This Row],[Refactored Resolving Time 1]:[Refactored Resolving Time 10]])</f>
        <v>765720718.20000005</v>
      </c>
      <c r="AB37" s="3">
        <f>STDEV(Table16[[#This Row],[Refactored Resolving Time 1]:[Refactored Resolving Time 10]])</f>
        <v>36101296.33474832</v>
      </c>
      <c r="AC37" s="3">
        <f>Table16[[#This Row],[Refactored Resolving Time Avg (ns)]]/1000000</f>
        <v>765.72071820000008</v>
      </c>
      <c r="AD37" s="3">
        <f>Table16[[#This Row],[Refactored Resolving Time Sdev (ns)]]/1000000</f>
        <v>36.101296334748319</v>
      </c>
      <c r="AE37" t="b">
        <f>IF(Table16[[#This Row],[Control Bundle]]=Table16[[#This Row],[Refactored Bundle]],TRUE,FALSE)</f>
        <v>1</v>
      </c>
      <c r="AF37">
        <f>IF(Table16[[#This Row],[Refactored Resolving Time Avg (ns)]]=-1,0,ROUND(LOG10(Table16[[#This Row],[Refactored Resolving Time Sdev (ns)]]/Table16[[#This Row],[Control Resolving Time Sdev (ns)]]),0))</f>
        <v>0</v>
      </c>
      <c r="AG37" t="b">
        <f>IF(Table16[[#This Row],[Same Sdev OoM?]]=0,TRUE,FALSE)</f>
        <v>1</v>
      </c>
      <c r="AH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7" s="5">
        <f>Table16[[#This Row],[Control Resolving Time Avg (ms)]]-Table16[[#This Row],[Refactored Resolving Time Avg (ms)]]</f>
        <v>86.656890999999973</v>
      </c>
      <c r="AJ37" s="6">
        <f>Table16[[#This Row],[Absolute Diff?]]/Table16[[#This Row],[Control Resolving Time Avg (ms)]]</f>
        <v>0.10166490774122035</v>
      </c>
    </row>
    <row r="38" spans="1:36" x14ac:dyDescent="0.2">
      <c r="A38" t="s">
        <v>114</v>
      </c>
      <c r="B38" s="3">
        <v>885533304</v>
      </c>
      <c r="C38" s="3">
        <v>810206988</v>
      </c>
      <c r="D38" s="3">
        <v>864355786</v>
      </c>
      <c r="E38" s="3">
        <v>816200780</v>
      </c>
      <c r="F38" s="3">
        <v>844011122</v>
      </c>
      <c r="G38" s="3">
        <v>829888751</v>
      </c>
      <c r="H38" s="3">
        <v>886418336</v>
      </c>
      <c r="I38" s="3">
        <v>848259264</v>
      </c>
      <c r="J38" s="3">
        <v>862689449</v>
      </c>
      <c r="K38" s="3">
        <v>852447541</v>
      </c>
      <c r="L38" s="3">
        <f>AVERAGE(Table16[[#This Row],[Control Resolving Time 1]:[Control Resolving Time 10]])</f>
        <v>850001132.10000002</v>
      </c>
      <c r="M38" s="3">
        <f>STDEV(Table16[[#This Row],[Control Resolving Time 1]:[Control Resolving Time 10]])</f>
        <v>26100749.832562309</v>
      </c>
      <c r="N38" s="3">
        <f>Table16[[#This Row],[Control Resolving Time Avg (ns)]]/1000000</f>
        <v>850.00113210000006</v>
      </c>
      <c r="O38" s="3">
        <f>Table16[[#This Row],[Control Resolving Time Sdev (ns)]]/1000000</f>
        <v>26.100749832562308</v>
      </c>
      <c r="P38" t="s">
        <v>114</v>
      </c>
      <c r="Q38" s="3">
        <v>858072738</v>
      </c>
      <c r="R38" s="3">
        <v>770742328</v>
      </c>
      <c r="S38" s="3">
        <v>757768123</v>
      </c>
      <c r="T38" s="3">
        <v>730065518</v>
      </c>
      <c r="U38" s="3">
        <v>736455491</v>
      </c>
      <c r="V38" s="3">
        <v>761232856</v>
      </c>
      <c r="W38" s="3">
        <v>746651916</v>
      </c>
      <c r="X38" s="3">
        <v>770136007</v>
      </c>
      <c r="Y38" s="3">
        <v>742500551</v>
      </c>
      <c r="Z38" s="3">
        <v>760163707</v>
      </c>
      <c r="AA38" s="3">
        <f>AVERAGE(Table16[[#This Row],[Refactored Resolving Time 1]:[Refactored Resolving Time 10]])</f>
        <v>763378923.5</v>
      </c>
      <c r="AB38" s="3">
        <f>STDEV(Table16[[#This Row],[Refactored Resolving Time 1]:[Refactored Resolving Time 10]])</f>
        <v>35999342.794413976</v>
      </c>
      <c r="AC38" s="3">
        <f>Table16[[#This Row],[Refactored Resolving Time Avg (ns)]]/1000000</f>
        <v>763.37892350000004</v>
      </c>
      <c r="AD38" s="3">
        <f>Table16[[#This Row],[Refactored Resolving Time Sdev (ns)]]/1000000</f>
        <v>35.999342794413977</v>
      </c>
      <c r="AE38" t="b">
        <f>IF(Table16[[#This Row],[Control Bundle]]=Table16[[#This Row],[Refactored Bundle]],TRUE,FALSE)</f>
        <v>1</v>
      </c>
      <c r="AF38">
        <f>IF(Table16[[#This Row],[Refactored Resolving Time Avg (ns)]]=-1,0,ROUND(LOG10(Table16[[#This Row],[Refactored Resolving Time Sdev (ns)]]/Table16[[#This Row],[Control Resolving Time Sdev (ns)]]),0))</f>
        <v>0</v>
      </c>
      <c r="AG38" t="b">
        <f>IF(Table16[[#This Row],[Same Sdev OoM?]]=0,TRUE,FALSE)</f>
        <v>1</v>
      </c>
      <c r="AH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8" s="3">
        <f>Table16[[#This Row],[Control Resolving Time Avg (ms)]]-Table16[[#This Row],[Refactored Resolving Time Avg (ms)]]</f>
        <v>86.622208600000022</v>
      </c>
      <c r="AJ38" s="4">
        <f>Table16[[#This Row],[Absolute Diff?]]/Table16[[#This Row],[Control Resolving Time Avg (ms)]]</f>
        <v>0.10190834497595608</v>
      </c>
    </row>
    <row r="39" spans="1:36" x14ac:dyDescent="0.2">
      <c r="A39" t="s">
        <v>147</v>
      </c>
      <c r="B39" s="3">
        <v>886409684</v>
      </c>
      <c r="C39" s="3">
        <v>810999581</v>
      </c>
      <c r="D39" s="3">
        <v>865291721</v>
      </c>
      <c r="E39" s="3">
        <v>816882882</v>
      </c>
      <c r="F39" s="3">
        <v>845146757</v>
      </c>
      <c r="G39" s="3">
        <v>830703828</v>
      </c>
      <c r="H39" s="3">
        <v>887304939</v>
      </c>
      <c r="I39" s="3">
        <v>849144037</v>
      </c>
      <c r="J39" s="3">
        <v>866900018</v>
      </c>
      <c r="K39" s="3">
        <v>853287203</v>
      </c>
      <c r="L39" s="3">
        <f>AVERAGE(Table16[[#This Row],[Control Resolving Time 1]:[Control Resolving Time 10]])</f>
        <v>851207065</v>
      </c>
      <c r="M39" s="3">
        <f>STDEV(Table16[[#This Row],[Control Resolving Time 1]:[Control Resolving Time 10]])</f>
        <v>26346856.501648642</v>
      </c>
      <c r="N39" s="3">
        <f>Table16[[#This Row],[Control Resolving Time Avg (ns)]]/1000000</f>
        <v>851.20706499999994</v>
      </c>
      <c r="O39" s="3">
        <f>Table16[[#This Row],[Control Resolving Time Sdev (ns)]]/1000000</f>
        <v>26.346856501648642</v>
      </c>
      <c r="P39" t="s">
        <v>147</v>
      </c>
      <c r="Q39" s="3">
        <v>858970025</v>
      </c>
      <c r="R39" s="3">
        <v>771577547</v>
      </c>
      <c r="S39" s="3">
        <v>758609392</v>
      </c>
      <c r="T39" s="3">
        <v>730928839</v>
      </c>
      <c r="U39" s="3">
        <v>737242787</v>
      </c>
      <c r="V39" s="3">
        <v>762365722</v>
      </c>
      <c r="W39" s="3">
        <v>747471057</v>
      </c>
      <c r="X39" s="3">
        <v>771086460</v>
      </c>
      <c r="Y39" s="3">
        <v>743437517</v>
      </c>
      <c r="Z39" s="3">
        <v>760927480</v>
      </c>
      <c r="AA39" s="3">
        <f>AVERAGE(Table16[[#This Row],[Refactored Resolving Time 1]:[Refactored Resolving Time 10]])</f>
        <v>764261682.60000002</v>
      </c>
      <c r="AB39" s="3">
        <f>STDEV(Table16[[#This Row],[Refactored Resolving Time 1]:[Refactored Resolving Time 10]])</f>
        <v>36014040.015461221</v>
      </c>
      <c r="AC39" s="3">
        <f>Table16[[#This Row],[Refactored Resolving Time Avg (ns)]]/1000000</f>
        <v>764.26168259999997</v>
      </c>
      <c r="AD39" s="3">
        <f>Table16[[#This Row],[Refactored Resolving Time Sdev (ns)]]/1000000</f>
        <v>36.014040015461219</v>
      </c>
      <c r="AE39" t="b">
        <f>IF(Table16[[#This Row],[Control Bundle]]=Table16[[#This Row],[Refactored Bundle]],TRUE,FALSE)</f>
        <v>1</v>
      </c>
      <c r="AF39">
        <f>IF(Table16[[#This Row],[Refactored Resolving Time Avg (ns)]]=-1,0,ROUND(LOG10(Table16[[#This Row],[Refactored Resolving Time Sdev (ns)]]/Table16[[#This Row],[Control Resolving Time Sdev (ns)]]),0))</f>
        <v>0</v>
      </c>
      <c r="AG39" t="b">
        <f>IF(Table16[[#This Row],[Same Sdev OoM?]]=0,TRUE,FALSE)</f>
        <v>1</v>
      </c>
      <c r="AH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9" s="5">
        <f>Table16[[#This Row],[Control Resolving Time Avg (ms)]]-Table16[[#This Row],[Refactored Resolving Time Avg (ms)]]</f>
        <v>86.945382399999971</v>
      </c>
      <c r="AJ39" s="6">
        <f>Table16[[#This Row],[Absolute Diff?]]/Table16[[#This Row],[Control Resolving Time Avg (ms)]]</f>
        <v>0.10214363340605023</v>
      </c>
    </row>
    <row r="40" spans="1:36" x14ac:dyDescent="0.2">
      <c r="A40" t="s">
        <v>167</v>
      </c>
      <c r="B40" s="3">
        <v>-1</v>
      </c>
      <c r="C40" s="3">
        <v>-1</v>
      </c>
      <c r="D40" s="3">
        <v>-1</v>
      </c>
      <c r="E40" s="3">
        <v>-1</v>
      </c>
      <c r="F40" s="3">
        <v>-1</v>
      </c>
      <c r="G40" s="3">
        <v>-1</v>
      </c>
      <c r="H40" s="3">
        <v>-1</v>
      </c>
      <c r="I40" s="3">
        <v>-1</v>
      </c>
      <c r="J40" s="3">
        <v>-1</v>
      </c>
      <c r="K40" s="3">
        <v>-1</v>
      </c>
      <c r="L40" s="3">
        <f>AVERAGE(Table16[[#This Row],[Control Resolving Time 1]:[Control Resolving Time 10]])</f>
        <v>-1</v>
      </c>
      <c r="M40" s="3">
        <f>STDEV(Table16[[#This Row],[Control Resolving Time 1]:[Control Resolving Time 10]])</f>
        <v>0</v>
      </c>
      <c r="N40" s="3">
        <f>Table16[[#This Row],[Control Resolving Time Avg (ns)]]/1000000</f>
        <v>-9.9999999999999995E-7</v>
      </c>
      <c r="O40" s="3">
        <f>Table16[[#This Row],[Control Resolving Time Sdev (ns)]]/1000000</f>
        <v>0</v>
      </c>
      <c r="P40" t="s">
        <v>167</v>
      </c>
      <c r="Q40" s="3">
        <v>-1</v>
      </c>
      <c r="R40" s="3">
        <v>-1</v>
      </c>
      <c r="S40" s="3">
        <v>-1</v>
      </c>
      <c r="T40" s="3">
        <v>-1</v>
      </c>
      <c r="U40" s="3">
        <v>-1</v>
      </c>
      <c r="V40" s="3">
        <v>-1</v>
      </c>
      <c r="W40" s="3">
        <v>-1</v>
      </c>
      <c r="X40" s="3">
        <v>-1</v>
      </c>
      <c r="Y40" s="3">
        <v>-1</v>
      </c>
      <c r="Z40" s="3">
        <v>-1</v>
      </c>
      <c r="AA40" s="3">
        <f>AVERAGE(Table16[[#This Row],[Refactored Resolving Time 1]:[Refactored Resolving Time 10]])</f>
        <v>-1</v>
      </c>
      <c r="AB40" s="3">
        <f>STDEV(Table16[[#This Row],[Refactored Resolving Time 1]:[Refactored Resolving Time 10]])</f>
        <v>0</v>
      </c>
      <c r="AC40" s="3">
        <f>Table16[[#This Row],[Refactored Resolving Time Avg (ns)]]/1000000</f>
        <v>-9.9999999999999995E-7</v>
      </c>
      <c r="AD40" s="3">
        <f>Table16[[#This Row],[Refactored Resolving Time Sdev (ns)]]/1000000</f>
        <v>0</v>
      </c>
      <c r="AE40" t="b">
        <f>IF(Table16[[#This Row],[Control Bundle]]=Table16[[#This Row],[Refactored Bundle]],TRUE,FALSE)</f>
        <v>1</v>
      </c>
      <c r="AF40">
        <f>IF(Table16[[#This Row],[Refactored Resolving Time Avg (ns)]]=-1,0,ROUND(LOG10(Table16[[#This Row],[Refactored Resolving Time Sdev (ns)]]/Table16[[#This Row],[Control Resolving Time Sdev (ns)]]),0))</f>
        <v>0</v>
      </c>
      <c r="AG40" t="b">
        <f>IF(Table16[[#This Row],[Same Sdev OoM?]]=0,TRUE,FALSE)</f>
        <v>1</v>
      </c>
      <c r="AH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40" s="5">
        <f>Table16[[#This Row],[Control Resolving Time Avg (ms)]]-Table16[[#This Row],[Refactored Resolving Time Avg (ms)]]</f>
        <v>0</v>
      </c>
      <c r="AJ40" s="6">
        <f>Table16[[#This Row],[Absolute Diff?]]/Table16[[#This Row],[Control Resolving Time Avg (ms)]]</f>
        <v>0</v>
      </c>
    </row>
    <row r="41" spans="1:36" x14ac:dyDescent="0.2">
      <c r="A41" t="s">
        <v>120</v>
      </c>
      <c r="B41" s="3">
        <v>881519064</v>
      </c>
      <c r="C41" s="3">
        <v>806056905</v>
      </c>
      <c r="D41" s="3">
        <v>858716303</v>
      </c>
      <c r="E41" s="3">
        <v>812783934</v>
      </c>
      <c r="F41" s="3">
        <v>838707183</v>
      </c>
      <c r="G41" s="3">
        <v>825775681</v>
      </c>
      <c r="H41" s="3">
        <v>881259252</v>
      </c>
      <c r="I41" s="3">
        <v>843029906</v>
      </c>
      <c r="J41" s="3">
        <v>856495886</v>
      </c>
      <c r="K41" s="3">
        <v>847008109</v>
      </c>
      <c r="L41" s="3">
        <f>AVERAGE(Table16[[#This Row],[Control Resolving Time 1]:[Control Resolving Time 10]])</f>
        <v>845135222.29999995</v>
      </c>
      <c r="M41" s="3">
        <f>STDEV(Table16[[#This Row],[Control Resolving Time 1]:[Control Resolving Time 10]])</f>
        <v>25690491.580594953</v>
      </c>
      <c r="N41" s="3">
        <f>Table16[[#This Row],[Control Resolving Time Avg (ns)]]/1000000</f>
        <v>845.1352222999999</v>
      </c>
      <c r="O41" s="3">
        <f>Table16[[#This Row],[Control Resolving Time Sdev (ns)]]/1000000</f>
        <v>25.690491580594951</v>
      </c>
      <c r="P41" t="s">
        <v>120</v>
      </c>
      <c r="Q41" s="3">
        <v>852384006</v>
      </c>
      <c r="R41" s="3">
        <v>765703624</v>
      </c>
      <c r="S41" s="3">
        <v>753293372</v>
      </c>
      <c r="T41" s="3">
        <v>723328630</v>
      </c>
      <c r="U41" s="3">
        <v>731215628</v>
      </c>
      <c r="V41" s="3">
        <v>755101490</v>
      </c>
      <c r="W41" s="3">
        <v>741865942</v>
      </c>
      <c r="X41" s="3">
        <v>761262056</v>
      </c>
      <c r="Y41" s="3">
        <v>737414855</v>
      </c>
      <c r="Z41" s="3">
        <v>756114151</v>
      </c>
      <c r="AA41" s="3">
        <f>AVERAGE(Table16[[#This Row],[Refactored Resolving Time 1]:[Refactored Resolving Time 10]])</f>
        <v>757768375.39999998</v>
      </c>
      <c r="AB41" s="3">
        <f>STDEV(Table16[[#This Row],[Refactored Resolving Time 1]:[Refactored Resolving Time 10]])</f>
        <v>35925020.000406183</v>
      </c>
      <c r="AC41" s="3">
        <f>Table16[[#This Row],[Refactored Resolving Time Avg (ns)]]/1000000</f>
        <v>757.76837539999997</v>
      </c>
      <c r="AD41" s="3">
        <f>Table16[[#This Row],[Refactored Resolving Time Sdev (ns)]]/1000000</f>
        <v>35.925020000406185</v>
      </c>
      <c r="AE41" t="b">
        <f>IF(Table16[[#This Row],[Control Bundle]]=Table16[[#This Row],[Refactored Bundle]],TRUE,FALSE)</f>
        <v>1</v>
      </c>
      <c r="AF41">
        <f>IF(Table16[[#This Row],[Refactored Resolving Time Avg (ns)]]=-1,0,ROUND(LOG10(Table16[[#This Row],[Refactored Resolving Time Sdev (ns)]]/Table16[[#This Row],[Control Resolving Time Sdev (ns)]]),0))</f>
        <v>0</v>
      </c>
      <c r="AG41" t="b">
        <f>IF(Table16[[#This Row],[Same Sdev OoM?]]=0,TRUE,FALSE)</f>
        <v>1</v>
      </c>
      <c r="AH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1" s="3">
        <f>Table16[[#This Row],[Control Resolving Time Avg (ms)]]-Table16[[#This Row],[Refactored Resolving Time Avg (ms)]]</f>
        <v>87.366846899999928</v>
      </c>
      <c r="AJ41" s="4">
        <f>Table16[[#This Row],[Absolute Diff?]]/Table16[[#This Row],[Control Resolving Time Avg (ms)]]</f>
        <v>0.1033761753086503</v>
      </c>
    </row>
    <row r="42" spans="1:36" x14ac:dyDescent="0.2">
      <c r="A42" t="s">
        <v>27</v>
      </c>
      <c r="B42" s="3">
        <v>880395476</v>
      </c>
      <c r="C42" s="3">
        <v>804895417</v>
      </c>
      <c r="D42" s="3">
        <v>857412753</v>
      </c>
      <c r="E42" s="3">
        <v>811571820</v>
      </c>
      <c r="F42" s="3">
        <v>837498487</v>
      </c>
      <c r="G42" s="3">
        <v>824604458</v>
      </c>
      <c r="H42" s="3">
        <v>880143197</v>
      </c>
      <c r="I42" s="3">
        <v>841875000</v>
      </c>
      <c r="J42" s="3">
        <v>855193200</v>
      </c>
      <c r="K42" s="3">
        <v>845870325</v>
      </c>
      <c r="L42" s="3">
        <f>AVERAGE(Table16[[#This Row],[Control Resolving Time 1]:[Control Resolving Time 10]])</f>
        <v>843946013.29999995</v>
      </c>
      <c r="M42" s="3">
        <f>STDEV(Table16[[#This Row],[Control Resolving Time 1]:[Control Resolving Time 10]])</f>
        <v>25697703.350415215</v>
      </c>
      <c r="N42" s="3">
        <f>Table16[[#This Row],[Control Resolving Time Avg (ns)]]/1000000</f>
        <v>843.9460133</v>
      </c>
      <c r="O42" s="3">
        <f>Table16[[#This Row],[Control Resolving Time Sdev (ns)]]/1000000</f>
        <v>25.697703350415214</v>
      </c>
      <c r="P42" t="s">
        <v>27</v>
      </c>
      <c r="Q42" s="3">
        <v>851111526</v>
      </c>
      <c r="R42" s="3">
        <v>764123792</v>
      </c>
      <c r="S42" s="3">
        <v>752890334</v>
      </c>
      <c r="T42" s="3">
        <v>719793488</v>
      </c>
      <c r="U42" s="3">
        <v>729792440</v>
      </c>
      <c r="V42" s="3">
        <v>753773840</v>
      </c>
      <c r="W42" s="3">
        <v>740759550</v>
      </c>
      <c r="X42" s="3">
        <v>760009201</v>
      </c>
      <c r="Y42" s="3">
        <v>736118858</v>
      </c>
      <c r="Z42" s="3">
        <v>754983671</v>
      </c>
      <c r="AA42" s="3">
        <f>AVERAGE(Table16[[#This Row],[Refactored Resolving Time 1]:[Refactored Resolving Time 10]])</f>
        <v>756335670</v>
      </c>
      <c r="AB42" s="3">
        <f>STDEV(Table16[[#This Row],[Refactored Resolving Time 1]:[Refactored Resolving Time 10]])</f>
        <v>36160265.017276667</v>
      </c>
      <c r="AC42" s="3">
        <f>Table16[[#This Row],[Refactored Resolving Time Avg (ns)]]/1000000</f>
        <v>756.33567000000005</v>
      </c>
      <c r="AD42" s="3">
        <f>Table16[[#This Row],[Refactored Resolving Time Sdev (ns)]]/1000000</f>
        <v>36.160265017276664</v>
      </c>
      <c r="AE42" t="b">
        <f>IF(Table16[[#This Row],[Control Bundle]]=Table16[[#This Row],[Refactored Bundle]],TRUE,FALSE)</f>
        <v>1</v>
      </c>
      <c r="AF42">
        <f>IF(Table16[[#This Row],[Refactored Resolving Time Avg (ns)]]=-1,0,ROUND(LOG10(Table16[[#This Row],[Refactored Resolving Time Sdev (ns)]]/Table16[[#This Row],[Control Resolving Time Sdev (ns)]]),0))</f>
        <v>0</v>
      </c>
      <c r="AG42" t="b">
        <f>IF(Table16[[#This Row],[Same Sdev OoM?]]=0,TRUE,FALSE)</f>
        <v>1</v>
      </c>
      <c r="AH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2" s="3">
        <f>Table16[[#This Row],[Control Resolving Time Avg (ms)]]-Table16[[#This Row],[Refactored Resolving Time Avg (ms)]]</f>
        <v>87.610343299999954</v>
      </c>
      <c r="AJ42" s="4">
        <f>Table16[[#This Row],[Absolute Diff?]]/Table16[[#This Row],[Control Resolving Time Avg (ms)]]</f>
        <v>0.10381036454858736</v>
      </c>
    </row>
    <row r="43" spans="1:36" x14ac:dyDescent="0.2">
      <c r="A43" t="s">
        <v>309</v>
      </c>
      <c r="B43" s="3">
        <v>875598400</v>
      </c>
      <c r="C43" s="3">
        <v>799328357</v>
      </c>
      <c r="D43" s="3">
        <v>851997034</v>
      </c>
      <c r="E43" s="3">
        <v>805506888</v>
      </c>
      <c r="F43" s="3">
        <v>831492242</v>
      </c>
      <c r="G43" s="3">
        <v>818775850</v>
      </c>
      <c r="H43" s="3">
        <v>873521202</v>
      </c>
      <c r="I43" s="3">
        <v>835724431</v>
      </c>
      <c r="J43" s="3">
        <v>848453938</v>
      </c>
      <c r="K43" s="3">
        <v>834439136</v>
      </c>
      <c r="L43" s="3">
        <f>AVERAGE(Table16[[#This Row],[Control Resolving Time 1]:[Control Resolving Time 10]])</f>
        <v>837483747.79999995</v>
      </c>
      <c r="M43" s="3">
        <f>STDEV(Table16[[#This Row],[Control Resolving Time 1]:[Control Resolving Time 10]])</f>
        <v>25731535.375710722</v>
      </c>
      <c r="N43" s="3">
        <f>Table16[[#This Row],[Control Resolving Time Avg (ns)]]/1000000</f>
        <v>837.48374779999995</v>
      </c>
      <c r="O43" s="3">
        <f>Table16[[#This Row],[Control Resolving Time Sdev (ns)]]/1000000</f>
        <v>25.73153537571072</v>
      </c>
      <c r="P43" t="s">
        <v>309</v>
      </c>
      <c r="Q43" s="3">
        <v>844855945</v>
      </c>
      <c r="R43" s="3">
        <v>756963112</v>
      </c>
      <c r="S43" s="3">
        <v>746571924</v>
      </c>
      <c r="T43" s="3">
        <v>712625532</v>
      </c>
      <c r="U43" s="3">
        <v>723300531</v>
      </c>
      <c r="V43" s="3">
        <v>746658478</v>
      </c>
      <c r="W43" s="3">
        <v>734857279</v>
      </c>
      <c r="X43" s="3">
        <v>751435553</v>
      </c>
      <c r="Y43" s="3">
        <v>730501432</v>
      </c>
      <c r="Z43" s="3">
        <v>748811869</v>
      </c>
      <c r="AA43" s="3">
        <f>AVERAGE(Table16[[#This Row],[Refactored Resolving Time 1]:[Refactored Resolving Time 10]])</f>
        <v>749658165.5</v>
      </c>
      <c r="AB43" s="3">
        <f>STDEV(Table16[[#This Row],[Refactored Resolving Time 1]:[Refactored Resolving Time 10]])</f>
        <v>36194789.865762517</v>
      </c>
      <c r="AC43" s="3">
        <f>Table16[[#This Row],[Refactored Resolving Time Avg (ns)]]/1000000</f>
        <v>749.6581655</v>
      </c>
      <c r="AD43" s="3">
        <f>Table16[[#This Row],[Refactored Resolving Time Sdev (ns)]]/1000000</f>
        <v>36.194789865762516</v>
      </c>
      <c r="AE43" t="b">
        <f>IF(Table16[[#This Row],[Control Bundle]]=Table16[[#This Row],[Refactored Bundle]],TRUE,FALSE)</f>
        <v>1</v>
      </c>
      <c r="AF43">
        <f>IF(Table16[[#This Row],[Refactored Resolving Time Avg (ns)]]=-1,0,ROUND(LOG10(Table16[[#This Row],[Refactored Resolving Time Sdev (ns)]]/Table16[[#This Row],[Control Resolving Time Sdev (ns)]]),0))</f>
        <v>0</v>
      </c>
      <c r="AG43" t="b">
        <f>IF(Table16[[#This Row],[Same Sdev OoM?]]=0,TRUE,FALSE)</f>
        <v>1</v>
      </c>
      <c r="AH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3" s="3">
        <f>Table16[[#This Row],[Control Resolving Time Avg (ms)]]-Table16[[#This Row],[Refactored Resolving Time Avg (ms)]]</f>
        <v>87.825582299999951</v>
      </c>
      <c r="AJ43" s="4">
        <f>Table16[[#This Row],[Absolute Diff?]]/Table16[[#This Row],[Control Resolving Time Avg (ms)]]</f>
        <v>0.10486840196088633</v>
      </c>
    </row>
    <row r="44" spans="1:36" x14ac:dyDescent="0.2">
      <c r="A44" t="s">
        <v>358</v>
      </c>
      <c r="B44" s="3">
        <v>879322369</v>
      </c>
      <c r="C44" s="3">
        <v>803919763</v>
      </c>
      <c r="D44" s="3">
        <v>856471292</v>
      </c>
      <c r="E44" s="3">
        <v>810580591</v>
      </c>
      <c r="F44" s="3">
        <v>836506634</v>
      </c>
      <c r="G44" s="3">
        <v>823410766</v>
      </c>
      <c r="H44" s="3">
        <v>878943110</v>
      </c>
      <c r="I44" s="3">
        <v>840791515</v>
      </c>
      <c r="J44" s="3">
        <v>854078216</v>
      </c>
      <c r="K44" s="3">
        <v>844839973</v>
      </c>
      <c r="L44" s="3">
        <f>AVERAGE(Table16[[#This Row],[Control Resolving Time 1]:[Control Resolving Time 10]])</f>
        <v>842886422.89999998</v>
      </c>
      <c r="M44" s="3">
        <f>STDEV(Table16[[#This Row],[Control Resolving Time 1]:[Control Resolving Time 10]])</f>
        <v>25663945.803398225</v>
      </c>
      <c r="N44" s="3">
        <f>Table16[[#This Row],[Control Resolving Time Avg (ns)]]/1000000</f>
        <v>842.88642289999996</v>
      </c>
      <c r="O44" s="3">
        <f>Table16[[#This Row],[Control Resolving Time Sdev (ns)]]/1000000</f>
        <v>25.663945803398224</v>
      </c>
      <c r="P44" t="s">
        <v>358</v>
      </c>
      <c r="Q44" s="3">
        <v>849981322</v>
      </c>
      <c r="R44" s="3">
        <v>762795910</v>
      </c>
      <c r="S44" s="3">
        <v>751794322</v>
      </c>
      <c r="T44" s="3">
        <v>716772769</v>
      </c>
      <c r="U44" s="3">
        <v>728598973</v>
      </c>
      <c r="V44" s="3">
        <v>752639836</v>
      </c>
      <c r="W44" s="3">
        <v>739874070</v>
      </c>
      <c r="X44" s="3">
        <v>758437615</v>
      </c>
      <c r="Y44" s="3">
        <v>734896526</v>
      </c>
      <c r="Z44" s="3">
        <v>753954396</v>
      </c>
      <c r="AA44" s="3">
        <f>AVERAGE(Table16[[#This Row],[Refactored Resolving Time 1]:[Refactored Resolving Time 10]])</f>
        <v>754974573.89999998</v>
      </c>
      <c r="AB44" s="3">
        <f>STDEV(Table16[[#This Row],[Refactored Resolving Time 1]:[Refactored Resolving Time 10]])</f>
        <v>36365822.398854822</v>
      </c>
      <c r="AC44" s="3">
        <f>Table16[[#This Row],[Refactored Resolving Time Avg (ns)]]/1000000</f>
        <v>754.9745739</v>
      </c>
      <c r="AD44" s="3">
        <f>Table16[[#This Row],[Refactored Resolving Time Sdev (ns)]]/1000000</f>
        <v>36.365822398854824</v>
      </c>
      <c r="AE44" t="b">
        <f>IF(Table16[[#This Row],[Control Bundle]]=Table16[[#This Row],[Refactored Bundle]],TRUE,FALSE)</f>
        <v>1</v>
      </c>
      <c r="AF44">
        <f>IF(Table16[[#This Row],[Refactored Resolving Time Avg (ns)]]=-1,0,ROUND(LOG10(Table16[[#This Row],[Refactored Resolving Time Sdev (ns)]]/Table16[[#This Row],[Control Resolving Time Sdev (ns)]]),0))</f>
        <v>0</v>
      </c>
      <c r="AG44" t="b">
        <f>IF(Table16[[#This Row],[Same Sdev OoM?]]=0,TRUE,FALSE)</f>
        <v>1</v>
      </c>
      <c r="AH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4" s="5">
        <f>Table16[[#This Row],[Control Resolving Time Avg (ms)]]-Table16[[#This Row],[Refactored Resolving Time Avg (ms)]]</f>
        <v>87.911848999999961</v>
      </c>
      <c r="AJ44" s="6">
        <f>Table16[[#This Row],[Absolute Diff?]]/Table16[[#This Row],[Control Resolving Time Avg (ms)]]</f>
        <v>0.10429857049723747</v>
      </c>
    </row>
    <row r="45" spans="1:36" x14ac:dyDescent="0.2">
      <c r="A45" t="s">
        <v>298</v>
      </c>
      <c r="B45" s="3">
        <v>878113070</v>
      </c>
      <c r="C45" s="3">
        <v>802229238</v>
      </c>
      <c r="D45" s="3">
        <v>854857526</v>
      </c>
      <c r="E45" s="3">
        <v>808823217</v>
      </c>
      <c r="F45" s="3">
        <v>834129679</v>
      </c>
      <c r="G45" s="3">
        <v>821828906</v>
      </c>
      <c r="H45" s="3">
        <v>876790221</v>
      </c>
      <c r="I45" s="3">
        <v>839037300</v>
      </c>
      <c r="J45" s="3">
        <v>851927819</v>
      </c>
      <c r="K45" s="3">
        <v>842609476</v>
      </c>
      <c r="L45" s="3">
        <f>AVERAGE(Table16[[#This Row],[Control Resolving Time 1]:[Control Resolving Time 10]])</f>
        <v>841034645.20000005</v>
      </c>
      <c r="M45" s="3">
        <f>STDEV(Table16[[#This Row],[Control Resolving Time 1]:[Control Resolving Time 10]])</f>
        <v>25667636.878776468</v>
      </c>
      <c r="N45" s="3">
        <f>Table16[[#This Row],[Control Resolving Time Avg (ns)]]/1000000</f>
        <v>841.0346452</v>
      </c>
      <c r="O45" s="3">
        <f>Table16[[#This Row],[Control Resolving Time Sdev (ns)]]/1000000</f>
        <v>25.667636878776467</v>
      </c>
      <c r="P45" t="s">
        <v>298</v>
      </c>
      <c r="Q45" s="3">
        <v>847927797</v>
      </c>
      <c r="R45" s="3">
        <v>760685164</v>
      </c>
      <c r="S45" s="3">
        <v>750195787</v>
      </c>
      <c r="T45" s="3">
        <v>715283042</v>
      </c>
      <c r="U45" s="3">
        <v>726494894</v>
      </c>
      <c r="V45" s="3">
        <v>750330477</v>
      </c>
      <c r="W45" s="3">
        <v>737916199</v>
      </c>
      <c r="X45" s="3">
        <v>756113344</v>
      </c>
      <c r="Y45" s="3">
        <v>733154472</v>
      </c>
      <c r="Z45" s="3">
        <v>752456407</v>
      </c>
      <c r="AA45" s="3">
        <f>AVERAGE(Table16[[#This Row],[Refactored Resolving Time 1]:[Refactored Resolving Time 10]])</f>
        <v>753055758.29999995</v>
      </c>
      <c r="AB45" s="3">
        <f>STDEV(Table16[[#This Row],[Refactored Resolving Time 1]:[Refactored Resolving Time 10]])</f>
        <v>36273270.333156385</v>
      </c>
      <c r="AC45" s="3">
        <f>Table16[[#This Row],[Refactored Resolving Time Avg (ns)]]/1000000</f>
        <v>753.05575829999998</v>
      </c>
      <c r="AD45" s="3">
        <f>Table16[[#This Row],[Refactored Resolving Time Sdev (ns)]]/1000000</f>
        <v>36.273270333156383</v>
      </c>
      <c r="AE45" t="b">
        <f>IF(Table16[[#This Row],[Control Bundle]]=Table16[[#This Row],[Refactored Bundle]],TRUE,FALSE)</f>
        <v>1</v>
      </c>
      <c r="AF45">
        <f>IF(Table16[[#This Row],[Refactored Resolving Time Avg (ns)]]=-1,0,ROUND(LOG10(Table16[[#This Row],[Refactored Resolving Time Sdev (ns)]]/Table16[[#This Row],[Control Resolving Time Sdev (ns)]]),0))</f>
        <v>0</v>
      </c>
      <c r="AG45" t="b">
        <f>IF(Table16[[#This Row],[Same Sdev OoM?]]=0,TRUE,FALSE)</f>
        <v>1</v>
      </c>
      <c r="AH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5" s="3">
        <f>Table16[[#This Row],[Control Resolving Time Avg (ms)]]-Table16[[#This Row],[Refactored Resolving Time Avg (ms)]]</f>
        <v>87.97888690000002</v>
      </c>
      <c r="AJ45" s="4">
        <f>Table16[[#This Row],[Absolute Diff?]]/Table16[[#This Row],[Control Resolving Time Avg (ms)]]</f>
        <v>0.10460792239905697</v>
      </c>
    </row>
    <row r="46" spans="1:36" x14ac:dyDescent="0.2">
      <c r="A46" t="s">
        <v>188</v>
      </c>
      <c r="B46" s="3">
        <v>876904290</v>
      </c>
      <c r="C46" s="3">
        <v>800854226</v>
      </c>
      <c r="D46" s="3">
        <v>853585313</v>
      </c>
      <c r="E46" s="3">
        <v>807302527</v>
      </c>
      <c r="F46" s="3">
        <v>832812957</v>
      </c>
      <c r="G46" s="3">
        <v>820430469</v>
      </c>
      <c r="H46" s="3">
        <v>875274068</v>
      </c>
      <c r="I46" s="3">
        <v>837640849</v>
      </c>
      <c r="J46" s="3">
        <v>850464009</v>
      </c>
      <c r="K46" s="3">
        <v>841281448</v>
      </c>
      <c r="L46" s="3">
        <f>AVERAGE(Table16[[#This Row],[Control Resolving Time 1]:[Control Resolving Time 10]])</f>
        <v>839655015.60000002</v>
      </c>
      <c r="M46" s="3">
        <f>STDEV(Table16[[#This Row],[Control Resolving Time 1]:[Control Resolving Time 10]])</f>
        <v>25695647.622541625</v>
      </c>
      <c r="N46" s="3">
        <f>Table16[[#This Row],[Control Resolving Time Avg (ns)]]/1000000</f>
        <v>839.65501560000007</v>
      </c>
      <c r="O46" s="3">
        <f>Table16[[#This Row],[Control Resolving Time Sdev (ns)]]/1000000</f>
        <v>25.695647622541625</v>
      </c>
      <c r="P46" t="s">
        <v>188</v>
      </c>
      <c r="Q46" s="3">
        <v>846491014</v>
      </c>
      <c r="R46" s="3">
        <v>759075330</v>
      </c>
      <c r="S46" s="3">
        <v>749009485</v>
      </c>
      <c r="T46" s="3">
        <v>714034332</v>
      </c>
      <c r="U46" s="3">
        <v>724673135</v>
      </c>
      <c r="V46" s="3">
        <v>748779683</v>
      </c>
      <c r="W46" s="3">
        <v>736539068</v>
      </c>
      <c r="X46" s="3">
        <v>754795943</v>
      </c>
      <c r="Y46" s="3">
        <v>731946204</v>
      </c>
      <c r="Z46" s="3">
        <v>751253615</v>
      </c>
      <c r="AA46" s="3">
        <f>AVERAGE(Table16[[#This Row],[Refactored Resolving Time 1]:[Refactored Resolving Time 10]])</f>
        <v>751659780.89999998</v>
      </c>
      <c r="AB46" s="3">
        <f>STDEV(Table16[[#This Row],[Refactored Resolving Time 1]:[Refactored Resolving Time 10]])</f>
        <v>36262143.085076302</v>
      </c>
      <c r="AC46" s="3">
        <f>Table16[[#This Row],[Refactored Resolving Time Avg (ns)]]/1000000</f>
        <v>751.65978089999999</v>
      </c>
      <c r="AD46" s="3">
        <f>Table16[[#This Row],[Refactored Resolving Time Sdev (ns)]]/1000000</f>
        <v>36.262143085076303</v>
      </c>
      <c r="AE46" t="b">
        <f>IF(Table16[[#This Row],[Control Bundle]]=Table16[[#This Row],[Refactored Bundle]],TRUE,FALSE)</f>
        <v>1</v>
      </c>
      <c r="AF46">
        <f>IF(Table16[[#This Row],[Refactored Resolving Time Avg (ns)]]=-1,0,ROUND(LOG10(Table16[[#This Row],[Refactored Resolving Time Sdev (ns)]]/Table16[[#This Row],[Control Resolving Time Sdev (ns)]]),0))</f>
        <v>0</v>
      </c>
      <c r="AG46" t="b">
        <f>IF(Table16[[#This Row],[Same Sdev OoM?]]=0,TRUE,FALSE)</f>
        <v>1</v>
      </c>
      <c r="AH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6" s="5">
        <f>Table16[[#This Row],[Control Resolving Time Avg (ms)]]-Table16[[#This Row],[Refactored Resolving Time Avg (ms)]]</f>
        <v>87.995234700000083</v>
      </c>
      <c r="AJ46" s="6">
        <f>Table16[[#This Row],[Absolute Diff?]]/Table16[[#This Row],[Control Resolving Time Avg (ms)]]</f>
        <v>0.10479927239774839</v>
      </c>
    </row>
    <row r="47" spans="1:36" x14ac:dyDescent="0.2">
      <c r="A47" t="s">
        <v>364</v>
      </c>
      <c r="B47" s="3">
        <v>874399130</v>
      </c>
      <c r="C47" s="3">
        <v>798230775</v>
      </c>
      <c r="D47" s="3">
        <v>850919909</v>
      </c>
      <c r="E47" s="3">
        <v>798896218</v>
      </c>
      <c r="F47" s="3">
        <v>830459050</v>
      </c>
      <c r="G47" s="3">
        <v>817734140</v>
      </c>
      <c r="H47" s="3">
        <v>872314662</v>
      </c>
      <c r="I47" s="3">
        <v>834661545</v>
      </c>
      <c r="J47" s="3">
        <v>847331958</v>
      </c>
      <c r="K47" s="3">
        <v>833437803</v>
      </c>
      <c r="L47" s="3">
        <f>AVERAGE(Table16[[#This Row],[Control Resolving Time 1]:[Control Resolving Time 10]])</f>
        <v>835838519</v>
      </c>
      <c r="M47" s="3">
        <f>STDEV(Table16[[#This Row],[Control Resolving Time 1]:[Control Resolving Time 10]])</f>
        <v>26499285.390741438</v>
      </c>
      <c r="N47" s="3">
        <f>Table16[[#This Row],[Control Resolving Time Avg (ns)]]/1000000</f>
        <v>835.83851900000002</v>
      </c>
      <c r="O47" s="3">
        <f>Table16[[#This Row],[Control Resolving Time Sdev (ns)]]/1000000</f>
        <v>26.499285390741438</v>
      </c>
      <c r="P47" t="s">
        <v>364</v>
      </c>
      <c r="Q47" s="3">
        <v>843766949</v>
      </c>
      <c r="R47" s="3">
        <v>755862488</v>
      </c>
      <c r="S47" s="3">
        <v>745526661</v>
      </c>
      <c r="T47" s="3">
        <v>711386056</v>
      </c>
      <c r="U47" s="3">
        <v>722321600</v>
      </c>
      <c r="V47" s="3">
        <v>745430109</v>
      </c>
      <c r="W47" s="3">
        <v>733773000</v>
      </c>
      <c r="X47" s="3">
        <v>750373941</v>
      </c>
      <c r="Y47" s="3">
        <v>729254299</v>
      </c>
      <c r="Z47" s="3">
        <v>747765636</v>
      </c>
      <c r="AA47" s="3">
        <f>AVERAGE(Table16[[#This Row],[Refactored Resolving Time 1]:[Refactored Resolving Time 10]])</f>
        <v>748546073.89999998</v>
      </c>
      <c r="AB47" s="3">
        <f>STDEV(Table16[[#This Row],[Refactored Resolving Time 1]:[Refactored Resolving Time 10]])</f>
        <v>36212839.184112355</v>
      </c>
      <c r="AC47" s="3">
        <f>Table16[[#This Row],[Refactored Resolving Time Avg (ns)]]/1000000</f>
        <v>748.54607390000001</v>
      </c>
      <c r="AD47" s="3">
        <f>Table16[[#This Row],[Refactored Resolving Time Sdev (ns)]]/1000000</f>
        <v>36.212839184112354</v>
      </c>
      <c r="AE47" t="b">
        <f>IF(Table16[[#This Row],[Control Bundle]]=Table16[[#This Row],[Refactored Bundle]],TRUE,FALSE)</f>
        <v>1</v>
      </c>
      <c r="AF47">
        <f>IF(Table16[[#This Row],[Refactored Resolving Time Avg (ns)]]=-1,0,ROUND(LOG10(Table16[[#This Row],[Refactored Resolving Time Sdev (ns)]]/Table16[[#This Row],[Control Resolving Time Sdev (ns)]]),0))</f>
        <v>0</v>
      </c>
      <c r="AG47" t="b">
        <f>IF(Table16[[#This Row],[Same Sdev OoM?]]=0,TRUE,FALSE)</f>
        <v>1</v>
      </c>
      <c r="AH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7" s="3">
        <f>Table16[[#This Row],[Control Resolving Time Avg (ms)]]-Table16[[#This Row],[Refactored Resolving Time Avg (ms)]]</f>
        <v>87.292445100000009</v>
      </c>
      <c r="AJ47" s="4">
        <f>Table16[[#This Row],[Absolute Diff?]]/Table16[[#This Row],[Control Resolving Time Avg (ms)]]</f>
        <v>0.10443697330967347</v>
      </c>
    </row>
    <row r="48" spans="1:36" x14ac:dyDescent="0.2">
      <c r="A48" t="s">
        <v>335</v>
      </c>
      <c r="B48" s="3">
        <v>873379776</v>
      </c>
      <c r="C48" s="3">
        <v>797252182</v>
      </c>
      <c r="D48" s="3">
        <v>849813941</v>
      </c>
      <c r="E48" s="3">
        <v>797838246</v>
      </c>
      <c r="F48" s="3">
        <v>829456199</v>
      </c>
      <c r="G48" s="3">
        <v>816673904</v>
      </c>
      <c r="H48" s="3">
        <v>871137862</v>
      </c>
      <c r="I48" s="3">
        <v>833713239</v>
      </c>
      <c r="J48" s="3">
        <v>846253902</v>
      </c>
      <c r="K48" s="3">
        <v>832420552</v>
      </c>
      <c r="L48" s="3">
        <f>AVERAGE(Table16[[#This Row],[Control Resolving Time 1]:[Control Resolving Time 10]])</f>
        <v>834793980.29999995</v>
      </c>
      <c r="M48" s="3">
        <f>STDEV(Table16[[#This Row],[Control Resolving Time 1]:[Control Resolving Time 10]])</f>
        <v>26468878.049623795</v>
      </c>
      <c r="N48" s="3">
        <f>Table16[[#This Row],[Control Resolving Time Avg (ns)]]/1000000</f>
        <v>834.79398029999993</v>
      </c>
      <c r="O48" s="3">
        <f>Table16[[#This Row],[Control Resolving Time Sdev (ns)]]/1000000</f>
        <v>26.468878049623793</v>
      </c>
      <c r="P48" t="s">
        <v>335</v>
      </c>
      <c r="Q48" s="3">
        <v>842851804</v>
      </c>
      <c r="R48" s="3">
        <v>754991161</v>
      </c>
      <c r="S48" s="3">
        <v>744539224</v>
      </c>
      <c r="T48" s="3">
        <v>710156437</v>
      </c>
      <c r="U48" s="3">
        <v>721471470</v>
      </c>
      <c r="V48" s="3">
        <v>744528511</v>
      </c>
      <c r="W48" s="3">
        <v>732802999</v>
      </c>
      <c r="X48" s="3">
        <v>748889541</v>
      </c>
      <c r="Y48" s="3">
        <v>728301694</v>
      </c>
      <c r="Z48" s="3">
        <v>746882363</v>
      </c>
      <c r="AA48" s="3">
        <f>AVERAGE(Table16[[#This Row],[Refactored Resolving Time 1]:[Refactored Resolving Time 10]])</f>
        <v>747541520.39999998</v>
      </c>
      <c r="AB48" s="3">
        <f>STDEV(Table16[[#This Row],[Refactored Resolving Time 1]:[Refactored Resolving Time 10]])</f>
        <v>36246958.315238021</v>
      </c>
      <c r="AC48" s="3">
        <f>Table16[[#This Row],[Refactored Resolving Time Avg (ns)]]/1000000</f>
        <v>747.54152039999997</v>
      </c>
      <c r="AD48" s="3">
        <f>Table16[[#This Row],[Refactored Resolving Time Sdev (ns)]]/1000000</f>
        <v>36.246958315238018</v>
      </c>
      <c r="AE48" t="b">
        <f>IF(Table16[[#This Row],[Control Bundle]]=Table16[[#This Row],[Refactored Bundle]],TRUE,FALSE)</f>
        <v>1</v>
      </c>
      <c r="AF48">
        <f>IF(Table16[[#This Row],[Refactored Resolving Time Avg (ns)]]=-1,0,ROUND(LOG10(Table16[[#This Row],[Refactored Resolving Time Sdev (ns)]]/Table16[[#This Row],[Control Resolving Time Sdev (ns)]]),0))</f>
        <v>0</v>
      </c>
      <c r="AG48" t="b">
        <f>IF(Table16[[#This Row],[Same Sdev OoM?]]=0,TRUE,FALSE)</f>
        <v>1</v>
      </c>
      <c r="AH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8" s="3">
        <f>Table16[[#This Row],[Control Resolving Time Avg (ms)]]-Table16[[#This Row],[Refactored Resolving Time Avg (ms)]]</f>
        <v>87.252459899999963</v>
      </c>
      <c r="AJ48" s="4">
        <f>Table16[[#This Row],[Absolute Diff?]]/Table16[[#This Row],[Control Resolving Time Avg (ms)]]</f>
        <v>0.10451975212931464</v>
      </c>
    </row>
    <row r="49" spans="1:36" x14ac:dyDescent="0.2">
      <c r="A49" t="s">
        <v>21</v>
      </c>
      <c r="B49" s="3">
        <v>872213968</v>
      </c>
      <c r="C49" s="3">
        <v>796119244</v>
      </c>
      <c r="D49" s="3">
        <v>848255766</v>
      </c>
      <c r="E49" s="3">
        <v>796677440</v>
      </c>
      <c r="F49" s="3">
        <v>828330795</v>
      </c>
      <c r="G49" s="3">
        <v>815564216</v>
      </c>
      <c r="H49" s="3">
        <v>869906920</v>
      </c>
      <c r="I49" s="3">
        <v>832581963</v>
      </c>
      <c r="J49" s="3">
        <v>845204196</v>
      </c>
      <c r="K49" s="3">
        <v>831258611</v>
      </c>
      <c r="L49" s="3">
        <f>AVERAGE(Table16[[#This Row],[Control Resolving Time 1]:[Control Resolving Time 10]])</f>
        <v>833611311.89999998</v>
      </c>
      <c r="M49" s="3">
        <f>STDEV(Table16[[#This Row],[Control Resolving Time 1]:[Control Resolving Time 10]])</f>
        <v>26428800.707957231</v>
      </c>
      <c r="N49" s="3">
        <f>Table16[[#This Row],[Control Resolving Time Avg (ns)]]/1000000</f>
        <v>833.61131190000003</v>
      </c>
      <c r="O49" s="3">
        <f>Table16[[#This Row],[Control Resolving Time Sdev (ns)]]/1000000</f>
        <v>26.42880070795723</v>
      </c>
      <c r="P49" t="s">
        <v>21</v>
      </c>
      <c r="Q49" s="3">
        <v>841653578</v>
      </c>
      <c r="R49" s="3">
        <v>753844987</v>
      </c>
      <c r="S49" s="3">
        <v>743251350</v>
      </c>
      <c r="T49" s="3">
        <v>708719258</v>
      </c>
      <c r="U49" s="3">
        <v>720177736</v>
      </c>
      <c r="V49" s="3">
        <v>743248981</v>
      </c>
      <c r="W49" s="3">
        <v>731633785</v>
      </c>
      <c r="X49" s="3">
        <v>744821132</v>
      </c>
      <c r="Y49" s="3">
        <v>724976484</v>
      </c>
      <c r="Z49" s="3">
        <v>745832318</v>
      </c>
      <c r="AA49" s="3">
        <f>AVERAGE(Table16[[#This Row],[Refactored Resolving Time 1]:[Refactored Resolving Time 10]])</f>
        <v>745815960.89999998</v>
      </c>
      <c r="AB49" s="3">
        <f>STDEV(Table16[[#This Row],[Refactored Resolving Time 1]:[Refactored Resolving Time 10]])</f>
        <v>36411799.875084929</v>
      </c>
      <c r="AC49" s="3">
        <f>Table16[[#This Row],[Refactored Resolving Time Avg (ns)]]/1000000</f>
        <v>745.81596089999994</v>
      </c>
      <c r="AD49" s="3">
        <f>Table16[[#This Row],[Refactored Resolving Time Sdev (ns)]]/1000000</f>
        <v>36.411799875084931</v>
      </c>
      <c r="AE49" t="b">
        <f>IF(Table16[[#This Row],[Control Bundle]]=Table16[[#This Row],[Refactored Bundle]],TRUE,FALSE)</f>
        <v>1</v>
      </c>
      <c r="AF49">
        <f>IF(Table16[[#This Row],[Refactored Resolving Time Avg (ns)]]=-1,0,ROUND(LOG10(Table16[[#This Row],[Refactored Resolving Time Sdev (ns)]]/Table16[[#This Row],[Control Resolving Time Sdev (ns)]]),0))</f>
        <v>0</v>
      </c>
      <c r="AG49" t="b">
        <f>IF(Table16[[#This Row],[Same Sdev OoM?]]=0,TRUE,FALSE)</f>
        <v>1</v>
      </c>
      <c r="AH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49" s="3">
        <f>Table16[[#This Row],[Control Resolving Time Avg (ms)]]-Table16[[#This Row],[Refactored Resolving Time Avg (ms)]]</f>
        <v>87.795351000000096</v>
      </c>
      <c r="AJ49" s="4">
        <f>Table16[[#This Row],[Absolute Diff?]]/Table16[[#This Row],[Control Resolving Time Avg (ms)]]</f>
        <v>0.10531928939387043</v>
      </c>
    </row>
    <row r="50" spans="1:36" x14ac:dyDescent="0.2">
      <c r="A50" t="s">
        <v>33</v>
      </c>
      <c r="B50" s="3">
        <v>861092700</v>
      </c>
      <c r="C50" s="3">
        <v>787531671</v>
      </c>
      <c r="D50" s="3">
        <v>837925366</v>
      </c>
      <c r="E50" s="3">
        <v>786609011</v>
      </c>
      <c r="F50" s="3">
        <v>816466657</v>
      </c>
      <c r="G50" s="3">
        <v>801893618</v>
      </c>
      <c r="H50" s="3">
        <v>859337482</v>
      </c>
      <c r="I50" s="3">
        <v>822027526</v>
      </c>
      <c r="J50" s="3">
        <v>829929321</v>
      </c>
      <c r="K50" s="3">
        <v>819545667</v>
      </c>
      <c r="L50" s="3">
        <f>AVERAGE(Table16[[#This Row],[Control Resolving Time 1]:[Control Resolving Time 10]])</f>
        <v>822235901.89999998</v>
      </c>
      <c r="M50" s="3">
        <f>STDEV(Table16[[#This Row],[Control Resolving Time 1]:[Control Resolving Time 10]])</f>
        <v>26076295.043098658</v>
      </c>
      <c r="N50" s="3">
        <f>Table16[[#This Row],[Control Resolving Time Avg (ns)]]/1000000</f>
        <v>822.23590189999993</v>
      </c>
      <c r="O50" s="3">
        <f>Table16[[#This Row],[Control Resolving Time Sdev (ns)]]/1000000</f>
        <v>26.076295043098657</v>
      </c>
      <c r="P50" t="s">
        <v>33</v>
      </c>
      <c r="Q50" s="3">
        <v>829855856</v>
      </c>
      <c r="R50" s="3">
        <v>742993919</v>
      </c>
      <c r="S50" s="3">
        <v>727548676</v>
      </c>
      <c r="T50" s="3">
        <v>693578697</v>
      </c>
      <c r="U50" s="3">
        <v>708779379</v>
      </c>
      <c r="V50" s="3">
        <v>731144831</v>
      </c>
      <c r="W50" s="3">
        <v>719893071</v>
      </c>
      <c r="X50" s="3">
        <v>733793246</v>
      </c>
      <c r="Y50" s="3">
        <v>713086721</v>
      </c>
      <c r="Z50" s="3">
        <v>734285394</v>
      </c>
      <c r="AA50" s="3">
        <f>AVERAGE(Table16[[#This Row],[Refactored Resolving Time 1]:[Refactored Resolving Time 10]])</f>
        <v>733495979</v>
      </c>
      <c r="AB50" s="3">
        <f>STDEV(Table16[[#This Row],[Refactored Resolving Time 1]:[Refactored Resolving Time 10]])</f>
        <v>36852443.382429436</v>
      </c>
      <c r="AC50" s="3">
        <f>Table16[[#This Row],[Refactored Resolving Time Avg (ns)]]/1000000</f>
        <v>733.49597900000003</v>
      </c>
      <c r="AD50" s="3">
        <f>Table16[[#This Row],[Refactored Resolving Time Sdev (ns)]]/1000000</f>
        <v>36.852443382429435</v>
      </c>
      <c r="AE50" t="b">
        <f>IF(Table16[[#This Row],[Control Bundle]]=Table16[[#This Row],[Refactored Bundle]],TRUE,FALSE)</f>
        <v>1</v>
      </c>
      <c r="AF50">
        <f>IF(Table16[[#This Row],[Refactored Resolving Time Avg (ns)]]=-1,0,ROUND(LOG10(Table16[[#This Row],[Refactored Resolving Time Sdev (ns)]]/Table16[[#This Row],[Control Resolving Time Sdev (ns)]]),0))</f>
        <v>0</v>
      </c>
      <c r="AG50" t="b">
        <f>IF(Table16[[#This Row],[Same Sdev OoM?]]=0,TRUE,FALSE)</f>
        <v>1</v>
      </c>
      <c r="AH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50" s="3">
        <f>Table16[[#This Row],[Control Resolving Time Avg (ms)]]-Table16[[#This Row],[Refactored Resolving Time Avg (ms)]]</f>
        <v>88.739922899999897</v>
      </c>
      <c r="AJ50" s="4">
        <f>Table16[[#This Row],[Absolute Diff?]]/Table16[[#This Row],[Control Resolving Time Avg (ms)]]</f>
        <v>0.10792513765811264</v>
      </c>
    </row>
    <row r="51" spans="1:36" x14ac:dyDescent="0.2">
      <c r="A51" t="s">
        <v>175</v>
      </c>
      <c r="B51" s="3">
        <v>-1</v>
      </c>
      <c r="C51" s="3">
        <v>-1</v>
      </c>
      <c r="D51" s="3">
        <v>-1</v>
      </c>
      <c r="E51" s="3">
        <v>-1</v>
      </c>
      <c r="F51" s="3">
        <v>-1</v>
      </c>
      <c r="G51" s="3">
        <v>-1</v>
      </c>
      <c r="H51" s="3">
        <v>-1</v>
      </c>
      <c r="I51" s="3">
        <v>-1</v>
      </c>
      <c r="J51" s="3">
        <v>-1</v>
      </c>
      <c r="K51" s="3">
        <v>-1</v>
      </c>
      <c r="L51" s="3">
        <f>AVERAGE(Table16[[#This Row],[Control Resolving Time 1]:[Control Resolving Time 10]])</f>
        <v>-1</v>
      </c>
      <c r="M51" s="3">
        <f>STDEV(Table16[[#This Row],[Control Resolving Time 1]:[Control Resolving Time 10]])</f>
        <v>0</v>
      </c>
      <c r="N51" s="3">
        <f>Table16[[#This Row],[Control Resolving Time Avg (ns)]]/1000000</f>
        <v>-9.9999999999999995E-7</v>
      </c>
      <c r="O51" s="3">
        <f>Table16[[#This Row],[Control Resolving Time Sdev (ns)]]/1000000</f>
        <v>0</v>
      </c>
      <c r="P51" t="s">
        <v>175</v>
      </c>
      <c r="Q51" s="3">
        <v>-1</v>
      </c>
      <c r="R51" s="3">
        <v>-1</v>
      </c>
      <c r="S51" s="3">
        <v>-1</v>
      </c>
      <c r="T51" s="3">
        <v>-1</v>
      </c>
      <c r="U51" s="3">
        <v>-1</v>
      </c>
      <c r="V51" s="3">
        <v>-1</v>
      </c>
      <c r="W51" s="3">
        <v>-1</v>
      </c>
      <c r="X51" s="3">
        <v>-1</v>
      </c>
      <c r="Y51" s="3">
        <v>-1</v>
      </c>
      <c r="Z51" s="3">
        <v>-1</v>
      </c>
      <c r="AA51" s="3">
        <f>AVERAGE(Table16[[#This Row],[Refactored Resolving Time 1]:[Refactored Resolving Time 10]])</f>
        <v>-1</v>
      </c>
      <c r="AB51" s="3">
        <f>STDEV(Table16[[#This Row],[Refactored Resolving Time 1]:[Refactored Resolving Time 10]])</f>
        <v>0</v>
      </c>
      <c r="AC51" s="3">
        <f>Table16[[#This Row],[Refactored Resolving Time Avg (ns)]]/1000000</f>
        <v>-9.9999999999999995E-7</v>
      </c>
      <c r="AD51" s="3">
        <f>Table16[[#This Row],[Refactored Resolving Time Sdev (ns)]]/1000000</f>
        <v>0</v>
      </c>
      <c r="AE51" t="b">
        <f>IF(Table16[[#This Row],[Control Bundle]]=Table16[[#This Row],[Refactored Bundle]],TRUE,FALSE)</f>
        <v>1</v>
      </c>
      <c r="AF51">
        <f>IF(Table16[[#This Row],[Refactored Resolving Time Avg (ns)]]=-1,0,ROUND(LOG10(Table16[[#This Row],[Refactored Resolving Time Sdev (ns)]]/Table16[[#This Row],[Control Resolving Time Sdev (ns)]]),0))</f>
        <v>0</v>
      </c>
      <c r="AG51" t="b">
        <f>IF(Table16[[#This Row],[Same Sdev OoM?]]=0,TRUE,FALSE)</f>
        <v>1</v>
      </c>
      <c r="AH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1" s="3">
        <f>Table16[[#This Row],[Control Resolving Time Avg (ms)]]-Table16[[#This Row],[Refactored Resolving Time Avg (ms)]]</f>
        <v>0</v>
      </c>
      <c r="AJ51" s="4">
        <f>Table16[[#This Row],[Absolute Diff?]]/Table16[[#This Row],[Control Resolving Time Avg (ms)]]</f>
        <v>0</v>
      </c>
    </row>
    <row r="52" spans="1:36" x14ac:dyDescent="0.2">
      <c r="A52" t="s">
        <v>32</v>
      </c>
      <c r="B52" s="3">
        <v>-1</v>
      </c>
      <c r="C52" s="3">
        <v>-1</v>
      </c>
      <c r="D52" s="3">
        <v>-1</v>
      </c>
      <c r="E52" s="3">
        <v>-1</v>
      </c>
      <c r="F52" s="3">
        <v>-1</v>
      </c>
      <c r="G52" s="3">
        <v>-1</v>
      </c>
      <c r="H52" s="3">
        <v>-1</v>
      </c>
      <c r="I52" s="3">
        <v>-1</v>
      </c>
      <c r="J52" s="3">
        <v>-1</v>
      </c>
      <c r="K52" s="3">
        <v>-1</v>
      </c>
      <c r="L52" s="3">
        <f>AVERAGE(Table16[[#This Row],[Control Resolving Time 1]:[Control Resolving Time 10]])</f>
        <v>-1</v>
      </c>
      <c r="M52" s="3">
        <f>STDEV(Table16[[#This Row],[Control Resolving Time 1]:[Control Resolving Time 10]])</f>
        <v>0</v>
      </c>
      <c r="N52" s="3">
        <f>Table16[[#This Row],[Control Resolving Time Avg (ns)]]/1000000</f>
        <v>-9.9999999999999995E-7</v>
      </c>
      <c r="O52" s="3">
        <f>Table16[[#This Row],[Control Resolving Time Sdev (ns)]]/1000000</f>
        <v>0</v>
      </c>
      <c r="P52" t="s">
        <v>32</v>
      </c>
      <c r="Q52" s="3">
        <v>-1</v>
      </c>
      <c r="R52" s="3">
        <v>-1</v>
      </c>
      <c r="S52" s="3">
        <v>-1</v>
      </c>
      <c r="T52" s="3">
        <v>-1</v>
      </c>
      <c r="U52" s="3">
        <v>-1</v>
      </c>
      <c r="V52" s="3">
        <v>-1</v>
      </c>
      <c r="W52" s="3">
        <v>-1</v>
      </c>
      <c r="X52" s="3">
        <v>-1</v>
      </c>
      <c r="Y52" s="3">
        <v>-1</v>
      </c>
      <c r="Z52" s="3">
        <v>-1</v>
      </c>
      <c r="AA52" s="3">
        <f>AVERAGE(Table16[[#This Row],[Refactored Resolving Time 1]:[Refactored Resolving Time 10]])</f>
        <v>-1</v>
      </c>
      <c r="AB52" s="3">
        <f>STDEV(Table16[[#This Row],[Refactored Resolving Time 1]:[Refactored Resolving Time 10]])</f>
        <v>0</v>
      </c>
      <c r="AC52" s="3">
        <f>Table16[[#This Row],[Refactored Resolving Time Avg (ns)]]/1000000</f>
        <v>-9.9999999999999995E-7</v>
      </c>
      <c r="AD52" s="3">
        <f>Table16[[#This Row],[Refactored Resolving Time Sdev (ns)]]/1000000</f>
        <v>0</v>
      </c>
      <c r="AE52" t="b">
        <f>IF(Table16[[#This Row],[Control Bundle]]=Table16[[#This Row],[Refactored Bundle]],TRUE,FALSE)</f>
        <v>1</v>
      </c>
      <c r="AF52">
        <f>IF(Table16[[#This Row],[Refactored Resolving Time Avg (ns)]]=-1,0,ROUND(LOG10(Table16[[#This Row],[Refactored Resolving Time Sdev (ns)]]/Table16[[#This Row],[Control Resolving Time Sdev (ns)]]),0))</f>
        <v>0</v>
      </c>
      <c r="AG52" t="b">
        <f>IF(Table16[[#This Row],[Same Sdev OoM?]]=0,TRUE,FALSE)</f>
        <v>1</v>
      </c>
      <c r="AH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2" s="3">
        <f>Table16[[#This Row],[Control Resolving Time Avg (ms)]]-Table16[[#This Row],[Refactored Resolving Time Avg (ms)]]</f>
        <v>0</v>
      </c>
      <c r="AJ52" s="4">
        <f>Table16[[#This Row],[Absolute Diff?]]/Table16[[#This Row],[Control Resolving Time Avg (ms)]]</f>
        <v>0</v>
      </c>
    </row>
    <row r="53" spans="1:36" x14ac:dyDescent="0.2">
      <c r="A53" t="s">
        <v>252</v>
      </c>
      <c r="B53" s="3">
        <v>-1</v>
      </c>
      <c r="C53" s="3">
        <v>-1</v>
      </c>
      <c r="D53" s="3">
        <v>-1</v>
      </c>
      <c r="E53" s="3">
        <v>-1</v>
      </c>
      <c r="F53" s="3">
        <v>-1</v>
      </c>
      <c r="G53" s="3">
        <v>-1</v>
      </c>
      <c r="H53" s="3">
        <v>-1</v>
      </c>
      <c r="I53" s="3">
        <v>-1</v>
      </c>
      <c r="J53" s="3">
        <v>-1</v>
      </c>
      <c r="K53" s="3">
        <v>-1</v>
      </c>
      <c r="L53" s="3">
        <f>AVERAGE(Table16[[#This Row],[Control Resolving Time 1]:[Control Resolving Time 10]])</f>
        <v>-1</v>
      </c>
      <c r="M53" s="3">
        <f>STDEV(Table16[[#This Row],[Control Resolving Time 1]:[Control Resolving Time 10]])</f>
        <v>0</v>
      </c>
      <c r="N53" s="3">
        <f>Table16[[#This Row],[Control Resolving Time Avg (ns)]]/1000000</f>
        <v>-9.9999999999999995E-7</v>
      </c>
      <c r="O53" s="3">
        <f>Table16[[#This Row],[Control Resolving Time Sdev (ns)]]/1000000</f>
        <v>0</v>
      </c>
      <c r="P53" t="s">
        <v>252</v>
      </c>
      <c r="Q53" s="3">
        <v>-1</v>
      </c>
      <c r="R53" s="3">
        <v>-1</v>
      </c>
      <c r="S53" s="3">
        <v>-1</v>
      </c>
      <c r="T53" s="3">
        <v>-1</v>
      </c>
      <c r="U53" s="3">
        <v>-1</v>
      </c>
      <c r="V53" s="3">
        <v>-1</v>
      </c>
      <c r="W53" s="3">
        <v>-1</v>
      </c>
      <c r="X53" s="3">
        <v>-1</v>
      </c>
      <c r="Y53" s="3">
        <v>-1</v>
      </c>
      <c r="Z53" s="3">
        <v>-1</v>
      </c>
      <c r="AA53" s="3">
        <f>AVERAGE(Table16[[#This Row],[Refactored Resolving Time 1]:[Refactored Resolving Time 10]])</f>
        <v>-1</v>
      </c>
      <c r="AB53" s="3">
        <f>STDEV(Table16[[#This Row],[Refactored Resolving Time 1]:[Refactored Resolving Time 10]])</f>
        <v>0</v>
      </c>
      <c r="AC53" s="3">
        <f>Table16[[#This Row],[Refactored Resolving Time Avg (ns)]]/1000000</f>
        <v>-9.9999999999999995E-7</v>
      </c>
      <c r="AD53" s="3">
        <f>Table16[[#This Row],[Refactored Resolving Time Sdev (ns)]]/1000000</f>
        <v>0</v>
      </c>
      <c r="AE53" t="b">
        <f>IF(Table16[[#This Row],[Control Bundle]]=Table16[[#This Row],[Refactored Bundle]],TRUE,FALSE)</f>
        <v>1</v>
      </c>
      <c r="AF53">
        <f>IF(Table16[[#This Row],[Refactored Resolving Time Avg (ns)]]=-1,0,ROUND(LOG10(Table16[[#This Row],[Refactored Resolving Time Sdev (ns)]]/Table16[[#This Row],[Control Resolving Time Sdev (ns)]]),0))</f>
        <v>0</v>
      </c>
      <c r="AG53" t="b">
        <f>IF(Table16[[#This Row],[Same Sdev OoM?]]=0,TRUE,FALSE)</f>
        <v>1</v>
      </c>
      <c r="AH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3" s="3">
        <f>Table16[[#This Row],[Control Resolving Time Avg (ms)]]-Table16[[#This Row],[Refactored Resolving Time Avg (ms)]]</f>
        <v>0</v>
      </c>
      <c r="AJ53" s="4">
        <f>Table16[[#This Row],[Absolute Diff?]]/Table16[[#This Row],[Control Resolving Time Avg (ms)]]</f>
        <v>0</v>
      </c>
    </row>
    <row r="54" spans="1:36" x14ac:dyDescent="0.2">
      <c r="A54" t="s">
        <v>316</v>
      </c>
      <c r="B54" s="3">
        <v>-1</v>
      </c>
      <c r="C54" s="3">
        <v>-1</v>
      </c>
      <c r="D54" s="3">
        <v>-1</v>
      </c>
      <c r="E54" s="3">
        <v>-1</v>
      </c>
      <c r="F54" s="3">
        <v>-1</v>
      </c>
      <c r="G54" s="3">
        <v>-1</v>
      </c>
      <c r="H54" s="3">
        <v>-1</v>
      </c>
      <c r="I54" s="3">
        <v>-1</v>
      </c>
      <c r="J54" s="3">
        <v>-1</v>
      </c>
      <c r="K54" s="3">
        <v>-1</v>
      </c>
      <c r="L54" s="3">
        <f>AVERAGE(Table16[[#This Row],[Control Resolving Time 1]:[Control Resolving Time 10]])</f>
        <v>-1</v>
      </c>
      <c r="M54" s="3">
        <f>STDEV(Table16[[#This Row],[Control Resolving Time 1]:[Control Resolving Time 10]])</f>
        <v>0</v>
      </c>
      <c r="N54" s="3">
        <f>Table16[[#This Row],[Control Resolving Time Avg (ns)]]/1000000</f>
        <v>-9.9999999999999995E-7</v>
      </c>
      <c r="O54" s="3">
        <f>Table16[[#This Row],[Control Resolving Time Sdev (ns)]]/1000000</f>
        <v>0</v>
      </c>
      <c r="P54" t="s">
        <v>316</v>
      </c>
      <c r="Q54" s="3">
        <v>-1</v>
      </c>
      <c r="R54" s="3">
        <v>-1</v>
      </c>
      <c r="S54" s="3">
        <v>-1</v>
      </c>
      <c r="T54" s="3">
        <v>-1</v>
      </c>
      <c r="U54" s="3">
        <v>-1</v>
      </c>
      <c r="V54" s="3">
        <v>-1</v>
      </c>
      <c r="W54" s="3">
        <v>-1</v>
      </c>
      <c r="X54" s="3">
        <v>-1</v>
      </c>
      <c r="Y54" s="3">
        <v>-1</v>
      </c>
      <c r="Z54" s="3">
        <v>-1</v>
      </c>
      <c r="AA54" s="3">
        <f>AVERAGE(Table16[[#This Row],[Refactored Resolving Time 1]:[Refactored Resolving Time 10]])</f>
        <v>-1</v>
      </c>
      <c r="AB54" s="3">
        <f>STDEV(Table16[[#This Row],[Refactored Resolving Time 1]:[Refactored Resolving Time 10]])</f>
        <v>0</v>
      </c>
      <c r="AC54" s="3">
        <f>Table16[[#This Row],[Refactored Resolving Time Avg (ns)]]/1000000</f>
        <v>-9.9999999999999995E-7</v>
      </c>
      <c r="AD54" s="3">
        <f>Table16[[#This Row],[Refactored Resolving Time Sdev (ns)]]/1000000</f>
        <v>0</v>
      </c>
      <c r="AE54" t="b">
        <f>IF(Table16[[#This Row],[Control Bundle]]=Table16[[#This Row],[Refactored Bundle]],TRUE,FALSE)</f>
        <v>1</v>
      </c>
      <c r="AF54">
        <f>IF(Table16[[#This Row],[Refactored Resolving Time Avg (ns)]]=-1,0,ROUND(LOG10(Table16[[#This Row],[Refactored Resolving Time Sdev (ns)]]/Table16[[#This Row],[Control Resolving Time Sdev (ns)]]),0))</f>
        <v>0</v>
      </c>
      <c r="AG54" t="b">
        <f>IF(Table16[[#This Row],[Same Sdev OoM?]]=0,TRUE,FALSE)</f>
        <v>1</v>
      </c>
      <c r="AH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4" s="3">
        <f>Table16[[#This Row],[Control Resolving Time Avg (ms)]]-Table16[[#This Row],[Refactored Resolving Time Avg (ms)]]</f>
        <v>0</v>
      </c>
      <c r="AJ54" s="4">
        <f>Table16[[#This Row],[Absolute Diff?]]/Table16[[#This Row],[Control Resolving Time Avg (ms)]]</f>
        <v>0</v>
      </c>
    </row>
    <row r="55" spans="1:36" x14ac:dyDescent="0.2">
      <c r="A55" t="s">
        <v>205</v>
      </c>
      <c r="B55" s="3">
        <v>-1</v>
      </c>
      <c r="C55" s="3">
        <v>-1</v>
      </c>
      <c r="D55" s="3">
        <v>-1</v>
      </c>
      <c r="E55" s="3">
        <v>-1</v>
      </c>
      <c r="F55" s="3">
        <v>-1</v>
      </c>
      <c r="G55" s="3">
        <v>-1</v>
      </c>
      <c r="H55" s="3">
        <v>-1</v>
      </c>
      <c r="I55" s="3">
        <v>-1</v>
      </c>
      <c r="J55" s="3">
        <v>-1</v>
      </c>
      <c r="K55" s="3">
        <v>-1</v>
      </c>
      <c r="L55" s="3">
        <f>AVERAGE(Table16[[#This Row],[Control Resolving Time 1]:[Control Resolving Time 10]])</f>
        <v>-1</v>
      </c>
      <c r="M55" s="3">
        <f>STDEV(Table16[[#This Row],[Control Resolving Time 1]:[Control Resolving Time 10]])</f>
        <v>0</v>
      </c>
      <c r="N55" s="3">
        <f>Table16[[#This Row],[Control Resolving Time Avg (ns)]]/1000000</f>
        <v>-9.9999999999999995E-7</v>
      </c>
      <c r="O55" s="3">
        <f>Table16[[#This Row],[Control Resolving Time Sdev (ns)]]/1000000</f>
        <v>0</v>
      </c>
      <c r="P55" t="s">
        <v>205</v>
      </c>
      <c r="Q55" s="3">
        <v>-1</v>
      </c>
      <c r="R55" s="3">
        <v>-1</v>
      </c>
      <c r="S55" s="3">
        <v>-1</v>
      </c>
      <c r="T55" s="3">
        <v>-1</v>
      </c>
      <c r="U55" s="3">
        <v>-1</v>
      </c>
      <c r="V55" s="3">
        <v>-1</v>
      </c>
      <c r="W55" s="3">
        <v>-1</v>
      </c>
      <c r="X55" s="3">
        <v>-1</v>
      </c>
      <c r="Y55" s="3">
        <v>-1</v>
      </c>
      <c r="Z55" s="3">
        <v>-1</v>
      </c>
      <c r="AA55" s="3">
        <f>AVERAGE(Table16[[#This Row],[Refactored Resolving Time 1]:[Refactored Resolving Time 10]])</f>
        <v>-1</v>
      </c>
      <c r="AB55" s="3">
        <f>STDEV(Table16[[#This Row],[Refactored Resolving Time 1]:[Refactored Resolving Time 10]])</f>
        <v>0</v>
      </c>
      <c r="AC55" s="3">
        <f>Table16[[#This Row],[Refactored Resolving Time Avg (ns)]]/1000000</f>
        <v>-9.9999999999999995E-7</v>
      </c>
      <c r="AD55" s="3">
        <f>Table16[[#This Row],[Refactored Resolving Time Sdev (ns)]]/1000000</f>
        <v>0</v>
      </c>
      <c r="AE55" t="b">
        <f>IF(Table16[[#This Row],[Control Bundle]]=Table16[[#This Row],[Refactored Bundle]],TRUE,FALSE)</f>
        <v>1</v>
      </c>
      <c r="AF55">
        <f>IF(Table16[[#This Row],[Refactored Resolving Time Avg (ns)]]=-1,0,ROUND(LOG10(Table16[[#This Row],[Refactored Resolving Time Sdev (ns)]]/Table16[[#This Row],[Control Resolving Time Sdev (ns)]]),0))</f>
        <v>0</v>
      </c>
      <c r="AG55" t="b">
        <f>IF(Table16[[#This Row],[Same Sdev OoM?]]=0,TRUE,FALSE)</f>
        <v>1</v>
      </c>
      <c r="AH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5" s="3">
        <f>Table16[[#This Row],[Control Resolving Time Avg (ms)]]-Table16[[#This Row],[Refactored Resolving Time Avg (ms)]]</f>
        <v>0</v>
      </c>
      <c r="AJ55" s="4">
        <f>Table16[[#This Row],[Absolute Diff?]]/Table16[[#This Row],[Control Resolving Time Avg (ms)]]</f>
        <v>0</v>
      </c>
    </row>
    <row r="56" spans="1:36" x14ac:dyDescent="0.2">
      <c r="A56" t="s">
        <v>207</v>
      </c>
      <c r="B56" s="3">
        <v>-1</v>
      </c>
      <c r="C56" s="3">
        <v>-1</v>
      </c>
      <c r="D56" s="3">
        <v>-1</v>
      </c>
      <c r="E56" s="3">
        <v>-1</v>
      </c>
      <c r="F56" s="3">
        <v>-1</v>
      </c>
      <c r="G56" s="3">
        <v>-1</v>
      </c>
      <c r="H56" s="3">
        <v>-1</v>
      </c>
      <c r="I56" s="3">
        <v>-1</v>
      </c>
      <c r="J56" s="3">
        <v>-1</v>
      </c>
      <c r="K56" s="3">
        <v>-1</v>
      </c>
      <c r="L56" s="3">
        <f>AVERAGE(Table16[[#This Row],[Control Resolving Time 1]:[Control Resolving Time 10]])</f>
        <v>-1</v>
      </c>
      <c r="M56" s="3">
        <f>STDEV(Table16[[#This Row],[Control Resolving Time 1]:[Control Resolving Time 10]])</f>
        <v>0</v>
      </c>
      <c r="N56" s="3">
        <f>Table16[[#This Row],[Control Resolving Time Avg (ns)]]/1000000</f>
        <v>-9.9999999999999995E-7</v>
      </c>
      <c r="O56" s="3">
        <f>Table16[[#This Row],[Control Resolving Time Sdev (ns)]]/1000000</f>
        <v>0</v>
      </c>
      <c r="P56" t="s">
        <v>207</v>
      </c>
      <c r="Q56" s="3">
        <v>-1</v>
      </c>
      <c r="R56" s="3">
        <v>-1</v>
      </c>
      <c r="S56" s="3">
        <v>-1</v>
      </c>
      <c r="T56" s="3">
        <v>-1</v>
      </c>
      <c r="U56" s="3">
        <v>-1</v>
      </c>
      <c r="V56" s="3">
        <v>-1</v>
      </c>
      <c r="W56" s="3">
        <v>-1</v>
      </c>
      <c r="X56" s="3">
        <v>-1</v>
      </c>
      <c r="Y56" s="3">
        <v>-1</v>
      </c>
      <c r="Z56" s="3">
        <v>-1</v>
      </c>
      <c r="AA56" s="3">
        <f>AVERAGE(Table16[[#This Row],[Refactored Resolving Time 1]:[Refactored Resolving Time 10]])</f>
        <v>-1</v>
      </c>
      <c r="AB56" s="3">
        <f>STDEV(Table16[[#This Row],[Refactored Resolving Time 1]:[Refactored Resolving Time 10]])</f>
        <v>0</v>
      </c>
      <c r="AC56" s="3">
        <f>Table16[[#This Row],[Refactored Resolving Time Avg (ns)]]/1000000</f>
        <v>-9.9999999999999995E-7</v>
      </c>
      <c r="AD56" s="3">
        <f>Table16[[#This Row],[Refactored Resolving Time Sdev (ns)]]/1000000</f>
        <v>0</v>
      </c>
      <c r="AE56" t="b">
        <f>IF(Table16[[#This Row],[Control Bundle]]=Table16[[#This Row],[Refactored Bundle]],TRUE,FALSE)</f>
        <v>1</v>
      </c>
      <c r="AF56">
        <f>IF(Table16[[#This Row],[Refactored Resolving Time Avg (ns)]]=-1,0,ROUND(LOG10(Table16[[#This Row],[Refactored Resolving Time Sdev (ns)]]/Table16[[#This Row],[Control Resolving Time Sdev (ns)]]),0))</f>
        <v>0</v>
      </c>
      <c r="AG56" t="b">
        <f>IF(Table16[[#This Row],[Same Sdev OoM?]]=0,TRUE,FALSE)</f>
        <v>1</v>
      </c>
      <c r="AH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6" s="3">
        <f>Table16[[#This Row],[Control Resolving Time Avg (ms)]]-Table16[[#This Row],[Refactored Resolving Time Avg (ms)]]</f>
        <v>0</v>
      </c>
      <c r="AJ56" s="4">
        <f>Table16[[#This Row],[Absolute Diff?]]/Table16[[#This Row],[Control Resolving Time Avg (ms)]]</f>
        <v>0</v>
      </c>
    </row>
    <row r="57" spans="1:36" x14ac:dyDescent="0.2">
      <c r="A57" t="s">
        <v>292</v>
      </c>
      <c r="B57" s="3">
        <v>-1</v>
      </c>
      <c r="C57" s="3">
        <v>-1</v>
      </c>
      <c r="D57" s="3">
        <v>-1</v>
      </c>
      <c r="E57" s="3">
        <v>-1</v>
      </c>
      <c r="F57" s="3">
        <v>-1</v>
      </c>
      <c r="G57" s="3">
        <v>-1</v>
      </c>
      <c r="H57" s="3">
        <v>-1</v>
      </c>
      <c r="I57" s="3">
        <v>-1</v>
      </c>
      <c r="J57" s="3">
        <v>-1</v>
      </c>
      <c r="K57" s="3">
        <v>-1</v>
      </c>
      <c r="L57" s="3">
        <f>AVERAGE(Table16[[#This Row],[Control Resolving Time 1]:[Control Resolving Time 10]])</f>
        <v>-1</v>
      </c>
      <c r="M57" s="3">
        <f>STDEV(Table16[[#This Row],[Control Resolving Time 1]:[Control Resolving Time 10]])</f>
        <v>0</v>
      </c>
      <c r="N57" s="3">
        <f>Table16[[#This Row],[Control Resolving Time Avg (ns)]]/1000000</f>
        <v>-9.9999999999999995E-7</v>
      </c>
      <c r="O57" s="3">
        <f>Table16[[#This Row],[Control Resolving Time Sdev (ns)]]/1000000</f>
        <v>0</v>
      </c>
      <c r="P57" t="s">
        <v>292</v>
      </c>
      <c r="Q57" s="3">
        <v>-1</v>
      </c>
      <c r="R57" s="3">
        <v>-1</v>
      </c>
      <c r="S57" s="3">
        <v>-1</v>
      </c>
      <c r="T57" s="3">
        <v>-1</v>
      </c>
      <c r="U57" s="3">
        <v>-1</v>
      </c>
      <c r="V57" s="3">
        <v>-1</v>
      </c>
      <c r="W57" s="3">
        <v>-1</v>
      </c>
      <c r="X57" s="3">
        <v>-1</v>
      </c>
      <c r="Y57" s="3">
        <v>-1</v>
      </c>
      <c r="Z57" s="3">
        <v>-1</v>
      </c>
      <c r="AA57" s="3">
        <f>AVERAGE(Table16[[#This Row],[Refactored Resolving Time 1]:[Refactored Resolving Time 10]])</f>
        <v>-1</v>
      </c>
      <c r="AB57" s="3">
        <f>STDEV(Table16[[#This Row],[Refactored Resolving Time 1]:[Refactored Resolving Time 10]])</f>
        <v>0</v>
      </c>
      <c r="AC57" s="3">
        <f>Table16[[#This Row],[Refactored Resolving Time Avg (ns)]]/1000000</f>
        <v>-9.9999999999999995E-7</v>
      </c>
      <c r="AD57" s="3">
        <f>Table16[[#This Row],[Refactored Resolving Time Sdev (ns)]]/1000000</f>
        <v>0</v>
      </c>
      <c r="AE57" t="b">
        <f>IF(Table16[[#This Row],[Control Bundle]]=Table16[[#This Row],[Refactored Bundle]],TRUE,FALSE)</f>
        <v>1</v>
      </c>
      <c r="AF57">
        <f>IF(Table16[[#This Row],[Refactored Resolving Time Avg (ns)]]=-1,0,ROUND(LOG10(Table16[[#This Row],[Refactored Resolving Time Sdev (ns)]]/Table16[[#This Row],[Control Resolving Time Sdev (ns)]]),0))</f>
        <v>0</v>
      </c>
      <c r="AG57" t="b">
        <f>IF(Table16[[#This Row],[Same Sdev OoM?]]=0,TRUE,FALSE)</f>
        <v>1</v>
      </c>
      <c r="AH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7" s="5">
        <f>Table16[[#This Row],[Control Resolving Time Avg (ms)]]-Table16[[#This Row],[Refactored Resolving Time Avg (ms)]]</f>
        <v>0</v>
      </c>
      <c r="AJ57" s="6">
        <f>Table16[[#This Row],[Absolute Diff?]]/Table16[[#This Row],[Control Resolving Time Avg (ms)]]</f>
        <v>0</v>
      </c>
    </row>
    <row r="58" spans="1:36" x14ac:dyDescent="0.2">
      <c r="A58" t="s">
        <v>25</v>
      </c>
      <c r="B58" s="3">
        <v>-1</v>
      </c>
      <c r="C58" s="3">
        <v>-1</v>
      </c>
      <c r="D58" s="3">
        <v>-1</v>
      </c>
      <c r="E58" s="3">
        <v>-1</v>
      </c>
      <c r="F58" s="3">
        <v>-1</v>
      </c>
      <c r="G58" s="3">
        <v>-1</v>
      </c>
      <c r="H58" s="3">
        <v>-1</v>
      </c>
      <c r="I58" s="3">
        <v>-1</v>
      </c>
      <c r="J58" s="3">
        <v>-1</v>
      </c>
      <c r="K58" s="3">
        <v>-1</v>
      </c>
      <c r="L58" s="3">
        <f>AVERAGE(Table16[[#This Row],[Control Resolving Time 1]:[Control Resolving Time 10]])</f>
        <v>-1</v>
      </c>
      <c r="M58" s="3">
        <f>STDEV(Table16[[#This Row],[Control Resolving Time 1]:[Control Resolving Time 10]])</f>
        <v>0</v>
      </c>
      <c r="N58" s="3">
        <f>Table16[[#This Row],[Control Resolving Time Avg (ns)]]/1000000</f>
        <v>-9.9999999999999995E-7</v>
      </c>
      <c r="O58" s="3">
        <f>Table16[[#This Row],[Control Resolving Time Sdev (ns)]]/1000000</f>
        <v>0</v>
      </c>
      <c r="P58" t="s">
        <v>25</v>
      </c>
      <c r="Q58" s="3">
        <v>-1</v>
      </c>
      <c r="R58" s="3">
        <v>-1</v>
      </c>
      <c r="S58" s="3">
        <v>-1</v>
      </c>
      <c r="T58" s="3">
        <v>-1</v>
      </c>
      <c r="U58" s="3">
        <v>-1</v>
      </c>
      <c r="V58" s="3">
        <v>-1</v>
      </c>
      <c r="W58" s="3">
        <v>-1</v>
      </c>
      <c r="X58" s="3">
        <v>-1</v>
      </c>
      <c r="Y58" s="3">
        <v>-1</v>
      </c>
      <c r="Z58" s="3">
        <v>-1</v>
      </c>
      <c r="AA58" s="3">
        <f>AVERAGE(Table16[[#This Row],[Refactored Resolving Time 1]:[Refactored Resolving Time 10]])</f>
        <v>-1</v>
      </c>
      <c r="AB58" s="3">
        <f>STDEV(Table16[[#This Row],[Refactored Resolving Time 1]:[Refactored Resolving Time 10]])</f>
        <v>0</v>
      </c>
      <c r="AC58" s="3">
        <f>Table16[[#This Row],[Refactored Resolving Time Avg (ns)]]/1000000</f>
        <v>-9.9999999999999995E-7</v>
      </c>
      <c r="AD58" s="3">
        <f>Table16[[#This Row],[Refactored Resolving Time Sdev (ns)]]/1000000</f>
        <v>0</v>
      </c>
      <c r="AE58" t="b">
        <f>IF(Table16[[#This Row],[Control Bundle]]=Table16[[#This Row],[Refactored Bundle]],TRUE,FALSE)</f>
        <v>1</v>
      </c>
      <c r="AF58">
        <f>IF(Table16[[#This Row],[Refactored Resolving Time Avg (ns)]]=-1,0,ROUND(LOG10(Table16[[#This Row],[Refactored Resolving Time Sdev (ns)]]/Table16[[#This Row],[Control Resolving Time Sdev (ns)]]),0))</f>
        <v>0</v>
      </c>
      <c r="AG58" t="b">
        <f>IF(Table16[[#This Row],[Same Sdev OoM?]]=0,TRUE,FALSE)</f>
        <v>1</v>
      </c>
      <c r="AH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8" s="3">
        <f>Table16[[#This Row],[Control Resolving Time Avg (ms)]]-Table16[[#This Row],[Refactored Resolving Time Avg (ms)]]</f>
        <v>0</v>
      </c>
      <c r="AJ58" s="4">
        <f>Table16[[#This Row],[Absolute Diff?]]/Table16[[#This Row],[Control Resolving Time Avg (ms)]]</f>
        <v>0</v>
      </c>
    </row>
    <row r="59" spans="1:36" x14ac:dyDescent="0.2">
      <c r="A59" t="s">
        <v>174</v>
      </c>
      <c r="B59" s="3">
        <v>863615437</v>
      </c>
      <c r="C59" s="3">
        <v>789140384</v>
      </c>
      <c r="D59" s="3">
        <v>840707879</v>
      </c>
      <c r="E59" s="3">
        <v>789070241</v>
      </c>
      <c r="F59" s="3">
        <v>818980904</v>
      </c>
      <c r="G59" s="3">
        <v>804658146</v>
      </c>
      <c r="H59" s="3">
        <v>862144390</v>
      </c>
      <c r="I59" s="3">
        <v>824636054</v>
      </c>
      <c r="J59" s="3">
        <v>833029797</v>
      </c>
      <c r="K59" s="3">
        <v>821871908</v>
      </c>
      <c r="L59" s="3">
        <f>AVERAGE(Table16[[#This Row],[Control Resolving Time 1]:[Control Resolving Time 10]])</f>
        <v>824785514</v>
      </c>
      <c r="M59" s="3">
        <f>STDEV(Table16[[#This Row],[Control Resolving Time 1]:[Control Resolving Time 10]])</f>
        <v>26285632.623592868</v>
      </c>
      <c r="N59" s="3">
        <f>Table16[[#This Row],[Control Resolving Time Avg (ns)]]/1000000</f>
        <v>824.78551400000003</v>
      </c>
      <c r="O59" s="3">
        <f>Table16[[#This Row],[Control Resolving Time Sdev (ns)]]/1000000</f>
        <v>26.285632623592868</v>
      </c>
      <c r="P59" t="s">
        <v>174</v>
      </c>
      <c r="Q59" s="3">
        <v>832328604</v>
      </c>
      <c r="R59" s="3">
        <v>745740195</v>
      </c>
      <c r="S59" s="3">
        <v>729248536</v>
      </c>
      <c r="T59" s="3">
        <v>698717549</v>
      </c>
      <c r="U59" s="3">
        <v>711730016</v>
      </c>
      <c r="V59" s="3">
        <v>733787876</v>
      </c>
      <c r="W59" s="3">
        <v>723129721</v>
      </c>
      <c r="X59" s="3">
        <v>735539072</v>
      </c>
      <c r="Y59" s="3">
        <v>715932040</v>
      </c>
      <c r="Z59" s="3">
        <v>737735461</v>
      </c>
      <c r="AA59" s="3">
        <f>AVERAGE(Table16[[#This Row],[Refactored Resolving Time 1]:[Refactored Resolving Time 10]])</f>
        <v>736388907</v>
      </c>
      <c r="AB59" s="3">
        <f>STDEV(Table16[[#This Row],[Refactored Resolving Time 1]:[Refactored Resolving Time 10]])</f>
        <v>36474708.551033951</v>
      </c>
      <c r="AC59" s="3">
        <f>Table16[[#This Row],[Refactored Resolving Time Avg (ns)]]/1000000</f>
        <v>736.38890700000002</v>
      </c>
      <c r="AD59" s="3">
        <f>Table16[[#This Row],[Refactored Resolving Time Sdev (ns)]]/1000000</f>
        <v>36.474708551033949</v>
      </c>
      <c r="AE59" t="b">
        <f>IF(Table16[[#This Row],[Control Bundle]]=Table16[[#This Row],[Refactored Bundle]],TRUE,FALSE)</f>
        <v>1</v>
      </c>
      <c r="AF59">
        <f>IF(Table16[[#This Row],[Refactored Resolving Time Avg (ns)]]=-1,0,ROUND(LOG10(Table16[[#This Row],[Refactored Resolving Time Sdev (ns)]]/Table16[[#This Row],[Control Resolving Time Sdev (ns)]]),0))</f>
        <v>0</v>
      </c>
      <c r="AG59" t="b">
        <f>IF(Table16[[#This Row],[Same Sdev OoM?]]=0,TRUE,FALSE)</f>
        <v>1</v>
      </c>
      <c r="AH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59" s="5">
        <f>Table16[[#This Row],[Control Resolving Time Avg (ms)]]-Table16[[#This Row],[Refactored Resolving Time Avg (ms)]]</f>
        <v>88.396607000000017</v>
      </c>
      <c r="AJ59" s="6">
        <f>Table16[[#This Row],[Absolute Diff?]]/Table16[[#This Row],[Control Resolving Time Avg (ms)]]</f>
        <v>0.10717526617471608</v>
      </c>
    </row>
    <row r="60" spans="1:36" x14ac:dyDescent="0.2">
      <c r="A60" t="s">
        <v>84</v>
      </c>
      <c r="B60" s="3">
        <v>-1</v>
      </c>
      <c r="C60" s="3">
        <v>-1</v>
      </c>
      <c r="D60" s="3">
        <v>-1</v>
      </c>
      <c r="E60" s="3">
        <v>-1</v>
      </c>
      <c r="F60" s="3">
        <v>-1</v>
      </c>
      <c r="G60" s="3">
        <v>-1</v>
      </c>
      <c r="H60" s="3">
        <v>-1</v>
      </c>
      <c r="I60" s="3">
        <v>-1</v>
      </c>
      <c r="J60" s="3">
        <v>-1</v>
      </c>
      <c r="K60" s="3">
        <v>-1</v>
      </c>
      <c r="L60" s="3">
        <f>AVERAGE(Table16[[#This Row],[Control Resolving Time 1]:[Control Resolving Time 10]])</f>
        <v>-1</v>
      </c>
      <c r="M60" s="3">
        <f>STDEV(Table16[[#This Row],[Control Resolving Time 1]:[Control Resolving Time 10]])</f>
        <v>0</v>
      </c>
      <c r="N60" s="3">
        <f>Table16[[#This Row],[Control Resolving Time Avg (ns)]]/1000000</f>
        <v>-9.9999999999999995E-7</v>
      </c>
      <c r="O60" s="3">
        <f>Table16[[#This Row],[Control Resolving Time Sdev (ns)]]/1000000</f>
        <v>0</v>
      </c>
      <c r="P60" t="s">
        <v>84</v>
      </c>
      <c r="Q60" s="3">
        <v>-1</v>
      </c>
      <c r="R60" s="3">
        <v>-1</v>
      </c>
      <c r="S60" s="3">
        <v>-1</v>
      </c>
      <c r="T60" s="3">
        <v>-1</v>
      </c>
      <c r="U60" s="3">
        <v>-1</v>
      </c>
      <c r="V60" s="3">
        <v>-1</v>
      </c>
      <c r="W60" s="3">
        <v>-1</v>
      </c>
      <c r="X60" s="3">
        <v>-1</v>
      </c>
      <c r="Y60" s="3">
        <v>-1</v>
      </c>
      <c r="Z60" s="3">
        <v>-1</v>
      </c>
      <c r="AA60" s="3">
        <f>AVERAGE(Table16[[#This Row],[Refactored Resolving Time 1]:[Refactored Resolving Time 10]])</f>
        <v>-1</v>
      </c>
      <c r="AB60" s="3">
        <f>STDEV(Table16[[#This Row],[Refactored Resolving Time 1]:[Refactored Resolving Time 10]])</f>
        <v>0</v>
      </c>
      <c r="AC60" s="3">
        <f>Table16[[#This Row],[Refactored Resolving Time Avg (ns)]]/1000000</f>
        <v>-9.9999999999999995E-7</v>
      </c>
      <c r="AD60" s="3">
        <f>Table16[[#This Row],[Refactored Resolving Time Sdev (ns)]]/1000000</f>
        <v>0</v>
      </c>
      <c r="AE60" t="b">
        <f>IF(Table16[[#This Row],[Control Bundle]]=Table16[[#This Row],[Refactored Bundle]],TRUE,FALSE)</f>
        <v>1</v>
      </c>
      <c r="AF60">
        <f>IF(Table16[[#This Row],[Refactored Resolving Time Avg (ns)]]=-1,0,ROUND(LOG10(Table16[[#This Row],[Refactored Resolving Time Sdev (ns)]]/Table16[[#This Row],[Control Resolving Time Sdev (ns)]]),0))</f>
        <v>0</v>
      </c>
      <c r="AG60" t="b">
        <f>IF(Table16[[#This Row],[Same Sdev OoM?]]=0,TRUE,FALSE)</f>
        <v>1</v>
      </c>
      <c r="AH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0" s="5">
        <f>Table16[[#This Row],[Control Resolving Time Avg (ms)]]-Table16[[#This Row],[Refactored Resolving Time Avg (ms)]]</f>
        <v>0</v>
      </c>
      <c r="AJ60" s="6">
        <f>Table16[[#This Row],[Absolute Diff?]]/Table16[[#This Row],[Control Resolving Time Avg (ms)]]</f>
        <v>0</v>
      </c>
    </row>
    <row r="61" spans="1:36" x14ac:dyDescent="0.2">
      <c r="A61" t="s">
        <v>189</v>
      </c>
      <c r="B61" s="3">
        <v>-1</v>
      </c>
      <c r="C61" s="3">
        <v>-1</v>
      </c>
      <c r="D61" s="3">
        <v>-1</v>
      </c>
      <c r="E61" s="3">
        <v>-1</v>
      </c>
      <c r="F61" s="3">
        <v>-1</v>
      </c>
      <c r="G61" s="3">
        <v>-1</v>
      </c>
      <c r="H61" s="3">
        <v>-1</v>
      </c>
      <c r="I61" s="3">
        <v>-1</v>
      </c>
      <c r="J61" s="3">
        <v>-1</v>
      </c>
      <c r="K61" s="3">
        <v>-1</v>
      </c>
      <c r="L61" s="3">
        <f>AVERAGE(Table16[[#This Row],[Control Resolving Time 1]:[Control Resolving Time 10]])</f>
        <v>-1</v>
      </c>
      <c r="M61" s="3">
        <f>STDEV(Table16[[#This Row],[Control Resolving Time 1]:[Control Resolving Time 10]])</f>
        <v>0</v>
      </c>
      <c r="N61" s="3">
        <f>Table16[[#This Row],[Control Resolving Time Avg (ns)]]/1000000</f>
        <v>-9.9999999999999995E-7</v>
      </c>
      <c r="O61" s="3">
        <f>Table16[[#This Row],[Control Resolving Time Sdev (ns)]]/1000000</f>
        <v>0</v>
      </c>
      <c r="P61" t="s">
        <v>189</v>
      </c>
      <c r="Q61" s="3">
        <v>-1</v>
      </c>
      <c r="R61" s="3">
        <v>-1</v>
      </c>
      <c r="S61" s="3">
        <v>-1</v>
      </c>
      <c r="T61" s="3">
        <v>-1</v>
      </c>
      <c r="U61" s="3">
        <v>-1</v>
      </c>
      <c r="V61" s="3">
        <v>-1</v>
      </c>
      <c r="W61" s="3">
        <v>-1</v>
      </c>
      <c r="X61" s="3">
        <v>-1</v>
      </c>
      <c r="Y61" s="3">
        <v>-1</v>
      </c>
      <c r="Z61" s="3">
        <v>-1</v>
      </c>
      <c r="AA61" s="3">
        <f>AVERAGE(Table16[[#This Row],[Refactored Resolving Time 1]:[Refactored Resolving Time 10]])</f>
        <v>-1</v>
      </c>
      <c r="AB61" s="3">
        <f>STDEV(Table16[[#This Row],[Refactored Resolving Time 1]:[Refactored Resolving Time 10]])</f>
        <v>0</v>
      </c>
      <c r="AC61" s="3">
        <f>Table16[[#This Row],[Refactored Resolving Time Avg (ns)]]/1000000</f>
        <v>-9.9999999999999995E-7</v>
      </c>
      <c r="AD61" s="3">
        <f>Table16[[#This Row],[Refactored Resolving Time Sdev (ns)]]/1000000</f>
        <v>0</v>
      </c>
      <c r="AE61" t="b">
        <f>IF(Table16[[#This Row],[Control Bundle]]=Table16[[#This Row],[Refactored Bundle]],TRUE,FALSE)</f>
        <v>1</v>
      </c>
      <c r="AF61">
        <f>IF(Table16[[#This Row],[Refactored Resolving Time Avg (ns)]]=-1,0,ROUND(LOG10(Table16[[#This Row],[Refactored Resolving Time Sdev (ns)]]/Table16[[#This Row],[Control Resolving Time Sdev (ns)]]),0))</f>
        <v>0</v>
      </c>
      <c r="AG61" t="b">
        <f>IF(Table16[[#This Row],[Same Sdev OoM?]]=0,TRUE,FALSE)</f>
        <v>1</v>
      </c>
      <c r="AH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1" s="5">
        <f>Table16[[#This Row],[Control Resolving Time Avg (ms)]]-Table16[[#This Row],[Refactored Resolving Time Avg (ms)]]</f>
        <v>0</v>
      </c>
      <c r="AJ61" s="6">
        <f>Table16[[#This Row],[Absolute Diff?]]/Table16[[#This Row],[Control Resolving Time Avg (ms)]]</f>
        <v>0</v>
      </c>
    </row>
    <row r="62" spans="1:36" x14ac:dyDescent="0.2">
      <c r="A62" t="s">
        <v>215</v>
      </c>
      <c r="B62" s="3">
        <v>860001117</v>
      </c>
      <c r="C62" s="3">
        <v>786881558</v>
      </c>
      <c r="D62" s="3">
        <v>836582263</v>
      </c>
      <c r="E62" s="3">
        <v>785486783</v>
      </c>
      <c r="F62" s="3">
        <v>815520414</v>
      </c>
      <c r="G62" s="3">
        <v>800938800</v>
      </c>
      <c r="H62" s="3">
        <v>858172372</v>
      </c>
      <c r="I62" s="3">
        <v>821024286</v>
      </c>
      <c r="J62" s="3">
        <v>828929050</v>
      </c>
      <c r="K62" s="3">
        <v>818613109</v>
      </c>
      <c r="L62" s="3">
        <f>AVERAGE(Table16[[#This Row],[Control Resolving Time 1]:[Control Resolving Time 10]])</f>
        <v>821214975.20000005</v>
      </c>
      <c r="M62" s="3">
        <f>STDEV(Table16[[#This Row],[Control Resolving Time 1]:[Control Resolving Time 10]])</f>
        <v>25973317.699591286</v>
      </c>
      <c r="N62" s="3">
        <f>Table16[[#This Row],[Control Resolving Time Avg (ns)]]/1000000</f>
        <v>821.21497520000003</v>
      </c>
      <c r="O62" s="3">
        <f>Table16[[#This Row],[Control Resolving Time Sdev (ns)]]/1000000</f>
        <v>25.973317699591288</v>
      </c>
      <c r="P62" t="s">
        <v>215</v>
      </c>
      <c r="Q62" s="3">
        <v>828932056</v>
      </c>
      <c r="R62" s="3">
        <v>741926727</v>
      </c>
      <c r="S62" s="3">
        <v>726749717</v>
      </c>
      <c r="T62" s="3">
        <v>692431132</v>
      </c>
      <c r="U62" s="3">
        <v>707821236</v>
      </c>
      <c r="V62" s="3">
        <v>730172507</v>
      </c>
      <c r="W62" s="3">
        <v>718963625</v>
      </c>
      <c r="X62" s="3">
        <v>733140237</v>
      </c>
      <c r="Y62" s="3">
        <v>711911645</v>
      </c>
      <c r="Z62" s="3">
        <v>733155693</v>
      </c>
      <c r="AA62" s="3">
        <f>AVERAGE(Table16[[#This Row],[Refactored Resolving Time 1]:[Refactored Resolving Time 10]])</f>
        <v>732520457.5</v>
      </c>
      <c r="AB62" s="3">
        <f>STDEV(Table16[[#This Row],[Refactored Resolving Time 1]:[Refactored Resolving Time 10]])</f>
        <v>36891722.379769579</v>
      </c>
      <c r="AC62" s="3">
        <f>Table16[[#This Row],[Refactored Resolving Time Avg (ns)]]/1000000</f>
        <v>732.52045750000002</v>
      </c>
      <c r="AD62" s="3">
        <f>Table16[[#This Row],[Refactored Resolving Time Sdev (ns)]]/1000000</f>
        <v>36.891722379769575</v>
      </c>
      <c r="AE62" t="b">
        <f>IF(Table16[[#This Row],[Control Bundle]]=Table16[[#This Row],[Refactored Bundle]],TRUE,FALSE)</f>
        <v>1</v>
      </c>
      <c r="AF62">
        <f>IF(Table16[[#This Row],[Refactored Resolving Time Avg (ns)]]=-1,0,ROUND(LOG10(Table16[[#This Row],[Refactored Resolving Time Sdev (ns)]]/Table16[[#This Row],[Control Resolving Time Sdev (ns)]]),0))</f>
        <v>0</v>
      </c>
      <c r="AG62" t="b">
        <f>IF(Table16[[#This Row],[Same Sdev OoM?]]=0,TRUE,FALSE)</f>
        <v>1</v>
      </c>
      <c r="AH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62" s="5">
        <f>Table16[[#This Row],[Control Resolving Time Avg (ms)]]-Table16[[#This Row],[Refactored Resolving Time Avg (ms)]]</f>
        <v>88.694517700000006</v>
      </c>
      <c r="AJ62" s="6">
        <f>Table16[[#This Row],[Absolute Diff?]]/Table16[[#This Row],[Control Resolving Time Avg (ms)]]</f>
        <v>0.10800401889699977</v>
      </c>
    </row>
    <row r="63" spans="1:36" x14ac:dyDescent="0.2">
      <c r="A63" t="s">
        <v>271</v>
      </c>
      <c r="B63" s="3">
        <v>856382520</v>
      </c>
      <c r="C63" s="3">
        <v>783272035</v>
      </c>
      <c r="D63" s="3">
        <v>831689521</v>
      </c>
      <c r="E63" s="3">
        <v>781427103</v>
      </c>
      <c r="F63" s="3">
        <v>811913303</v>
      </c>
      <c r="G63" s="3">
        <v>796700600</v>
      </c>
      <c r="H63" s="3">
        <v>853938734</v>
      </c>
      <c r="I63" s="3">
        <v>817168522</v>
      </c>
      <c r="J63" s="3">
        <v>824855971</v>
      </c>
      <c r="K63" s="3">
        <v>815572711</v>
      </c>
      <c r="L63" s="3">
        <f>AVERAGE(Table16[[#This Row],[Control Resolving Time 1]:[Control Resolving Time 10]])</f>
        <v>817292102</v>
      </c>
      <c r="M63" s="3">
        <f>STDEV(Table16[[#This Row],[Control Resolving Time 1]:[Control Resolving Time 10]])</f>
        <v>25895324.174987108</v>
      </c>
      <c r="N63" s="3">
        <f>Table16[[#This Row],[Control Resolving Time Avg (ns)]]/1000000</f>
        <v>817.292102</v>
      </c>
      <c r="O63" s="3">
        <f>Table16[[#This Row],[Control Resolving Time Sdev (ns)]]/1000000</f>
        <v>25.895324174987106</v>
      </c>
      <c r="P63" t="s">
        <v>271</v>
      </c>
      <c r="Q63" s="3">
        <v>824988725</v>
      </c>
      <c r="R63" s="3">
        <v>738005173</v>
      </c>
      <c r="S63" s="3">
        <v>722775667</v>
      </c>
      <c r="T63" s="3">
        <v>688051122</v>
      </c>
      <c r="U63" s="3">
        <v>703849883</v>
      </c>
      <c r="V63" s="3">
        <v>726048197</v>
      </c>
      <c r="W63" s="3">
        <v>714060702</v>
      </c>
      <c r="X63" s="3">
        <v>729328044</v>
      </c>
      <c r="Y63" s="3">
        <v>707817280</v>
      </c>
      <c r="Z63" s="3">
        <v>728758703</v>
      </c>
      <c r="AA63" s="3">
        <f>AVERAGE(Table16[[#This Row],[Refactored Resolving Time 1]:[Refactored Resolving Time 10]])</f>
        <v>728368349.60000002</v>
      </c>
      <c r="AB63" s="3">
        <f>STDEV(Table16[[#This Row],[Refactored Resolving Time 1]:[Refactored Resolving Time 10]])</f>
        <v>36998181.923598133</v>
      </c>
      <c r="AC63" s="3">
        <f>Table16[[#This Row],[Refactored Resolving Time Avg (ns)]]/1000000</f>
        <v>728.36834959999999</v>
      </c>
      <c r="AD63" s="3">
        <f>Table16[[#This Row],[Refactored Resolving Time Sdev (ns)]]/1000000</f>
        <v>36.998181923598132</v>
      </c>
      <c r="AE63" t="b">
        <f>IF(Table16[[#This Row],[Control Bundle]]=Table16[[#This Row],[Refactored Bundle]],TRUE,FALSE)</f>
        <v>1</v>
      </c>
      <c r="AF63">
        <f>IF(Table16[[#This Row],[Refactored Resolving Time Avg (ns)]]=-1,0,ROUND(LOG10(Table16[[#This Row],[Refactored Resolving Time Sdev (ns)]]/Table16[[#This Row],[Control Resolving Time Sdev (ns)]]),0))</f>
        <v>0</v>
      </c>
      <c r="AG63" t="b">
        <f>IF(Table16[[#This Row],[Same Sdev OoM?]]=0,TRUE,FALSE)</f>
        <v>1</v>
      </c>
      <c r="AH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63" s="5">
        <f>Table16[[#This Row],[Control Resolving Time Avg (ms)]]-Table16[[#This Row],[Refactored Resolving Time Avg (ms)]]</f>
        <v>88.923752400000012</v>
      </c>
      <c r="AJ63" s="6">
        <f>Table16[[#This Row],[Absolute Diff?]]/Table16[[#This Row],[Control Resolving Time Avg (ms)]]</f>
        <v>0.10880290190299675</v>
      </c>
    </row>
    <row r="64" spans="1:36" x14ac:dyDescent="0.2">
      <c r="A64" t="s">
        <v>82</v>
      </c>
      <c r="B64" s="3">
        <v>-1</v>
      </c>
      <c r="C64" s="3">
        <v>-1</v>
      </c>
      <c r="D64" s="3">
        <v>-1</v>
      </c>
      <c r="E64" s="3">
        <v>-1</v>
      </c>
      <c r="F64" s="3">
        <v>-1</v>
      </c>
      <c r="G64" s="3">
        <v>-1</v>
      </c>
      <c r="H64" s="3">
        <v>-1</v>
      </c>
      <c r="I64" s="3">
        <v>-1</v>
      </c>
      <c r="J64" s="3">
        <v>-1</v>
      </c>
      <c r="K64" s="3">
        <v>-1</v>
      </c>
      <c r="L64" s="3">
        <f>AVERAGE(Table16[[#This Row],[Control Resolving Time 1]:[Control Resolving Time 10]])</f>
        <v>-1</v>
      </c>
      <c r="M64" s="3">
        <f>STDEV(Table16[[#This Row],[Control Resolving Time 1]:[Control Resolving Time 10]])</f>
        <v>0</v>
      </c>
      <c r="N64" s="3">
        <f>Table16[[#This Row],[Control Resolving Time Avg (ns)]]/1000000</f>
        <v>-9.9999999999999995E-7</v>
      </c>
      <c r="O64" s="3">
        <f>Table16[[#This Row],[Control Resolving Time Sdev (ns)]]/1000000</f>
        <v>0</v>
      </c>
      <c r="P64" t="s">
        <v>82</v>
      </c>
      <c r="Q64" s="3">
        <v>-1</v>
      </c>
      <c r="R64" s="3">
        <v>-1</v>
      </c>
      <c r="S64" s="3">
        <v>-1</v>
      </c>
      <c r="T64" s="3">
        <v>-1</v>
      </c>
      <c r="U64" s="3">
        <v>-1</v>
      </c>
      <c r="V64" s="3">
        <v>-1</v>
      </c>
      <c r="W64" s="3">
        <v>-1</v>
      </c>
      <c r="X64" s="3">
        <v>-1</v>
      </c>
      <c r="Y64" s="3">
        <v>-1</v>
      </c>
      <c r="Z64" s="3">
        <v>-1</v>
      </c>
      <c r="AA64" s="3">
        <f>AVERAGE(Table16[[#This Row],[Refactored Resolving Time 1]:[Refactored Resolving Time 10]])</f>
        <v>-1</v>
      </c>
      <c r="AB64" s="3">
        <f>STDEV(Table16[[#This Row],[Refactored Resolving Time 1]:[Refactored Resolving Time 10]])</f>
        <v>0</v>
      </c>
      <c r="AC64" s="3">
        <f>Table16[[#This Row],[Refactored Resolving Time Avg (ns)]]/1000000</f>
        <v>-9.9999999999999995E-7</v>
      </c>
      <c r="AD64" s="3">
        <f>Table16[[#This Row],[Refactored Resolving Time Sdev (ns)]]/1000000</f>
        <v>0</v>
      </c>
      <c r="AE64" t="b">
        <f>IF(Table16[[#This Row],[Control Bundle]]=Table16[[#This Row],[Refactored Bundle]],TRUE,FALSE)</f>
        <v>1</v>
      </c>
      <c r="AF64">
        <f>IF(Table16[[#This Row],[Refactored Resolving Time Avg (ns)]]=-1,0,ROUND(LOG10(Table16[[#This Row],[Refactored Resolving Time Sdev (ns)]]/Table16[[#This Row],[Control Resolving Time Sdev (ns)]]),0))</f>
        <v>0</v>
      </c>
      <c r="AG64" t="b">
        <f>IF(Table16[[#This Row],[Same Sdev OoM?]]=0,TRUE,FALSE)</f>
        <v>1</v>
      </c>
      <c r="AH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4" s="5">
        <f>Table16[[#This Row],[Control Resolving Time Avg (ms)]]-Table16[[#This Row],[Refactored Resolving Time Avg (ms)]]</f>
        <v>0</v>
      </c>
      <c r="AJ64" s="6">
        <f>Table16[[#This Row],[Absolute Diff?]]/Table16[[#This Row],[Control Resolving Time Avg (ms)]]</f>
        <v>0</v>
      </c>
    </row>
    <row r="65" spans="1:36" x14ac:dyDescent="0.2">
      <c r="A65" t="s">
        <v>350</v>
      </c>
      <c r="B65" s="3">
        <v>-1</v>
      </c>
      <c r="C65" s="3">
        <v>-1</v>
      </c>
      <c r="D65" s="3">
        <v>-1</v>
      </c>
      <c r="E65" s="3">
        <v>-1</v>
      </c>
      <c r="F65" s="3">
        <v>-1</v>
      </c>
      <c r="G65" s="3">
        <v>-1</v>
      </c>
      <c r="H65" s="3">
        <v>-1</v>
      </c>
      <c r="I65" s="3">
        <v>-1</v>
      </c>
      <c r="J65" s="3">
        <v>-1</v>
      </c>
      <c r="K65" s="3">
        <v>-1</v>
      </c>
      <c r="L65" s="3">
        <f>AVERAGE(Table16[[#This Row],[Control Resolving Time 1]:[Control Resolving Time 10]])</f>
        <v>-1</v>
      </c>
      <c r="M65" s="3">
        <f>STDEV(Table16[[#This Row],[Control Resolving Time 1]:[Control Resolving Time 10]])</f>
        <v>0</v>
      </c>
      <c r="N65" s="3">
        <f>Table16[[#This Row],[Control Resolving Time Avg (ns)]]/1000000</f>
        <v>-9.9999999999999995E-7</v>
      </c>
      <c r="O65" s="3">
        <f>Table16[[#This Row],[Control Resolving Time Sdev (ns)]]/1000000</f>
        <v>0</v>
      </c>
      <c r="P65" t="s">
        <v>350</v>
      </c>
      <c r="Q65" s="3">
        <v>-1</v>
      </c>
      <c r="R65" s="3">
        <v>-1</v>
      </c>
      <c r="S65" s="3">
        <v>-1</v>
      </c>
      <c r="T65" s="3">
        <v>-1</v>
      </c>
      <c r="U65" s="3">
        <v>-1</v>
      </c>
      <c r="V65" s="3">
        <v>-1</v>
      </c>
      <c r="W65" s="3">
        <v>-1</v>
      </c>
      <c r="X65" s="3">
        <v>-1</v>
      </c>
      <c r="Y65" s="3">
        <v>-1</v>
      </c>
      <c r="Z65" s="3">
        <v>-1</v>
      </c>
      <c r="AA65" s="3">
        <f>AVERAGE(Table16[[#This Row],[Refactored Resolving Time 1]:[Refactored Resolving Time 10]])</f>
        <v>-1</v>
      </c>
      <c r="AB65" s="3">
        <f>STDEV(Table16[[#This Row],[Refactored Resolving Time 1]:[Refactored Resolving Time 10]])</f>
        <v>0</v>
      </c>
      <c r="AC65" s="3">
        <f>Table16[[#This Row],[Refactored Resolving Time Avg (ns)]]/1000000</f>
        <v>-9.9999999999999995E-7</v>
      </c>
      <c r="AD65" s="3">
        <f>Table16[[#This Row],[Refactored Resolving Time Sdev (ns)]]/1000000</f>
        <v>0</v>
      </c>
      <c r="AE65" t="b">
        <f>IF(Table16[[#This Row],[Control Bundle]]=Table16[[#This Row],[Refactored Bundle]],TRUE,FALSE)</f>
        <v>1</v>
      </c>
      <c r="AF65">
        <f>IF(Table16[[#This Row],[Refactored Resolving Time Avg (ns)]]=-1,0,ROUND(LOG10(Table16[[#This Row],[Refactored Resolving Time Sdev (ns)]]/Table16[[#This Row],[Control Resolving Time Sdev (ns)]]),0))</f>
        <v>0</v>
      </c>
      <c r="AG65" t="b">
        <f>IF(Table16[[#This Row],[Same Sdev OoM?]]=0,TRUE,FALSE)</f>
        <v>1</v>
      </c>
      <c r="AH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5" s="5">
        <f>Table16[[#This Row],[Control Resolving Time Avg (ms)]]-Table16[[#This Row],[Refactored Resolving Time Avg (ms)]]</f>
        <v>0</v>
      </c>
      <c r="AJ65" s="6">
        <f>Table16[[#This Row],[Absolute Diff?]]/Table16[[#This Row],[Control Resolving Time Avg (ms)]]</f>
        <v>0</v>
      </c>
    </row>
    <row r="66" spans="1:36" x14ac:dyDescent="0.2">
      <c r="A66" t="s">
        <v>15</v>
      </c>
      <c r="B66" s="3">
        <v>-1</v>
      </c>
      <c r="C66" s="3">
        <v>-1</v>
      </c>
      <c r="D66" s="3">
        <v>-1</v>
      </c>
      <c r="E66" s="3">
        <v>-1</v>
      </c>
      <c r="F66" s="3">
        <v>-1</v>
      </c>
      <c r="G66" s="3">
        <v>-1</v>
      </c>
      <c r="H66" s="3">
        <v>-1</v>
      </c>
      <c r="I66" s="3">
        <v>-1</v>
      </c>
      <c r="J66" s="3">
        <v>-1</v>
      </c>
      <c r="K66" s="3">
        <v>-1</v>
      </c>
      <c r="L66" s="3">
        <f>AVERAGE(Table16[[#This Row],[Control Resolving Time 1]:[Control Resolving Time 10]])</f>
        <v>-1</v>
      </c>
      <c r="M66" s="3">
        <f>STDEV(Table16[[#This Row],[Control Resolving Time 1]:[Control Resolving Time 10]])</f>
        <v>0</v>
      </c>
      <c r="N66" s="3">
        <f>Table16[[#This Row],[Control Resolving Time Avg (ns)]]/1000000</f>
        <v>-9.9999999999999995E-7</v>
      </c>
      <c r="O66" s="3">
        <f>Table16[[#This Row],[Control Resolving Time Sdev (ns)]]/1000000</f>
        <v>0</v>
      </c>
      <c r="P66" t="s">
        <v>15</v>
      </c>
      <c r="Q66" s="3">
        <v>-1</v>
      </c>
      <c r="R66" s="3">
        <v>-1</v>
      </c>
      <c r="S66" s="3">
        <v>-1</v>
      </c>
      <c r="T66" s="3">
        <v>-1</v>
      </c>
      <c r="U66" s="3">
        <v>-1</v>
      </c>
      <c r="V66" s="3">
        <v>-1</v>
      </c>
      <c r="W66" s="3">
        <v>-1</v>
      </c>
      <c r="X66" s="3">
        <v>-1</v>
      </c>
      <c r="Y66" s="3">
        <v>-1</v>
      </c>
      <c r="Z66" s="3">
        <v>-1</v>
      </c>
      <c r="AA66" s="3">
        <f>AVERAGE(Table16[[#This Row],[Refactored Resolving Time 1]:[Refactored Resolving Time 10]])</f>
        <v>-1</v>
      </c>
      <c r="AB66" s="3">
        <f>STDEV(Table16[[#This Row],[Refactored Resolving Time 1]:[Refactored Resolving Time 10]])</f>
        <v>0</v>
      </c>
      <c r="AC66" s="3">
        <f>Table16[[#This Row],[Refactored Resolving Time Avg (ns)]]/1000000</f>
        <v>-9.9999999999999995E-7</v>
      </c>
      <c r="AD66" s="3">
        <f>Table16[[#This Row],[Refactored Resolving Time Sdev (ns)]]/1000000</f>
        <v>0</v>
      </c>
      <c r="AE66" t="b">
        <f>IF(Table16[[#This Row],[Control Bundle]]=Table16[[#This Row],[Refactored Bundle]],TRUE,FALSE)</f>
        <v>1</v>
      </c>
      <c r="AF66">
        <f>IF(Table16[[#This Row],[Refactored Resolving Time Avg (ns)]]=-1,0,ROUND(LOG10(Table16[[#This Row],[Refactored Resolving Time Sdev (ns)]]/Table16[[#This Row],[Control Resolving Time Sdev (ns)]]),0))</f>
        <v>0</v>
      </c>
      <c r="AG66" t="b">
        <f>IF(Table16[[#This Row],[Same Sdev OoM?]]=0,TRUE,FALSE)</f>
        <v>1</v>
      </c>
      <c r="AH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6" s="5">
        <f>Table16[[#This Row],[Control Resolving Time Avg (ms)]]-Table16[[#This Row],[Refactored Resolving Time Avg (ms)]]</f>
        <v>0</v>
      </c>
      <c r="AJ66" s="6">
        <f>Table16[[#This Row],[Absolute Diff?]]/Table16[[#This Row],[Control Resolving Time Avg (ms)]]</f>
        <v>0</v>
      </c>
    </row>
    <row r="67" spans="1:36" x14ac:dyDescent="0.2">
      <c r="A67" t="s">
        <v>71</v>
      </c>
      <c r="B67" s="3">
        <v>-1</v>
      </c>
      <c r="C67" s="3">
        <v>-1</v>
      </c>
      <c r="D67" s="3">
        <v>-1</v>
      </c>
      <c r="E67" s="3">
        <v>-1</v>
      </c>
      <c r="F67" s="3">
        <v>-1</v>
      </c>
      <c r="G67" s="3">
        <v>-1</v>
      </c>
      <c r="H67" s="3">
        <v>-1</v>
      </c>
      <c r="I67" s="3">
        <v>-1</v>
      </c>
      <c r="J67" s="3">
        <v>-1</v>
      </c>
      <c r="K67" s="3">
        <v>-1</v>
      </c>
      <c r="L67" s="3">
        <f>AVERAGE(Table16[[#This Row],[Control Resolving Time 1]:[Control Resolving Time 10]])</f>
        <v>-1</v>
      </c>
      <c r="M67" s="3">
        <f>STDEV(Table16[[#This Row],[Control Resolving Time 1]:[Control Resolving Time 10]])</f>
        <v>0</v>
      </c>
      <c r="N67" s="3">
        <f>Table16[[#This Row],[Control Resolving Time Avg (ns)]]/1000000</f>
        <v>-9.9999999999999995E-7</v>
      </c>
      <c r="O67" s="3">
        <f>Table16[[#This Row],[Control Resolving Time Sdev (ns)]]/1000000</f>
        <v>0</v>
      </c>
      <c r="P67" t="s">
        <v>71</v>
      </c>
      <c r="Q67" s="3">
        <v>-1</v>
      </c>
      <c r="R67" s="3">
        <v>-1</v>
      </c>
      <c r="S67" s="3">
        <v>-1</v>
      </c>
      <c r="T67" s="3">
        <v>-1</v>
      </c>
      <c r="U67" s="3">
        <v>-1</v>
      </c>
      <c r="V67" s="3">
        <v>-1</v>
      </c>
      <c r="W67" s="3">
        <v>-1</v>
      </c>
      <c r="X67" s="3">
        <v>-1</v>
      </c>
      <c r="Y67" s="3">
        <v>-1</v>
      </c>
      <c r="Z67" s="3">
        <v>-1</v>
      </c>
      <c r="AA67" s="3">
        <f>AVERAGE(Table16[[#This Row],[Refactored Resolving Time 1]:[Refactored Resolving Time 10]])</f>
        <v>-1</v>
      </c>
      <c r="AB67" s="3">
        <f>STDEV(Table16[[#This Row],[Refactored Resolving Time 1]:[Refactored Resolving Time 10]])</f>
        <v>0</v>
      </c>
      <c r="AC67" s="3">
        <f>Table16[[#This Row],[Refactored Resolving Time Avg (ns)]]/1000000</f>
        <v>-9.9999999999999995E-7</v>
      </c>
      <c r="AD67" s="3">
        <f>Table16[[#This Row],[Refactored Resolving Time Sdev (ns)]]/1000000</f>
        <v>0</v>
      </c>
      <c r="AE67" t="b">
        <f>IF(Table16[[#This Row],[Control Bundle]]=Table16[[#This Row],[Refactored Bundle]],TRUE,FALSE)</f>
        <v>1</v>
      </c>
      <c r="AF67">
        <f>IF(Table16[[#This Row],[Refactored Resolving Time Avg (ns)]]=-1,0,ROUND(LOG10(Table16[[#This Row],[Refactored Resolving Time Sdev (ns)]]/Table16[[#This Row],[Control Resolving Time Sdev (ns)]]),0))</f>
        <v>0</v>
      </c>
      <c r="AG67" t="b">
        <f>IF(Table16[[#This Row],[Same Sdev OoM?]]=0,TRUE,FALSE)</f>
        <v>1</v>
      </c>
      <c r="AH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7" s="3">
        <f>Table16[[#This Row],[Control Resolving Time Avg (ms)]]-Table16[[#This Row],[Refactored Resolving Time Avg (ms)]]</f>
        <v>0</v>
      </c>
      <c r="AJ67" s="4">
        <f>Table16[[#This Row],[Absolute Diff?]]/Table16[[#This Row],[Control Resolving Time Avg (ms)]]</f>
        <v>0</v>
      </c>
    </row>
    <row r="68" spans="1:36" x14ac:dyDescent="0.2">
      <c r="A68" t="s">
        <v>172</v>
      </c>
      <c r="B68" s="3">
        <v>854145396</v>
      </c>
      <c r="C68" s="3">
        <v>780090149</v>
      </c>
      <c r="D68" s="3">
        <v>828892583</v>
      </c>
      <c r="E68" s="3">
        <v>776824447</v>
      </c>
      <c r="F68" s="3">
        <v>808808439</v>
      </c>
      <c r="G68" s="3">
        <v>793429045</v>
      </c>
      <c r="H68" s="3">
        <v>849973217</v>
      </c>
      <c r="I68" s="3">
        <v>814059787</v>
      </c>
      <c r="J68" s="3">
        <v>822604894</v>
      </c>
      <c r="K68" s="3">
        <v>812587924</v>
      </c>
      <c r="L68" s="3">
        <f>AVERAGE(Table16[[#This Row],[Control Resolving Time 1]:[Control Resolving Time 10]])</f>
        <v>814141588.10000002</v>
      </c>
      <c r="M68" s="3">
        <f>STDEV(Table16[[#This Row],[Control Resolving Time 1]:[Control Resolving Time 10]])</f>
        <v>26215711.325315151</v>
      </c>
      <c r="N68" s="3">
        <f>Table16[[#This Row],[Control Resolving Time Avg (ns)]]/1000000</f>
        <v>814.14158810000004</v>
      </c>
      <c r="O68" s="3">
        <f>Table16[[#This Row],[Control Resolving Time Sdev (ns)]]/1000000</f>
        <v>26.215711325315151</v>
      </c>
      <c r="P68" t="s">
        <v>172</v>
      </c>
      <c r="Q68" s="3">
        <v>818320926</v>
      </c>
      <c r="R68" s="3">
        <v>734161189</v>
      </c>
      <c r="S68" s="3">
        <v>718951558</v>
      </c>
      <c r="T68" s="3">
        <v>683159748</v>
      </c>
      <c r="U68" s="3">
        <v>699225942</v>
      </c>
      <c r="V68" s="3">
        <v>722769714</v>
      </c>
      <c r="W68" s="3">
        <v>711132664</v>
      </c>
      <c r="X68" s="3">
        <v>726313242</v>
      </c>
      <c r="Y68" s="3">
        <v>704116753</v>
      </c>
      <c r="Z68" s="3">
        <v>725328284</v>
      </c>
      <c r="AA68" s="3">
        <f>AVERAGE(Table16[[#This Row],[Refactored Resolving Time 1]:[Refactored Resolving Time 10]])</f>
        <v>724348002</v>
      </c>
      <c r="AB68" s="3">
        <f>STDEV(Table16[[#This Row],[Refactored Resolving Time 1]:[Refactored Resolving Time 10]])</f>
        <v>36324438.615966871</v>
      </c>
      <c r="AC68" s="3">
        <f>Table16[[#This Row],[Refactored Resolving Time Avg (ns)]]/1000000</f>
        <v>724.34800199999995</v>
      </c>
      <c r="AD68" s="3">
        <f>Table16[[#This Row],[Refactored Resolving Time Sdev (ns)]]/1000000</f>
        <v>36.324438615966869</v>
      </c>
      <c r="AE68" t="b">
        <f>IF(Table16[[#This Row],[Control Bundle]]=Table16[[#This Row],[Refactored Bundle]],TRUE,FALSE)</f>
        <v>1</v>
      </c>
      <c r="AF68">
        <f>IF(Table16[[#This Row],[Refactored Resolving Time Avg (ns)]]=-1,0,ROUND(LOG10(Table16[[#This Row],[Refactored Resolving Time Sdev (ns)]]/Table16[[#This Row],[Control Resolving Time Sdev (ns)]]),0))</f>
        <v>0</v>
      </c>
      <c r="AG68" t="b">
        <f>IF(Table16[[#This Row],[Same Sdev OoM?]]=0,TRUE,FALSE)</f>
        <v>1</v>
      </c>
      <c r="AH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68" s="5">
        <f>Table16[[#This Row],[Control Resolving Time Avg (ms)]]-Table16[[#This Row],[Refactored Resolving Time Avg (ms)]]</f>
        <v>89.793586100000084</v>
      </c>
      <c r="AJ68" s="6">
        <f>Table16[[#This Row],[Absolute Diff?]]/Table16[[#This Row],[Control Resolving Time Avg (ms)]]</f>
        <v>0.11029234645727352</v>
      </c>
    </row>
    <row r="69" spans="1:36" x14ac:dyDescent="0.2">
      <c r="A69" t="s">
        <v>338</v>
      </c>
      <c r="B69" s="3">
        <v>-1</v>
      </c>
      <c r="C69" s="3">
        <v>-1</v>
      </c>
      <c r="D69" s="3">
        <v>-1</v>
      </c>
      <c r="E69" s="3">
        <v>-1</v>
      </c>
      <c r="F69" s="3">
        <v>-1</v>
      </c>
      <c r="G69" s="3">
        <v>-1</v>
      </c>
      <c r="H69" s="3">
        <v>-1</v>
      </c>
      <c r="I69" s="3">
        <v>-1</v>
      </c>
      <c r="J69" s="3">
        <v>-1</v>
      </c>
      <c r="K69" s="3">
        <v>-1</v>
      </c>
      <c r="L69" s="3">
        <f>AVERAGE(Table16[[#This Row],[Control Resolving Time 1]:[Control Resolving Time 10]])</f>
        <v>-1</v>
      </c>
      <c r="M69" s="3">
        <f>STDEV(Table16[[#This Row],[Control Resolving Time 1]:[Control Resolving Time 10]])</f>
        <v>0</v>
      </c>
      <c r="N69" s="3">
        <f>Table16[[#This Row],[Control Resolving Time Avg (ns)]]/1000000</f>
        <v>-9.9999999999999995E-7</v>
      </c>
      <c r="O69" s="3">
        <f>Table16[[#This Row],[Control Resolving Time Sdev (ns)]]/1000000</f>
        <v>0</v>
      </c>
      <c r="P69" t="s">
        <v>338</v>
      </c>
      <c r="Q69" s="3">
        <v>-1</v>
      </c>
      <c r="R69" s="3">
        <v>-1</v>
      </c>
      <c r="S69" s="3">
        <v>-1</v>
      </c>
      <c r="T69" s="3">
        <v>-1</v>
      </c>
      <c r="U69" s="3">
        <v>-1</v>
      </c>
      <c r="V69" s="3">
        <v>-1</v>
      </c>
      <c r="W69" s="3">
        <v>-1</v>
      </c>
      <c r="X69" s="3">
        <v>-1</v>
      </c>
      <c r="Y69" s="3">
        <v>-1</v>
      </c>
      <c r="Z69" s="3">
        <v>-1</v>
      </c>
      <c r="AA69" s="3">
        <f>AVERAGE(Table16[[#This Row],[Refactored Resolving Time 1]:[Refactored Resolving Time 10]])</f>
        <v>-1</v>
      </c>
      <c r="AB69" s="3">
        <f>STDEV(Table16[[#This Row],[Refactored Resolving Time 1]:[Refactored Resolving Time 10]])</f>
        <v>0</v>
      </c>
      <c r="AC69" s="3">
        <f>Table16[[#This Row],[Refactored Resolving Time Avg (ns)]]/1000000</f>
        <v>-9.9999999999999995E-7</v>
      </c>
      <c r="AD69" s="3">
        <f>Table16[[#This Row],[Refactored Resolving Time Sdev (ns)]]/1000000</f>
        <v>0</v>
      </c>
      <c r="AE69" t="b">
        <f>IF(Table16[[#This Row],[Control Bundle]]=Table16[[#This Row],[Refactored Bundle]],TRUE,FALSE)</f>
        <v>1</v>
      </c>
      <c r="AF69">
        <f>IF(Table16[[#This Row],[Refactored Resolving Time Avg (ns)]]=-1,0,ROUND(LOG10(Table16[[#This Row],[Refactored Resolving Time Sdev (ns)]]/Table16[[#This Row],[Control Resolving Time Sdev (ns)]]),0))</f>
        <v>0</v>
      </c>
      <c r="AG69" t="b">
        <f>IF(Table16[[#This Row],[Same Sdev OoM?]]=0,TRUE,FALSE)</f>
        <v>1</v>
      </c>
      <c r="AH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9" s="5">
        <f>Table16[[#This Row],[Control Resolving Time Avg (ms)]]-Table16[[#This Row],[Refactored Resolving Time Avg (ms)]]</f>
        <v>0</v>
      </c>
      <c r="AJ69" s="6">
        <f>Table16[[#This Row],[Absolute Diff?]]/Table16[[#This Row],[Control Resolving Time Avg (ms)]]</f>
        <v>0</v>
      </c>
    </row>
    <row r="70" spans="1:36" x14ac:dyDescent="0.2">
      <c r="A70" t="s">
        <v>56</v>
      </c>
      <c r="B70" s="3">
        <v>-1</v>
      </c>
      <c r="C70" s="3">
        <v>-1</v>
      </c>
      <c r="D70" s="3">
        <v>-1</v>
      </c>
      <c r="E70" s="3">
        <v>-1</v>
      </c>
      <c r="F70" s="3">
        <v>-1</v>
      </c>
      <c r="G70" s="3">
        <v>-1</v>
      </c>
      <c r="H70" s="3">
        <v>-1</v>
      </c>
      <c r="I70" s="3">
        <v>-1</v>
      </c>
      <c r="J70" s="3">
        <v>-1</v>
      </c>
      <c r="K70" s="3">
        <v>-1</v>
      </c>
      <c r="L70" s="3">
        <f>AVERAGE(Table16[[#This Row],[Control Resolving Time 1]:[Control Resolving Time 10]])</f>
        <v>-1</v>
      </c>
      <c r="M70" s="3">
        <f>STDEV(Table16[[#This Row],[Control Resolving Time 1]:[Control Resolving Time 10]])</f>
        <v>0</v>
      </c>
      <c r="N70" s="3">
        <f>Table16[[#This Row],[Control Resolving Time Avg (ns)]]/1000000</f>
        <v>-9.9999999999999995E-7</v>
      </c>
      <c r="O70" s="3">
        <f>Table16[[#This Row],[Control Resolving Time Sdev (ns)]]/1000000</f>
        <v>0</v>
      </c>
      <c r="P70" t="s">
        <v>56</v>
      </c>
      <c r="Q70" s="3">
        <v>-1</v>
      </c>
      <c r="R70" s="3">
        <v>-1</v>
      </c>
      <c r="S70" s="3">
        <v>-1</v>
      </c>
      <c r="T70" s="3">
        <v>-1</v>
      </c>
      <c r="U70" s="3">
        <v>-1</v>
      </c>
      <c r="V70" s="3">
        <v>-1</v>
      </c>
      <c r="W70" s="3">
        <v>-1</v>
      </c>
      <c r="X70" s="3">
        <v>-1</v>
      </c>
      <c r="Y70" s="3">
        <v>-1</v>
      </c>
      <c r="Z70" s="3">
        <v>-1</v>
      </c>
      <c r="AA70" s="3">
        <f>AVERAGE(Table16[[#This Row],[Refactored Resolving Time 1]:[Refactored Resolving Time 10]])</f>
        <v>-1</v>
      </c>
      <c r="AB70" s="3">
        <f>STDEV(Table16[[#This Row],[Refactored Resolving Time 1]:[Refactored Resolving Time 10]])</f>
        <v>0</v>
      </c>
      <c r="AC70" s="3">
        <f>Table16[[#This Row],[Refactored Resolving Time Avg (ns)]]/1000000</f>
        <v>-9.9999999999999995E-7</v>
      </c>
      <c r="AD70" s="3">
        <f>Table16[[#This Row],[Refactored Resolving Time Sdev (ns)]]/1000000</f>
        <v>0</v>
      </c>
      <c r="AE70" t="b">
        <f>IF(Table16[[#This Row],[Control Bundle]]=Table16[[#This Row],[Refactored Bundle]],TRUE,FALSE)</f>
        <v>1</v>
      </c>
      <c r="AF70">
        <f>IF(Table16[[#This Row],[Refactored Resolving Time Avg (ns)]]=-1,0,ROUND(LOG10(Table16[[#This Row],[Refactored Resolving Time Sdev (ns)]]/Table16[[#This Row],[Control Resolving Time Sdev (ns)]]),0))</f>
        <v>0</v>
      </c>
      <c r="AG70" t="b">
        <f>IF(Table16[[#This Row],[Same Sdev OoM?]]=0,TRUE,FALSE)</f>
        <v>1</v>
      </c>
      <c r="AH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70" s="3">
        <f>Table16[[#This Row],[Control Resolving Time Avg (ms)]]-Table16[[#This Row],[Refactored Resolving Time Avg (ms)]]</f>
        <v>0</v>
      </c>
      <c r="AJ70" s="4">
        <f>Table16[[#This Row],[Absolute Diff?]]/Table16[[#This Row],[Control Resolving Time Avg (ms)]]</f>
        <v>0</v>
      </c>
    </row>
    <row r="71" spans="1:36" x14ac:dyDescent="0.2">
      <c r="A71" t="s">
        <v>305</v>
      </c>
      <c r="B71" s="3">
        <v>853231906</v>
      </c>
      <c r="C71" s="3">
        <v>777010368</v>
      </c>
      <c r="D71" s="3">
        <v>827943816</v>
      </c>
      <c r="E71" s="3">
        <v>775621838</v>
      </c>
      <c r="F71" s="3">
        <v>807525975</v>
      </c>
      <c r="G71" s="3">
        <v>792511907</v>
      </c>
      <c r="H71" s="3">
        <v>848681729</v>
      </c>
      <c r="I71" s="3">
        <v>812790375</v>
      </c>
      <c r="J71" s="3">
        <v>821585028</v>
      </c>
      <c r="K71" s="3">
        <v>811076259</v>
      </c>
      <c r="L71" s="3">
        <f>AVERAGE(Table16[[#This Row],[Control Resolving Time 1]:[Control Resolving Time 10]])</f>
        <v>812797920.10000002</v>
      </c>
      <c r="M71" s="3">
        <f>STDEV(Table16[[#This Row],[Control Resolving Time 1]:[Control Resolving Time 10]])</f>
        <v>26529346.972135771</v>
      </c>
      <c r="N71" s="3">
        <f>Table16[[#This Row],[Control Resolving Time Avg (ns)]]/1000000</f>
        <v>812.79792010000006</v>
      </c>
      <c r="O71" s="3">
        <f>Table16[[#This Row],[Control Resolving Time Sdev (ns)]]/1000000</f>
        <v>26.52934697213577</v>
      </c>
      <c r="P71" t="s">
        <v>305</v>
      </c>
      <c r="Q71" s="3">
        <v>816967298</v>
      </c>
      <c r="R71" s="3">
        <v>733005198</v>
      </c>
      <c r="S71" s="3">
        <v>717927114</v>
      </c>
      <c r="T71" s="3">
        <v>682444104</v>
      </c>
      <c r="U71" s="3">
        <v>697058327</v>
      </c>
      <c r="V71" s="3">
        <v>721763142</v>
      </c>
      <c r="W71" s="3">
        <v>709939647</v>
      </c>
      <c r="X71" s="3">
        <v>724618616</v>
      </c>
      <c r="Y71" s="3">
        <v>702941177</v>
      </c>
      <c r="Z71" s="3">
        <v>723477445</v>
      </c>
      <c r="AA71" s="3">
        <f>AVERAGE(Table16[[#This Row],[Refactored Resolving Time 1]:[Refactored Resolving Time 10]])</f>
        <v>723014206.79999995</v>
      </c>
      <c r="AB71" s="3">
        <f>STDEV(Table16[[#This Row],[Refactored Resolving Time 1]:[Refactored Resolving Time 10]])</f>
        <v>36287045.779611625</v>
      </c>
      <c r="AC71" s="3">
        <f>Table16[[#This Row],[Refactored Resolving Time Avg (ns)]]/1000000</f>
        <v>723.0142067999999</v>
      </c>
      <c r="AD71" s="3">
        <f>Table16[[#This Row],[Refactored Resolving Time Sdev (ns)]]/1000000</f>
        <v>36.287045779611624</v>
      </c>
      <c r="AE71" t="b">
        <f>IF(Table16[[#This Row],[Control Bundle]]=Table16[[#This Row],[Refactored Bundle]],TRUE,FALSE)</f>
        <v>1</v>
      </c>
      <c r="AF71">
        <f>IF(Table16[[#This Row],[Refactored Resolving Time Avg (ns)]]=-1,0,ROUND(LOG10(Table16[[#This Row],[Refactored Resolving Time Sdev (ns)]]/Table16[[#This Row],[Control Resolving Time Sdev (ns)]]),0))</f>
        <v>0</v>
      </c>
      <c r="AG71" t="b">
        <f>IF(Table16[[#This Row],[Same Sdev OoM?]]=0,TRUE,FALSE)</f>
        <v>1</v>
      </c>
      <c r="AH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1" s="3">
        <f>Table16[[#This Row],[Control Resolving Time Avg (ms)]]-Table16[[#This Row],[Refactored Resolving Time Avg (ms)]]</f>
        <v>89.783713300000159</v>
      </c>
      <c r="AJ71" s="4">
        <f>Table16[[#This Row],[Absolute Diff?]]/Table16[[#This Row],[Control Resolving Time Avg (ms)]]</f>
        <v>0.11046252836000602</v>
      </c>
    </row>
    <row r="72" spans="1:36" x14ac:dyDescent="0.2">
      <c r="A72" t="s">
        <v>241</v>
      </c>
      <c r="B72" s="3">
        <v>852425916</v>
      </c>
      <c r="C72" s="3">
        <v>776321203</v>
      </c>
      <c r="D72" s="3">
        <v>827335513</v>
      </c>
      <c r="E72" s="3">
        <v>774394575</v>
      </c>
      <c r="F72" s="3">
        <v>806657215</v>
      </c>
      <c r="G72" s="3">
        <v>791915244</v>
      </c>
      <c r="H72" s="3">
        <v>847761495</v>
      </c>
      <c r="I72" s="3">
        <v>811888674</v>
      </c>
      <c r="J72" s="3">
        <v>820797955</v>
      </c>
      <c r="K72" s="3">
        <v>810087713</v>
      </c>
      <c r="L72" s="3">
        <f>AVERAGE(Table16[[#This Row],[Control Resolving Time 1]:[Control Resolving Time 10]])</f>
        <v>811958550.29999995</v>
      </c>
      <c r="M72" s="3">
        <f>STDEV(Table16[[#This Row],[Control Resolving Time 1]:[Control Resolving Time 10]])</f>
        <v>26559075.77549259</v>
      </c>
      <c r="N72" s="3">
        <f>Table16[[#This Row],[Control Resolving Time Avg (ns)]]/1000000</f>
        <v>811.95855029999996</v>
      </c>
      <c r="O72" s="3">
        <f>Table16[[#This Row],[Control Resolving Time Sdev (ns)]]/1000000</f>
        <v>26.559075775492591</v>
      </c>
      <c r="P72" t="s">
        <v>241</v>
      </c>
      <c r="Q72" s="3">
        <v>813473545</v>
      </c>
      <c r="R72" s="3">
        <v>732226931</v>
      </c>
      <c r="S72" s="3">
        <v>717179917</v>
      </c>
      <c r="T72" s="3">
        <v>681892473</v>
      </c>
      <c r="U72" s="3">
        <v>694458309</v>
      </c>
      <c r="V72" s="3">
        <v>721039192</v>
      </c>
      <c r="W72" s="3">
        <v>709070271</v>
      </c>
      <c r="X72" s="3">
        <v>723774222</v>
      </c>
      <c r="Y72" s="3">
        <v>702058365</v>
      </c>
      <c r="Z72" s="3">
        <v>722387867</v>
      </c>
      <c r="AA72" s="3">
        <f>AVERAGE(Table16[[#This Row],[Refactored Resolving Time 1]:[Refactored Resolving Time 10]])</f>
        <v>721756109.20000005</v>
      </c>
      <c r="AB72" s="3">
        <f>STDEV(Table16[[#This Row],[Refactored Resolving Time 1]:[Refactored Resolving Time 10]])</f>
        <v>35638407.100048579</v>
      </c>
      <c r="AC72" s="3">
        <f>Table16[[#This Row],[Refactored Resolving Time Avg (ns)]]/1000000</f>
        <v>721.75610920000008</v>
      </c>
      <c r="AD72" s="3">
        <f>Table16[[#This Row],[Refactored Resolving Time Sdev (ns)]]/1000000</f>
        <v>35.638407100048582</v>
      </c>
      <c r="AE72" t="b">
        <f>IF(Table16[[#This Row],[Control Bundle]]=Table16[[#This Row],[Refactored Bundle]],TRUE,FALSE)</f>
        <v>1</v>
      </c>
      <c r="AF72">
        <f>IF(Table16[[#This Row],[Refactored Resolving Time Avg (ns)]]=-1,0,ROUND(LOG10(Table16[[#This Row],[Refactored Resolving Time Sdev (ns)]]/Table16[[#This Row],[Control Resolving Time Sdev (ns)]]),0))</f>
        <v>0</v>
      </c>
      <c r="AG72" t="b">
        <f>IF(Table16[[#This Row],[Same Sdev OoM?]]=0,TRUE,FALSE)</f>
        <v>1</v>
      </c>
      <c r="AH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2" s="5">
        <f>Table16[[#This Row],[Control Resolving Time Avg (ms)]]-Table16[[#This Row],[Refactored Resolving Time Avg (ms)]]</f>
        <v>90.202441099999874</v>
      </c>
      <c r="AJ72" s="6">
        <f>Table16[[#This Row],[Absolute Diff?]]/Table16[[#This Row],[Control Resolving Time Avg (ms)]]</f>
        <v>0.11109242099448569</v>
      </c>
    </row>
    <row r="73" spans="1:36" x14ac:dyDescent="0.2">
      <c r="A73" t="s">
        <v>119</v>
      </c>
      <c r="B73" s="3">
        <v>851873100</v>
      </c>
      <c r="C73" s="3">
        <v>775670422</v>
      </c>
      <c r="D73" s="3">
        <v>826862049</v>
      </c>
      <c r="E73" s="3">
        <v>773633592</v>
      </c>
      <c r="F73" s="3">
        <v>806000976</v>
      </c>
      <c r="G73" s="3">
        <v>791462238</v>
      </c>
      <c r="H73" s="3">
        <v>847076176</v>
      </c>
      <c r="I73" s="3">
        <v>811166448</v>
      </c>
      <c r="J73" s="3">
        <v>820012168</v>
      </c>
      <c r="K73" s="3">
        <v>809561240</v>
      </c>
      <c r="L73" s="3">
        <f>AVERAGE(Table16[[#This Row],[Control Resolving Time 1]:[Control Resolving Time 10]])</f>
        <v>811331840.89999998</v>
      </c>
      <c r="M73" s="3">
        <f>STDEV(Table16[[#This Row],[Control Resolving Time 1]:[Control Resolving Time 10]])</f>
        <v>26577064.075331625</v>
      </c>
      <c r="N73" s="3">
        <f>Table16[[#This Row],[Control Resolving Time Avg (ns)]]/1000000</f>
        <v>811.33184089999997</v>
      </c>
      <c r="O73" s="3">
        <f>Table16[[#This Row],[Control Resolving Time Sdev (ns)]]/1000000</f>
        <v>26.577064075331624</v>
      </c>
      <c r="P73" t="s">
        <v>119</v>
      </c>
      <c r="Q73" s="3">
        <v>812546482</v>
      </c>
      <c r="R73" s="3">
        <v>731577133</v>
      </c>
      <c r="S73" s="3">
        <v>716314944</v>
      </c>
      <c r="T73" s="3">
        <v>681310650</v>
      </c>
      <c r="U73" s="3">
        <v>692792006</v>
      </c>
      <c r="V73" s="3">
        <v>720379478</v>
      </c>
      <c r="W73" s="3">
        <v>707213349</v>
      </c>
      <c r="X73" s="3">
        <v>723003382</v>
      </c>
      <c r="Y73" s="3">
        <v>701311429</v>
      </c>
      <c r="Z73" s="3">
        <v>721308501</v>
      </c>
      <c r="AA73" s="3">
        <f>AVERAGE(Table16[[#This Row],[Refactored Resolving Time 1]:[Refactored Resolving Time 10]])</f>
        <v>720775735.39999998</v>
      </c>
      <c r="AB73" s="3">
        <f>STDEV(Table16[[#This Row],[Refactored Resolving Time 1]:[Refactored Resolving Time 10]])</f>
        <v>35695038.054317869</v>
      </c>
      <c r="AC73" s="3">
        <f>Table16[[#This Row],[Refactored Resolving Time Avg (ns)]]/1000000</f>
        <v>720.77573540000003</v>
      </c>
      <c r="AD73" s="3">
        <f>Table16[[#This Row],[Refactored Resolving Time Sdev (ns)]]/1000000</f>
        <v>35.69503805431787</v>
      </c>
      <c r="AE73" t="b">
        <f>IF(Table16[[#This Row],[Control Bundle]]=Table16[[#This Row],[Refactored Bundle]],TRUE,FALSE)</f>
        <v>1</v>
      </c>
      <c r="AF73">
        <f>IF(Table16[[#This Row],[Refactored Resolving Time Avg (ns)]]=-1,0,ROUND(LOG10(Table16[[#This Row],[Refactored Resolving Time Sdev (ns)]]/Table16[[#This Row],[Control Resolving Time Sdev (ns)]]),0))</f>
        <v>0</v>
      </c>
      <c r="AG73" t="b">
        <f>IF(Table16[[#This Row],[Same Sdev OoM?]]=0,TRUE,FALSE)</f>
        <v>1</v>
      </c>
      <c r="AH7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3" s="5">
        <f>Table16[[#This Row],[Control Resolving Time Avg (ms)]]-Table16[[#This Row],[Refactored Resolving Time Avg (ms)]]</f>
        <v>90.556105499999944</v>
      </c>
      <c r="AJ73" s="6">
        <f>Table16[[#This Row],[Absolute Diff?]]/Table16[[#This Row],[Control Resolving Time Avg (ms)]]</f>
        <v>0.11161413978224646</v>
      </c>
    </row>
    <row r="74" spans="1:36" x14ac:dyDescent="0.2">
      <c r="A74" t="s">
        <v>303</v>
      </c>
      <c r="B74" s="3">
        <v>850871922</v>
      </c>
      <c r="C74" s="3">
        <v>774132239</v>
      </c>
      <c r="D74" s="3">
        <v>825884705</v>
      </c>
      <c r="E74" s="3">
        <v>771637970</v>
      </c>
      <c r="F74" s="3">
        <v>804420140</v>
      </c>
      <c r="G74" s="3">
        <v>790323347</v>
      </c>
      <c r="H74" s="3">
        <v>845462419</v>
      </c>
      <c r="I74" s="3">
        <v>809623700</v>
      </c>
      <c r="J74" s="3">
        <v>818661006</v>
      </c>
      <c r="K74" s="3">
        <v>806398560</v>
      </c>
      <c r="L74" s="3">
        <f>AVERAGE(Table16[[#This Row],[Control Resolving Time 1]:[Control Resolving Time 10]])</f>
        <v>809741600.79999995</v>
      </c>
      <c r="M74" s="3">
        <f>STDEV(Table16[[#This Row],[Control Resolving Time 1]:[Control Resolving Time 10]])</f>
        <v>26758852.020818852</v>
      </c>
      <c r="N74" s="3">
        <f>Table16[[#This Row],[Control Resolving Time Avg (ns)]]/1000000</f>
        <v>809.7416007999999</v>
      </c>
      <c r="O74" s="3">
        <f>Table16[[#This Row],[Control Resolving Time Sdev (ns)]]/1000000</f>
        <v>26.758852020818853</v>
      </c>
      <c r="P74" t="s">
        <v>303</v>
      </c>
      <c r="Q74" s="3">
        <v>810750232</v>
      </c>
      <c r="R74" s="3">
        <v>729694042</v>
      </c>
      <c r="S74" s="3">
        <v>713979706</v>
      </c>
      <c r="T74" s="3">
        <v>680401046</v>
      </c>
      <c r="U74" s="3">
        <v>691339154</v>
      </c>
      <c r="V74" s="3">
        <v>718826802</v>
      </c>
      <c r="W74" s="3">
        <v>705685876</v>
      </c>
      <c r="X74" s="3">
        <v>721329256</v>
      </c>
      <c r="Y74" s="3">
        <v>699715243</v>
      </c>
      <c r="Z74" s="3">
        <v>719707375</v>
      </c>
      <c r="AA74" s="3">
        <f>AVERAGE(Table16[[#This Row],[Refactored Resolving Time 1]:[Refactored Resolving Time 10]])</f>
        <v>719142873.20000005</v>
      </c>
      <c r="AB74" s="3">
        <f>STDEV(Table16[[#This Row],[Refactored Resolving Time 1]:[Refactored Resolving Time 10]])</f>
        <v>35539636.7812723</v>
      </c>
      <c r="AC74" s="3">
        <f>Table16[[#This Row],[Refactored Resolving Time Avg (ns)]]/1000000</f>
        <v>719.14287320000005</v>
      </c>
      <c r="AD74" s="3">
        <f>Table16[[#This Row],[Refactored Resolving Time Sdev (ns)]]/1000000</f>
        <v>35.5396367812723</v>
      </c>
      <c r="AE74" t="b">
        <f>IF(Table16[[#This Row],[Control Bundle]]=Table16[[#This Row],[Refactored Bundle]],TRUE,FALSE)</f>
        <v>1</v>
      </c>
      <c r="AF74">
        <f>IF(Table16[[#This Row],[Refactored Resolving Time Avg (ns)]]=-1,0,ROUND(LOG10(Table16[[#This Row],[Refactored Resolving Time Sdev (ns)]]/Table16[[#This Row],[Control Resolving Time Sdev (ns)]]),0))</f>
        <v>0</v>
      </c>
      <c r="AG74" t="b">
        <f>IF(Table16[[#This Row],[Same Sdev OoM?]]=0,TRUE,FALSE)</f>
        <v>1</v>
      </c>
      <c r="AH7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4" s="5">
        <f>Table16[[#This Row],[Control Resolving Time Avg (ms)]]-Table16[[#This Row],[Refactored Resolving Time Avg (ms)]]</f>
        <v>90.598727599999847</v>
      </c>
      <c r="AJ74" s="6">
        <f>Table16[[#This Row],[Absolute Diff?]]/Table16[[#This Row],[Control Resolving Time Avg (ms)]]</f>
        <v>0.11188597388412684</v>
      </c>
    </row>
    <row r="75" spans="1:36" x14ac:dyDescent="0.2">
      <c r="A75" t="s">
        <v>288</v>
      </c>
      <c r="B75" s="3">
        <v>849786489</v>
      </c>
      <c r="C75" s="3">
        <v>772980834</v>
      </c>
      <c r="D75" s="3">
        <v>824296366</v>
      </c>
      <c r="E75" s="3">
        <v>770537502</v>
      </c>
      <c r="F75" s="3">
        <v>803150103</v>
      </c>
      <c r="G75" s="3">
        <v>788907134</v>
      </c>
      <c r="H75" s="3">
        <v>844210838</v>
      </c>
      <c r="I75" s="3">
        <v>808428525</v>
      </c>
      <c r="J75" s="3">
        <v>817547309</v>
      </c>
      <c r="K75" s="3">
        <v>805072732</v>
      </c>
      <c r="L75" s="3">
        <f>AVERAGE(Table16[[#This Row],[Control Resolving Time 1]:[Control Resolving Time 10]])</f>
        <v>808491783.20000005</v>
      </c>
      <c r="M75" s="3">
        <f>STDEV(Table16[[#This Row],[Control Resolving Time 1]:[Control Resolving Time 10]])</f>
        <v>26746197.874668624</v>
      </c>
      <c r="N75" s="3">
        <f>Table16[[#This Row],[Control Resolving Time Avg (ns)]]/1000000</f>
        <v>808.4917832000001</v>
      </c>
      <c r="O75" s="3">
        <f>Table16[[#This Row],[Control Resolving Time Sdev (ns)]]/1000000</f>
        <v>26.746197874668624</v>
      </c>
      <c r="P75" t="s">
        <v>288</v>
      </c>
      <c r="Q75" s="3">
        <v>809457855</v>
      </c>
      <c r="R75" s="3">
        <v>728614114</v>
      </c>
      <c r="S75" s="3">
        <v>712802994</v>
      </c>
      <c r="T75" s="3">
        <v>679638630</v>
      </c>
      <c r="U75" s="3">
        <v>690442667</v>
      </c>
      <c r="V75" s="3">
        <v>717890693</v>
      </c>
      <c r="W75" s="3">
        <v>704562050</v>
      </c>
      <c r="X75" s="3">
        <v>720126185</v>
      </c>
      <c r="Y75" s="3">
        <v>697255858</v>
      </c>
      <c r="Z75" s="3">
        <v>718402724</v>
      </c>
      <c r="AA75" s="3">
        <f>AVERAGE(Table16[[#This Row],[Refactored Resolving Time 1]:[Refactored Resolving Time 10]])</f>
        <v>717919377</v>
      </c>
      <c r="AB75" s="3">
        <f>STDEV(Table16[[#This Row],[Refactored Resolving Time 1]:[Refactored Resolving Time 10]])</f>
        <v>35513278.522972323</v>
      </c>
      <c r="AC75" s="3">
        <f>Table16[[#This Row],[Refactored Resolving Time Avg (ns)]]/1000000</f>
        <v>717.91937700000005</v>
      </c>
      <c r="AD75" s="3">
        <f>Table16[[#This Row],[Refactored Resolving Time Sdev (ns)]]/1000000</f>
        <v>35.513278522972321</v>
      </c>
      <c r="AE75" t="b">
        <f>IF(Table16[[#This Row],[Control Bundle]]=Table16[[#This Row],[Refactored Bundle]],TRUE,FALSE)</f>
        <v>1</v>
      </c>
      <c r="AF75">
        <f>IF(Table16[[#This Row],[Refactored Resolving Time Avg (ns)]]=-1,0,ROUND(LOG10(Table16[[#This Row],[Refactored Resolving Time Sdev (ns)]]/Table16[[#This Row],[Control Resolving Time Sdev (ns)]]),0))</f>
        <v>0</v>
      </c>
      <c r="AG75" t="b">
        <f>IF(Table16[[#This Row],[Same Sdev OoM?]]=0,TRUE,FALSE)</f>
        <v>1</v>
      </c>
      <c r="AH7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5" s="5">
        <f>Table16[[#This Row],[Control Resolving Time Avg (ms)]]-Table16[[#This Row],[Refactored Resolving Time Avg (ms)]]</f>
        <v>90.572406200000046</v>
      </c>
      <c r="AJ75" s="6">
        <f>Table16[[#This Row],[Absolute Diff?]]/Table16[[#This Row],[Control Resolving Time Avg (ms)]]</f>
        <v>0.11202637810555802</v>
      </c>
    </row>
    <row r="76" spans="1:36" x14ac:dyDescent="0.2">
      <c r="A76" t="s">
        <v>64</v>
      </c>
      <c r="B76" s="3">
        <v>848597091</v>
      </c>
      <c r="C76" s="3">
        <v>771150014</v>
      </c>
      <c r="D76" s="3">
        <v>823317036</v>
      </c>
      <c r="E76" s="3">
        <v>769586345</v>
      </c>
      <c r="F76" s="3">
        <v>801941723</v>
      </c>
      <c r="G76" s="3">
        <v>787495258</v>
      </c>
      <c r="H76" s="3">
        <v>843026291</v>
      </c>
      <c r="I76" s="3">
        <v>806637526</v>
      </c>
      <c r="J76" s="3">
        <v>816388145</v>
      </c>
      <c r="K76" s="3">
        <v>803880459</v>
      </c>
      <c r="L76" s="3">
        <f>AVERAGE(Table16[[#This Row],[Control Resolving Time 1]:[Control Resolving Time 10]])</f>
        <v>807201988.79999995</v>
      </c>
      <c r="M76" s="3">
        <f>STDEV(Table16[[#This Row],[Control Resolving Time 1]:[Control Resolving Time 10]])</f>
        <v>26839178.835960228</v>
      </c>
      <c r="N76" s="3">
        <f>Table16[[#This Row],[Control Resolving Time Avg (ns)]]/1000000</f>
        <v>807.20198879999998</v>
      </c>
      <c r="O76" s="3">
        <f>Table16[[#This Row],[Control Resolving Time Sdev (ns)]]/1000000</f>
        <v>26.839178835960229</v>
      </c>
      <c r="P76" t="s">
        <v>64</v>
      </c>
      <c r="Q76" s="3">
        <v>808228034</v>
      </c>
      <c r="R76" s="3">
        <v>727593139</v>
      </c>
      <c r="S76" s="3">
        <v>709597492</v>
      </c>
      <c r="T76" s="3">
        <v>679015212</v>
      </c>
      <c r="U76" s="3">
        <v>689772180</v>
      </c>
      <c r="V76" s="3">
        <v>717124257</v>
      </c>
      <c r="W76" s="3">
        <v>703554069</v>
      </c>
      <c r="X76" s="3">
        <v>719045561</v>
      </c>
      <c r="Y76" s="3">
        <v>696110635</v>
      </c>
      <c r="Z76" s="3">
        <v>717395277</v>
      </c>
      <c r="AA76" s="3">
        <f>AVERAGE(Table16[[#This Row],[Refactored Resolving Time 1]:[Refactored Resolving Time 10]])</f>
        <v>716743585.60000002</v>
      </c>
      <c r="AB76" s="3">
        <f>STDEV(Table16[[#This Row],[Refactored Resolving Time 1]:[Refactored Resolving Time 10]])</f>
        <v>35425385.370842151</v>
      </c>
      <c r="AC76" s="3">
        <f>Table16[[#This Row],[Refactored Resolving Time Avg (ns)]]/1000000</f>
        <v>716.74358560000007</v>
      </c>
      <c r="AD76" s="3">
        <f>Table16[[#This Row],[Refactored Resolving Time Sdev (ns)]]/1000000</f>
        <v>35.42538537084215</v>
      </c>
      <c r="AE76" t="b">
        <f>IF(Table16[[#This Row],[Control Bundle]]=Table16[[#This Row],[Refactored Bundle]],TRUE,FALSE)</f>
        <v>1</v>
      </c>
      <c r="AF76">
        <f>IF(Table16[[#This Row],[Refactored Resolving Time Avg (ns)]]=-1,0,ROUND(LOG10(Table16[[#This Row],[Refactored Resolving Time Sdev (ns)]]/Table16[[#This Row],[Control Resolving Time Sdev (ns)]]),0))</f>
        <v>0</v>
      </c>
      <c r="AG76" t="b">
        <f>IF(Table16[[#This Row],[Same Sdev OoM?]]=0,TRUE,FALSE)</f>
        <v>1</v>
      </c>
      <c r="AH7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6" s="5">
        <f>Table16[[#This Row],[Control Resolving Time Avg (ms)]]-Table16[[#This Row],[Refactored Resolving Time Avg (ms)]]</f>
        <v>90.458403199999907</v>
      </c>
      <c r="AJ76" s="6">
        <f>Table16[[#This Row],[Absolute Diff?]]/Table16[[#This Row],[Control Resolving Time Avg (ms)]]</f>
        <v>0.11206414807584517</v>
      </c>
    </row>
    <row r="77" spans="1:36" x14ac:dyDescent="0.2">
      <c r="A77" t="s">
        <v>256</v>
      </c>
      <c r="B77" s="3">
        <v>844180903</v>
      </c>
      <c r="C77" s="3">
        <v>767399896</v>
      </c>
      <c r="D77" s="3">
        <v>815490952</v>
      </c>
      <c r="E77" s="3">
        <v>764988256</v>
      </c>
      <c r="F77" s="3">
        <v>796674948</v>
      </c>
      <c r="G77" s="3">
        <v>781818195</v>
      </c>
      <c r="H77" s="3">
        <v>837692047</v>
      </c>
      <c r="I77" s="3">
        <v>801161268</v>
      </c>
      <c r="J77" s="3">
        <v>808260424</v>
      </c>
      <c r="K77" s="3">
        <v>798360380</v>
      </c>
      <c r="L77" s="3">
        <f>AVERAGE(Table16[[#This Row],[Control Resolving Time 1]:[Control Resolving Time 10]])</f>
        <v>801602726.89999998</v>
      </c>
      <c r="M77" s="3">
        <f>STDEV(Table16[[#This Row],[Control Resolving Time 1]:[Control Resolving Time 10]])</f>
        <v>26435286.518879283</v>
      </c>
      <c r="N77" s="3">
        <f>Table16[[#This Row],[Control Resolving Time Avg (ns)]]/1000000</f>
        <v>801.60272689999999</v>
      </c>
      <c r="O77" s="3">
        <f>Table16[[#This Row],[Control Resolving Time Sdev (ns)]]/1000000</f>
        <v>26.435286518879284</v>
      </c>
      <c r="P77" t="s">
        <v>256</v>
      </c>
      <c r="Q77" s="3">
        <v>803010366</v>
      </c>
      <c r="R77" s="3">
        <v>722699221</v>
      </c>
      <c r="S77" s="3">
        <v>705589421</v>
      </c>
      <c r="T77" s="3">
        <v>675121787</v>
      </c>
      <c r="U77" s="3">
        <v>686161186</v>
      </c>
      <c r="V77" s="3">
        <v>712286202</v>
      </c>
      <c r="W77" s="3">
        <v>700257931</v>
      </c>
      <c r="X77" s="3">
        <v>714398421</v>
      </c>
      <c r="Y77" s="3">
        <v>688420618</v>
      </c>
      <c r="Z77" s="3">
        <v>712724386</v>
      </c>
      <c r="AA77" s="3">
        <f>AVERAGE(Table16[[#This Row],[Refactored Resolving Time 1]:[Refactored Resolving Time 10]])</f>
        <v>712066953.89999998</v>
      </c>
      <c r="AB77" s="3">
        <f>STDEV(Table16[[#This Row],[Refactored Resolving Time 1]:[Refactored Resolving Time 10]])</f>
        <v>35223540.356456816</v>
      </c>
      <c r="AC77" s="3">
        <f>Table16[[#This Row],[Refactored Resolving Time Avg (ns)]]/1000000</f>
        <v>712.06695389999993</v>
      </c>
      <c r="AD77" s="3">
        <f>Table16[[#This Row],[Refactored Resolving Time Sdev (ns)]]/1000000</f>
        <v>35.223540356456816</v>
      </c>
      <c r="AE77" t="b">
        <f>IF(Table16[[#This Row],[Control Bundle]]=Table16[[#This Row],[Refactored Bundle]],TRUE,FALSE)</f>
        <v>1</v>
      </c>
      <c r="AF77">
        <f>IF(Table16[[#This Row],[Refactored Resolving Time Avg (ns)]]=-1,0,ROUND(LOG10(Table16[[#This Row],[Refactored Resolving Time Sdev (ns)]]/Table16[[#This Row],[Control Resolving Time Sdev (ns)]]),0))</f>
        <v>0</v>
      </c>
      <c r="AG77" t="b">
        <f>IF(Table16[[#This Row],[Same Sdev OoM?]]=0,TRUE,FALSE)</f>
        <v>1</v>
      </c>
      <c r="AH7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7" s="3">
        <f>Table16[[#This Row],[Control Resolving Time Avg (ms)]]-Table16[[#This Row],[Refactored Resolving Time Avg (ms)]]</f>
        <v>89.535773000000063</v>
      </c>
      <c r="AJ77" s="4">
        <f>Table16[[#This Row],[Absolute Diff?]]/Table16[[#This Row],[Control Resolving Time Avg (ms)]]</f>
        <v>0.11169594363314791</v>
      </c>
    </row>
    <row r="78" spans="1:36" x14ac:dyDescent="0.2">
      <c r="A78" t="s">
        <v>363</v>
      </c>
      <c r="B78" s="3">
        <v>843169707</v>
      </c>
      <c r="C78" s="3">
        <v>766222272</v>
      </c>
      <c r="D78" s="3">
        <v>814364895</v>
      </c>
      <c r="E78" s="3">
        <v>764106683</v>
      </c>
      <c r="F78" s="3">
        <v>795492491</v>
      </c>
      <c r="G78" s="3">
        <v>780767349</v>
      </c>
      <c r="H78" s="3">
        <v>836462947</v>
      </c>
      <c r="I78" s="3">
        <v>800000793</v>
      </c>
      <c r="J78" s="3">
        <v>807120161</v>
      </c>
      <c r="K78" s="3">
        <v>797357282</v>
      </c>
      <c r="L78" s="3">
        <f>AVERAGE(Table16[[#This Row],[Control Resolving Time 1]:[Control Resolving Time 10]])</f>
        <v>800506458</v>
      </c>
      <c r="M78" s="3">
        <f>STDEV(Table16[[#This Row],[Control Resolving Time 1]:[Control Resolving Time 10]])</f>
        <v>26403100.797262624</v>
      </c>
      <c r="N78" s="3">
        <f>Table16[[#This Row],[Control Resolving Time Avg (ns)]]/1000000</f>
        <v>800.50645799999995</v>
      </c>
      <c r="O78" s="3">
        <f>Table16[[#This Row],[Control Resolving Time Sdev (ns)]]/1000000</f>
        <v>26.403100797262624</v>
      </c>
      <c r="P78" t="s">
        <v>363</v>
      </c>
      <c r="Q78" s="3">
        <v>801648526</v>
      </c>
      <c r="R78" s="3">
        <v>721577666</v>
      </c>
      <c r="S78" s="3">
        <v>705038009</v>
      </c>
      <c r="T78" s="3">
        <v>674073770</v>
      </c>
      <c r="U78" s="3">
        <v>684977918</v>
      </c>
      <c r="V78" s="3">
        <v>711053409</v>
      </c>
      <c r="W78" s="3">
        <v>699341467</v>
      </c>
      <c r="X78" s="3">
        <v>712411133</v>
      </c>
      <c r="Y78" s="3">
        <v>686297715</v>
      </c>
      <c r="Z78" s="3">
        <v>711631194</v>
      </c>
      <c r="AA78" s="3">
        <f>AVERAGE(Table16[[#This Row],[Refactored Resolving Time 1]:[Refactored Resolving Time 10]])</f>
        <v>710805080.70000005</v>
      </c>
      <c r="AB78" s="3">
        <f>STDEV(Table16[[#This Row],[Refactored Resolving Time 1]:[Refactored Resolving Time 10]])</f>
        <v>35203250.685792461</v>
      </c>
      <c r="AC78" s="3">
        <f>Table16[[#This Row],[Refactored Resolving Time Avg (ns)]]/1000000</f>
        <v>710.80508070000008</v>
      </c>
      <c r="AD78" s="3">
        <f>Table16[[#This Row],[Refactored Resolving Time Sdev (ns)]]/1000000</f>
        <v>35.203250685792462</v>
      </c>
      <c r="AE78" t="b">
        <f>IF(Table16[[#This Row],[Control Bundle]]=Table16[[#This Row],[Refactored Bundle]],TRUE,FALSE)</f>
        <v>1</v>
      </c>
      <c r="AF78">
        <f>IF(Table16[[#This Row],[Refactored Resolving Time Avg (ns)]]=-1,0,ROUND(LOG10(Table16[[#This Row],[Refactored Resolving Time Sdev (ns)]]/Table16[[#This Row],[Control Resolving Time Sdev (ns)]]),0))</f>
        <v>0</v>
      </c>
      <c r="AG78" t="b">
        <f>IF(Table16[[#This Row],[Same Sdev OoM?]]=0,TRUE,FALSE)</f>
        <v>1</v>
      </c>
      <c r="AH7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8" s="5">
        <f>Table16[[#This Row],[Control Resolving Time Avg (ms)]]-Table16[[#This Row],[Refactored Resolving Time Avg (ms)]]</f>
        <v>89.701377299999876</v>
      </c>
      <c r="AJ78" s="6">
        <f>Table16[[#This Row],[Absolute Diff?]]/Table16[[#This Row],[Control Resolving Time Avg (ms)]]</f>
        <v>0.11205578219082885</v>
      </c>
    </row>
    <row r="79" spans="1:36" x14ac:dyDescent="0.2">
      <c r="A79" t="s">
        <v>201</v>
      </c>
      <c r="B79" s="3">
        <v>842188896</v>
      </c>
      <c r="C79" s="3">
        <v>765280250</v>
      </c>
      <c r="D79" s="3">
        <v>813291714</v>
      </c>
      <c r="E79" s="3">
        <v>763324034</v>
      </c>
      <c r="F79" s="3">
        <v>793653996</v>
      </c>
      <c r="G79" s="3">
        <v>779800109</v>
      </c>
      <c r="H79" s="3">
        <v>835222645</v>
      </c>
      <c r="I79" s="3">
        <v>798964980</v>
      </c>
      <c r="J79" s="3">
        <v>806158352</v>
      </c>
      <c r="K79" s="3">
        <v>795901686</v>
      </c>
      <c r="L79" s="3">
        <f>AVERAGE(Table16[[#This Row],[Control Resolving Time 1]:[Control Resolving Time 10]])</f>
        <v>799378666.20000005</v>
      </c>
      <c r="M79" s="3">
        <f>STDEV(Table16[[#This Row],[Control Resolving Time 1]:[Control Resolving Time 10]])</f>
        <v>26348169.65879301</v>
      </c>
      <c r="N79" s="3">
        <f>Table16[[#This Row],[Control Resolving Time Avg (ns)]]/1000000</f>
        <v>799.3786662</v>
      </c>
      <c r="O79" s="3">
        <f>Table16[[#This Row],[Control Resolving Time Sdev (ns)]]/1000000</f>
        <v>26.348169658793008</v>
      </c>
      <c r="P79" t="s">
        <v>201</v>
      </c>
      <c r="Q79" s="3">
        <v>800206919</v>
      </c>
      <c r="R79" s="3">
        <v>720472758</v>
      </c>
      <c r="S79" s="3">
        <v>704551912</v>
      </c>
      <c r="T79" s="3">
        <v>672852445</v>
      </c>
      <c r="U79" s="3">
        <v>683956043</v>
      </c>
      <c r="V79" s="3">
        <v>709532335</v>
      </c>
      <c r="W79" s="3">
        <v>698486117</v>
      </c>
      <c r="X79" s="3">
        <v>710309243</v>
      </c>
      <c r="Y79" s="3">
        <v>685333127</v>
      </c>
      <c r="Z79" s="3">
        <v>710858176</v>
      </c>
      <c r="AA79" s="3">
        <f>AVERAGE(Table16[[#This Row],[Refactored Resolving Time 1]:[Refactored Resolving Time 10]])</f>
        <v>709655907.5</v>
      </c>
      <c r="AB79" s="3">
        <f>STDEV(Table16[[#This Row],[Refactored Resolving Time 1]:[Refactored Resolving Time 10]])</f>
        <v>35080491.624949306</v>
      </c>
      <c r="AC79" s="3">
        <f>Table16[[#This Row],[Refactored Resolving Time Avg (ns)]]/1000000</f>
        <v>709.65590750000001</v>
      </c>
      <c r="AD79" s="3">
        <f>Table16[[#This Row],[Refactored Resolving Time Sdev (ns)]]/1000000</f>
        <v>35.080491624949303</v>
      </c>
      <c r="AE79" t="b">
        <f>IF(Table16[[#This Row],[Control Bundle]]=Table16[[#This Row],[Refactored Bundle]],TRUE,FALSE)</f>
        <v>1</v>
      </c>
      <c r="AF79">
        <f>IF(Table16[[#This Row],[Refactored Resolving Time Avg (ns)]]=-1,0,ROUND(LOG10(Table16[[#This Row],[Refactored Resolving Time Sdev (ns)]]/Table16[[#This Row],[Control Resolving Time Sdev (ns)]]),0))</f>
        <v>0</v>
      </c>
      <c r="AG79" t="b">
        <f>IF(Table16[[#This Row],[Same Sdev OoM?]]=0,TRUE,FALSE)</f>
        <v>1</v>
      </c>
      <c r="AH7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79" s="5">
        <f>Table16[[#This Row],[Control Resolving Time Avg (ms)]]-Table16[[#This Row],[Refactored Resolving Time Avg (ms)]]</f>
        <v>89.722758699999986</v>
      </c>
      <c r="AJ79" s="6">
        <f>Table16[[#This Row],[Absolute Diff?]]/Table16[[#This Row],[Control Resolving Time Avg (ms)]]</f>
        <v>0.11224062199021942</v>
      </c>
    </row>
    <row r="80" spans="1:36" x14ac:dyDescent="0.2">
      <c r="A80" t="s">
        <v>26</v>
      </c>
      <c r="B80" s="3">
        <v>839006163</v>
      </c>
      <c r="C80" s="3">
        <v>762429437</v>
      </c>
      <c r="D80" s="3">
        <v>810949780</v>
      </c>
      <c r="E80" s="3">
        <v>759630038</v>
      </c>
      <c r="F80" s="3">
        <v>791090197</v>
      </c>
      <c r="G80" s="3">
        <v>776664053</v>
      </c>
      <c r="H80" s="3">
        <v>832125888</v>
      </c>
      <c r="I80" s="3">
        <v>796555675</v>
      </c>
      <c r="J80" s="3">
        <v>803926106</v>
      </c>
      <c r="K80" s="3">
        <v>793218763</v>
      </c>
      <c r="L80" s="3">
        <f>AVERAGE(Table16[[#This Row],[Control Resolving Time 1]:[Control Resolving Time 10]])</f>
        <v>796559610</v>
      </c>
      <c r="M80" s="3">
        <f>STDEV(Table16[[#This Row],[Control Resolving Time 1]:[Control Resolving Time 10]])</f>
        <v>26444035.636040404</v>
      </c>
      <c r="N80" s="3">
        <f>Table16[[#This Row],[Control Resolving Time Avg (ns)]]/1000000</f>
        <v>796.55961000000002</v>
      </c>
      <c r="O80" s="3">
        <f>Table16[[#This Row],[Control Resolving Time Sdev (ns)]]/1000000</f>
        <v>26.444035636040404</v>
      </c>
      <c r="P80" t="s">
        <v>26</v>
      </c>
      <c r="Q80" s="3">
        <v>798240783</v>
      </c>
      <c r="R80" s="3">
        <v>718547261</v>
      </c>
      <c r="S80" s="3">
        <v>703073953</v>
      </c>
      <c r="T80" s="3">
        <v>670397664</v>
      </c>
      <c r="U80" s="3">
        <v>681704336</v>
      </c>
      <c r="V80" s="3">
        <v>707161206</v>
      </c>
      <c r="W80" s="3">
        <v>695562904</v>
      </c>
      <c r="X80" s="3">
        <v>705854577</v>
      </c>
      <c r="Y80" s="3">
        <v>682484590</v>
      </c>
      <c r="Z80" s="3">
        <v>708360562</v>
      </c>
      <c r="AA80" s="3">
        <f>AVERAGE(Table16[[#This Row],[Refactored Resolving Time 1]:[Refactored Resolving Time 10]])</f>
        <v>707138783.60000002</v>
      </c>
      <c r="AB80" s="3">
        <f>STDEV(Table16[[#This Row],[Refactored Resolving Time 1]:[Refactored Resolving Time 10]])</f>
        <v>35257850.466469713</v>
      </c>
      <c r="AC80" s="3">
        <f>Table16[[#This Row],[Refactored Resolving Time Avg (ns)]]/1000000</f>
        <v>707.13878360000001</v>
      </c>
      <c r="AD80" s="3">
        <f>Table16[[#This Row],[Refactored Resolving Time Sdev (ns)]]/1000000</f>
        <v>35.257850466469712</v>
      </c>
      <c r="AE80" t="b">
        <f>IF(Table16[[#This Row],[Control Bundle]]=Table16[[#This Row],[Refactored Bundle]],TRUE,FALSE)</f>
        <v>1</v>
      </c>
      <c r="AF80">
        <f>IF(Table16[[#This Row],[Refactored Resolving Time Avg (ns)]]=-1,0,ROUND(LOG10(Table16[[#This Row],[Refactored Resolving Time Sdev (ns)]]/Table16[[#This Row],[Control Resolving Time Sdev (ns)]]),0))</f>
        <v>0</v>
      </c>
      <c r="AG80" t="b">
        <f>IF(Table16[[#This Row],[Same Sdev OoM?]]=0,TRUE,FALSE)</f>
        <v>1</v>
      </c>
      <c r="AH8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0" s="3">
        <f>Table16[[#This Row],[Control Resolving Time Avg (ms)]]-Table16[[#This Row],[Refactored Resolving Time Avg (ms)]]</f>
        <v>89.42082640000001</v>
      </c>
      <c r="AJ80" s="4">
        <f>Table16[[#This Row],[Absolute Diff?]]/Table16[[#This Row],[Control Resolving Time Avg (ms)]]</f>
        <v>0.11225880056861032</v>
      </c>
    </row>
    <row r="81" spans="1:36" x14ac:dyDescent="0.2">
      <c r="A81" t="s">
        <v>258</v>
      </c>
      <c r="B81" s="3">
        <v>841333150</v>
      </c>
      <c r="C81" s="3">
        <v>764496266</v>
      </c>
      <c r="D81" s="3">
        <v>812662411</v>
      </c>
      <c r="E81" s="3">
        <v>762665138</v>
      </c>
      <c r="F81" s="3">
        <v>792799785</v>
      </c>
      <c r="G81" s="3">
        <v>779007554</v>
      </c>
      <c r="H81" s="3">
        <v>833940260</v>
      </c>
      <c r="I81" s="3">
        <v>798256334</v>
      </c>
      <c r="J81" s="3">
        <v>805544449</v>
      </c>
      <c r="K81" s="3">
        <v>794962681</v>
      </c>
      <c r="L81" s="3">
        <f>AVERAGE(Table16[[#This Row],[Control Resolving Time 1]:[Control Resolving Time 10]])</f>
        <v>798566802.79999995</v>
      </c>
      <c r="M81" s="3">
        <f>STDEV(Table16[[#This Row],[Control Resolving Time 1]:[Control Resolving Time 10]])</f>
        <v>26259930.291297004</v>
      </c>
      <c r="N81" s="3">
        <f>Table16[[#This Row],[Control Resolving Time Avg (ns)]]/1000000</f>
        <v>798.5668028</v>
      </c>
      <c r="O81" s="3">
        <f>Table16[[#This Row],[Control Resolving Time Sdev (ns)]]/1000000</f>
        <v>26.259930291297003</v>
      </c>
      <c r="P81" t="s">
        <v>258</v>
      </c>
      <c r="Q81" s="3">
        <v>799445438</v>
      </c>
      <c r="R81" s="3">
        <v>719714978</v>
      </c>
      <c r="S81" s="3">
        <v>704015312</v>
      </c>
      <c r="T81" s="3">
        <v>671998497</v>
      </c>
      <c r="U81" s="3">
        <v>683181370</v>
      </c>
      <c r="V81" s="3">
        <v>708739745</v>
      </c>
      <c r="W81" s="3">
        <v>697716924</v>
      </c>
      <c r="X81" s="3">
        <v>709016263</v>
      </c>
      <c r="Y81" s="3">
        <v>684441451</v>
      </c>
      <c r="Z81" s="3">
        <v>710092291</v>
      </c>
      <c r="AA81" s="3">
        <f>AVERAGE(Table16[[#This Row],[Refactored Resolving Time 1]:[Refactored Resolving Time 10]])</f>
        <v>708836226.89999998</v>
      </c>
      <c r="AB81" s="3">
        <f>STDEV(Table16[[#This Row],[Refactored Resolving Time 1]:[Refactored Resolving Time 10]])</f>
        <v>35098545.420713186</v>
      </c>
      <c r="AC81" s="3">
        <f>Table16[[#This Row],[Refactored Resolving Time Avg (ns)]]/1000000</f>
        <v>708.83622689999993</v>
      </c>
      <c r="AD81" s="3">
        <f>Table16[[#This Row],[Refactored Resolving Time Sdev (ns)]]/1000000</f>
        <v>35.098545420713187</v>
      </c>
      <c r="AE81" t="b">
        <f>IF(Table16[[#This Row],[Control Bundle]]=Table16[[#This Row],[Refactored Bundle]],TRUE,FALSE)</f>
        <v>1</v>
      </c>
      <c r="AF81">
        <f>IF(Table16[[#This Row],[Refactored Resolving Time Avg (ns)]]=-1,0,ROUND(LOG10(Table16[[#This Row],[Refactored Resolving Time Sdev (ns)]]/Table16[[#This Row],[Control Resolving Time Sdev (ns)]]),0))</f>
        <v>0</v>
      </c>
      <c r="AG81" t="b">
        <f>IF(Table16[[#This Row],[Same Sdev OoM?]]=0,TRUE,FALSE)</f>
        <v>1</v>
      </c>
      <c r="AH8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1" s="3">
        <f>Table16[[#This Row],[Control Resolving Time Avg (ms)]]-Table16[[#This Row],[Refactored Resolving Time Avg (ms)]]</f>
        <v>89.730575900000076</v>
      </c>
      <c r="AJ81" s="4">
        <f>Table16[[#This Row],[Absolute Diff?]]/Table16[[#This Row],[Control Resolving Time Avg (ms)]]</f>
        <v>0.11236452052023628</v>
      </c>
    </row>
    <row r="82" spans="1:36" x14ac:dyDescent="0.2">
      <c r="A82" t="s">
        <v>115</v>
      </c>
      <c r="B82" s="3">
        <v>840229449</v>
      </c>
      <c r="C82" s="3">
        <v>763478023</v>
      </c>
      <c r="D82" s="3">
        <v>811724007</v>
      </c>
      <c r="E82" s="3">
        <v>761118343</v>
      </c>
      <c r="F82" s="3">
        <v>792099595</v>
      </c>
      <c r="G82" s="3">
        <v>777840151</v>
      </c>
      <c r="H82" s="3">
        <v>833148610</v>
      </c>
      <c r="I82" s="3">
        <v>797430808</v>
      </c>
      <c r="J82" s="3">
        <v>804899753</v>
      </c>
      <c r="K82" s="3">
        <v>794203670</v>
      </c>
      <c r="L82" s="3">
        <f>AVERAGE(Table16[[#This Row],[Control Resolving Time 1]:[Control Resolving Time 10]])</f>
        <v>797617240.89999998</v>
      </c>
      <c r="M82" s="3">
        <f>STDEV(Table16[[#This Row],[Control Resolving Time 1]:[Control Resolving Time 10]])</f>
        <v>26375988.602871362</v>
      </c>
      <c r="N82" s="3">
        <f>Table16[[#This Row],[Control Resolving Time Avg (ns)]]/1000000</f>
        <v>797.61724089999996</v>
      </c>
      <c r="O82" s="3">
        <f>Table16[[#This Row],[Control Resolving Time Sdev (ns)]]/1000000</f>
        <v>26.375988602871363</v>
      </c>
      <c r="P82" t="s">
        <v>115</v>
      </c>
      <c r="Q82" s="3">
        <v>798840203</v>
      </c>
      <c r="R82" s="3">
        <v>719097539</v>
      </c>
      <c r="S82" s="3">
        <v>703542707</v>
      </c>
      <c r="T82" s="3">
        <v>671214400</v>
      </c>
      <c r="U82" s="3">
        <v>682437943</v>
      </c>
      <c r="V82" s="3">
        <v>707955264</v>
      </c>
      <c r="W82" s="3">
        <v>696365426</v>
      </c>
      <c r="X82" s="3">
        <v>706907548</v>
      </c>
      <c r="Y82" s="3">
        <v>683375705</v>
      </c>
      <c r="Z82" s="3">
        <v>709221096</v>
      </c>
      <c r="AA82" s="3">
        <f>AVERAGE(Table16[[#This Row],[Refactored Resolving Time 1]:[Refactored Resolving Time 10]])</f>
        <v>707895783.10000002</v>
      </c>
      <c r="AB82" s="3">
        <f>STDEV(Table16[[#This Row],[Refactored Resolving Time 1]:[Refactored Resolving Time 10]])</f>
        <v>35191320.85577365</v>
      </c>
      <c r="AC82" s="3">
        <f>Table16[[#This Row],[Refactored Resolving Time Avg (ns)]]/1000000</f>
        <v>707.89578310000002</v>
      </c>
      <c r="AD82" s="3">
        <f>Table16[[#This Row],[Refactored Resolving Time Sdev (ns)]]/1000000</f>
        <v>35.191320855773647</v>
      </c>
      <c r="AE82" t="b">
        <f>IF(Table16[[#This Row],[Control Bundle]]=Table16[[#This Row],[Refactored Bundle]],TRUE,FALSE)</f>
        <v>1</v>
      </c>
      <c r="AF82">
        <f>IF(Table16[[#This Row],[Refactored Resolving Time Avg (ns)]]=-1,0,ROUND(LOG10(Table16[[#This Row],[Refactored Resolving Time Sdev (ns)]]/Table16[[#This Row],[Control Resolving Time Sdev (ns)]]),0))</f>
        <v>0</v>
      </c>
      <c r="AG82" t="b">
        <f>IF(Table16[[#This Row],[Same Sdev OoM?]]=0,TRUE,FALSE)</f>
        <v>1</v>
      </c>
      <c r="AH8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2" s="5">
        <f>Table16[[#This Row],[Control Resolving Time Avg (ms)]]-Table16[[#This Row],[Refactored Resolving Time Avg (ms)]]</f>
        <v>89.721457799999939</v>
      </c>
      <c r="AJ82" s="6">
        <f>Table16[[#This Row],[Absolute Diff?]]/Table16[[#This Row],[Control Resolving Time Avg (ms)]]</f>
        <v>0.11248685860747164</v>
      </c>
    </row>
    <row r="83" spans="1:36" x14ac:dyDescent="0.2">
      <c r="A83" t="s">
        <v>272</v>
      </c>
      <c r="B83" s="3">
        <v>837850907</v>
      </c>
      <c r="C83" s="3">
        <v>761255342</v>
      </c>
      <c r="D83" s="3">
        <v>809728721</v>
      </c>
      <c r="E83" s="3">
        <v>758281111</v>
      </c>
      <c r="F83" s="3">
        <v>789932274</v>
      </c>
      <c r="G83" s="3">
        <v>775576031</v>
      </c>
      <c r="H83" s="3">
        <v>829656302</v>
      </c>
      <c r="I83" s="3">
        <v>795373985</v>
      </c>
      <c r="J83" s="3">
        <v>802752411</v>
      </c>
      <c r="K83" s="3">
        <v>792015638</v>
      </c>
      <c r="L83" s="3">
        <f>AVERAGE(Table16[[#This Row],[Control Resolving Time 1]:[Control Resolving Time 10]])</f>
        <v>795242272.20000005</v>
      </c>
      <c r="M83" s="3">
        <f>STDEV(Table16[[#This Row],[Control Resolving Time 1]:[Control Resolving Time 10]])</f>
        <v>26273571.622534979</v>
      </c>
      <c r="N83" s="3">
        <f>Table16[[#This Row],[Control Resolving Time Avg (ns)]]/1000000</f>
        <v>795.2422722</v>
      </c>
      <c r="O83" s="3">
        <f>Table16[[#This Row],[Control Resolving Time Sdev (ns)]]/1000000</f>
        <v>26.27357162253498</v>
      </c>
      <c r="P83" t="s">
        <v>272</v>
      </c>
      <c r="Q83" s="3">
        <v>797228849</v>
      </c>
      <c r="R83" s="3">
        <v>717548621</v>
      </c>
      <c r="S83" s="3">
        <v>702458332</v>
      </c>
      <c r="T83" s="3">
        <v>669412486</v>
      </c>
      <c r="U83" s="3">
        <v>680744064</v>
      </c>
      <c r="V83" s="3">
        <v>706104539</v>
      </c>
      <c r="W83" s="3">
        <v>694603531</v>
      </c>
      <c r="X83" s="3">
        <v>704804820</v>
      </c>
      <c r="Y83" s="3">
        <v>681578810</v>
      </c>
      <c r="Z83" s="3">
        <v>707389651</v>
      </c>
      <c r="AA83" s="3">
        <f>AVERAGE(Table16[[#This Row],[Refactored Resolving Time 1]:[Refactored Resolving Time 10]])</f>
        <v>706187370.29999995</v>
      </c>
      <c r="AB83" s="3">
        <f>STDEV(Table16[[#This Row],[Refactored Resolving Time 1]:[Refactored Resolving Time 10]])</f>
        <v>35236374.666832447</v>
      </c>
      <c r="AC83" s="3">
        <f>Table16[[#This Row],[Refactored Resolving Time Avg (ns)]]/1000000</f>
        <v>706.1873703</v>
      </c>
      <c r="AD83" s="3">
        <f>Table16[[#This Row],[Refactored Resolving Time Sdev (ns)]]/1000000</f>
        <v>35.236374666832447</v>
      </c>
      <c r="AE83" t="b">
        <f>IF(Table16[[#This Row],[Control Bundle]]=Table16[[#This Row],[Refactored Bundle]],TRUE,FALSE)</f>
        <v>1</v>
      </c>
      <c r="AF83">
        <f>IF(Table16[[#This Row],[Refactored Resolving Time Avg (ns)]]=-1,0,ROUND(LOG10(Table16[[#This Row],[Refactored Resolving Time Sdev (ns)]]/Table16[[#This Row],[Control Resolving Time Sdev (ns)]]),0))</f>
        <v>0</v>
      </c>
      <c r="AG83" t="b">
        <f>IF(Table16[[#This Row],[Same Sdev OoM?]]=0,TRUE,FALSE)</f>
        <v>1</v>
      </c>
      <c r="AH8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3" s="5">
        <f>Table16[[#This Row],[Control Resolving Time Avg (ms)]]-Table16[[#This Row],[Refactored Resolving Time Avg (ms)]]</f>
        <v>89.054901900000004</v>
      </c>
      <c r="AJ83" s="6">
        <f>Table16[[#This Row],[Absolute Diff?]]/Table16[[#This Row],[Control Resolving Time Avg (ms)]]</f>
        <v>0.11198461778651912</v>
      </c>
    </row>
    <row r="84" spans="1:36" x14ac:dyDescent="0.2">
      <c r="A84" t="s">
        <v>186</v>
      </c>
      <c r="B84" s="3">
        <v>837038016</v>
      </c>
      <c r="C84" s="3">
        <v>760209431</v>
      </c>
      <c r="D84" s="3">
        <v>808967002</v>
      </c>
      <c r="E84" s="3">
        <v>755312769</v>
      </c>
      <c r="F84" s="3">
        <v>788938870</v>
      </c>
      <c r="G84" s="3">
        <v>774839398</v>
      </c>
      <c r="H84" s="3">
        <v>828881632</v>
      </c>
      <c r="I84" s="3">
        <v>794549885</v>
      </c>
      <c r="J84" s="3">
        <v>801610434</v>
      </c>
      <c r="K84" s="3">
        <v>791165079</v>
      </c>
      <c r="L84" s="3">
        <f>AVERAGE(Table16[[#This Row],[Control Resolving Time 1]:[Control Resolving Time 10]])</f>
        <v>794151251.60000002</v>
      </c>
      <c r="M84" s="3">
        <f>STDEV(Table16[[#This Row],[Control Resolving Time 1]:[Control Resolving Time 10]])</f>
        <v>26646424.418319464</v>
      </c>
      <c r="N84" s="3">
        <f>Table16[[#This Row],[Control Resolving Time Avg (ns)]]/1000000</f>
        <v>794.15125160000002</v>
      </c>
      <c r="O84" s="3">
        <f>Table16[[#This Row],[Control Resolving Time Sdev (ns)]]/1000000</f>
        <v>26.646424418319462</v>
      </c>
      <c r="P84" t="s">
        <v>186</v>
      </c>
      <c r="Q84" s="3">
        <v>796336042</v>
      </c>
      <c r="R84" s="3">
        <v>717004785</v>
      </c>
      <c r="S84" s="3">
        <v>702021229</v>
      </c>
      <c r="T84" s="3">
        <v>668489800</v>
      </c>
      <c r="U84" s="3">
        <v>680066844</v>
      </c>
      <c r="V84" s="3">
        <v>705505413</v>
      </c>
      <c r="W84" s="3">
        <v>693893481</v>
      </c>
      <c r="X84" s="3">
        <v>703860388</v>
      </c>
      <c r="Y84" s="3">
        <v>680901210</v>
      </c>
      <c r="Z84" s="3">
        <v>706651323</v>
      </c>
      <c r="AA84" s="3">
        <f>AVERAGE(Table16[[#This Row],[Refactored Resolving Time 1]:[Refactored Resolving Time 10]])</f>
        <v>705473051.5</v>
      </c>
      <c r="AB84" s="3">
        <f>STDEV(Table16[[#This Row],[Refactored Resolving Time 1]:[Refactored Resolving Time 10]])</f>
        <v>35207428.464836389</v>
      </c>
      <c r="AC84" s="3">
        <f>Table16[[#This Row],[Refactored Resolving Time Avg (ns)]]/1000000</f>
        <v>705.4730515</v>
      </c>
      <c r="AD84" s="3">
        <f>Table16[[#This Row],[Refactored Resolving Time Sdev (ns)]]/1000000</f>
        <v>35.20742846483639</v>
      </c>
      <c r="AE84" t="b">
        <f>IF(Table16[[#This Row],[Control Bundle]]=Table16[[#This Row],[Refactored Bundle]],TRUE,FALSE)</f>
        <v>1</v>
      </c>
      <c r="AF84">
        <f>IF(Table16[[#This Row],[Refactored Resolving Time Avg (ns)]]=-1,0,ROUND(LOG10(Table16[[#This Row],[Refactored Resolving Time Sdev (ns)]]/Table16[[#This Row],[Control Resolving Time Sdev (ns)]]),0))</f>
        <v>0</v>
      </c>
      <c r="AG84" t="b">
        <f>IF(Table16[[#This Row],[Same Sdev OoM?]]=0,TRUE,FALSE)</f>
        <v>1</v>
      </c>
      <c r="AH8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4" s="5">
        <f>Table16[[#This Row],[Control Resolving Time Avg (ms)]]-Table16[[#This Row],[Refactored Resolving Time Avg (ms)]]</f>
        <v>88.678200100000026</v>
      </c>
      <c r="AJ84" s="6">
        <f>Table16[[#This Row],[Absolute Diff?]]/Table16[[#This Row],[Control Resolving Time Avg (ms)]]</f>
        <v>0.11166411929885829</v>
      </c>
    </row>
    <row r="85" spans="1:36" x14ac:dyDescent="0.2">
      <c r="A85" t="s">
        <v>111</v>
      </c>
      <c r="B85" s="3">
        <v>827771572</v>
      </c>
      <c r="C85" s="3">
        <v>752796283</v>
      </c>
      <c r="D85" s="3">
        <v>800004965</v>
      </c>
      <c r="E85" s="3">
        <v>745805830</v>
      </c>
      <c r="F85" s="3">
        <v>778855720</v>
      </c>
      <c r="G85" s="3">
        <v>761512074</v>
      </c>
      <c r="H85" s="3">
        <v>819071589</v>
      </c>
      <c r="I85" s="3">
        <v>786219592</v>
      </c>
      <c r="J85" s="3">
        <v>786298816</v>
      </c>
      <c r="K85" s="3">
        <v>777408506</v>
      </c>
      <c r="L85" s="3">
        <f>AVERAGE(Table16[[#This Row],[Control Resolving Time 1]:[Control Resolving Time 10]])</f>
        <v>783574494.70000005</v>
      </c>
      <c r="M85" s="3">
        <f>STDEV(Table16[[#This Row],[Control Resolving Time 1]:[Control Resolving Time 10]])</f>
        <v>26705411.797131371</v>
      </c>
      <c r="N85" s="3">
        <f>Table16[[#This Row],[Control Resolving Time Avg (ns)]]/1000000</f>
        <v>783.57449470000006</v>
      </c>
      <c r="O85" s="3">
        <f>Table16[[#This Row],[Control Resolving Time Sdev (ns)]]/1000000</f>
        <v>26.705411797131372</v>
      </c>
      <c r="P85" t="s">
        <v>111</v>
      </c>
      <c r="Q85" s="3">
        <v>787158062</v>
      </c>
      <c r="R85" s="3">
        <v>709951999</v>
      </c>
      <c r="S85" s="3">
        <v>696250544</v>
      </c>
      <c r="T85" s="3">
        <v>661134377</v>
      </c>
      <c r="U85" s="3">
        <v>670802706</v>
      </c>
      <c r="V85" s="3">
        <v>697954521</v>
      </c>
      <c r="W85" s="3">
        <v>686172942</v>
      </c>
      <c r="X85" s="3">
        <v>688853609</v>
      </c>
      <c r="Y85" s="3">
        <v>673097518</v>
      </c>
      <c r="Z85" s="3">
        <v>699073633</v>
      </c>
      <c r="AA85" s="3">
        <f>AVERAGE(Table16[[#This Row],[Refactored Resolving Time 1]:[Refactored Resolving Time 10]])</f>
        <v>697044991.10000002</v>
      </c>
      <c r="AB85" s="3">
        <f>STDEV(Table16[[#This Row],[Refactored Resolving Time 1]:[Refactored Resolving Time 10]])</f>
        <v>35007208.101056777</v>
      </c>
      <c r="AC85" s="3">
        <f>Table16[[#This Row],[Refactored Resolving Time Avg (ns)]]/1000000</f>
        <v>697.04499110000006</v>
      </c>
      <c r="AD85" s="3">
        <f>Table16[[#This Row],[Refactored Resolving Time Sdev (ns)]]/1000000</f>
        <v>35.007208101056776</v>
      </c>
      <c r="AE85" t="b">
        <f>IF(Table16[[#This Row],[Control Bundle]]=Table16[[#This Row],[Refactored Bundle]],TRUE,FALSE)</f>
        <v>1</v>
      </c>
      <c r="AF85">
        <f>IF(Table16[[#This Row],[Refactored Resolving Time Avg (ns)]]=-1,0,ROUND(LOG10(Table16[[#This Row],[Refactored Resolving Time Sdev (ns)]]/Table16[[#This Row],[Control Resolving Time Sdev (ns)]]),0))</f>
        <v>0</v>
      </c>
      <c r="AG85" t="b">
        <f>IF(Table16[[#This Row],[Same Sdev OoM?]]=0,TRUE,FALSE)</f>
        <v>1</v>
      </c>
      <c r="AH8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5" s="3">
        <f>Table16[[#This Row],[Control Resolving Time Avg (ms)]]-Table16[[#This Row],[Refactored Resolving Time Avg (ms)]]</f>
        <v>86.529503599999998</v>
      </c>
      <c r="AJ85" s="4">
        <f>Table16[[#This Row],[Absolute Diff?]]/Table16[[#This Row],[Control Resolving Time Avg (ms)]]</f>
        <v>0.11042919873639934</v>
      </c>
    </row>
    <row r="86" spans="1:36" x14ac:dyDescent="0.2">
      <c r="A86" t="s">
        <v>302</v>
      </c>
      <c r="B86" s="3">
        <v>836005722</v>
      </c>
      <c r="C86" s="3">
        <v>759495944</v>
      </c>
      <c r="D86" s="3">
        <v>808261168</v>
      </c>
      <c r="E86" s="3">
        <v>753999312</v>
      </c>
      <c r="F86" s="3">
        <v>787851856</v>
      </c>
      <c r="G86" s="3">
        <v>774154510</v>
      </c>
      <c r="H86" s="3">
        <v>828051265</v>
      </c>
      <c r="I86" s="3">
        <v>793554791</v>
      </c>
      <c r="J86" s="3">
        <v>800841894</v>
      </c>
      <c r="K86" s="3">
        <v>790380356</v>
      </c>
      <c r="L86" s="3">
        <f>AVERAGE(Table16[[#This Row],[Control Resolving Time 1]:[Control Resolving Time 10]])</f>
        <v>793259681.79999995</v>
      </c>
      <c r="M86" s="3">
        <f>STDEV(Table16[[#This Row],[Control Resolving Time 1]:[Control Resolving Time 10]])</f>
        <v>26675434.282313403</v>
      </c>
      <c r="N86" s="3">
        <f>Table16[[#This Row],[Control Resolving Time Avg (ns)]]/1000000</f>
        <v>793.25968179999995</v>
      </c>
      <c r="O86" s="3">
        <f>Table16[[#This Row],[Control Resolving Time Sdev (ns)]]/1000000</f>
        <v>26.675434282313404</v>
      </c>
      <c r="P86" t="s">
        <v>302</v>
      </c>
      <c r="Q86" s="3">
        <v>795406896</v>
      </c>
      <c r="R86" s="3">
        <v>716261978</v>
      </c>
      <c r="S86" s="3">
        <v>701448559</v>
      </c>
      <c r="T86" s="3">
        <v>667551283</v>
      </c>
      <c r="U86" s="3">
        <v>679214118</v>
      </c>
      <c r="V86" s="3">
        <v>704812193</v>
      </c>
      <c r="W86" s="3">
        <v>692968594</v>
      </c>
      <c r="X86" s="3">
        <v>702908565</v>
      </c>
      <c r="Y86" s="3">
        <v>680021447</v>
      </c>
      <c r="Z86" s="3">
        <v>705959383</v>
      </c>
      <c r="AA86" s="3">
        <f>AVERAGE(Table16[[#This Row],[Refactored Resolving Time 1]:[Refactored Resolving Time 10]])</f>
        <v>704655301.60000002</v>
      </c>
      <c r="AB86" s="3">
        <f>STDEV(Table16[[#This Row],[Refactored Resolving Time 1]:[Refactored Resolving Time 10]])</f>
        <v>35202579.292303085</v>
      </c>
      <c r="AC86" s="3">
        <f>Table16[[#This Row],[Refactored Resolving Time Avg (ns)]]/1000000</f>
        <v>704.65530160000003</v>
      </c>
      <c r="AD86" s="3">
        <f>Table16[[#This Row],[Refactored Resolving Time Sdev (ns)]]/1000000</f>
        <v>35.202579292303085</v>
      </c>
      <c r="AE86" t="b">
        <f>IF(Table16[[#This Row],[Control Bundle]]=Table16[[#This Row],[Refactored Bundle]],TRUE,FALSE)</f>
        <v>1</v>
      </c>
      <c r="AF86">
        <f>IF(Table16[[#This Row],[Refactored Resolving Time Avg (ns)]]=-1,0,ROUND(LOG10(Table16[[#This Row],[Refactored Resolving Time Sdev (ns)]]/Table16[[#This Row],[Control Resolving Time Sdev (ns)]]),0))</f>
        <v>0</v>
      </c>
      <c r="AG86" t="b">
        <f>IF(Table16[[#This Row],[Same Sdev OoM?]]=0,TRUE,FALSE)</f>
        <v>1</v>
      </c>
      <c r="AH8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6" s="3">
        <f>Table16[[#This Row],[Control Resolving Time Avg (ms)]]-Table16[[#This Row],[Refactored Resolving Time Avg (ms)]]</f>
        <v>88.604380199999923</v>
      </c>
      <c r="AJ86" s="4">
        <f>Table16[[#This Row],[Absolute Diff?]]/Table16[[#This Row],[Control Resolving Time Avg (ms)]]</f>
        <v>0.11169656322245713</v>
      </c>
    </row>
    <row r="87" spans="1:36" x14ac:dyDescent="0.2">
      <c r="A87" t="s">
        <v>221</v>
      </c>
      <c r="B87" s="3">
        <v>-1</v>
      </c>
      <c r="C87" s="3">
        <v>-1</v>
      </c>
      <c r="D87" s="3">
        <v>-1</v>
      </c>
      <c r="E87" s="3">
        <v>-1</v>
      </c>
      <c r="F87" s="3">
        <v>-1</v>
      </c>
      <c r="G87" s="3">
        <v>-1</v>
      </c>
      <c r="H87" s="3">
        <v>-1</v>
      </c>
      <c r="I87" s="3">
        <v>-1</v>
      </c>
      <c r="J87" s="3">
        <v>-1</v>
      </c>
      <c r="K87" s="3">
        <v>-1</v>
      </c>
      <c r="L87" s="3">
        <f>AVERAGE(Table16[[#This Row],[Control Resolving Time 1]:[Control Resolving Time 10]])</f>
        <v>-1</v>
      </c>
      <c r="M87" s="3">
        <f>STDEV(Table16[[#This Row],[Control Resolving Time 1]:[Control Resolving Time 10]])</f>
        <v>0</v>
      </c>
      <c r="N87" s="3">
        <f>Table16[[#This Row],[Control Resolving Time Avg (ns)]]/1000000</f>
        <v>-9.9999999999999995E-7</v>
      </c>
      <c r="O87" s="3">
        <f>Table16[[#This Row],[Control Resolving Time Sdev (ns)]]/1000000</f>
        <v>0</v>
      </c>
      <c r="P87" t="s">
        <v>221</v>
      </c>
      <c r="Q87" s="3">
        <v>-1</v>
      </c>
      <c r="R87" s="3">
        <v>-1</v>
      </c>
      <c r="S87" s="3">
        <v>-1</v>
      </c>
      <c r="T87" s="3">
        <v>-1</v>
      </c>
      <c r="U87" s="3">
        <v>-1</v>
      </c>
      <c r="V87" s="3">
        <v>-1</v>
      </c>
      <c r="W87" s="3">
        <v>-1</v>
      </c>
      <c r="X87" s="3">
        <v>-1</v>
      </c>
      <c r="Y87" s="3">
        <v>-1</v>
      </c>
      <c r="Z87" s="3">
        <v>-1</v>
      </c>
      <c r="AA87" s="3">
        <f>AVERAGE(Table16[[#This Row],[Refactored Resolving Time 1]:[Refactored Resolving Time 10]])</f>
        <v>-1</v>
      </c>
      <c r="AB87" s="3">
        <f>STDEV(Table16[[#This Row],[Refactored Resolving Time 1]:[Refactored Resolving Time 10]])</f>
        <v>0</v>
      </c>
      <c r="AC87" s="3">
        <f>Table16[[#This Row],[Refactored Resolving Time Avg (ns)]]/1000000</f>
        <v>-9.9999999999999995E-7</v>
      </c>
      <c r="AD87" s="3">
        <f>Table16[[#This Row],[Refactored Resolving Time Sdev (ns)]]/1000000</f>
        <v>0</v>
      </c>
      <c r="AE87" t="b">
        <f>IF(Table16[[#This Row],[Control Bundle]]=Table16[[#This Row],[Refactored Bundle]],TRUE,FALSE)</f>
        <v>1</v>
      </c>
      <c r="AF87">
        <f>IF(Table16[[#This Row],[Refactored Resolving Time Avg (ns)]]=-1,0,ROUND(LOG10(Table16[[#This Row],[Refactored Resolving Time Sdev (ns)]]/Table16[[#This Row],[Control Resolving Time Sdev (ns)]]),0))</f>
        <v>0</v>
      </c>
      <c r="AG87" t="b">
        <f>IF(Table16[[#This Row],[Same Sdev OoM?]]=0,TRUE,FALSE)</f>
        <v>1</v>
      </c>
      <c r="AH8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87" s="3">
        <f>Table16[[#This Row],[Control Resolving Time Avg (ms)]]-Table16[[#This Row],[Refactored Resolving Time Avg (ms)]]</f>
        <v>0</v>
      </c>
      <c r="AJ87" s="4">
        <f>Table16[[#This Row],[Absolute Diff?]]/Table16[[#This Row],[Control Resolving Time Avg (ms)]]</f>
        <v>0</v>
      </c>
    </row>
    <row r="88" spans="1:36" x14ac:dyDescent="0.2">
      <c r="A88" t="s">
        <v>253</v>
      </c>
      <c r="B88" s="3">
        <v>-1</v>
      </c>
      <c r="C88" s="3">
        <v>-1</v>
      </c>
      <c r="D88" s="3">
        <v>-1</v>
      </c>
      <c r="E88" s="3">
        <v>-1</v>
      </c>
      <c r="F88" s="3">
        <v>-1</v>
      </c>
      <c r="G88" s="3">
        <v>-1</v>
      </c>
      <c r="H88" s="3">
        <v>-1</v>
      </c>
      <c r="I88" s="3">
        <v>-1</v>
      </c>
      <c r="J88" s="3">
        <v>-1</v>
      </c>
      <c r="K88" s="3">
        <v>-1</v>
      </c>
      <c r="L88" s="3">
        <f>AVERAGE(Table16[[#This Row],[Control Resolving Time 1]:[Control Resolving Time 10]])</f>
        <v>-1</v>
      </c>
      <c r="M88" s="3">
        <f>STDEV(Table16[[#This Row],[Control Resolving Time 1]:[Control Resolving Time 10]])</f>
        <v>0</v>
      </c>
      <c r="N88" s="3">
        <f>Table16[[#This Row],[Control Resolving Time Avg (ns)]]/1000000</f>
        <v>-9.9999999999999995E-7</v>
      </c>
      <c r="O88" s="3">
        <f>Table16[[#This Row],[Control Resolving Time Sdev (ns)]]/1000000</f>
        <v>0</v>
      </c>
      <c r="P88" t="s">
        <v>253</v>
      </c>
      <c r="Q88" s="3">
        <v>-1</v>
      </c>
      <c r="R88" s="3">
        <v>-1</v>
      </c>
      <c r="S88" s="3">
        <v>-1</v>
      </c>
      <c r="T88" s="3">
        <v>-1</v>
      </c>
      <c r="U88" s="3">
        <v>-1</v>
      </c>
      <c r="V88" s="3">
        <v>-1</v>
      </c>
      <c r="W88" s="3">
        <v>-1</v>
      </c>
      <c r="X88" s="3">
        <v>-1</v>
      </c>
      <c r="Y88" s="3">
        <v>-1</v>
      </c>
      <c r="Z88" s="3">
        <v>-1</v>
      </c>
      <c r="AA88" s="3">
        <f>AVERAGE(Table16[[#This Row],[Refactored Resolving Time 1]:[Refactored Resolving Time 10]])</f>
        <v>-1</v>
      </c>
      <c r="AB88" s="3">
        <f>STDEV(Table16[[#This Row],[Refactored Resolving Time 1]:[Refactored Resolving Time 10]])</f>
        <v>0</v>
      </c>
      <c r="AC88" s="3">
        <f>Table16[[#This Row],[Refactored Resolving Time Avg (ns)]]/1000000</f>
        <v>-9.9999999999999995E-7</v>
      </c>
      <c r="AD88" s="3">
        <f>Table16[[#This Row],[Refactored Resolving Time Sdev (ns)]]/1000000</f>
        <v>0</v>
      </c>
      <c r="AE88" t="b">
        <f>IF(Table16[[#This Row],[Control Bundle]]=Table16[[#This Row],[Refactored Bundle]],TRUE,FALSE)</f>
        <v>1</v>
      </c>
      <c r="AF88">
        <f>IF(Table16[[#This Row],[Refactored Resolving Time Avg (ns)]]=-1,0,ROUND(LOG10(Table16[[#This Row],[Refactored Resolving Time Sdev (ns)]]/Table16[[#This Row],[Control Resolving Time Sdev (ns)]]),0))</f>
        <v>0</v>
      </c>
      <c r="AG88" t="b">
        <f>IF(Table16[[#This Row],[Same Sdev OoM?]]=0,TRUE,FALSE)</f>
        <v>1</v>
      </c>
      <c r="AH8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88" s="3">
        <f>Table16[[#This Row],[Control Resolving Time Avg (ms)]]-Table16[[#This Row],[Refactored Resolving Time Avg (ms)]]</f>
        <v>0</v>
      </c>
      <c r="AJ88" s="4">
        <f>Table16[[#This Row],[Absolute Diff?]]/Table16[[#This Row],[Control Resolving Time Avg (ms)]]</f>
        <v>0</v>
      </c>
    </row>
    <row r="89" spans="1:36" x14ac:dyDescent="0.2">
      <c r="A89" t="s">
        <v>91</v>
      </c>
      <c r="B89" s="3">
        <v>829944240</v>
      </c>
      <c r="C89" s="3">
        <v>755110436</v>
      </c>
      <c r="D89" s="3">
        <v>802211321</v>
      </c>
      <c r="E89" s="3">
        <v>747930340</v>
      </c>
      <c r="F89" s="3">
        <v>780869233</v>
      </c>
      <c r="G89" s="3">
        <v>767429528</v>
      </c>
      <c r="H89" s="3">
        <v>821370914</v>
      </c>
      <c r="I89" s="3">
        <v>788129757</v>
      </c>
      <c r="J89" s="3">
        <v>794004242</v>
      </c>
      <c r="K89" s="3">
        <v>785207389</v>
      </c>
      <c r="L89" s="3">
        <f>AVERAGE(Table16[[#This Row],[Control Resolving Time 1]:[Control Resolving Time 10]])</f>
        <v>787220740</v>
      </c>
      <c r="M89" s="3">
        <f>STDEV(Table16[[#This Row],[Control Resolving Time 1]:[Control Resolving Time 10]])</f>
        <v>26402832.376406848</v>
      </c>
      <c r="N89" s="3">
        <f>Table16[[#This Row],[Control Resolving Time Avg (ns)]]/1000000</f>
        <v>787.22073999999998</v>
      </c>
      <c r="O89" s="3">
        <f>Table16[[#This Row],[Control Resolving Time Sdev (ns)]]/1000000</f>
        <v>26.402832376406849</v>
      </c>
      <c r="P89" t="s">
        <v>91</v>
      </c>
      <c r="Q89" s="3">
        <v>789702127</v>
      </c>
      <c r="R89" s="3">
        <v>711893390</v>
      </c>
      <c r="S89" s="3">
        <v>697873709</v>
      </c>
      <c r="T89" s="3">
        <v>662624303</v>
      </c>
      <c r="U89" s="3">
        <v>673472769</v>
      </c>
      <c r="V89" s="3">
        <v>699501943</v>
      </c>
      <c r="W89" s="3">
        <v>688215066</v>
      </c>
      <c r="X89" s="3">
        <v>694703710</v>
      </c>
      <c r="Y89" s="3">
        <v>675168056</v>
      </c>
      <c r="Z89" s="3">
        <v>700713788</v>
      </c>
      <c r="AA89" s="3">
        <f>AVERAGE(Table16[[#This Row],[Refactored Resolving Time 1]:[Refactored Resolving Time 10]])</f>
        <v>699386886.10000002</v>
      </c>
      <c r="AB89" s="3">
        <f>STDEV(Table16[[#This Row],[Refactored Resolving Time 1]:[Refactored Resolving Time 10]])</f>
        <v>35077123.608326167</v>
      </c>
      <c r="AC89" s="3">
        <f>Table16[[#This Row],[Refactored Resolving Time Avg (ns)]]/1000000</f>
        <v>699.38688609999997</v>
      </c>
      <c r="AD89" s="3">
        <f>Table16[[#This Row],[Refactored Resolving Time Sdev (ns)]]/1000000</f>
        <v>35.077123608326168</v>
      </c>
      <c r="AE89" t="b">
        <f>IF(Table16[[#This Row],[Control Bundle]]=Table16[[#This Row],[Refactored Bundle]],TRUE,FALSE)</f>
        <v>1</v>
      </c>
      <c r="AF89">
        <f>IF(Table16[[#This Row],[Refactored Resolving Time Avg (ns)]]=-1,0,ROUND(LOG10(Table16[[#This Row],[Refactored Resolving Time Sdev (ns)]]/Table16[[#This Row],[Control Resolving Time Sdev (ns)]]),0))</f>
        <v>0</v>
      </c>
      <c r="AG89" t="b">
        <f>IF(Table16[[#This Row],[Same Sdev OoM?]]=0,TRUE,FALSE)</f>
        <v>1</v>
      </c>
      <c r="AH8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89" s="5">
        <f>Table16[[#This Row],[Control Resolving Time Avg (ms)]]-Table16[[#This Row],[Refactored Resolving Time Avg (ms)]]</f>
        <v>87.833853900000008</v>
      </c>
      <c r="AJ89" s="6">
        <f>Table16[[#This Row],[Absolute Diff?]]/Table16[[#This Row],[Control Resolving Time Avg (ms)]]</f>
        <v>0.1115746187022461</v>
      </c>
    </row>
    <row r="90" spans="1:36" x14ac:dyDescent="0.2">
      <c r="A90" t="s">
        <v>62</v>
      </c>
      <c r="B90" s="3">
        <v>828856080</v>
      </c>
      <c r="C90" s="3">
        <v>754366278</v>
      </c>
      <c r="D90" s="3">
        <v>801148285</v>
      </c>
      <c r="E90" s="3">
        <v>746968640</v>
      </c>
      <c r="F90" s="3">
        <v>779994615</v>
      </c>
      <c r="G90" s="3">
        <v>764159642</v>
      </c>
      <c r="H90" s="3">
        <v>820487581</v>
      </c>
      <c r="I90" s="3">
        <v>787272213</v>
      </c>
      <c r="J90" s="3">
        <v>791833986</v>
      </c>
      <c r="K90" s="3">
        <v>783648119</v>
      </c>
      <c r="L90" s="3">
        <f>AVERAGE(Table16[[#This Row],[Control Resolving Time 1]:[Control Resolving Time 10]])</f>
        <v>785873543.89999998</v>
      </c>
      <c r="M90" s="3">
        <f>STDEV(Table16[[#This Row],[Control Resolving Time 1]:[Control Resolving Time 10]])</f>
        <v>26528261.750610035</v>
      </c>
      <c r="N90" s="3">
        <f>Table16[[#This Row],[Control Resolving Time Avg (ns)]]/1000000</f>
        <v>785.87354389999996</v>
      </c>
      <c r="O90" s="3">
        <f>Table16[[#This Row],[Control Resolving Time Sdev (ns)]]/1000000</f>
        <v>26.528261750610035</v>
      </c>
      <c r="P90" t="s">
        <v>62</v>
      </c>
      <c r="Q90" s="3">
        <v>788871415</v>
      </c>
      <c r="R90" s="3">
        <v>710981554</v>
      </c>
      <c r="S90" s="3">
        <v>697335965</v>
      </c>
      <c r="T90" s="3">
        <v>661979751</v>
      </c>
      <c r="U90" s="3">
        <v>672505905</v>
      </c>
      <c r="V90" s="3">
        <v>698930964</v>
      </c>
      <c r="W90" s="3">
        <v>687304623</v>
      </c>
      <c r="X90" s="3">
        <v>692456384</v>
      </c>
      <c r="Y90" s="3">
        <v>674247681</v>
      </c>
      <c r="Z90" s="3">
        <v>699892095</v>
      </c>
      <c r="AA90" s="3">
        <f>AVERAGE(Table16[[#This Row],[Refactored Resolving Time 1]:[Refactored Resolving Time 10]])</f>
        <v>698450633.70000005</v>
      </c>
      <c r="AB90" s="3">
        <f>STDEV(Table16[[#This Row],[Refactored Resolving Time 1]:[Refactored Resolving Time 10]])</f>
        <v>35096208.095711395</v>
      </c>
      <c r="AC90" s="3">
        <f>Table16[[#This Row],[Refactored Resolving Time Avg (ns)]]/1000000</f>
        <v>698.45063370000003</v>
      </c>
      <c r="AD90" s="3">
        <f>Table16[[#This Row],[Refactored Resolving Time Sdev (ns)]]/1000000</f>
        <v>35.096208095711397</v>
      </c>
      <c r="AE90" t="b">
        <f>IF(Table16[[#This Row],[Control Bundle]]=Table16[[#This Row],[Refactored Bundle]],TRUE,FALSE)</f>
        <v>1</v>
      </c>
      <c r="AF90">
        <f>IF(Table16[[#This Row],[Refactored Resolving Time Avg (ns)]]=-1,0,ROUND(LOG10(Table16[[#This Row],[Refactored Resolving Time Sdev (ns)]]/Table16[[#This Row],[Control Resolving Time Sdev (ns)]]),0))</f>
        <v>0</v>
      </c>
      <c r="AG90" t="b">
        <f>IF(Table16[[#This Row],[Same Sdev OoM?]]=0,TRUE,FALSE)</f>
        <v>1</v>
      </c>
      <c r="AH9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0" s="5">
        <f>Table16[[#This Row],[Control Resolving Time Avg (ms)]]-Table16[[#This Row],[Refactored Resolving Time Avg (ms)]]</f>
        <v>87.422910199999933</v>
      </c>
      <c r="AJ90" s="6">
        <f>Table16[[#This Row],[Absolute Diff?]]/Table16[[#This Row],[Control Resolving Time Avg (ms)]]</f>
        <v>0.11124297398555032</v>
      </c>
    </row>
    <row r="91" spans="1:36" x14ac:dyDescent="0.2">
      <c r="A91" t="s">
        <v>180</v>
      </c>
      <c r="B91" s="3">
        <v>826768665</v>
      </c>
      <c r="C91" s="3">
        <v>751627617</v>
      </c>
      <c r="D91" s="3">
        <v>798841664</v>
      </c>
      <c r="E91" s="3">
        <v>744721764</v>
      </c>
      <c r="F91" s="3">
        <v>777829692</v>
      </c>
      <c r="G91" s="3">
        <v>759932732</v>
      </c>
      <c r="H91" s="3">
        <v>818010121</v>
      </c>
      <c r="I91" s="3">
        <v>784678611</v>
      </c>
      <c r="J91" s="3">
        <v>785290966</v>
      </c>
      <c r="K91" s="3">
        <v>776181794</v>
      </c>
      <c r="L91" s="3">
        <f>AVERAGE(Table16[[#This Row],[Control Resolving Time 1]:[Control Resolving Time 10]])</f>
        <v>782388362.60000002</v>
      </c>
      <c r="M91" s="3">
        <f>STDEV(Table16[[#This Row],[Control Resolving Time 1]:[Control Resolving Time 10]])</f>
        <v>26773653.759796027</v>
      </c>
      <c r="N91" s="3">
        <f>Table16[[#This Row],[Control Resolving Time Avg (ns)]]/1000000</f>
        <v>782.38836260000005</v>
      </c>
      <c r="O91" s="3">
        <f>Table16[[#This Row],[Control Resolving Time Sdev (ns)]]/1000000</f>
        <v>26.773653759796026</v>
      </c>
      <c r="P91" t="s">
        <v>180</v>
      </c>
      <c r="Q91" s="3">
        <v>784499345</v>
      </c>
      <c r="R91" s="3">
        <v>709067638</v>
      </c>
      <c r="S91" s="3">
        <v>695341954</v>
      </c>
      <c r="T91" s="3">
        <v>660177729</v>
      </c>
      <c r="U91" s="3">
        <v>669746873</v>
      </c>
      <c r="V91" s="3">
        <v>697087307</v>
      </c>
      <c r="W91" s="3">
        <v>682281220</v>
      </c>
      <c r="X91" s="3">
        <v>687111647</v>
      </c>
      <c r="Y91" s="3">
        <v>667468123</v>
      </c>
      <c r="Z91" s="3">
        <v>697969027</v>
      </c>
      <c r="AA91" s="3">
        <f>AVERAGE(Table16[[#This Row],[Refactored Resolving Time 1]:[Refactored Resolving Time 10]])</f>
        <v>695075086.29999995</v>
      </c>
      <c r="AB91" s="3">
        <f>STDEV(Table16[[#This Row],[Refactored Resolving Time 1]:[Refactored Resolving Time 10]])</f>
        <v>35045323.715536006</v>
      </c>
      <c r="AC91" s="3">
        <f>Table16[[#This Row],[Refactored Resolving Time Avg (ns)]]/1000000</f>
        <v>695.07508629999995</v>
      </c>
      <c r="AD91" s="3">
        <f>Table16[[#This Row],[Refactored Resolving Time Sdev (ns)]]/1000000</f>
        <v>35.045323715536007</v>
      </c>
      <c r="AE91" t="b">
        <f>IF(Table16[[#This Row],[Control Bundle]]=Table16[[#This Row],[Refactored Bundle]],TRUE,FALSE)</f>
        <v>1</v>
      </c>
      <c r="AF91">
        <f>IF(Table16[[#This Row],[Refactored Resolving Time Avg (ns)]]=-1,0,ROUND(LOG10(Table16[[#This Row],[Refactored Resolving Time Sdev (ns)]]/Table16[[#This Row],[Control Resolving Time Sdev (ns)]]),0))</f>
        <v>0</v>
      </c>
      <c r="AG91" t="b">
        <f>IF(Table16[[#This Row],[Same Sdev OoM?]]=0,TRUE,FALSE)</f>
        <v>1</v>
      </c>
      <c r="AH9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1" s="3">
        <f>Table16[[#This Row],[Control Resolving Time Avg (ms)]]-Table16[[#This Row],[Refactored Resolving Time Avg (ms)]]</f>
        <v>87.313276300000098</v>
      </c>
      <c r="AJ91" s="4">
        <f>Table16[[#This Row],[Absolute Diff?]]/Table16[[#This Row],[Control Resolving Time Avg (ms)]]</f>
        <v>0.11159838319916249</v>
      </c>
    </row>
    <row r="92" spans="1:36" x14ac:dyDescent="0.2">
      <c r="A92" t="s">
        <v>100</v>
      </c>
      <c r="B92" s="3">
        <v>825305431</v>
      </c>
      <c r="C92" s="3">
        <v>747825502</v>
      </c>
      <c r="D92" s="3">
        <v>797360797</v>
      </c>
      <c r="E92" s="3">
        <v>743186054</v>
      </c>
      <c r="F92" s="3">
        <v>770085014</v>
      </c>
      <c r="G92" s="3">
        <v>758285260</v>
      </c>
      <c r="H92" s="3">
        <v>816335904</v>
      </c>
      <c r="I92" s="3">
        <v>779772906</v>
      </c>
      <c r="J92" s="3">
        <v>783988821</v>
      </c>
      <c r="K92" s="3">
        <v>774422774</v>
      </c>
      <c r="L92" s="3">
        <f>AVERAGE(Table16[[#This Row],[Control Resolving Time 1]:[Control Resolving Time 10]])</f>
        <v>779656846.29999995</v>
      </c>
      <c r="M92" s="3">
        <f>STDEV(Table16[[#This Row],[Control Resolving Time 1]:[Control Resolving Time 10]])</f>
        <v>27244712.559913181</v>
      </c>
      <c r="N92" s="3">
        <f>Table16[[#This Row],[Control Resolving Time Avg (ns)]]/1000000</f>
        <v>779.65684629999998</v>
      </c>
      <c r="O92" s="3">
        <f>Table16[[#This Row],[Control Resolving Time Sdev (ns)]]/1000000</f>
        <v>27.244712559913182</v>
      </c>
      <c r="P92" t="s">
        <v>100</v>
      </c>
      <c r="Q92" s="3">
        <v>783311226</v>
      </c>
      <c r="R92" s="3">
        <v>707912125</v>
      </c>
      <c r="S92" s="3">
        <v>694213740</v>
      </c>
      <c r="T92" s="3">
        <v>658824468</v>
      </c>
      <c r="U92" s="3">
        <v>666723923</v>
      </c>
      <c r="V92" s="3">
        <v>696022651</v>
      </c>
      <c r="W92" s="3">
        <v>681112208</v>
      </c>
      <c r="X92" s="3">
        <v>685927367</v>
      </c>
      <c r="Y92" s="3">
        <v>666540855</v>
      </c>
      <c r="Z92" s="3">
        <v>694637816</v>
      </c>
      <c r="AA92" s="3">
        <f>AVERAGE(Table16[[#This Row],[Refactored Resolving Time 1]:[Refactored Resolving Time 10]])</f>
        <v>693522637.89999998</v>
      </c>
      <c r="AB92" s="3">
        <f>STDEV(Table16[[#This Row],[Refactored Resolving Time 1]:[Refactored Resolving Time 10]])</f>
        <v>35180292.518698476</v>
      </c>
      <c r="AC92" s="3">
        <f>Table16[[#This Row],[Refactored Resolving Time Avg (ns)]]/1000000</f>
        <v>693.52263789999995</v>
      </c>
      <c r="AD92" s="3">
        <f>Table16[[#This Row],[Refactored Resolving Time Sdev (ns)]]/1000000</f>
        <v>35.180292518698479</v>
      </c>
      <c r="AE92" t="b">
        <f>IF(Table16[[#This Row],[Control Bundle]]=Table16[[#This Row],[Refactored Bundle]],TRUE,FALSE)</f>
        <v>1</v>
      </c>
      <c r="AF92">
        <f>IF(Table16[[#This Row],[Refactored Resolving Time Avg (ns)]]=-1,0,ROUND(LOG10(Table16[[#This Row],[Refactored Resolving Time Sdev (ns)]]/Table16[[#This Row],[Control Resolving Time Sdev (ns)]]),0))</f>
        <v>0</v>
      </c>
      <c r="AG92" t="b">
        <f>IF(Table16[[#This Row],[Same Sdev OoM?]]=0,TRUE,FALSE)</f>
        <v>1</v>
      </c>
      <c r="AH9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2" s="3">
        <f>Table16[[#This Row],[Control Resolving Time Avg (ms)]]-Table16[[#This Row],[Refactored Resolving Time Avg (ms)]]</f>
        <v>86.134208400000034</v>
      </c>
      <c r="AJ92" s="4">
        <f>Table16[[#This Row],[Absolute Diff?]]/Table16[[#This Row],[Control Resolving Time Avg (ms)]]</f>
        <v>0.11047707566317826</v>
      </c>
    </row>
    <row r="93" spans="1:36" x14ac:dyDescent="0.2">
      <c r="A93" t="s">
        <v>20</v>
      </c>
      <c r="B93" s="3">
        <v>822911940</v>
      </c>
      <c r="C93" s="3">
        <v>744643295</v>
      </c>
      <c r="D93" s="3">
        <v>789917919</v>
      </c>
      <c r="E93" s="3">
        <v>740513275</v>
      </c>
      <c r="F93" s="3">
        <v>767302692</v>
      </c>
      <c r="G93" s="3">
        <v>755904138</v>
      </c>
      <c r="H93" s="3">
        <v>813473470</v>
      </c>
      <c r="I93" s="3">
        <v>777419962</v>
      </c>
      <c r="J93" s="3">
        <v>782161597</v>
      </c>
      <c r="K93" s="3">
        <v>772084475</v>
      </c>
      <c r="L93" s="3">
        <f>AVERAGE(Table16[[#This Row],[Control Resolving Time 1]:[Control Resolving Time 10]])</f>
        <v>776633276.29999995</v>
      </c>
      <c r="M93" s="3">
        <f>STDEV(Table16[[#This Row],[Control Resolving Time 1]:[Control Resolving Time 10]])</f>
        <v>27022705.453672927</v>
      </c>
      <c r="N93" s="3">
        <f>Table16[[#This Row],[Control Resolving Time Avg (ns)]]/1000000</f>
        <v>776.63327629999992</v>
      </c>
      <c r="O93" s="3">
        <f>Table16[[#This Row],[Control Resolving Time Sdev (ns)]]/1000000</f>
        <v>27.022705453672927</v>
      </c>
      <c r="P93" t="s">
        <v>20</v>
      </c>
      <c r="Q93" s="3">
        <v>779607916</v>
      </c>
      <c r="R93" s="3">
        <v>705476767</v>
      </c>
      <c r="S93" s="3">
        <v>691926623</v>
      </c>
      <c r="T93" s="3">
        <v>656812646</v>
      </c>
      <c r="U93" s="3">
        <v>664709765</v>
      </c>
      <c r="V93" s="3">
        <v>693935222</v>
      </c>
      <c r="W93" s="3">
        <v>678212912</v>
      </c>
      <c r="X93" s="3">
        <v>683498530</v>
      </c>
      <c r="Y93" s="3">
        <v>664550166</v>
      </c>
      <c r="Z93" s="3">
        <v>688899441</v>
      </c>
      <c r="AA93" s="3">
        <f>AVERAGE(Table16[[#This Row],[Refactored Resolving Time 1]:[Refactored Resolving Time 10]])</f>
        <v>690762998.79999995</v>
      </c>
      <c r="AB93" s="3">
        <f>STDEV(Table16[[#This Row],[Refactored Resolving Time 1]:[Refactored Resolving Time 10]])</f>
        <v>34726857.028367296</v>
      </c>
      <c r="AC93" s="3">
        <f>Table16[[#This Row],[Refactored Resolving Time Avg (ns)]]/1000000</f>
        <v>690.76299879999999</v>
      </c>
      <c r="AD93" s="3">
        <f>Table16[[#This Row],[Refactored Resolving Time Sdev (ns)]]/1000000</f>
        <v>34.726857028367299</v>
      </c>
      <c r="AE93" t="b">
        <f>IF(Table16[[#This Row],[Control Bundle]]=Table16[[#This Row],[Refactored Bundle]],TRUE,FALSE)</f>
        <v>1</v>
      </c>
      <c r="AF93">
        <f>IF(Table16[[#This Row],[Refactored Resolving Time Avg (ns)]]=-1,0,ROUND(LOG10(Table16[[#This Row],[Refactored Resolving Time Sdev (ns)]]/Table16[[#This Row],[Control Resolving Time Sdev (ns)]]),0))</f>
        <v>0</v>
      </c>
      <c r="AG93" t="b">
        <f>IF(Table16[[#This Row],[Same Sdev OoM?]]=0,TRUE,FALSE)</f>
        <v>1</v>
      </c>
      <c r="AH9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3" s="3">
        <f>Table16[[#This Row],[Control Resolving Time Avg (ms)]]-Table16[[#This Row],[Refactored Resolving Time Avg (ms)]]</f>
        <v>85.870277499999929</v>
      </c>
      <c r="AJ93" s="4">
        <f>Table16[[#This Row],[Absolute Diff?]]/Table16[[#This Row],[Control Resolving Time Avg (ms)]]</f>
        <v>0.11056734255464704</v>
      </c>
    </row>
    <row r="94" spans="1:36" x14ac:dyDescent="0.2">
      <c r="A94" t="s">
        <v>165</v>
      </c>
      <c r="B94" s="3">
        <v>824257923</v>
      </c>
      <c r="C94" s="3">
        <v>746027574</v>
      </c>
      <c r="D94" s="3">
        <v>796273930</v>
      </c>
      <c r="E94" s="3">
        <v>742091491</v>
      </c>
      <c r="F94" s="3">
        <v>768508083</v>
      </c>
      <c r="G94" s="3">
        <v>757246773</v>
      </c>
      <c r="H94" s="3">
        <v>814993860</v>
      </c>
      <c r="I94" s="3">
        <v>778680724</v>
      </c>
      <c r="J94" s="3">
        <v>783093222</v>
      </c>
      <c r="K94" s="3">
        <v>773460831</v>
      </c>
      <c r="L94" s="3">
        <f>AVERAGE(Table16[[#This Row],[Control Resolving Time 1]:[Control Resolving Time 10]])</f>
        <v>778463441.10000002</v>
      </c>
      <c r="M94" s="3">
        <f>STDEV(Table16[[#This Row],[Control Resolving Time 1]:[Control Resolving Time 10]])</f>
        <v>27324364.731824014</v>
      </c>
      <c r="N94" s="3">
        <f>Table16[[#This Row],[Control Resolving Time Avg (ns)]]/1000000</f>
        <v>778.46344110000007</v>
      </c>
      <c r="O94" s="3">
        <f>Table16[[#This Row],[Control Resolving Time Sdev (ns)]]/1000000</f>
        <v>27.324364731824016</v>
      </c>
      <c r="P94" t="s">
        <v>165</v>
      </c>
      <c r="Q94" s="3">
        <v>781047894</v>
      </c>
      <c r="R94" s="3">
        <v>706578091</v>
      </c>
      <c r="S94" s="3">
        <v>693285548</v>
      </c>
      <c r="T94" s="3">
        <v>657940641</v>
      </c>
      <c r="U94" s="3">
        <v>665768491</v>
      </c>
      <c r="V94" s="3">
        <v>695063435</v>
      </c>
      <c r="W94" s="3">
        <v>679447286</v>
      </c>
      <c r="X94" s="3">
        <v>684631399</v>
      </c>
      <c r="Y94" s="3">
        <v>665696691</v>
      </c>
      <c r="Z94" s="3">
        <v>693060591</v>
      </c>
      <c r="AA94" s="3">
        <f>AVERAGE(Table16[[#This Row],[Refactored Resolving Time 1]:[Refactored Resolving Time 10]])</f>
        <v>692252006.70000005</v>
      </c>
      <c r="AB94" s="3">
        <f>STDEV(Table16[[#This Row],[Refactored Resolving Time 1]:[Refactored Resolving Time 10]])</f>
        <v>34809702.006321803</v>
      </c>
      <c r="AC94" s="3">
        <f>Table16[[#This Row],[Refactored Resolving Time Avg (ns)]]/1000000</f>
        <v>692.25200670000004</v>
      </c>
      <c r="AD94" s="3">
        <f>Table16[[#This Row],[Refactored Resolving Time Sdev (ns)]]/1000000</f>
        <v>34.8097020063218</v>
      </c>
      <c r="AE94" t="b">
        <f>IF(Table16[[#This Row],[Control Bundle]]=Table16[[#This Row],[Refactored Bundle]],TRUE,FALSE)</f>
        <v>1</v>
      </c>
      <c r="AF94">
        <f>IF(Table16[[#This Row],[Refactored Resolving Time Avg (ns)]]=-1,0,ROUND(LOG10(Table16[[#This Row],[Refactored Resolving Time Sdev (ns)]]/Table16[[#This Row],[Control Resolving Time Sdev (ns)]]),0))</f>
        <v>0</v>
      </c>
      <c r="AG94" t="b">
        <f>IF(Table16[[#This Row],[Same Sdev OoM?]]=0,TRUE,FALSE)</f>
        <v>1</v>
      </c>
      <c r="AH9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4" s="3">
        <f>Table16[[#This Row],[Control Resolving Time Avg (ms)]]-Table16[[#This Row],[Refactored Resolving Time Avg (ms)]]</f>
        <v>86.21143440000003</v>
      </c>
      <c r="AJ94" s="4">
        <f>Table16[[#This Row],[Absolute Diff?]]/Table16[[#This Row],[Control Resolving Time Avg (ms)]]</f>
        <v>0.11074564308142694</v>
      </c>
    </row>
    <row r="95" spans="1:36" x14ac:dyDescent="0.2">
      <c r="A95" t="s">
        <v>276</v>
      </c>
      <c r="B95" s="3">
        <v>822069461</v>
      </c>
      <c r="C95" s="3">
        <v>743710304</v>
      </c>
      <c r="D95" s="3">
        <v>789025175</v>
      </c>
      <c r="E95" s="3">
        <v>739617551</v>
      </c>
      <c r="F95" s="3">
        <v>766579973</v>
      </c>
      <c r="G95" s="3">
        <v>755133218</v>
      </c>
      <c r="H95" s="3">
        <v>812570387</v>
      </c>
      <c r="I95" s="3">
        <v>776738563</v>
      </c>
      <c r="J95" s="3">
        <v>781361727</v>
      </c>
      <c r="K95" s="3">
        <v>771351104</v>
      </c>
      <c r="L95" s="3">
        <f>AVERAGE(Table16[[#This Row],[Control Resolving Time 1]:[Control Resolving Time 10]])</f>
        <v>775815746.29999995</v>
      </c>
      <c r="M95" s="3">
        <f>STDEV(Table16[[#This Row],[Control Resolving Time 1]:[Control Resolving Time 10]])</f>
        <v>27019491.976788953</v>
      </c>
      <c r="N95" s="3">
        <f>Table16[[#This Row],[Control Resolving Time Avg (ns)]]/1000000</f>
        <v>775.8157463</v>
      </c>
      <c r="O95" s="3">
        <f>Table16[[#This Row],[Control Resolving Time Sdev (ns)]]/1000000</f>
        <v>27.019491976788952</v>
      </c>
      <c r="P95" t="s">
        <v>276</v>
      </c>
      <c r="Q95" s="3">
        <v>777599172</v>
      </c>
      <c r="R95" s="3">
        <v>704729976</v>
      </c>
      <c r="S95" s="3">
        <v>691079916</v>
      </c>
      <c r="T95" s="3">
        <v>655997419</v>
      </c>
      <c r="U95" s="3">
        <v>663911876</v>
      </c>
      <c r="V95" s="3">
        <v>693306469</v>
      </c>
      <c r="W95" s="3">
        <v>675946495</v>
      </c>
      <c r="X95" s="3">
        <v>682828043</v>
      </c>
      <c r="Y95" s="3">
        <v>663674236</v>
      </c>
      <c r="Z95" s="3">
        <v>688059117</v>
      </c>
      <c r="AA95" s="3">
        <f>AVERAGE(Table16[[#This Row],[Refactored Resolving Time 1]:[Refactored Resolving Time 10]])</f>
        <v>689713271.89999998</v>
      </c>
      <c r="AB95" s="3">
        <f>STDEV(Table16[[#This Row],[Refactored Resolving Time 1]:[Refactored Resolving Time 10]])</f>
        <v>34455092.397894584</v>
      </c>
      <c r="AC95" s="3">
        <f>Table16[[#This Row],[Refactored Resolving Time Avg (ns)]]/1000000</f>
        <v>689.7132719</v>
      </c>
      <c r="AD95" s="3">
        <f>Table16[[#This Row],[Refactored Resolving Time Sdev (ns)]]/1000000</f>
        <v>34.455092397894582</v>
      </c>
      <c r="AE95" t="b">
        <f>IF(Table16[[#This Row],[Control Bundle]]=Table16[[#This Row],[Refactored Bundle]],TRUE,FALSE)</f>
        <v>1</v>
      </c>
      <c r="AF95">
        <f>IF(Table16[[#This Row],[Refactored Resolving Time Avg (ns)]]=-1,0,ROUND(LOG10(Table16[[#This Row],[Refactored Resolving Time Sdev (ns)]]/Table16[[#This Row],[Control Resolving Time Sdev (ns)]]),0))</f>
        <v>0</v>
      </c>
      <c r="AG95" t="b">
        <f>IF(Table16[[#This Row],[Same Sdev OoM?]]=0,TRUE,FALSE)</f>
        <v>1</v>
      </c>
      <c r="AH9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5" s="3">
        <f>Table16[[#This Row],[Control Resolving Time Avg (ms)]]-Table16[[#This Row],[Refactored Resolving Time Avg (ms)]]</f>
        <v>86.102474400000006</v>
      </c>
      <c r="AJ95" s="4">
        <f>Table16[[#This Row],[Absolute Diff?]]/Table16[[#This Row],[Control Resolving Time Avg (ms)]]</f>
        <v>0.11098314878324868</v>
      </c>
    </row>
    <row r="96" spans="1:36" x14ac:dyDescent="0.2">
      <c r="A96" t="s">
        <v>269</v>
      </c>
      <c r="B96" s="3">
        <v>821234745</v>
      </c>
      <c r="C96" s="3">
        <v>742745369</v>
      </c>
      <c r="D96" s="3">
        <v>788301666</v>
      </c>
      <c r="E96" s="3">
        <v>738749116</v>
      </c>
      <c r="F96" s="3">
        <v>765702816</v>
      </c>
      <c r="G96" s="3">
        <v>754422086</v>
      </c>
      <c r="H96" s="3">
        <v>811751418</v>
      </c>
      <c r="I96" s="3">
        <v>775970557</v>
      </c>
      <c r="J96" s="3">
        <v>780529306</v>
      </c>
      <c r="K96" s="3">
        <v>770679529</v>
      </c>
      <c r="L96" s="3">
        <f>AVERAGE(Table16[[#This Row],[Control Resolving Time 1]:[Control Resolving Time 10]])</f>
        <v>775008660.79999995</v>
      </c>
      <c r="M96" s="3">
        <f>STDEV(Table16[[#This Row],[Control Resolving Time 1]:[Control Resolving Time 10]])</f>
        <v>27038675.182349313</v>
      </c>
      <c r="N96" s="3">
        <f>Table16[[#This Row],[Control Resolving Time Avg (ns)]]/1000000</f>
        <v>775.00866079999992</v>
      </c>
      <c r="O96" s="3">
        <f>Table16[[#This Row],[Control Resolving Time Sdev (ns)]]/1000000</f>
        <v>27.038675182349312</v>
      </c>
      <c r="P96" t="s">
        <v>269</v>
      </c>
      <c r="Q96" s="3">
        <v>776265046</v>
      </c>
      <c r="R96" s="3">
        <v>704057815</v>
      </c>
      <c r="S96" s="3">
        <v>690256131</v>
      </c>
      <c r="T96" s="3">
        <v>655187547</v>
      </c>
      <c r="U96" s="3">
        <v>663142463</v>
      </c>
      <c r="V96" s="3">
        <v>692785622</v>
      </c>
      <c r="W96" s="3">
        <v>674989016</v>
      </c>
      <c r="X96" s="3">
        <v>681102052</v>
      </c>
      <c r="Y96" s="3">
        <v>662894432</v>
      </c>
      <c r="Z96" s="3">
        <v>686468731</v>
      </c>
      <c r="AA96" s="3">
        <f>AVERAGE(Table16[[#This Row],[Refactored Resolving Time 1]:[Refactored Resolving Time 10]])</f>
        <v>688714885.5</v>
      </c>
      <c r="AB96" s="3">
        <f>STDEV(Table16[[#This Row],[Refactored Resolving Time 1]:[Refactored Resolving Time 10]])</f>
        <v>34343864.725234412</v>
      </c>
      <c r="AC96" s="3">
        <f>Table16[[#This Row],[Refactored Resolving Time Avg (ns)]]/1000000</f>
        <v>688.71488550000004</v>
      </c>
      <c r="AD96" s="3">
        <f>Table16[[#This Row],[Refactored Resolving Time Sdev (ns)]]/1000000</f>
        <v>34.343864725234411</v>
      </c>
      <c r="AE96" t="b">
        <f>IF(Table16[[#This Row],[Control Bundle]]=Table16[[#This Row],[Refactored Bundle]],TRUE,FALSE)</f>
        <v>1</v>
      </c>
      <c r="AF96">
        <f>IF(Table16[[#This Row],[Refactored Resolving Time Avg (ns)]]=-1,0,ROUND(LOG10(Table16[[#This Row],[Refactored Resolving Time Sdev (ns)]]/Table16[[#This Row],[Control Resolving Time Sdev (ns)]]),0))</f>
        <v>0</v>
      </c>
      <c r="AG96" t="b">
        <f>IF(Table16[[#This Row],[Same Sdev OoM?]]=0,TRUE,FALSE)</f>
        <v>1</v>
      </c>
      <c r="AH9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6" s="3">
        <f>Table16[[#This Row],[Control Resolving Time Avg (ms)]]-Table16[[#This Row],[Refactored Resolving Time Avg (ms)]]</f>
        <v>86.293775299999879</v>
      </c>
      <c r="AJ96" s="4">
        <f>Table16[[#This Row],[Absolute Diff?]]/Table16[[#This Row],[Control Resolving Time Avg (ms)]]</f>
        <v>0.11134556252690575</v>
      </c>
    </row>
    <row r="97" spans="1:36" x14ac:dyDescent="0.2">
      <c r="A97" t="s">
        <v>259</v>
      </c>
      <c r="B97" s="3">
        <v>819373973</v>
      </c>
      <c r="C97" s="3">
        <v>740881687</v>
      </c>
      <c r="D97" s="3">
        <v>786591579</v>
      </c>
      <c r="E97" s="3">
        <v>736917868</v>
      </c>
      <c r="F97" s="3">
        <v>763473666</v>
      </c>
      <c r="G97" s="3">
        <v>752645217</v>
      </c>
      <c r="H97" s="3">
        <v>809291036</v>
      </c>
      <c r="I97" s="3">
        <v>774227846</v>
      </c>
      <c r="J97" s="3">
        <v>778749437</v>
      </c>
      <c r="K97" s="3">
        <v>768947132</v>
      </c>
      <c r="L97" s="3">
        <f>AVERAGE(Table16[[#This Row],[Control Resolving Time 1]:[Control Resolving Time 10]])</f>
        <v>773109944.10000002</v>
      </c>
      <c r="M97" s="3">
        <f>STDEV(Table16[[#This Row],[Control Resolving Time 1]:[Control Resolving Time 10]])</f>
        <v>26960379.755712651</v>
      </c>
      <c r="N97" s="3">
        <f>Table16[[#This Row],[Control Resolving Time Avg (ns)]]/1000000</f>
        <v>773.10994410000001</v>
      </c>
      <c r="O97" s="3">
        <f>Table16[[#This Row],[Control Resolving Time Sdev (ns)]]/1000000</f>
        <v>26.960379755712651</v>
      </c>
      <c r="P97" t="s">
        <v>259</v>
      </c>
      <c r="Q97" s="3">
        <v>774261149</v>
      </c>
      <c r="R97" s="3">
        <v>701066666</v>
      </c>
      <c r="S97" s="3">
        <v>689944270</v>
      </c>
      <c r="T97" s="3">
        <v>653700446</v>
      </c>
      <c r="U97" s="3">
        <v>662334966</v>
      </c>
      <c r="V97" s="3">
        <v>691677594</v>
      </c>
      <c r="W97" s="3">
        <v>673462805</v>
      </c>
      <c r="X97" s="3">
        <v>678770763</v>
      </c>
      <c r="Y97" s="3">
        <v>660968409</v>
      </c>
      <c r="Z97" s="3">
        <v>684858837</v>
      </c>
      <c r="AA97" s="3">
        <f>AVERAGE(Table16[[#This Row],[Refactored Resolving Time 1]:[Refactored Resolving Time 10]])</f>
        <v>687104590.5</v>
      </c>
      <c r="AB97" s="3">
        <f>STDEV(Table16[[#This Row],[Refactored Resolving Time 1]:[Refactored Resolving Time 10]])</f>
        <v>34145516.925139189</v>
      </c>
      <c r="AC97" s="3">
        <f>Table16[[#This Row],[Refactored Resolving Time Avg (ns)]]/1000000</f>
        <v>687.10459049999997</v>
      </c>
      <c r="AD97" s="3">
        <f>Table16[[#This Row],[Refactored Resolving Time Sdev (ns)]]/1000000</f>
        <v>34.145516925139191</v>
      </c>
      <c r="AE97" t="b">
        <f>IF(Table16[[#This Row],[Control Bundle]]=Table16[[#This Row],[Refactored Bundle]],TRUE,FALSE)</f>
        <v>1</v>
      </c>
      <c r="AF97">
        <f>IF(Table16[[#This Row],[Refactored Resolving Time Avg (ns)]]=-1,0,ROUND(LOG10(Table16[[#This Row],[Refactored Resolving Time Sdev (ns)]]/Table16[[#This Row],[Control Resolving Time Sdev (ns)]]),0))</f>
        <v>0</v>
      </c>
      <c r="AG97" t="b">
        <f>IF(Table16[[#This Row],[Same Sdev OoM?]]=0,TRUE,FALSE)</f>
        <v>1</v>
      </c>
      <c r="AH9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7" s="3">
        <f>Table16[[#This Row],[Control Resolving Time Avg (ms)]]-Table16[[#This Row],[Refactored Resolving Time Avg (ms)]]</f>
        <v>86.005353600000035</v>
      </c>
      <c r="AJ97" s="4">
        <f>Table16[[#This Row],[Absolute Diff?]]/Table16[[#This Row],[Control Resolving Time Avg (ms)]]</f>
        <v>0.11124595441612305</v>
      </c>
    </row>
    <row r="98" spans="1:36" x14ac:dyDescent="0.2">
      <c r="A98" t="s">
        <v>113</v>
      </c>
      <c r="B98" s="3">
        <v>818207314</v>
      </c>
      <c r="C98" s="3">
        <v>739846223</v>
      </c>
      <c r="D98" s="3">
        <v>785489394</v>
      </c>
      <c r="E98" s="3">
        <v>735908381</v>
      </c>
      <c r="F98" s="3">
        <v>762688884</v>
      </c>
      <c r="G98" s="3">
        <v>751484146</v>
      </c>
      <c r="H98" s="3">
        <v>807990272</v>
      </c>
      <c r="I98" s="3">
        <v>773158706</v>
      </c>
      <c r="J98" s="3">
        <v>777703555</v>
      </c>
      <c r="K98" s="3">
        <v>767951466</v>
      </c>
      <c r="L98" s="3">
        <f>AVERAGE(Table16[[#This Row],[Control Resolving Time 1]:[Control Resolving Time 10]])</f>
        <v>772042834.10000002</v>
      </c>
      <c r="M98" s="3">
        <f>STDEV(Table16[[#This Row],[Control Resolving Time 1]:[Control Resolving Time 10]])</f>
        <v>26888023.354724452</v>
      </c>
      <c r="N98" s="3">
        <f>Table16[[#This Row],[Control Resolving Time Avg (ns)]]/1000000</f>
        <v>772.04283410000005</v>
      </c>
      <c r="O98" s="3">
        <f>Table16[[#This Row],[Control Resolving Time Sdev (ns)]]/1000000</f>
        <v>26.888023354724453</v>
      </c>
      <c r="P98" t="s">
        <v>113</v>
      </c>
      <c r="Q98" s="3">
        <v>773183136</v>
      </c>
      <c r="R98" s="3">
        <v>700094495</v>
      </c>
      <c r="S98" s="3">
        <v>689171280</v>
      </c>
      <c r="T98" s="3">
        <v>652751432</v>
      </c>
      <c r="U98" s="3">
        <v>661507098</v>
      </c>
      <c r="V98" s="3">
        <v>690948071</v>
      </c>
      <c r="W98" s="3">
        <v>672439888</v>
      </c>
      <c r="X98" s="3">
        <v>677622166</v>
      </c>
      <c r="Y98" s="3">
        <v>659821741</v>
      </c>
      <c r="Z98" s="3">
        <v>683923320</v>
      </c>
      <c r="AA98" s="3">
        <f>AVERAGE(Table16[[#This Row],[Refactored Resolving Time 1]:[Refactored Resolving Time 10]])</f>
        <v>686146262.70000005</v>
      </c>
      <c r="AB98" s="3">
        <f>STDEV(Table16[[#This Row],[Refactored Resolving Time 1]:[Refactored Resolving Time 10]])</f>
        <v>34128724.614472747</v>
      </c>
      <c r="AC98" s="3">
        <f>Table16[[#This Row],[Refactored Resolving Time Avg (ns)]]/1000000</f>
        <v>686.14626270000008</v>
      </c>
      <c r="AD98" s="3">
        <f>Table16[[#This Row],[Refactored Resolving Time Sdev (ns)]]/1000000</f>
        <v>34.128724614472745</v>
      </c>
      <c r="AE98" t="b">
        <f>IF(Table16[[#This Row],[Control Bundle]]=Table16[[#This Row],[Refactored Bundle]],TRUE,FALSE)</f>
        <v>1</v>
      </c>
      <c r="AF98">
        <f>IF(Table16[[#This Row],[Refactored Resolving Time Avg (ns)]]=-1,0,ROUND(LOG10(Table16[[#This Row],[Refactored Resolving Time Sdev (ns)]]/Table16[[#This Row],[Control Resolving Time Sdev (ns)]]),0))</f>
        <v>0</v>
      </c>
      <c r="AG98" t="b">
        <f>IF(Table16[[#This Row],[Same Sdev OoM?]]=0,TRUE,FALSE)</f>
        <v>1</v>
      </c>
      <c r="AH9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98" s="3">
        <f>Table16[[#This Row],[Control Resolving Time Avg (ms)]]-Table16[[#This Row],[Refactored Resolving Time Avg (ms)]]</f>
        <v>85.896571399999971</v>
      </c>
      <c r="AJ98" s="4">
        <f>Table16[[#This Row],[Absolute Diff?]]/Table16[[#This Row],[Control Resolving Time Avg (ms)]]</f>
        <v>0.11125881571083152</v>
      </c>
    </row>
    <row r="99" spans="1:36" x14ac:dyDescent="0.2">
      <c r="A99" t="s">
        <v>296</v>
      </c>
      <c r="B99" s="3">
        <v>-1</v>
      </c>
      <c r="C99" s="3">
        <v>-1</v>
      </c>
      <c r="D99" s="3">
        <v>-1</v>
      </c>
      <c r="E99" s="3">
        <v>-1</v>
      </c>
      <c r="F99" s="3">
        <v>-1</v>
      </c>
      <c r="G99" s="3">
        <v>-1</v>
      </c>
      <c r="H99" s="3">
        <v>-1</v>
      </c>
      <c r="I99" s="3">
        <v>-1</v>
      </c>
      <c r="J99" s="3">
        <v>-1</v>
      </c>
      <c r="K99" s="3">
        <v>-1</v>
      </c>
      <c r="L99" s="3">
        <f>AVERAGE(Table16[[#This Row],[Control Resolving Time 1]:[Control Resolving Time 10]])</f>
        <v>-1</v>
      </c>
      <c r="M99" s="3">
        <f>STDEV(Table16[[#This Row],[Control Resolving Time 1]:[Control Resolving Time 10]])</f>
        <v>0</v>
      </c>
      <c r="N99" s="3">
        <f>Table16[[#This Row],[Control Resolving Time Avg (ns)]]/1000000</f>
        <v>-9.9999999999999995E-7</v>
      </c>
      <c r="O99" s="3">
        <f>Table16[[#This Row],[Control Resolving Time Sdev (ns)]]/1000000</f>
        <v>0</v>
      </c>
      <c r="P99" t="s">
        <v>296</v>
      </c>
      <c r="Q99" s="3">
        <v>-1</v>
      </c>
      <c r="R99" s="3">
        <v>-1</v>
      </c>
      <c r="S99" s="3">
        <v>-1</v>
      </c>
      <c r="T99" s="3">
        <v>-1</v>
      </c>
      <c r="U99" s="3">
        <v>-1</v>
      </c>
      <c r="V99" s="3">
        <v>-1</v>
      </c>
      <c r="W99" s="3">
        <v>-1</v>
      </c>
      <c r="X99" s="3">
        <v>-1</v>
      </c>
      <c r="Y99" s="3">
        <v>-1</v>
      </c>
      <c r="Z99" s="3">
        <v>-1</v>
      </c>
      <c r="AA99" s="3">
        <f>AVERAGE(Table16[[#This Row],[Refactored Resolving Time 1]:[Refactored Resolving Time 10]])</f>
        <v>-1</v>
      </c>
      <c r="AB99" s="3">
        <f>STDEV(Table16[[#This Row],[Refactored Resolving Time 1]:[Refactored Resolving Time 10]])</f>
        <v>0</v>
      </c>
      <c r="AC99" s="3">
        <f>Table16[[#This Row],[Refactored Resolving Time Avg (ns)]]/1000000</f>
        <v>-9.9999999999999995E-7</v>
      </c>
      <c r="AD99" s="3">
        <f>Table16[[#This Row],[Refactored Resolving Time Sdev (ns)]]/1000000</f>
        <v>0</v>
      </c>
      <c r="AE99" t="b">
        <f>IF(Table16[[#This Row],[Control Bundle]]=Table16[[#This Row],[Refactored Bundle]],TRUE,FALSE)</f>
        <v>1</v>
      </c>
      <c r="AF99">
        <f>IF(Table16[[#This Row],[Refactored Resolving Time Avg (ns)]]=-1,0,ROUND(LOG10(Table16[[#This Row],[Refactored Resolving Time Sdev (ns)]]/Table16[[#This Row],[Control Resolving Time Sdev (ns)]]),0))</f>
        <v>0</v>
      </c>
      <c r="AG99" t="b">
        <f>IF(Table16[[#This Row],[Same Sdev OoM?]]=0,TRUE,FALSE)</f>
        <v>1</v>
      </c>
      <c r="AH9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99" s="3">
        <f>Table16[[#This Row],[Control Resolving Time Avg (ms)]]-Table16[[#This Row],[Refactored Resolving Time Avg (ms)]]</f>
        <v>0</v>
      </c>
      <c r="AJ99" s="4">
        <f>Table16[[#This Row],[Absolute Diff?]]/Table16[[#This Row],[Control Resolving Time Avg (ms)]]</f>
        <v>0</v>
      </c>
    </row>
    <row r="100" spans="1:36" x14ac:dyDescent="0.2">
      <c r="A100" t="s">
        <v>9</v>
      </c>
      <c r="B100" s="3">
        <v>816863175</v>
      </c>
      <c r="C100" s="3">
        <v>738260895</v>
      </c>
      <c r="D100" s="3">
        <v>783601206</v>
      </c>
      <c r="E100" s="3">
        <v>734399147</v>
      </c>
      <c r="F100" s="3">
        <v>761327324</v>
      </c>
      <c r="G100" s="3">
        <v>750097919</v>
      </c>
      <c r="H100" s="3">
        <v>806255125</v>
      </c>
      <c r="I100" s="3">
        <v>771714211</v>
      </c>
      <c r="J100" s="3">
        <v>776165590</v>
      </c>
      <c r="K100" s="3">
        <v>766195454</v>
      </c>
      <c r="L100" s="3">
        <f>AVERAGE(Table16[[#This Row],[Control Resolving Time 1]:[Control Resolving Time 10]])</f>
        <v>770488004.60000002</v>
      </c>
      <c r="M100" s="3">
        <f>STDEV(Table16[[#This Row],[Control Resolving Time 1]:[Control Resolving Time 10]])</f>
        <v>26863295.543116454</v>
      </c>
      <c r="N100" s="3">
        <f>Table16[[#This Row],[Control Resolving Time Avg (ns)]]/1000000</f>
        <v>770.48800460000007</v>
      </c>
      <c r="O100" s="3">
        <f>Table16[[#This Row],[Control Resolving Time Sdev (ns)]]/1000000</f>
        <v>26.863295543116454</v>
      </c>
      <c r="P100" t="s">
        <v>9</v>
      </c>
      <c r="Q100" s="3">
        <v>771345916</v>
      </c>
      <c r="R100" s="3">
        <v>698098908</v>
      </c>
      <c r="S100" s="3">
        <v>687481246</v>
      </c>
      <c r="T100" s="3">
        <v>651280857</v>
      </c>
      <c r="U100" s="3">
        <v>660112899</v>
      </c>
      <c r="V100" s="3">
        <v>688601622</v>
      </c>
      <c r="W100" s="3">
        <v>670936673</v>
      </c>
      <c r="X100" s="3">
        <v>676047827</v>
      </c>
      <c r="Y100" s="3">
        <v>658155679</v>
      </c>
      <c r="Z100" s="3">
        <v>682434075</v>
      </c>
      <c r="AA100" s="3">
        <f>AVERAGE(Table16[[#This Row],[Refactored Resolving Time 1]:[Refactored Resolving Time 10]])</f>
        <v>684449570.20000005</v>
      </c>
      <c r="AB100" s="3">
        <f>STDEV(Table16[[#This Row],[Refactored Resolving Time 1]:[Refactored Resolving Time 10]])</f>
        <v>34001251.028281316</v>
      </c>
      <c r="AC100" s="3">
        <f>Table16[[#This Row],[Refactored Resolving Time Avg (ns)]]/1000000</f>
        <v>684.44957020000004</v>
      </c>
      <c r="AD100" s="3">
        <f>Table16[[#This Row],[Refactored Resolving Time Sdev (ns)]]/1000000</f>
        <v>34.001251028281317</v>
      </c>
      <c r="AE100" t="b">
        <f>IF(Table16[[#This Row],[Control Bundle]]=Table16[[#This Row],[Refactored Bundle]],TRUE,FALSE)</f>
        <v>1</v>
      </c>
      <c r="AF100">
        <f>IF(Table16[[#This Row],[Refactored Resolving Time Avg (ns)]]=-1,0,ROUND(LOG10(Table16[[#This Row],[Refactored Resolving Time Sdev (ns)]]/Table16[[#This Row],[Control Resolving Time Sdev (ns)]]),0))</f>
        <v>0</v>
      </c>
      <c r="AG100" t="b">
        <f>IF(Table16[[#This Row],[Same Sdev OoM?]]=0,TRUE,FALSE)</f>
        <v>1</v>
      </c>
      <c r="AH10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0" s="3">
        <f>Table16[[#This Row],[Control Resolving Time Avg (ms)]]-Table16[[#This Row],[Refactored Resolving Time Avg (ms)]]</f>
        <v>86.038434400000028</v>
      </c>
      <c r="AJ100" s="4">
        <f>Table16[[#This Row],[Absolute Diff?]]/Table16[[#This Row],[Control Resolving Time Avg (ms)]]</f>
        <v>0.11166745476416209</v>
      </c>
    </row>
    <row r="101" spans="1:36" x14ac:dyDescent="0.2">
      <c r="A101" t="s">
        <v>234</v>
      </c>
      <c r="B101" s="3">
        <v>809269595</v>
      </c>
      <c r="C101" s="3">
        <v>728305896</v>
      </c>
      <c r="D101" s="3">
        <v>776229377</v>
      </c>
      <c r="E101" s="3">
        <v>723285962</v>
      </c>
      <c r="F101" s="3">
        <v>754173805</v>
      </c>
      <c r="G101" s="3">
        <v>739463281</v>
      </c>
      <c r="H101" s="3">
        <v>798611208</v>
      </c>
      <c r="I101" s="3">
        <v>765080435</v>
      </c>
      <c r="J101" s="3">
        <v>764776045</v>
      </c>
      <c r="K101" s="3">
        <v>758400986</v>
      </c>
      <c r="L101" s="3">
        <f>AVERAGE(Table16[[#This Row],[Control Resolving Time 1]:[Control Resolving Time 10]])</f>
        <v>761759659</v>
      </c>
      <c r="M101" s="3">
        <f>STDEV(Table16[[#This Row],[Control Resolving Time 1]:[Control Resolving Time 10]])</f>
        <v>27908707.354960229</v>
      </c>
      <c r="N101" s="3">
        <f>Table16[[#This Row],[Control Resolving Time Avg (ns)]]/1000000</f>
        <v>761.75965900000006</v>
      </c>
      <c r="O101" s="3">
        <f>Table16[[#This Row],[Control Resolving Time Sdev (ns)]]/1000000</f>
        <v>27.908707354960228</v>
      </c>
      <c r="P101" t="s">
        <v>234</v>
      </c>
      <c r="Q101" s="3">
        <v>761429857</v>
      </c>
      <c r="R101" s="3">
        <v>688902490</v>
      </c>
      <c r="S101" s="3">
        <v>680351032</v>
      </c>
      <c r="T101" s="3">
        <v>638703451</v>
      </c>
      <c r="U101" s="3">
        <v>652243067</v>
      </c>
      <c r="V101" s="3">
        <v>678053306</v>
      </c>
      <c r="W101" s="3">
        <v>663409658</v>
      </c>
      <c r="X101" s="3">
        <v>669275688</v>
      </c>
      <c r="Y101" s="3">
        <v>650793281</v>
      </c>
      <c r="Z101" s="3">
        <v>673388361</v>
      </c>
      <c r="AA101" s="3">
        <f>AVERAGE(Table16[[#This Row],[Refactored Resolving Time 1]:[Refactored Resolving Time 10]])</f>
        <v>675655019.10000002</v>
      </c>
      <c r="AB101" s="3">
        <f>STDEV(Table16[[#This Row],[Refactored Resolving Time 1]:[Refactored Resolving Time 10]])</f>
        <v>33810006.736104757</v>
      </c>
      <c r="AC101" s="3">
        <f>Table16[[#This Row],[Refactored Resolving Time Avg (ns)]]/1000000</f>
        <v>675.6550191</v>
      </c>
      <c r="AD101" s="3">
        <f>Table16[[#This Row],[Refactored Resolving Time Sdev (ns)]]/1000000</f>
        <v>33.810006736104754</v>
      </c>
      <c r="AE101" t="b">
        <f>IF(Table16[[#This Row],[Control Bundle]]=Table16[[#This Row],[Refactored Bundle]],TRUE,FALSE)</f>
        <v>1</v>
      </c>
      <c r="AF101">
        <f>IF(Table16[[#This Row],[Refactored Resolving Time Avg (ns)]]=-1,0,ROUND(LOG10(Table16[[#This Row],[Refactored Resolving Time Sdev (ns)]]/Table16[[#This Row],[Control Resolving Time Sdev (ns)]]),0))</f>
        <v>0</v>
      </c>
      <c r="AG101" t="b">
        <f>IF(Table16[[#This Row],[Same Sdev OoM?]]=0,TRUE,FALSE)</f>
        <v>1</v>
      </c>
      <c r="AH10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1" s="3">
        <f>Table16[[#This Row],[Control Resolving Time Avg (ms)]]-Table16[[#This Row],[Refactored Resolving Time Avg (ms)]]</f>
        <v>86.104639900000052</v>
      </c>
      <c r="AJ101" s="4">
        <f>Table16[[#This Row],[Absolute Diff?]]/Table16[[#This Row],[Control Resolving Time Avg (ms)]]</f>
        <v>0.11303386689317982</v>
      </c>
    </row>
    <row r="102" spans="1:36" x14ac:dyDescent="0.2">
      <c r="A102" t="s">
        <v>275</v>
      </c>
      <c r="B102" s="3">
        <v>815936879</v>
      </c>
      <c r="C102" s="3">
        <v>736076914</v>
      </c>
      <c r="D102" s="3">
        <v>782364497</v>
      </c>
      <c r="E102" s="3">
        <v>733282395</v>
      </c>
      <c r="F102" s="3">
        <v>760319060</v>
      </c>
      <c r="G102" s="3">
        <v>748671371</v>
      </c>
      <c r="H102" s="3">
        <v>804920326</v>
      </c>
      <c r="I102" s="3">
        <v>770596973</v>
      </c>
      <c r="J102" s="3">
        <v>774850856</v>
      </c>
      <c r="K102" s="3">
        <v>765003199</v>
      </c>
      <c r="L102" s="3">
        <f>AVERAGE(Table16[[#This Row],[Control Resolving Time 1]:[Control Resolving Time 10]])</f>
        <v>769202247</v>
      </c>
      <c r="M102" s="3">
        <f>STDEV(Table16[[#This Row],[Control Resolving Time 1]:[Control Resolving Time 10]])</f>
        <v>27023831.46556133</v>
      </c>
      <c r="N102" s="3">
        <f>Table16[[#This Row],[Control Resolving Time Avg (ns)]]/1000000</f>
        <v>769.20224700000006</v>
      </c>
      <c r="O102" s="3">
        <f>Table16[[#This Row],[Control Resolving Time Sdev (ns)]]/1000000</f>
        <v>27.023831465561329</v>
      </c>
      <c r="P102" t="s">
        <v>275</v>
      </c>
      <c r="Q102" s="3">
        <v>770040439</v>
      </c>
      <c r="R102" s="3">
        <v>695644172</v>
      </c>
      <c r="S102" s="3">
        <v>686274917</v>
      </c>
      <c r="T102" s="3">
        <v>650188551</v>
      </c>
      <c r="U102" s="3">
        <v>658896811</v>
      </c>
      <c r="V102" s="3">
        <v>687287962</v>
      </c>
      <c r="W102" s="3">
        <v>669738575</v>
      </c>
      <c r="X102" s="3">
        <v>674776623</v>
      </c>
      <c r="Y102" s="3">
        <v>656839090</v>
      </c>
      <c r="Z102" s="3">
        <v>681201652</v>
      </c>
      <c r="AA102" s="3">
        <f>AVERAGE(Table16[[#This Row],[Refactored Resolving Time 1]:[Refactored Resolving Time 10]])</f>
        <v>683088879.20000005</v>
      </c>
      <c r="AB102" s="3">
        <f>STDEV(Table16[[#This Row],[Refactored Resolving Time 1]:[Refactored Resolving Time 10]])</f>
        <v>33917575.428526387</v>
      </c>
      <c r="AC102" s="3">
        <f>Table16[[#This Row],[Refactored Resolving Time Avg (ns)]]/1000000</f>
        <v>683.08887920000006</v>
      </c>
      <c r="AD102" s="3">
        <f>Table16[[#This Row],[Refactored Resolving Time Sdev (ns)]]/1000000</f>
        <v>33.917575428526384</v>
      </c>
      <c r="AE102" t="b">
        <f>IF(Table16[[#This Row],[Control Bundle]]=Table16[[#This Row],[Refactored Bundle]],TRUE,FALSE)</f>
        <v>1</v>
      </c>
      <c r="AF102">
        <f>IF(Table16[[#This Row],[Refactored Resolving Time Avg (ns)]]=-1,0,ROUND(LOG10(Table16[[#This Row],[Refactored Resolving Time Sdev (ns)]]/Table16[[#This Row],[Control Resolving Time Sdev (ns)]]),0))</f>
        <v>0</v>
      </c>
      <c r="AG102" t="b">
        <f>IF(Table16[[#This Row],[Same Sdev OoM?]]=0,TRUE,FALSE)</f>
        <v>1</v>
      </c>
      <c r="AH10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2" s="3">
        <f>Table16[[#This Row],[Control Resolving Time Avg (ms)]]-Table16[[#This Row],[Refactored Resolving Time Avg (ms)]]</f>
        <v>86.113367799999992</v>
      </c>
      <c r="AJ102" s="4">
        <f>Table16[[#This Row],[Absolute Diff?]]/Table16[[#This Row],[Control Resolving Time Avg (ms)]]</f>
        <v>0.11195152917955528</v>
      </c>
    </row>
    <row r="103" spans="1:36" x14ac:dyDescent="0.2">
      <c r="A103" t="s">
        <v>88</v>
      </c>
      <c r="B103" s="3">
        <v>814040564</v>
      </c>
      <c r="C103" s="3">
        <v>733989229</v>
      </c>
      <c r="D103" s="3">
        <v>780190014</v>
      </c>
      <c r="E103" s="3">
        <v>731119292</v>
      </c>
      <c r="F103" s="3">
        <v>758006899</v>
      </c>
      <c r="G103" s="3">
        <v>746184674</v>
      </c>
      <c r="H103" s="3">
        <v>802617290</v>
      </c>
      <c r="I103" s="3">
        <v>768524452</v>
      </c>
      <c r="J103" s="3">
        <v>772756394</v>
      </c>
      <c r="K103" s="3">
        <v>762319541</v>
      </c>
      <c r="L103" s="3">
        <f>AVERAGE(Table16[[#This Row],[Control Resolving Time 1]:[Control Resolving Time 10]])</f>
        <v>766974834.89999998</v>
      </c>
      <c r="M103" s="3">
        <f>STDEV(Table16[[#This Row],[Control Resolving Time 1]:[Control Resolving Time 10]])</f>
        <v>27088400.013848104</v>
      </c>
      <c r="N103" s="3">
        <f>Table16[[#This Row],[Control Resolving Time Avg (ns)]]/1000000</f>
        <v>766.97483490000002</v>
      </c>
      <c r="O103" s="3">
        <f>Table16[[#This Row],[Control Resolving Time Sdev (ns)]]/1000000</f>
        <v>27.088400013848105</v>
      </c>
      <c r="P103" t="s">
        <v>88</v>
      </c>
      <c r="Q103" s="3">
        <v>767785204</v>
      </c>
      <c r="R103" s="3">
        <v>693555986</v>
      </c>
      <c r="S103" s="3">
        <v>683866223</v>
      </c>
      <c r="T103" s="3">
        <v>645309483</v>
      </c>
      <c r="U103" s="3">
        <v>655534517</v>
      </c>
      <c r="V103" s="3">
        <v>683830877</v>
      </c>
      <c r="W103" s="3">
        <v>667513042</v>
      </c>
      <c r="X103" s="3">
        <v>672604433</v>
      </c>
      <c r="Y103" s="3">
        <v>654723118</v>
      </c>
      <c r="Z103" s="3">
        <v>678858648</v>
      </c>
      <c r="AA103" s="3">
        <f>AVERAGE(Table16[[#This Row],[Refactored Resolving Time 1]:[Refactored Resolving Time 10]])</f>
        <v>680358153.10000002</v>
      </c>
      <c r="AB103" s="3">
        <f>STDEV(Table16[[#This Row],[Refactored Resolving Time 1]:[Refactored Resolving Time 10]])</f>
        <v>34272083.177167088</v>
      </c>
      <c r="AC103" s="3">
        <f>Table16[[#This Row],[Refactored Resolving Time Avg (ns)]]/1000000</f>
        <v>680.35815309999998</v>
      </c>
      <c r="AD103" s="3">
        <f>Table16[[#This Row],[Refactored Resolving Time Sdev (ns)]]/1000000</f>
        <v>34.27208317716709</v>
      </c>
      <c r="AE103" t="b">
        <f>IF(Table16[[#This Row],[Control Bundle]]=Table16[[#This Row],[Refactored Bundle]],TRUE,FALSE)</f>
        <v>1</v>
      </c>
      <c r="AF103">
        <f>IF(Table16[[#This Row],[Refactored Resolving Time Avg (ns)]]=-1,0,ROUND(LOG10(Table16[[#This Row],[Refactored Resolving Time Sdev (ns)]]/Table16[[#This Row],[Control Resolving Time Sdev (ns)]]),0))</f>
        <v>0</v>
      </c>
      <c r="AG103" t="b">
        <f>IF(Table16[[#This Row],[Same Sdev OoM?]]=0,TRUE,FALSE)</f>
        <v>1</v>
      </c>
      <c r="AH10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3" s="5">
        <f>Table16[[#This Row],[Control Resolving Time Avg (ms)]]-Table16[[#This Row],[Refactored Resolving Time Avg (ms)]]</f>
        <v>86.616681800000038</v>
      </c>
      <c r="AJ103" s="6">
        <f>Table16[[#This Row],[Absolute Diff?]]/Table16[[#This Row],[Control Resolving Time Avg (ms)]]</f>
        <v>0.11293288626776565</v>
      </c>
    </row>
    <row r="104" spans="1:36" x14ac:dyDescent="0.2">
      <c r="A104" t="s">
        <v>300</v>
      </c>
      <c r="B104" s="3">
        <v>815352433</v>
      </c>
      <c r="C104" s="3">
        <v>735299691</v>
      </c>
      <c r="D104" s="3">
        <v>781478326</v>
      </c>
      <c r="E104" s="3">
        <v>732411870</v>
      </c>
      <c r="F104" s="3">
        <v>759579558</v>
      </c>
      <c r="G104" s="3">
        <v>747806801</v>
      </c>
      <c r="H104" s="3">
        <v>804041938</v>
      </c>
      <c r="I104" s="3">
        <v>769692170</v>
      </c>
      <c r="J104" s="3">
        <v>774094368</v>
      </c>
      <c r="K104" s="3">
        <v>764286716</v>
      </c>
      <c r="L104" s="3">
        <f>AVERAGE(Table16[[#This Row],[Control Resolving Time 1]:[Control Resolving Time 10]])</f>
        <v>768404387.10000002</v>
      </c>
      <c r="M104" s="3">
        <f>STDEV(Table16[[#This Row],[Control Resolving Time 1]:[Control Resolving Time 10]])</f>
        <v>27058766.831401672</v>
      </c>
      <c r="N104" s="3">
        <f>Table16[[#This Row],[Control Resolving Time Avg (ns)]]/1000000</f>
        <v>768.40438710000001</v>
      </c>
      <c r="O104" s="3">
        <f>Table16[[#This Row],[Control Resolving Time Sdev (ns)]]/1000000</f>
        <v>27.058766831401673</v>
      </c>
      <c r="P104" t="s">
        <v>300</v>
      </c>
      <c r="Q104" s="3">
        <v>769214781</v>
      </c>
      <c r="R104" s="3">
        <v>694866071</v>
      </c>
      <c r="S104" s="3">
        <v>685286975</v>
      </c>
      <c r="T104" s="3">
        <v>649155619</v>
      </c>
      <c r="U104" s="3">
        <v>657003134</v>
      </c>
      <c r="V104" s="3">
        <v>685335093</v>
      </c>
      <c r="W104" s="3">
        <v>668979659</v>
      </c>
      <c r="X104" s="3">
        <v>673877461</v>
      </c>
      <c r="Y104" s="3">
        <v>656047516</v>
      </c>
      <c r="Z104" s="3">
        <v>680324243</v>
      </c>
      <c r="AA104" s="3">
        <f>AVERAGE(Table16[[#This Row],[Refactored Resolving Time 1]:[Refactored Resolving Time 10]])</f>
        <v>682009055.20000005</v>
      </c>
      <c r="AB104" s="3">
        <f>STDEV(Table16[[#This Row],[Refactored Resolving Time 1]:[Refactored Resolving Time 10]])</f>
        <v>34008693.688867636</v>
      </c>
      <c r="AC104" s="3">
        <f>Table16[[#This Row],[Refactored Resolving Time Avg (ns)]]/1000000</f>
        <v>682.00905520000003</v>
      </c>
      <c r="AD104" s="3">
        <f>Table16[[#This Row],[Refactored Resolving Time Sdev (ns)]]/1000000</f>
        <v>34.008693688867638</v>
      </c>
      <c r="AE104" t="b">
        <f>IF(Table16[[#This Row],[Control Bundle]]=Table16[[#This Row],[Refactored Bundle]],TRUE,FALSE)</f>
        <v>1</v>
      </c>
      <c r="AF104">
        <f>IF(Table16[[#This Row],[Refactored Resolving Time Avg (ns)]]=-1,0,ROUND(LOG10(Table16[[#This Row],[Refactored Resolving Time Sdev (ns)]]/Table16[[#This Row],[Control Resolving Time Sdev (ns)]]),0))</f>
        <v>0</v>
      </c>
      <c r="AG104" t="b">
        <f>IF(Table16[[#This Row],[Same Sdev OoM?]]=0,TRUE,FALSE)</f>
        <v>1</v>
      </c>
      <c r="AH10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4" s="5">
        <f>Table16[[#This Row],[Control Resolving Time Avg (ms)]]-Table16[[#This Row],[Refactored Resolving Time Avg (ms)]]</f>
        <v>86.395331899999974</v>
      </c>
      <c r="AJ104" s="6">
        <f>Table16[[#This Row],[Absolute Diff?]]/Table16[[#This Row],[Control Resolving Time Avg (ms)]]</f>
        <v>0.11243471972623771</v>
      </c>
    </row>
    <row r="105" spans="1:36" x14ac:dyDescent="0.2">
      <c r="A105" t="s">
        <v>110</v>
      </c>
      <c r="B105" s="3">
        <v>812408193</v>
      </c>
      <c r="C105" s="3">
        <v>732072730</v>
      </c>
      <c r="D105" s="3">
        <v>778724544</v>
      </c>
      <c r="E105" s="3">
        <v>725830919</v>
      </c>
      <c r="F105" s="3">
        <v>756422623</v>
      </c>
      <c r="G105" s="3">
        <v>741865141</v>
      </c>
      <c r="H105" s="3">
        <v>800945801</v>
      </c>
      <c r="I105" s="3">
        <v>767137917</v>
      </c>
      <c r="J105" s="3">
        <v>768472321</v>
      </c>
      <c r="K105" s="3">
        <v>760703345</v>
      </c>
      <c r="L105" s="3">
        <f>AVERAGE(Table16[[#This Row],[Control Resolving Time 1]:[Control Resolving Time 10]])</f>
        <v>764458353.39999998</v>
      </c>
      <c r="M105" s="3">
        <f>STDEV(Table16[[#This Row],[Control Resolving Time 1]:[Control Resolving Time 10]])</f>
        <v>27863498.08595527</v>
      </c>
      <c r="N105" s="3">
        <f>Table16[[#This Row],[Control Resolving Time Avg (ns)]]/1000000</f>
        <v>764.45835339999996</v>
      </c>
      <c r="O105" s="3">
        <f>Table16[[#This Row],[Control Resolving Time Sdev (ns)]]/1000000</f>
        <v>27.863498085955271</v>
      </c>
      <c r="P105" t="s">
        <v>110</v>
      </c>
      <c r="Q105" s="3">
        <v>764567283</v>
      </c>
      <c r="R105" s="3">
        <v>691794032</v>
      </c>
      <c r="S105" s="3">
        <v>682338011</v>
      </c>
      <c r="T105" s="3">
        <v>642153002</v>
      </c>
      <c r="U105" s="3">
        <v>654233374</v>
      </c>
      <c r="V105" s="3">
        <v>682193425</v>
      </c>
      <c r="W105" s="3">
        <v>666078177</v>
      </c>
      <c r="X105" s="3">
        <v>671541890</v>
      </c>
      <c r="Y105" s="3">
        <v>653062740</v>
      </c>
      <c r="Z105" s="3">
        <v>675726796</v>
      </c>
      <c r="AA105" s="3">
        <f>AVERAGE(Table16[[#This Row],[Refactored Resolving Time 1]:[Refactored Resolving Time 10]])</f>
        <v>678368873</v>
      </c>
      <c r="AB105" s="3">
        <f>STDEV(Table16[[#This Row],[Refactored Resolving Time 1]:[Refactored Resolving Time 10]])</f>
        <v>33960669.249342427</v>
      </c>
      <c r="AC105" s="3">
        <f>Table16[[#This Row],[Refactored Resolving Time Avg (ns)]]/1000000</f>
        <v>678.36887300000001</v>
      </c>
      <c r="AD105" s="3">
        <f>Table16[[#This Row],[Refactored Resolving Time Sdev (ns)]]/1000000</f>
        <v>33.960669249342423</v>
      </c>
      <c r="AE105" t="b">
        <f>IF(Table16[[#This Row],[Control Bundle]]=Table16[[#This Row],[Refactored Bundle]],TRUE,FALSE)</f>
        <v>1</v>
      </c>
      <c r="AF105">
        <f>IF(Table16[[#This Row],[Refactored Resolving Time Avg (ns)]]=-1,0,ROUND(LOG10(Table16[[#This Row],[Refactored Resolving Time Sdev (ns)]]/Table16[[#This Row],[Control Resolving Time Sdev (ns)]]),0))</f>
        <v>0</v>
      </c>
      <c r="AG105" t="b">
        <f>IF(Table16[[#This Row],[Same Sdev OoM?]]=0,TRUE,FALSE)</f>
        <v>1</v>
      </c>
      <c r="AH10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5" s="5">
        <f>Table16[[#This Row],[Control Resolving Time Avg (ms)]]-Table16[[#This Row],[Refactored Resolving Time Avg (ms)]]</f>
        <v>86.089480399999957</v>
      </c>
      <c r="AJ105" s="6">
        <f>Table16[[#This Row],[Absolute Diff?]]/Table16[[#This Row],[Control Resolving Time Avg (ms)]]</f>
        <v>0.11261500383521084</v>
      </c>
    </row>
    <row r="106" spans="1:36" x14ac:dyDescent="0.2">
      <c r="A106" t="s">
        <v>313</v>
      </c>
      <c r="B106" s="3">
        <v>811427179</v>
      </c>
      <c r="C106" s="3">
        <v>729714536</v>
      </c>
      <c r="D106" s="3">
        <v>777301618</v>
      </c>
      <c r="E106" s="3">
        <v>724750185</v>
      </c>
      <c r="F106" s="3">
        <v>755604456</v>
      </c>
      <c r="G106" s="3">
        <v>740901921</v>
      </c>
      <c r="H106" s="3">
        <v>799999079</v>
      </c>
      <c r="I106" s="3">
        <v>766483742</v>
      </c>
      <c r="J106" s="3">
        <v>766643668</v>
      </c>
      <c r="K106" s="3">
        <v>759782016</v>
      </c>
      <c r="L106" s="3">
        <f>AVERAGE(Table16[[#This Row],[Control Resolving Time 1]:[Control Resolving Time 10]])</f>
        <v>763260840</v>
      </c>
      <c r="M106" s="3">
        <f>STDEV(Table16[[#This Row],[Control Resolving Time 1]:[Control Resolving Time 10]])</f>
        <v>28023278.495495588</v>
      </c>
      <c r="N106" s="3">
        <f>Table16[[#This Row],[Control Resolving Time Avg (ns)]]/1000000</f>
        <v>763.26084000000003</v>
      </c>
      <c r="O106" s="3">
        <f>Table16[[#This Row],[Control Resolving Time Sdev (ns)]]/1000000</f>
        <v>28.023278495495589</v>
      </c>
      <c r="P106" t="s">
        <v>313</v>
      </c>
      <c r="Q106" s="3">
        <v>763534833</v>
      </c>
      <c r="R106" s="3">
        <v>690326504</v>
      </c>
      <c r="S106" s="3">
        <v>681414630</v>
      </c>
      <c r="T106" s="3">
        <v>640162862</v>
      </c>
      <c r="U106" s="3">
        <v>653296250</v>
      </c>
      <c r="V106" s="3">
        <v>679644524</v>
      </c>
      <c r="W106" s="3">
        <v>665122328</v>
      </c>
      <c r="X106" s="3">
        <v>670691277</v>
      </c>
      <c r="Y106" s="3">
        <v>652232968</v>
      </c>
      <c r="Z106" s="3">
        <v>674789192</v>
      </c>
      <c r="AA106" s="3">
        <f>AVERAGE(Table16[[#This Row],[Refactored Resolving Time 1]:[Refactored Resolving Time 10]])</f>
        <v>677121536.79999995</v>
      </c>
      <c r="AB106" s="3">
        <f>STDEV(Table16[[#This Row],[Refactored Resolving Time 1]:[Refactored Resolving Time 10]])</f>
        <v>34010166.631483696</v>
      </c>
      <c r="AC106" s="3">
        <f>Table16[[#This Row],[Refactored Resolving Time Avg (ns)]]/1000000</f>
        <v>677.12153679999994</v>
      </c>
      <c r="AD106" s="3">
        <f>Table16[[#This Row],[Refactored Resolving Time Sdev (ns)]]/1000000</f>
        <v>34.010166631483699</v>
      </c>
      <c r="AE106" t="b">
        <f>IF(Table16[[#This Row],[Control Bundle]]=Table16[[#This Row],[Refactored Bundle]],TRUE,FALSE)</f>
        <v>1</v>
      </c>
      <c r="AF106">
        <f>IF(Table16[[#This Row],[Refactored Resolving Time Avg (ns)]]=-1,0,ROUND(LOG10(Table16[[#This Row],[Refactored Resolving Time Sdev (ns)]]/Table16[[#This Row],[Control Resolving Time Sdev (ns)]]),0))</f>
        <v>0</v>
      </c>
      <c r="AG106" t="b">
        <f>IF(Table16[[#This Row],[Same Sdev OoM?]]=0,TRUE,FALSE)</f>
        <v>1</v>
      </c>
      <c r="AH10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6" s="5">
        <f>Table16[[#This Row],[Control Resolving Time Avg (ms)]]-Table16[[#This Row],[Refactored Resolving Time Avg (ms)]]</f>
        <v>86.139303200000086</v>
      </c>
      <c r="AJ106" s="6">
        <f>Table16[[#This Row],[Absolute Diff?]]/Table16[[#This Row],[Control Resolving Time Avg (ms)]]</f>
        <v>0.11285696669568437</v>
      </c>
    </row>
    <row r="107" spans="1:36" x14ac:dyDescent="0.2">
      <c r="A107" t="s">
        <v>124</v>
      </c>
      <c r="B107" s="3">
        <v>799148494</v>
      </c>
      <c r="C107" s="3">
        <v>718282799</v>
      </c>
      <c r="D107" s="3">
        <v>767020391</v>
      </c>
      <c r="E107" s="3">
        <v>713204122</v>
      </c>
      <c r="F107" s="3">
        <v>740920465</v>
      </c>
      <c r="G107" s="3">
        <v>730437375</v>
      </c>
      <c r="H107" s="3">
        <v>788045951</v>
      </c>
      <c r="I107" s="3">
        <v>750917037</v>
      </c>
      <c r="J107" s="3">
        <v>753964231</v>
      </c>
      <c r="K107" s="3">
        <v>744982409</v>
      </c>
      <c r="L107" s="3">
        <f>AVERAGE(Table16[[#This Row],[Control Resolving Time 1]:[Control Resolving Time 10]])</f>
        <v>750692327.39999998</v>
      </c>
      <c r="M107" s="3">
        <f>STDEV(Table16[[#This Row],[Control Resolving Time 1]:[Control Resolving Time 10]])</f>
        <v>27918041.599899668</v>
      </c>
      <c r="N107" s="3">
        <f>Table16[[#This Row],[Control Resolving Time Avg (ns)]]/1000000</f>
        <v>750.69232739999995</v>
      </c>
      <c r="O107" s="3">
        <f>Table16[[#This Row],[Control Resolving Time Sdev (ns)]]/1000000</f>
        <v>27.918041599899666</v>
      </c>
      <c r="P107" t="s">
        <v>124</v>
      </c>
      <c r="Q107" s="3">
        <v>752499459</v>
      </c>
      <c r="R107" s="3">
        <v>679163006</v>
      </c>
      <c r="S107" s="3">
        <v>673237169</v>
      </c>
      <c r="T107" s="3">
        <v>628833607</v>
      </c>
      <c r="U107" s="3">
        <v>644344709</v>
      </c>
      <c r="V107" s="3">
        <v>666025122</v>
      </c>
      <c r="W107" s="3">
        <v>651135050</v>
      </c>
      <c r="X107" s="3">
        <v>657708558</v>
      </c>
      <c r="Y107" s="3">
        <v>641294645</v>
      </c>
      <c r="Z107" s="3">
        <v>660267889</v>
      </c>
      <c r="AA107" s="3">
        <f>AVERAGE(Table16[[#This Row],[Refactored Resolving Time 1]:[Refactored Resolving Time 10]])</f>
        <v>665450921.39999998</v>
      </c>
      <c r="AB107" s="3">
        <f>STDEV(Table16[[#This Row],[Refactored Resolving Time 1]:[Refactored Resolving Time 10]])</f>
        <v>34136982.740241192</v>
      </c>
      <c r="AC107" s="3">
        <f>Table16[[#This Row],[Refactored Resolving Time Avg (ns)]]/1000000</f>
        <v>665.45092139999997</v>
      </c>
      <c r="AD107" s="3">
        <f>Table16[[#This Row],[Refactored Resolving Time Sdev (ns)]]/1000000</f>
        <v>34.136982740241194</v>
      </c>
      <c r="AE107" t="b">
        <f>IF(Table16[[#This Row],[Control Bundle]]=Table16[[#This Row],[Refactored Bundle]],TRUE,FALSE)</f>
        <v>1</v>
      </c>
      <c r="AF107">
        <f>IF(Table16[[#This Row],[Refactored Resolving Time Avg (ns)]]=-1,0,ROUND(LOG10(Table16[[#This Row],[Refactored Resolving Time Sdev (ns)]]/Table16[[#This Row],[Control Resolving Time Sdev (ns)]]),0))</f>
        <v>0</v>
      </c>
      <c r="AG107" t="b">
        <f>IF(Table16[[#This Row],[Same Sdev OoM?]]=0,TRUE,FALSE)</f>
        <v>1</v>
      </c>
      <c r="AH10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7" s="3">
        <f>Table16[[#This Row],[Control Resolving Time Avg (ms)]]-Table16[[#This Row],[Refactored Resolving Time Avg (ms)]]</f>
        <v>85.241405999999984</v>
      </c>
      <c r="AJ107" s="4">
        <f>Table16[[#This Row],[Absolute Diff?]]/Table16[[#This Row],[Control Resolving Time Avg (ms)]]</f>
        <v>0.11355038927230147</v>
      </c>
    </row>
    <row r="108" spans="1:36" x14ac:dyDescent="0.2">
      <c r="A108" t="s">
        <v>60</v>
      </c>
      <c r="B108" s="3">
        <v>808008387</v>
      </c>
      <c r="C108" s="3">
        <v>726128458</v>
      </c>
      <c r="D108" s="3">
        <v>775297971</v>
      </c>
      <c r="E108" s="3">
        <v>722245008</v>
      </c>
      <c r="F108" s="3">
        <v>753177694</v>
      </c>
      <c r="G108" s="3">
        <v>738338432</v>
      </c>
      <c r="H108" s="3">
        <v>797508042</v>
      </c>
      <c r="I108" s="3">
        <v>764117662</v>
      </c>
      <c r="J108" s="3">
        <v>763110661</v>
      </c>
      <c r="K108" s="3">
        <v>757247261</v>
      </c>
      <c r="L108" s="3">
        <f>AVERAGE(Table16[[#This Row],[Control Resolving Time 1]:[Control Resolving Time 10]])</f>
        <v>760517957.60000002</v>
      </c>
      <c r="M108" s="3">
        <f>STDEV(Table16[[#This Row],[Control Resolving Time 1]:[Control Resolving Time 10]])</f>
        <v>28019240.696623236</v>
      </c>
      <c r="N108" s="3">
        <f>Table16[[#This Row],[Control Resolving Time Avg (ns)]]/1000000</f>
        <v>760.51795760000005</v>
      </c>
      <c r="O108" s="3">
        <f>Table16[[#This Row],[Control Resolving Time Sdev (ns)]]/1000000</f>
        <v>28.019240696623235</v>
      </c>
      <c r="P108" t="s">
        <v>60</v>
      </c>
      <c r="Q108" s="3">
        <v>760507993</v>
      </c>
      <c r="R108" s="3">
        <v>687870525</v>
      </c>
      <c r="S108" s="3">
        <v>678885840</v>
      </c>
      <c r="T108" s="3">
        <v>637236069</v>
      </c>
      <c r="U108" s="3">
        <v>651179862</v>
      </c>
      <c r="V108" s="3">
        <v>676962311</v>
      </c>
      <c r="W108" s="3">
        <v>661302009</v>
      </c>
      <c r="X108" s="3">
        <v>668069022</v>
      </c>
      <c r="Y108" s="3">
        <v>649759677</v>
      </c>
      <c r="Z108" s="3">
        <v>672461100</v>
      </c>
      <c r="AA108" s="3">
        <f>AVERAGE(Table16[[#This Row],[Refactored Resolving Time 1]:[Refactored Resolving Time 10]])</f>
        <v>674423440.79999995</v>
      </c>
      <c r="AB108" s="3">
        <f>STDEV(Table16[[#This Row],[Refactored Resolving Time 1]:[Refactored Resolving Time 10]])</f>
        <v>33937197.36228089</v>
      </c>
      <c r="AC108" s="3">
        <f>Table16[[#This Row],[Refactored Resolving Time Avg (ns)]]/1000000</f>
        <v>674.42344079999998</v>
      </c>
      <c r="AD108" s="3">
        <f>Table16[[#This Row],[Refactored Resolving Time Sdev (ns)]]/1000000</f>
        <v>33.937197362280891</v>
      </c>
      <c r="AE108" t="b">
        <f>IF(Table16[[#This Row],[Control Bundle]]=Table16[[#This Row],[Refactored Bundle]],TRUE,FALSE)</f>
        <v>1</v>
      </c>
      <c r="AF108">
        <f>IF(Table16[[#This Row],[Refactored Resolving Time Avg (ns)]]=-1,0,ROUND(LOG10(Table16[[#This Row],[Refactored Resolving Time Sdev (ns)]]/Table16[[#This Row],[Control Resolving Time Sdev (ns)]]),0))</f>
        <v>0</v>
      </c>
      <c r="AG108" t="b">
        <f>IF(Table16[[#This Row],[Same Sdev OoM?]]=0,TRUE,FALSE)</f>
        <v>1</v>
      </c>
      <c r="AH10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8" s="3">
        <f>Table16[[#This Row],[Control Resolving Time Avg (ms)]]-Table16[[#This Row],[Refactored Resolving Time Avg (ms)]]</f>
        <v>86.094516800000065</v>
      </c>
      <c r="AJ108" s="4">
        <f>Table16[[#This Row],[Absolute Diff?]]/Table16[[#This Row],[Control Resolving Time Avg (ms)]]</f>
        <v>0.11320510704532516</v>
      </c>
    </row>
    <row r="109" spans="1:36" x14ac:dyDescent="0.2">
      <c r="A109" t="s">
        <v>73</v>
      </c>
      <c r="B109" s="3">
        <v>805924519</v>
      </c>
      <c r="C109" s="3">
        <v>724350943</v>
      </c>
      <c r="D109" s="3">
        <v>773770873</v>
      </c>
      <c r="E109" s="3">
        <v>721008699</v>
      </c>
      <c r="F109" s="3">
        <v>751726777</v>
      </c>
      <c r="G109" s="3">
        <v>736673692</v>
      </c>
      <c r="H109" s="3">
        <v>795985965</v>
      </c>
      <c r="I109" s="3">
        <v>762602408</v>
      </c>
      <c r="J109" s="3">
        <v>760245097</v>
      </c>
      <c r="K109" s="3">
        <v>755722502</v>
      </c>
      <c r="L109" s="3">
        <f>AVERAGE(Table16[[#This Row],[Control Resolving Time 1]:[Control Resolving Time 10]])</f>
        <v>758801147.5</v>
      </c>
      <c r="M109" s="3">
        <f>STDEV(Table16[[#This Row],[Control Resolving Time 1]:[Control Resolving Time 10]])</f>
        <v>27904967.42683693</v>
      </c>
      <c r="N109" s="3">
        <f>Table16[[#This Row],[Control Resolving Time Avg (ns)]]/1000000</f>
        <v>758.80114749999996</v>
      </c>
      <c r="O109" s="3">
        <f>Table16[[#This Row],[Control Resolving Time Sdev (ns)]]/1000000</f>
        <v>27.904967426836929</v>
      </c>
      <c r="P109" t="s">
        <v>73</v>
      </c>
      <c r="Q109" s="3">
        <v>759023073</v>
      </c>
      <c r="R109" s="3">
        <v>686219044</v>
      </c>
      <c r="S109" s="3">
        <v>677817866</v>
      </c>
      <c r="T109" s="3">
        <v>635764286</v>
      </c>
      <c r="U109" s="3">
        <v>649793653</v>
      </c>
      <c r="V109" s="3">
        <v>675492213</v>
      </c>
      <c r="W109" s="3">
        <v>657667390</v>
      </c>
      <c r="X109" s="3">
        <v>666057833</v>
      </c>
      <c r="Y109" s="3">
        <v>648133463</v>
      </c>
      <c r="Z109" s="3">
        <v>671170692</v>
      </c>
      <c r="AA109" s="3">
        <f>AVERAGE(Table16[[#This Row],[Refactored Resolving Time 1]:[Refactored Resolving Time 10]])</f>
        <v>672713951.29999995</v>
      </c>
      <c r="AB109" s="3">
        <f>STDEV(Table16[[#This Row],[Refactored Resolving Time 1]:[Refactored Resolving Time 10]])</f>
        <v>34047880.522800863</v>
      </c>
      <c r="AC109" s="3">
        <f>Table16[[#This Row],[Refactored Resolving Time Avg (ns)]]/1000000</f>
        <v>672.71395129999996</v>
      </c>
      <c r="AD109" s="3">
        <f>Table16[[#This Row],[Refactored Resolving Time Sdev (ns)]]/1000000</f>
        <v>34.04788052280086</v>
      </c>
      <c r="AE109" t="b">
        <f>IF(Table16[[#This Row],[Control Bundle]]=Table16[[#This Row],[Refactored Bundle]],TRUE,FALSE)</f>
        <v>1</v>
      </c>
      <c r="AF109">
        <f>IF(Table16[[#This Row],[Refactored Resolving Time Avg (ns)]]=-1,0,ROUND(LOG10(Table16[[#This Row],[Refactored Resolving Time Sdev (ns)]]/Table16[[#This Row],[Control Resolving Time Sdev (ns)]]),0))</f>
        <v>0</v>
      </c>
      <c r="AG109" t="b">
        <f>IF(Table16[[#This Row],[Same Sdev OoM?]]=0,TRUE,FALSE)</f>
        <v>1</v>
      </c>
      <c r="AH10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09" s="3">
        <f>Table16[[#This Row],[Control Resolving Time Avg (ms)]]-Table16[[#This Row],[Refactored Resolving Time Avg (ms)]]</f>
        <v>86.087196199999994</v>
      </c>
      <c r="AJ109" s="4">
        <f>Table16[[#This Row],[Absolute Diff?]]/Table16[[#This Row],[Control Resolving Time Avg (ms)]]</f>
        <v>0.11345158937045492</v>
      </c>
    </row>
    <row r="110" spans="1:36" x14ac:dyDescent="0.2">
      <c r="A110" t="s">
        <v>61</v>
      </c>
      <c r="B110" s="3">
        <v>801449358</v>
      </c>
      <c r="C110" s="3">
        <v>720407236</v>
      </c>
      <c r="D110" s="3">
        <v>769171275</v>
      </c>
      <c r="E110" s="3">
        <v>715473908</v>
      </c>
      <c r="F110" s="3">
        <v>743440718</v>
      </c>
      <c r="G110" s="3">
        <v>732678232</v>
      </c>
      <c r="H110" s="3">
        <v>792817012</v>
      </c>
      <c r="I110" s="3">
        <v>753237518</v>
      </c>
      <c r="J110" s="3">
        <v>756201357</v>
      </c>
      <c r="K110" s="3">
        <v>748978021</v>
      </c>
      <c r="L110" s="3">
        <f>AVERAGE(Table16[[#This Row],[Control Resolving Time 1]:[Control Resolving Time 10]])</f>
        <v>753385463.5</v>
      </c>
      <c r="M110" s="3">
        <f>STDEV(Table16[[#This Row],[Control Resolving Time 1]:[Control Resolving Time 10]])</f>
        <v>28272661.390111923</v>
      </c>
      <c r="N110" s="3">
        <f>Table16[[#This Row],[Control Resolving Time Avg (ns)]]/1000000</f>
        <v>753.38546350000001</v>
      </c>
      <c r="O110" s="3">
        <f>Table16[[#This Row],[Control Resolving Time Sdev (ns)]]/1000000</f>
        <v>28.272661390111924</v>
      </c>
      <c r="P110" t="s">
        <v>61</v>
      </c>
      <c r="Q110" s="3">
        <v>754699646</v>
      </c>
      <c r="R110" s="3">
        <v>681564718</v>
      </c>
      <c r="S110" s="3">
        <v>674646170</v>
      </c>
      <c r="T110" s="3">
        <v>631225728</v>
      </c>
      <c r="U110" s="3">
        <v>646455458</v>
      </c>
      <c r="V110" s="3">
        <v>667978008</v>
      </c>
      <c r="W110" s="3">
        <v>653209118</v>
      </c>
      <c r="X110" s="3">
        <v>659035415</v>
      </c>
      <c r="Y110" s="3">
        <v>643549269</v>
      </c>
      <c r="Z110" s="3">
        <v>662431257</v>
      </c>
      <c r="AA110" s="3">
        <f>AVERAGE(Table16[[#This Row],[Refactored Resolving Time 1]:[Refactored Resolving Time 10]])</f>
        <v>667479478.70000005</v>
      </c>
      <c r="AB110" s="3">
        <f>STDEV(Table16[[#This Row],[Refactored Resolving Time 1]:[Refactored Resolving Time 10]])</f>
        <v>34135010.239958383</v>
      </c>
      <c r="AC110" s="3">
        <f>Table16[[#This Row],[Refactored Resolving Time Avg (ns)]]/1000000</f>
        <v>667.47947870000007</v>
      </c>
      <c r="AD110" s="3">
        <f>Table16[[#This Row],[Refactored Resolving Time Sdev (ns)]]/1000000</f>
        <v>34.135010239958383</v>
      </c>
      <c r="AE110" t="b">
        <f>IF(Table16[[#This Row],[Control Bundle]]=Table16[[#This Row],[Refactored Bundle]],TRUE,FALSE)</f>
        <v>1</v>
      </c>
      <c r="AF110">
        <f>IF(Table16[[#This Row],[Refactored Resolving Time Avg (ns)]]=-1,0,ROUND(LOG10(Table16[[#This Row],[Refactored Resolving Time Sdev (ns)]]/Table16[[#This Row],[Control Resolving Time Sdev (ns)]]),0))</f>
        <v>0</v>
      </c>
      <c r="AG110" t="b">
        <f>IF(Table16[[#This Row],[Same Sdev OoM?]]=0,TRUE,FALSE)</f>
        <v>1</v>
      </c>
      <c r="AH1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0" s="5">
        <f>Table16[[#This Row],[Control Resolving Time Avg (ms)]]-Table16[[#This Row],[Refactored Resolving Time Avg (ms)]]</f>
        <v>85.905984799999942</v>
      </c>
      <c r="AJ110" s="6">
        <f>Table16[[#This Row],[Absolute Diff?]]/Table16[[#This Row],[Control Resolving Time Avg (ms)]]</f>
        <v>0.1140266025321312</v>
      </c>
    </row>
    <row r="111" spans="1:36" x14ac:dyDescent="0.2">
      <c r="A111" t="s">
        <v>289</v>
      </c>
      <c r="B111" s="3">
        <v>803760559</v>
      </c>
      <c r="C111" s="3">
        <v>722326195</v>
      </c>
      <c r="D111" s="3">
        <v>771730239</v>
      </c>
      <c r="E111" s="3">
        <v>718964294</v>
      </c>
      <c r="F111" s="3">
        <v>749702478</v>
      </c>
      <c r="G111" s="3">
        <v>734670994</v>
      </c>
      <c r="H111" s="3">
        <v>795022195</v>
      </c>
      <c r="I111" s="3">
        <v>755887677</v>
      </c>
      <c r="J111" s="3">
        <v>758025604</v>
      </c>
      <c r="K111" s="3">
        <v>753741356</v>
      </c>
      <c r="L111" s="3">
        <f>AVERAGE(Table16[[#This Row],[Control Resolving Time 1]:[Control Resolving Time 10]])</f>
        <v>756383159.10000002</v>
      </c>
      <c r="M111" s="3">
        <f>STDEV(Table16[[#This Row],[Control Resolving Time 1]:[Control Resolving Time 10]])</f>
        <v>28006241.589596022</v>
      </c>
      <c r="N111" s="3">
        <f>Table16[[#This Row],[Control Resolving Time Avg (ns)]]/1000000</f>
        <v>756.38315910000006</v>
      </c>
      <c r="O111" s="3">
        <f>Table16[[#This Row],[Control Resolving Time Sdev (ns)]]/1000000</f>
        <v>28.006241589596023</v>
      </c>
      <c r="P111" t="s">
        <v>289</v>
      </c>
      <c r="Q111" s="3">
        <v>756871895</v>
      </c>
      <c r="R111" s="3">
        <v>683970600</v>
      </c>
      <c r="S111" s="3">
        <v>676072487</v>
      </c>
      <c r="T111" s="3">
        <v>633689413</v>
      </c>
      <c r="U111" s="3">
        <v>648554254</v>
      </c>
      <c r="V111" s="3">
        <v>671675515</v>
      </c>
      <c r="W111" s="3">
        <v>655497830</v>
      </c>
      <c r="X111" s="3">
        <v>660624549</v>
      </c>
      <c r="Y111" s="3">
        <v>645593085</v>
      </c>
      <c r="Z111" s="3">
        <v>664922387</v>
      </c>
      <c r="AA111" s="3">
        <f>AVERAGE(Table16[[#This Row],[Refactored Resolving Time 1]:[Refactored Resolving Time 10]])</f>
        <v>669747201.5</v>
      </c>
      <c r="AB111" s="3">
        <f>STDEV(Table16[[#This Row],[Refactored Resolving Time 1]:[Refactored Resolving Time 10]])</f>
        <v>34122357.61500039</v>
      </c>
      <c r="AC111" s="3">
        <f>Table16[[#This Row],[Refactored Resolving Time Avg (ns)]]/1000000</f>
        <v>669.74720149999996</v>
      </c>
      <c r="AD111" s="3">
        <f>Table16[[#This Row],[Refactored Resolving Time Sdev (ns)]]/1000000</f>
        <v>34.122357615000389</v>
      </c>
      <c r="AE111" t="b">
        <f>IF(Table16[[#This Row],[Control Bundle]]=Table16[[#This Row],[Refactored Bundle]],TRUE,FALSE)</f>
        <v>1</v>
      </c>
      <c r="AF111">
        <f>IF(Table16[[#This Row],[Refactored Resolving Time Avg (ns)]]=-1,0,ROUND(LOG10(Table16[[#This Row],[Refactored Resolving Time Sdev (ns)]]/Table16[[#This Row],[Control Resolving Time Sdev (ns)]]),0))</f>
        <v>0</v>
      </c>
      <c r="AG111" t="b">
        <f>IF(Table16[[#This Row],[Same Sdev OoM?]]=0,TRUE,FALSE)</f>
        <v>1</v>
      </c>
      <c r="AH1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1" s="3">
        <f>Table16[[#This Row],[Control Resolving Time Avg (ms)]]-Table16[[#This Row],[Refactored Resolving Time Avg (ms)]]</f>
        <v>86.635957600000097</v>
      </c>
      <c r="AJ111" s="4">
        <f>Table16[[#This Row],[Absolute Diff?]]/Table16[[#This Row],[Control Resolving Time Avg (ms)]]</f>
        <v>0.11453977598217005</v>
      </c>
    </row>
    <row r="112" spans="1:36" x14ac:dyDescent="0.2">
      <c r="A112" t="s">
        <v>284</v>
      </c>
      <c r="B112" s="3">
        <v>805024362</v>
      </c>
      <c r="C112" s="3">
        <v>723513279</v>
      </c>
      <c r="D112" s="3">
        <v>772922549</v>
      </c>
      <c r="E112" s="3">
        <v>720217887</v>
      </c>
      <c r="F112" s="3">
        <v>750888313</v>
      </c>
      <c r="G112" s="3">
        <v>735785205</v>
      </c>
      <c r="H112" s="3">
        <v>795259319</v>
      </c>
      <c r="I112" s="3">
        <v>761700467</v>
      </c>
      <c r="J112" s="3">
        <v>759293299</v>
      </c>
      <c r="K112" s="3">
        <v>754905464</v>
      </c>
      <c r="L112" s="3">
        <f>AVERAGE(Table16[[#This Row],[Control Resolving Time 1]:[Control Resolving Time 10]])</f>
        <v>757951014.39999998</v>
      </c>
      <c r="M112" s="3">
        <f>STDEV(Table16[[#This Row],[Control Resolving Time 1]:[Control Resolving Time 10]])</f>
        <v>27904685.737443853</v>
      </c>
      <c r="N112" s="3">
        <f>Table16[[#This Row],[Control Resolving Time Avg (ns)]]/1000000</f>
        <v>757.95101439999996</v>
      </c>
      <c r="O112" s="3">
        <f>Table16[[#This Row],[Control Resolving Time Sdev (ns)]]/1000000</f>
        <v>27.904685737443852</v>
      </c>
      <c r="P112" t="s">
        <v>284</v>
      </c>
      <c r="Q112" s="3">
        <v>758063398</v>
      </c>
      <c r="R112" s="3">
        <v>685378498</v>
      </c>
      <c r="S112" s="3">
        <v>677050642</v>
      </c>
      <c r="T112" s="3">
        <v>635046772</v>
      </c>
      <c r="U112" s="3">
        <v>649749280</v>
      </c>
      <c r="V112" s="3">
        <v>673137140</v>
      </c>
      <c r="W112" s="3">
        <v>656749195</v>
      </c>
      <c r="X112" s="3">
        <v>661722128</v>
      </c>
      <c r="Y112" s="3">
        <v>647184302</v>
      </c>
      <c r="Z112" s="3">
        <v>670283593</v>
      </c>
      <c r="AA112" s="3">
        <f>AVERAGE(Table16[[#This Row],[Refactored Resolving Time 1]:[Refactored Resolving Time 10]])</f>
        <v>671436494.79999995</v>
      </c>
      <c r="AB112" s="3">
        <f>STDEV(Table16[[#This Row],[Refactored Resolving Time 1]:[Refactored Resolving Time 10]])</f>
        <v>34037792.070451386</v>
      </c>
      <c r="AC112" s="3">
        <f>Table16[[#This Row],[Refactored Resolving Time Avg (ns)]]/1000000</f>
        <v>671.43649479999999</v>
      </c>
      <c r="AD112" s="3">
        <f>Table16[[#This Row],[Refactored Resolving Time Sdev (ns)]]/1000000</f>
        <v>34.037792070451388</v>
      </c>
      <c r="AE112" t="b">
        <f>IF(Table16[[#This Row],[Control Bundle]]=Table16[[#This Row],[Refactored Bundle]],TRUE,FALSE)</f>
        <v>1</v>
      </c>
      <c r="AF112">
        <f>IF(Table16[[#This Row],[Refactored Resolving Time Avg (ns)]]=-1,0,ROUND(LOG10(Table16[[#This Row],[Refactored Resolving Time Sdev (ns)]]/Table16[[#This Row],[Control Resolving Time Sdev (ns)]]),0))</f>
        <v>0</v>
      </c>
      <c r="AG112" t="b">
        <f>IF(Table16[[#This Row],[Same Sdev OoM?]]=0,TRUE,FALSE)</f>
        <v>1</v>
      </c>
      <c r="AH1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2" s="3">
        <f>Table16[[#This Row],[Control Resolving Time Avg (ms)]]-Table16[[#This Row],[Refactored Resolving Time Avg (ms)]]</f>
        <v>86.514519599999971</v>
      </c>
      <c r="AJ112" s="4">
        <f>Table16[[#This Row],[Absolute Diff?]]/Table16[[#This Row],[Control Resolving Time Avg (ms)]]</f>
        <v>0.11414262657658102</v>
      </c>
    </row>
    <row r="113" spans="1:36" x14ac:dyDescent="0.2">
      <c r="A113" t="s">
        <v>116</v>
      </c>
      <c r="B113" s="3">
        <v>802787261</v>
      </c>
      <c r="C113" s="3">
        <v>721572108</v>
      </c>
      <c r="D113" s="3">
        <v>770587613</v>
      </c>
      <c r="E113" s="3">
        <v>716741407</v>
      </c>
      <c r="F113" s="3">
        <v>744542697</v>
      </c>
      <c r="G113" s="3">
        <v>733904793</v>
      </c>
      <c r="H113" s="3">
        <v>794270486</v>
      </c>
      <c r="I113" s="3">
        <v>754653432</v>
      </c>
      <c r="J113" s="3">
        <v>757280962</v>
      </c>
      <c r="K113" s="3">
        <v>752824030</v>
      </c>
      <c r="L113" s="3">
        <f>AVERAGE(Table16[[#This Row],[Control Resolving Time 1]:[Control Resolving Time 10]])</f>
        <v>754916478.89999998</v>
      </c>
      <c r="M113" s="3">
        <f>STDEV(Table16[[#This Row],[Control Resolving Time 1]:[Control Resolving Time 10]])</f>
        <v>28312270.395693127</v>
      </c>
      <c r="N113" s="3">
        <f>Table16[[#This Row],[Control Resolving Time Avg (ns)]]/1000000</f>
        <v>754.91647890000002</v>
      </c>
      <c r="O113" s="3">
        <f>Table16[[#This Row],[Control Resolving Time Sdev (ns)]]/1000000</f>
        <v>28.312270395693126</v>
      </c>
      <c r="P113" t="s">
        <v>116</v>
      </c>
      <c r="Q113" s="3">
        <v>755872411</v>
      </c>
      <c r="R113" s="3">
        <v>683052517</v>
      </c>
      <c r="S113" s="3">
        <v>675436156</v>
      </c>
      <c r="T113" s="3">
        <v>632662236</v>
      </c>
      <c r="U113" s="3">
        <v>647618468</v>
      </c>
      <c r="V113" s="3">
        <v>670820257</v>
      </c>
      <c r="W113" s="3">
        <v>654573361</v>
      </c>
      <c r="X113" s="3">
        <v>659821040</v>
      </c>
      <c r="Y113" s="3">
        <v>644694753</v>
      </c>
      <c r="Z113" s="3">
        <v>663400932</v>
      </c>
      <c r="AA113" s="3">
        <f>AVERAGE(Table16[[#This Row],[Refactored Resolving Time 1]:[Refactored Resolving Time 10]])</f>
        <v>668795213.10000002</v>
      </c>
      <c r="AB113" s="3">
        <f>STDEV(Table16[[#This Row],[Refactored Resolving Time 1]:[Refactored Resolving Time 10]])</f>
        <v>34125073.718684323</v>
      </c>
      <c r="AC113" s="3">
        <f>Table16[[#This Row],[Refactored Resolving Time Avg (ns)]]/1000000</f>
        <v>668.79521310000007</v>
      </c>
      <c r="AD113" s="3">
        <f>Table16[[#This Row],[Refactored Resolving Time Sdev (ns)]]/1000000</f>
        <v>34.12507371868432</v>
      </c>
      <c r="AE113" t="b">
        <f>IF(Table16[[#This Row],[Control Bundle]]=Table16[[#This Row],[Refactored Bundle]],TRUE,FALSE)</f>
        <v>1</v>
      </c>
      <c r="AF113">
        <f>IF(Table16[[#This Row],[Refactored Resolving Time Avg (ns)]]=-1,0,ROUND(LOG10(Table16[[#This Row],[Refactored Resolving Time Sdev (ns)]]/Table16[[#This Row],[Control Resolving Time Sdev (ns)]]),0))</f>
        <v>0</v>
      </c>
      <c r="AG113" t="b">
        <f>IF(Table16[[#This Row],[Same Sdev OoM?]]=0,TRUE,FALSE)</f>
        <v>1</v>
      </c>
      <c r="AH1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3" s="3">
        <f>Table16[[#This Row],[Control Resolving Time Avg (ms)]]-Table16[[#This Row],[Refactored Resolving Time Avg (ms)]]</f>
        <v>86.121265799999946</v>
      </c>
      <c r="AJ113" s="4">
        <f>Table16[[#This Row],[Absolute Diff?]]/Table16[[#This Row],[Control Resolving Time Avg (ms)]]</f>
        <v>0.11408052176247169</v>
      </c>
    </row>
    <row r="114" spans="1:36" x14ac:dyDescent="0.2">
      <c r="A114" t="s">
        <v>359</v>
      </c>
      <c r="B114" s="3">
        <v>800564610</v>
      </c>
      <c r="C114" s="3">
        <v>719529061</v>
      </c>
      <c r="D114" s="3">
        <v>768335611</v>
      </c>
      <c r="E114" s="3">
        <v>714505981</v>
      </c>
      <c r="F114" s="3">
        <v>742577592</v>
      </c>
      <c r="G114" s="3">
        <v>731821674</v>
      </c>
      <c r="H114" s="3">
        <v>791858878</v>
      </c>
      <c r="I114" s="3">
        <v>752316644</v>
      </c>
      <c r="J114" s="3">
        <v>755222763</v>
      </c>
      <c r="K114" s="3">
        <v>746412773</v>
      </c>
      <c r="L114" s="3">
        <f>AVERAGE(Table16[[#This Row],[Control Resolving Time 1]:[Control Resolving Time 10]])</f>
        <v>752314558.70000005</v>
      </c>
      <c r="M114" s="3">
        <f>STDEV(Table16[[#This Row],[Control Resolving Time 1]:[Control Resolving Time 10]])</f>
        <v>28305727.214309484</v>
      </c>
      <c r="N114" s="3">
        <f>Table16[[#This Row],[Control Resolving Time Avg (ns)]]/1000000</f>
        <v>752.31455870000002</v>
      </c>
      <c r="O114" s="3">
        <f>Table16[[#This Row],[Control Resolving Time Sdev (ns)]]/1000000</f>
        <v>28.305727214309485</v>
      </c>
      <c r="P114" t="s">
        <v>359</v>
      </c>
      <c r="Q114" s="3">
        <v>753760774</v>
      </c>
      <c r="R114" s="3">
        <v>680639053</v>
      </c>
      <c r="S114" s="3">
        <v>674064273</v>
      </c>
      <c r="T114" s="3">
        <v>630397010</v>
      </c>
      <c r="U114" s="3">
        <v>645555082</v>
      </c>
      <c r="V114" s="3">
        <v>667146897</v>
      </c>
      <c r="W114" s="3">
        <v>652356640</v>
      </c>
      <c r="X114" s="3">
        <v>658477125</v>
      </c>
      <c r="Y114" s="3">
        <v>642595195</v>
      </c>
      <c r="Z114" s="3">
        <v>661715421</v>
      </c>
      <c r="AA114" s="3">
        <f>AVERAGE(Table16[[#This Row],[Refactored Resolving Time 1]:[Refactored Resolving Time 10]])</f>
        <v>666670747</v>
      </c>
      <c r="AB114" s="3">
        <f>STDEV(Table16[[#This Row],[Refactored Resolving Time 1]:[Refactored Resolving Time 10]])</f>
        <v>34111824.580342039</v>
      </c>
      <c r="AC114" s="3">
        <f>Table16[[#This Row],[Refactored Resolving Time Avg (ns)]]/1000000</f>
        <v>666.67074700000001</v>
      </c>
      <c r="AD114" s="3">
        <f>Table16[[#This Row],[Refactored Resolving Time Sdev (ns)]]/1000000</f>
        <v>34.111824580342038</v>
      </c>
      <c r="AE114" t="b">
        <f>IF(Table16[[#This Row],[Control Bundle]]=Table16[[#This Row],[Refactored Bundle]],TRUE,FALSE)</f>
        <v>1</v>
      </c>
      <c r="AF114">
        <f>IF(Table16[[#This Row],[Refactored Resolving Time Avg (ns)]]=-1,0,ROUND(LOG10(Table16[[#This Row],[Refactored Resolving Time Sdev (ns)]]/Table16[[#This Row],[Control Resolving Time Sdev (ns)]]),0))</f>
        <v>0</v>
      </c>
      <c r="AG114" t="b">
        <f>IF(Table16[[#This Row],[Same Sdev OoM?]]=0,TRUE,FALSE)</f>
        <v>1</v>
      </c>
      <c r="AH1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4" s="3">
        <f>Table16[[#This Row],[Control Resolving Time Avg (ms)]]-Table16[[#This Row],[Refactored Resolving Time Avg (ms)]]</f>
        <v>85.643811700000015</v>
      </c>
      <c r="AJ114" s="4">
        <f>Table16[[#This Row],[Absolute Diff?]]/Table16[[#This Row],[Control Resolving Time Avg (ms)]]</f>
        <v>0.11384042846119125</v>
      </c>
    </row>
    <row r="115" spans="1:36" x14ac:dyDescent="0.2">
      <c r="A115" t="s">
        <v>203</v>
      </c>
      <c r="B115" s="3">
        <v>797695661</v>
      </c>
      <c r="C115" s="3">
        <v>716738642</v>
      </c>
      <c r="D115" s="3">
        <v>765494702</v>
      </c>
      <c r="E115" s="3">
        <v>711371720</v>
      </c>
      <c r="F115" s="3">
        <v>739470793</v>
      </c>
      <c r="G115" s="3">
        <v>724868934</v>
      </c>
      <c r="H115" s="3">
        <v>786473805</v>
      </c>
      <c r="I115" s="3">
        <v>749373526</v>
      </c>
      <c r="J115" s="3">
        <v>752528036</v>
      </c>
      <c r="K115" s="3">
        <v>743552743</v>
      </c>
      <c r="L115" s="3">
        <f>AVERAGE(Table16[[#This Row],[Control Resolving Time 1]:[Control Resolving Time 10]])</f>
        <v>748756856.20000005</v>
      </c>
      <c r="M115" s="3">
        <f>STDEV(Table16[[#This Row],[Control Resolving Time 1]:[Control Resolving Time 10]])</f>
        <v>28321749.481078546</v>
      </c>
      <c r="N115" s="3">
        <f>Table16[[#This Row],[Control Resolving Time Avg (ns)]]/1000000</f>
        <v>748.75685620000002</v>
      </c>
      <c r="O115" s="3">
        <f>Table16[[#This Row],[Control Resolving Time Sdev (ns)]]/1000000</f>
        <v>28.321749481078548</v>
      </c>
      <c r="P115" t="s">
        <v>203</v>
      </c>
      <c r="Q115" s="3">
        <v>750896625</v>
      </c>
      <c r="R115" s="3">
        <v>676791582</v>
      </c>
      <c r="S115" s="3">
        <v>671590581</v>
      </c>
      <c r="T115" s="3">
        <v>627243015</v>
      </c>
      <c r="U115" s="3">
        <v>642554532</v>
      </c>
      <c r="V115" s="3">
        <v>666591899</v>
      </c>
      <c r="W115" s="3">
        <v>649876173</v>
      </c>
      <c r="X115" s="3">
        <v>656415892</v>
      </c>
      <c r="Y115" s="3">
        <v>639603781</v>
      </c>
      <c r="Z115" s="3">
        <v>658205588</v>
      </c>
      <c r="AA115" s="3">
        <f>AVERAGE(Table16[[#This Row],[Refactored Resolving Time 1]:[Refactored Resolving Time 10]])</f>
        <v>663976966.79999995</v>
      </c>
      <c r="AB115" s="3">
        <f>STDEV(Table16[[#This Row],[Refactored Resolving Time 1]:[Refactored Resolving Time 10]])</f>
        <v>34116977.690727919</v>
      </c>
      <c r="AC115" s="3">
        <f>Table16[[#This Row],[Refactored Resolving Time Avg (ns)]]/1000000</f>
        <v>663.9769667999999</v>
      </c>
      <c r="AD115" s="3">
        <f>Table16[[#This Row],[Refactored Resolving Time Sdev (ns)]]/1000000</f>
        <v>34.116977690727921</v>
      </c>
      <c r="AE115" t="b">
        <f>IF(Table16[[#This Row],[Control Bundle]]=Table16[[#This Row],[Refactored Bundle]],TRUE,FALSE)</f>
        <v>1</v>
      </c>
      <c r="AF115">
        <f>IF(Table16[[#This Row],[Refactored Resolving Time Avg (ns)]]=-1,0,ROUND(LOG10(Table16[[#This Row],[Refactored Resolving Time Sdev (ns)]]/Table16[[#This Row],[Control Resolving Time Sdev (ns)]]),0))</f>
        <v>0</v>
      </c>
      <c r="AG115" t="b">
        <f>IF(Table16[[#This Row],[Same Sdev OoM?]]=0,TRUE,FALSE)</f>
        <v>1</v>
      </c>
      <c r="AH1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5" s="3">
        <f>Table16[[#This Row],[Control Resolving Time Avg (ms)]]-Table16[[#This Row],[Refactored Resolving Time Avg (ms)]]</f>
        <v>84.779889400000116</v>
      </c>
      <c r="AJ115" s="4">
        <f>Table16[[#This Row],[Absolute Diff?]]/Table16[[#This Row],[Control Resolving Time Avg (ms)]]</f>
        <v>0.11322753000254947</v>
      </c>
    </row>
    <row r="116" spans="1:36" x14ac:dyDescent="0.2">
      <c r="A116" t="s">
        <v>128</v>
      </c>
      <c r="B116" s="3">
        <v>792660012</v>
      </c>
      <c r="C116" s="3">
        <v>711801463</v>
      </c>
      <c r="D116" s="3">
        <v>760001467</v>
      </c>
      <c r="E116" s="3">
        <v>706571706</v>
      </c>
      <c r="F116" s="3">
        <v>734140234</v>
      </c>
      <c r="G116" s="3">
        <v>718943760</v>
      </c>
      <c r="H116" s="3">
        <v>782458250</v>
      </c>
      <c r="I116" s="3">
        <v>744128976</v>
      </c>
      <c r="J116" s="3">
        <v>748101767</v>
      </c>
      <c r="K116" s="3">
        <v>738784347</v>
      </c>
      <c r="L116" s="3">
        <f>AVERAGE(Table16[[#This Row],[Control Resolving Time 1]:[Control Resolving Time 10]])</f>
        <v>743759198.20000005</v>
      </c>
      <c r="M116" s="3">
        <f>STDEV(Table16[[#This Row],[Control Resolving Time 1]:[Control Resolving Time 10]])</f>
        <v>28497559.624049556</v>
      </c>
      <c r="N116" s="3">
        <f>Table16[[#This Row],[Control Resolving Time Avg (ns)]]/1000000</f>
        <v>743.75919820000001</v>
      </c>
      <c r="O116" s="3">
        <f>Table16[[#This Row],[Control Resolving Time Sdev (ns)]]/1000000</f>
        <v>28.497559624049554</v>
      </c>
      <c r="P116" t="s">
        <v>128</v>
      </c>
      <c r="Q116" s="3">
        <v>745734503</v>
      </c>
      <c r="R116" s="3">
        <v>671027756</v>
      </c>
      <c r="S116" s="3">
        <v>668389893</v>
      </c>
      <c r="T116" s="3">
        <v>620924091</v>
      </c>
      <c r="U116" s="3">
        <v>637892802</v>
      </c>
      <c r="V116" s="3">
        <v>662102620</v>
      </c>
      <c r="W116" s="3">
        <v>645870411</v>
      </c>
      <c r="X116" s="3">
        <v>650933272</v>
      </c>
      <c r="Y116" s="3">
        <v>632792353</v>
      </c>
      <c r="Z116" s="3">
        <v>652643381</v>
      </c>
      <c r="AA116" s="3">
        <f>AVERAGE(Table16[[#This Row],[Refactored Resolving Time 1]:[Refactored Resolving Time 10]])</f>
        <v>658831108.20000005</v>
      </c>
      <c r="AB116" s="3">
        <f>STDEV(Table16[[#This Row],[Refactored Resolving Time 1]:[Refactored Resolving Time 10]])</f>
        <v>34359288.328513771</v>
      </c>
      <c r="AC116" s="3">
        <f>Table16[[#This Row],[Refactored Resolving Time Avg (ns)]]/1000000</f>
        <v>658.83110820000002</v>
      </c>
      <c r="AD116" s="3">
        <f>Table16[[#This Row],[Refactored Resolving Time Sdev (ns)]]/1000000</f>
        <v>34.35928832851377</v>
      </c>
      <c r="AE116" t="b">
        <f>IF(Table16[[#This Row],[Control Bundle]]=Table16[[#This Row],[Refactored Bundle]],TRUE,FALSE)</f>
        <v>1</v>
      </c>
      <c r="AF116">
        <f>IF(Table16[[#This Row],[Refactored Resolving Time Avg (ns)]]=-1,0,ROUND(LOG10(Table16[[#This Row],[Refactored Resolving Time Sdev (ns)]]/Table16[[#This Row],[Control Resolving Time Sdev (ns)]]),0))</f>
        <v>0</v>
      </c>
      <c r="AG116" t="b">
        <f>IF(Table16[[#This Row],[Same Sdev OoM?]]=0,TRUE,FALSE)</f>
        <v>1</v>
      </c>
      <c r="AH1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6" s="3">
        <f>Table16[[#This Row],[Control Resolving Time Avg (ms)]]-Table16[[#This Row],[Refactored Resolving Time Avg (ms)]]</f>
        <v>84.928089999999997</v>
      </c>
      <c r="AJ116" s="4">
        <f>Table16[[#This Row],[Absolute Diff?]]/Table16[[#This Row],[Control Resolving Time Avg (ms)]]</f>
        <v>0.11418761637575402</v>
      </c>
    </row>
    <row r="117" spans="1:36" x14ac:dyDescent="0.2">
      <c r="A117" t="s">
        <v>156</v>
      </c>
      <c r="B117" s="3">
        <v>796760863</v>
      </c>
      <c r="C117" s="3">
        <v>715734349</v>
      </c>
      <c r="D117" s="3">
        <v>764444402</v>
      </c>
      <c r="E117" s="3">
        <v>710332163</v>
      </c>
      <c r="F117" s="3">
        <v>738370063</v>
      </c>
      <c r="G117" s="3">
        <v>723132249</v>
      </c>
      <c r="H117" s="3">
        <v>785598996</v>
      </c>
      <c r="I117" s="3">
        <v>748454792</v>
      </c>
      <c r="J117" s="3">
        <v>751566025</v>
      </c>
      <c r="K117" s="3">
        <v>742592696</v>
      </c>
      <c r="L117" s="3">
        <f>AVERAGE(Table16[[#This Row],[Control Resolving Time 1]:[Control Resolving Time 10]])</f>
        <v>747698659.79999995</v>
      </c>
      <c r="M117" s="3">
        <f>STDEV(Table16[[#This Row],[Control Resolving Time 1]:[Control Resolving Time 10]])</f>
        <v>28429362.306592796</v>
      </c>
      <c r="N117" s="3">
        <f>Table16[[#This Row],[Control Resolving Time Avg (ns)]]/1000000</f>
        <v>747.69865979999997</v>
      </c>
      <c r="O117" s="3">
        <f>Table16[[#This Row],[Control Resolving Time Sdev (ns)]]/1000000</f>
        <v>28.429362306592797</v>
      </c>
      <c r="P117" t="s">
        <v>156</v>
      </c>
      <c r="Q117" s="3">
        <v>749461565</v>
      </c>
      <c r="R117" s="3">
        <v>675789215</v>
      </c>
      <c r="S117" s="3">
        <v>670738012</v>
      </c>
      <c r="T117" s="3">
        <v>626252033</v>
      </c>
      <c r="U117" s="3">
        <v>641608400</v>
      </c>
      <c r="V117" s="3">
        <v>665722090</v>
      </c>
      <c r="W117" s="3">
        <v>648931561</v>
      </c>
      <c r="X117" s="3">
        <v>655301134</v>
      </c>
      <c r="Y117" s="3">
        <v>638643995</v>
      </c>
      <c r="Z117" s="3">
        <v>656895004</v>
      </c>
      <c r="AA117" s="3">
        <f>AVERAGE(Table16[[#This Row],[Refactored Resolving Time 1]:[Refactored Resolving Time 10]])</f>
        <v>662934300.89999998</v>
      </c>
      <c r="AB117" s="3">
        <f>STDEV(Table16[[#This Row],[Refactored Resolving Time 1]:[Refactored Resolving Time 10]])</f>
        <v>33996899.827654377</v>
      </c>
      <c r="AC117" s="3">
        <f>Table16[[#This Row],[Refactored Resolving Time Avg (ns)]]/1000000</f>
        <v>662.93430089999993</v>
      </c>
      <c r="AD117" s="3">
        <f>Table16[[#This Row],[Refactored Resolving Time Sdev (ns)]]/1000000</f>
        <v>33.996899827654374</v>
      </c>
      <c r="AE117" t="b">
        <f>IF(Table16[[#This Row],[Control Bundle]]=Table16[[#This Row],[Refactored Bundle]],TRUE,FALSE)</f>
        <v>1</v>
      </c>
      <c r="AF117">
        <f>IF(Table16[[#This Row],[Refactored Resolving Time Avg (ns)]]=-1,0,ROUND(LOG10(Table16[[#This Row],[Refactored Resolving Time Sdev (ns)]]/Table16[[#This Row],[Control Resolving Time Sdev (ns)]]),0))</f>
        <v>0</v>
      </c>
      <c r="AG117" t="b">
        <f>IF(Table16[[#This Row],[Same Sdev OoM?]]=0,TRUE,FALSE)</f>
        <v>1</v>
      </c>
      <c r="AH1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7" s="3">
        <f>Table16[[#This Row],[Control Resolving Time Avg (ms)]]-Table16[[#This Row],[Refactored Resolving Time Avg (ms)]]</f>
        <v>84.764358900000047</v>
      </c>
      <c r="AJ117" s="4">
        <f>Table16[[#This Row],[Absolute Diff?]]/Table16[[#This Row],[Control Resolving Time Avg (ms)]]</f>
        <v>0.11336700659952159</v>
      </c>
    </row>
    <row r="118" spans="1:36" x14ac:dyDescent="0.2">
      <c r="A118" t="s">
        <v>306</v>
      </c>
      <c r="B118" s="3">
        <v>795638640</v>
      </c>
      <c r="C118" s="3">
        <v>714253877</v>
      </c>
      <c r="D118" s="3">
        <v>763286014</v>
      </c>
      <c r="E118" s="3">
        <v>709082734</v>
      </c>
      <c r="F118" s="3">
        <v>737023132</v>
      </c>
      <c r="G118" s="3">
        <v>721817097</v>
      </c>
      <c r="H118" s="3">
        <v>784542617</v>
      </c>
      <c r="I118" s="3">
        <v>746949982</v>
      </c>
      <c r="J118" s="3">
        <v>750551573</v>
      </c>
      <c r="K118" s="3">
        <v>741505090</v>
      </c>
      <c r="L118" s="3">
        <f>AVERAGE(Table16[[#This Row],[Control Resolving Time 1]:[Control Resolving Time 10]])</f>
        <v>746465075.60000002</v>
      </c>
      <c r="M118" s="3">
        <f>STDEV(Table16[[#This Row],[Control Resolving Time 1]:[Control Resolving Time 10]])</f>
        <v>28526970.752166763</v>
      </c>
      <c r="N118" s="3">
        <f>Table16[[#This Row],[Control Resolving Time Avg (ns)]]/1000000</f>
        <v>746.46507559999998</v>
      </c>
      <c r="O118" s="3">
        <f>Table16[[#This Row],[Control Resolving Time Sdev (ns)]]/1000000</f>
        <v>28.526970752166761</v>
      </c>
      <c r="P118" t="s">
        <v>306</v>
      </c>
      <c r="Q118" s="3">
        <v>748207946</v>
      </c>
      <c r="R118" s="3">
        <v>674685410</v>
      </c>
      <c r="S118" s="3">
        <v>669926501</v>
      </c>
      <c r="T118" s="3">
        <v>625176953</v>
      </c>
      <c r="U118" s="3">
        <v>640516762</v>
      </c>
      <c r="V118" s="3">
        <v>664572408</v>
      </c>
      <c r="W118" s="3">
        <v>647896798</v>
      </c>
      <c r="X118" s="3">
        <v>653851300</v>
      </c>
      <c r="Y118" s="3">
        <v>637587763</v>
      </c>
      <c r="Z118" s="3">
        <v>655458514</v>
      </c>
      <c r="AA118" s="3">
        <f>AVERAGE(Table16[[#This Row],[Refactored Resolving Time 1]:[Refactored Resolving Time 10]])</f>
        <v>661788035.5</v>
      </c>
      <c r="AB118" s="3">
        <f>STDEV(Table16[[#This Row],[Refactored Resolving Time 1]:[Refactored Resolving Time 10]])</f>
        <v>33966066.841350645</v>
      </c>
      <c r="AC118" s="3">
        <f>Table16[[#This Row],[Refactored Resolving Time Avg (ns)]]/1000000</f>
        <v>661.78803549999998</v>
      </c>
      <c r="AD118" s="3">
        <f>Table16[[#This Row],[Refactored Resolving Time Sdev (ns)]]/1000000</f>
        <v>33.966066841350646</v>
      </c>
      <c r="AE118" t="b">
        <f>IF(Table16[[#This Row],[Control Bundle]]=Table16[[#This Row],[Refactored Bundle]],TRUE,FALSE)</f>
        <v>1</v>
      </c>
      <c r="AF118">
        <f>IF(Table16[[#This Row],[Refactored Resolving Time Avg (ns)]]=-1,0,ROUND(LOG10(Table16[[#This Row],[Refactored Resolving Time Sdev (ns)]]/Table16[[#This Row],[Control Resolving Time Sdev (ns)]]),0))</f>
        <v>0</v>
      </c>
      <c r="AG118" t="b">
        <f>IF(Table16[[#This Row],[Same Sdev OoM?]]=0,TRUE,FALSE)</f>
        <v>1</v>
      </c>
      <c r="AH1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8" s="5">
        <f>Table16[[#This Row],[Control Resolving Time Avg (ms)]]-Table16[[#This Row],[Refactored Resolving Time Avg (ms)]]</f>
        <v>84.677040099999999</v>
      </c>
      <c r="AJ118" s="6">
        <f>Table16[[#This Row],[Absolute Diff?]]/Table16[[#This Row],[Control Resolving Time Avg (ms)]]</f>
        <v>0.11343737686848587</v>
      </c>
    </row>
    <row r="119" spans="1:36" x14ac:dyDescent="0.2">
      <c r="A119" t="s">
        <v>57</v>
      </c>
      <c r="B119" s="3">
        <v>791466600</v>
      </c>
      <c r="C119" s="3">
        <v>710633170</v>
      </c>
      <c r="D119" s="3">
        <v>758570314</v>
      </c>
      <c r="E119" s="3">
        <v>703604714</v>
      </c>
      <c r="F119" s="3">
        <v>732900273</v>
      </c>
      <c r="G119" s="3">
        <v>717498072</v>
      </c>
      <c r="H119" s="3">
        <v>781077830</v>
      </c>
      <c r="I119" s="3">
        <v>742153637</v>
      </c>
      <c r="J119" s="3">
        <v>746744116</v>
      </c>
      <c r="K119" s="3">
        <v>737073393</v>
      </c>
      <c r="L119" s="3">
        <f>AVERAGE(Table16[[#This Row],[Control Resolving Time 1]:[Control Resolving Time 10]])</f>
        <v>742172211.89999998</v>
      </c>
      <c r="M119" s="3">
        <f>STDEV(Table16[[#This Row],[Control Resolving Time 1]:[Control Resolving Time 10]])</f>
        <v>28744714.03712837</v>
      </c>
      <c r="N119" s="3">
        <f>Table16[[#This Row],[Control Resolving Time Avg (ns)]]/1000000</f>
        <v>742.17221189999998</v>
      </c>
      <c r="O119" s="3">
        <f>Table16[[#This Row],[Control Resolving Time Sdev (ns)]]/1000000</f>
        <v>28.744714037128372</v>
      </c>
      <c r="P119" t="s">
        <v>57</v>
      </c>
      <c r="Q119" s="3">
        <v>744528922</v>
      </c>
      <c r="R119" s="3">
        <v>669922473</v>
      </c>
      <c r="S119" s="3">
        <v>664196265</v>
      </c>
      <c r="T119" s="3">
        <v>619376502</v>
      </c>
      <c r="U119" s="3">
        <v>636700241</v>
      </c>
      <c r="V119" s="3">
        <v>659747330</v>
      </c>
      <c r="W119" s="3">
        <v>643586087</v>
      </c>
      <c r="X119" s="3">
        <v>649634941</v>
      </c>
      <c r="Y119" s="3">
        <v>631437871</v>
      </c>
      <c r="Z119" s="3">
        <v>650852236</v>
      </c>
      <c r="AA119" s="3">
        <f>AVERAGE(Table16[[#This Row],[Refactored Resolving Time 1]:[Refactored Resolving Time 10]])</f>
        <v>656998286.79999995</v>
      </c>
      <c r="AB119" s="3">
        <f>STDEV(Table16[[#This Row],[Refactored Resolving Time 1]:[Refactored Resolving Time 10]])</f>
        <v>34384490.903309345</v>
      </c>
      <c r="AC119" s="3">
        <f>Table16[[#This Row],[Refactored Resolving Time Avg (ns)]]/1000000</f>
        <v>656.99828679999996</v>
      </c>
      <c r="AD119" s="3">
        <f>Table16[[#This Row],[Refactored Resolving Time Sdev (ns)]]/1000000</f>
        <v>34.384490903309349</v>
      </c>
      <c r="AE119" t="b">
        <f>IF(Table16[[#This Row],[Control Bundle]]=Table16[[#This Row],[Refactored Bundle]],TRUE,FALSE)</f>
        <v>1</v>
      </c>
      <c r="AF119">
        <f>IF(Table16[[#This Row],[Refactored Resolving Time Avg (ns)]]=-1,0,ROUND(LOG10(Table16[[#This Row],[Refactored Resolving Time Sdev (ns)]]/Table16[[#This Row],[Control Resolving Time Sdev (ns)]]),0))</f>
        <v>0</v>
      </c>
      <c r="AG119" t="b">
        <f>IF(Table16[[#This Row],[Same Sdev OoM?]]=0,TRUE,FALSE)</f>
        <v>1</v>
      </c>
      <c r="AH1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19" s="3">
        <f>Table16[[#This Row],[Control Resolving Time Avg (ms)]]-Table16[[#This Row],[Refactored Resolving Time Avg (ms)]]</f>
        <v>85.173925100000019</v>
      </c>
      <c r="AJ119" s="4">
        <f>Table16[[#This Row],[Absolute Diff?]]/Table16[[#This Row],[Control Resolving Time Avg (ms)]]</f>
        <v>0.1147630209462441</v>
      </c>
    </row>
    <row r="120" spans="1:36" x14ac:dyDescent="0.2">
      <c r="A120" t="s">
        <v>319</v>
      </c>
      <c r="B120" s="3">
        <v>790327309</v>
      </c>
      <c r="C120" s="3">
        <v>709727961</v>
      </c>
      <c r="D120" s="3">
        <v>757619780</v>
      </c>
      <c r="E120" s="3">
        <v>702442889</v>
      </c>
      <c r="F120" s="3">
        <v>732156821</v>
      </c>
      <c r="G120" s="3">
        <v>716554922</v>
      </c>
      <c r="H120" s="3">
        <v>780083407</v>
      </c>
      <c r="I120" s="3">
        <v>741136196</v>
      </c>
      <c r="J120" s="3">
        <v>745873742</v>
      </c>
      <c r="K120" s="3">
        <v>736106380</v>
      </c>
      <c r="L120" s="3">
        <f>AVERAGE(Table16[[#This Row],[Control Resolving Time 1]:[Control Resolving Time 10]])</f>
        <v>741202940.70000005</v>
      </c>
      <c r="M120" s="3">
        <f>STDEV(Table16[[#This Row],[Control Resolving Time 1]:[Control Resolving Time 10]])</f>
        <v>28721992.476060167</v>
      </c>
      <c r="N120" s="3">
        <f>Table16[[#This Row],[Control Resolving Time Avg (ns)]]/1000000</f>
        <v>741.2029407</v>
      </c>
      <c r="O120" s="3">
        <f>Table16[[#This Row],[Control Resolving Time Sdev (ns)]]/1000000</f>
        <v>28.721992476060166</v>
      </c>
      <c r="P120" t="s">
        <v>319</v>
      </c>
      <c r="Q120" s="3">
        <v>743387793</v>
      </c>
      <c r="R120" s="3">
        <v>669163520</v>
      </c>
      <c r="S120" s="3">
        <v>662140846</v>
      </c>
      <c r="T120" s="3">
        <v>617115605</v>
      </c>
      <c r="U120" s="3">
        <v>635721804</v>
      </c>
      <c r="V120" s="3">
        <v>658510044</v>
      </c>
      <c r="W120" s="3">
        <v>642816616</v>
      </c>
      <c r="X120" s="3">
        <v>648679228</v>
      </c>
      <c r="Y120" s="3">
        <v>630461489</v>
      </c>
      <c r="Z120" s="3">
        <v>649954698</v>
      </c>
      <c r="AA120" s="3">
        <f>AVERAGE(Table16[[#This Row],[Refactored Resolving Time 1]:[Refactored Resolving Time 10]])</f>
        <v>655795164.29999995</v>
      </c>
      <c r="AB120" s="3">
        <f>STDEV(Table16[[#This Row],[Refactored Resolving Time 1]:[Refactored Resolving Time 10]])</f>
        <v>34468751.230168469</v>
      </c>
      <c r="AC120" s="3">
        <f>Table16[[#This Row],[Refactored Resolving Time Avg (ns)]]/1000000</f>
        <v>655.7951642999999</v>
      </c>
      <c r="AD120" s="3">
        <f>Table16[[#This Row],[Refactored Resolving Time Sdev (ns)]]/1000000</f>
        <v>34.468751230168472</v>
      </c>
      <c r="AE120" t="b">
        <f>IF(Table16[[#This Row],[Control Bundle]]=Table16[[#This Row],[Refactored Bundle]],TRUE,FALSE)</f>
        <v>1</v>
      </c>
      <c r="AF120">
        <f>IF(Table16[[#This Row],[Refactored Resolving Time Avg (ns)]]=-1,0,ROUND(LOG10(Table16[[#This Row],[Refactored Resolving Time Sdev (ns)]]/Table16[[#This Row],[Control Resolving Time Sdev (ns)]]),0))</f>
        <v>0</v>
      </c>
      <c r="AG120" t="b">
        <f>IF(Table16[[#This Row],[Same Sdev OoM?]]=0,TRUE,FALSE)</f>
        <v>1</v>
      </c>
      <c r="AH1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0" s="3">
        <f>Table16[[#This Row],[Control Resolving Time Avg (ms)]]-Table16[[#This Row],[Refactored Resolving Time Avg (ms)]]</f>
        <v>85.407776400000103</v>
      </c>
      <c r="AJ120" s="4">
        <f>Table16[[#This Row],[Absolute Diff?]]/Table16[[#This Row],[Control Resolving Time Avg (ms)]]</f>
        <v>0.11522859895744623</v>
      </c>
    </row>
    <row r="121" spans="1:36" x14ac:dyDescent="0.2">
      <c r="A121" t="s">
        <v>317</v>
      </c>
      <c r="B121" s="3">
        <v>789296946</v>
      </c>
      <c r="C121" s="3">
        <v>708997017</v>
      </c>
      <c r="D121" s="3">
        <v>756655409</v>
      </c>
      <c r="E121" s="3">
        <v>701216592</v>
      </c>
      <c r="F121" s="3">
        <v>729964578</v>
      </c>
      <c r="G121" s="3">
        <v>715531647</v>
      </c>
      <c r="H121" s="3">
        <v>778959537</v>
      </c>
      <c r="I121" s="3">
        <v>740138561</v>
      </c>
      <c r="J121" s="3">
        <v>744764438</v>
      </c>
      <c r="K121" s="3">
        <v>734990165</v>
      </c>
      <c r="L121" s="3">
        <f>AVERAGE(Table16[[#This Row],[Control Resolving Time 1]:[Control Resolving Time 10]])</f>
        <v>740051489</v>
      </c>
      <c r="M121" s="3">
        <f>STDEV(Table16[[#This Row],[Control Resolving Time 1]:[Control Resolving Time 10]])</f>
        <v>28747899.914688632</v>
      </c>
      <c r="N121" s="3">
        <f>Table16[[#This Row],[Control Resolving Time Avg (ns)]]/1000000</f>
        <v>740.05148899999995</v>
      </c>
      <c r="O121" s="3">
        <f>Table16[[#This Row],[Control Resolving Time Sdev (ns)]]/1000000</f>
        <v>28.747899914688631</v>
      </c>
      <c r="P121" t="s">
        <v>317</v>
      </c>
      <c r="Q121" s="3">
        <v>741638589</v>
      </c>
      <c r="R121" s="3">
        <v>668131986</v>
      </c>
      <c r="S121" s="3">
        <v>660023129</v>
      </c>
      <c r="T121" s="3">
        <v>615473400</v>
      </c>
      <c r="U121" s="3">
        <v>634620668</v>
      </c>
      <c r="V121" s="3">
        <v>657391794</v>
      </c>
      <c r="W121" s="3">
        <v>641900140</v>
      </c>
      <c r="X121" s="3">
        <v>647618106</v>
      </c>
      <c r="Y121" s="3">
        <v>628590162</v>
      </c>
      <c r="Z121" s="3">
        <v>648957318</v>
      </c>
      <c r="AA121" s="3">
        <f>AVERAGE(Table16[[#This Row],[Refactored Resolving Time 1]:[Refactored Resolving Time 10]])</f>
        <v>654434529.20000005</v>
      </c>
      <c r="AB121" s="3">
        <f>STDEV(Table16[[#This Row],[Refactored Resolving Time 1]:[Refactored Resolving Time 10]])</f>
        <v>34390261.237352416</v>
      </c>
      <c r="AC121" s="3">
        <f>Table16[[#This Row],[Refactored Resolving Time Avg (ns)]]/1000000</f>
        <v>654.43452920000004</v>
      </c>
      <c r="AD121" s="3">
        <f>Table16[[#This Row],[Refactored Resolving Time Sdev (ns)]]/1000000</f>
        <v>34.390261237352419</v>
      </c>
      <c r="AE121" t="b">
        <f>IF(Table16[[#This Row],[Control Bundle]]=Table16[[#This Row],[Refactored Bundle]],TRUE,FALSE)</f>
        <v>1</v>
      </c>
      <c r="AF121">
        <f>IF(Table16[[#This Row],[Refactored Resolving Time Avg (ns)]]=-1,0,ROUND(LOG10(Table16[[#This Row],[Refactored Resolving Time Sdev (ns)]]/Table16[[#This Row],[Control Resolving Time Sdev (ns)]]),0))</f>
        <v>0</v>
      </c>
      <c r="AG121" t="b">
        <f>IF(Table16[[#This Row],[Same Sdev OoM?]]=0,TRUE,FALSE)</f>
        <v>1</v>
      </c>
      <c r="AH1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1" s="5">
        <f>Table16[[#This Row],[Control Resolving Time Avg (ms)]]-Table16[[#This Row],[Refactored Resolving Time Avg (ms)]]</f>
        <v>85.616959799999904</v>
      </c>
      <c r="AJ121" s="6">
        <f>Table16[[#This Row],[Absolute Diff?]]/Table16[[#This Row],[Control Resolving Time Avg (ms)]]</f>
        <v>0.11569054460749813</v>
      </c>
    </row>
    <row r="122" spans="1:36" x14ac:dyDescent="0.2">
      <c r="A122" t="s">
        <v>372</v>
      </c>
      <c r="B122" s="3">
        <v>-1</v>
      </c>
      <c r="C122" s="3">
        <v>-1</v>
      </c>
      <c r="D122" s="3">
        <v>-1</v>
      </c>
      <c r="E122" s="3">
        <v>-1</v>
      </c>
      <c r="F122" s="3">
        <v>-1</v>
      </c>
      <c r="G122" s="3">
        <v>-1</v>
      </c>
      <c r="H122" s="3">
        <v>-1</v>
      </c>
      <c r="I122" s="3">
        <v>-1</v>
      </c>
      <c r="J122" s="3">
        <v>-1</v>
      </c>
      <c r="K122" s="3">
        <v>-1</v>
      </c>
      <c r="L122" s="3">
        <f>AVERAGE(Table16[[#This Row],[Control Resolving Time 1]:[Control Resolving Time 10]])</f>
        <v>-1</v>
      </c>
      <c r="M122" s="3">
        <f>STDEV(Table16[[#This Row],[Control Resolving Time 1]:[Control Resolving Time 10]])</f>
        <v>0</v>
      </c>
      <c r="N122" s="3">
        <f>Table16[[#This Row],[Control Resolving Time Avg (ns)]]/1000000</f>
        <v>-9.9999999999999995E-7</v>
      </c>
      <c r="O122" s="3">
        <f>Table16[[#This Row],[Control Resolving Time Sdev (ns)]]/1000000</f>
        <v>0</v>
      </c>
      <c r="P122" t="s">
        <v>372</v>
      </c>
      <c r="Q122" s="3">
        <v>-1</v>
      </c>
      <c r="R122" s="3">
        <v>-1</v>
      </c>
      <c r="S122" s="3">
        <v>-1</v>
      </c>
      <c r="T122" s="3">
        <v>-1</v>
      </c>
      <c r="U122" s="3">
        <v>-1</v>
      </c>
      <c r="V122" s="3">
        <v>-1</v>
      </c>
      <c r="W122" s="3">
        <v>-1</v>
      </c>
      <c r="X122" s="3">
        <v>-1</v>
      </c>
      <c r="Y122" s="3">
        <v>-1</v>
      </c>
      <c r="Z122" s="3">
        <v>-1</v>
      </c>
      <c r="AA122" s="3">
        <f>AVERAGE(Table16[[#This Row],[Refactored Resolving Time 1]:[Refactored Resolving Time 10]])</f>
        <v>-1</v>
      </c>
      <c r="AB122" s="3">
        <f>STDEV(Table16[[#This Row],[Refactored Resolving Time 1]:[Refactored Resolving Time 10]])</f>
        <v>0</v>
      </c>
      <c r="AC122" s="3">
        <f>Table16[[#This Row],[Refactored Resolving Time Avg (ns)]]/1000000</f>
        <v>-9.9999999999999995E-7</v>
      </c>
      <c r="AD122" s="3">
        <f>Table16[[#This Row],[Refactored Resolving Time Sdev (ns)]]/1000000</f>
        <v>0</v>
      </c>
      <c r="AE122" t="b">
        <f>IF(Table16[[#This Row],[Control Bundle]]=Table16[[#This Row],[Refactored Bundle]],TRUE,FALSE)</f>
        <v>1</v>
      </c>
      <c r="AF122">
        <f>IF(Table16[[#This Row],[Refactored Resolving Time Avg (ns)]]=-1,0,ROUND(LOG10(Table16[[#This Row],[Refactored Resolving Time Sdev (ns)]]/Table16[[#This Row],[Control Resolving Time Sdev (ns)]]),0))</f>
        <v>0</v>
      </c>
      <c r="AG122" t="b">
        <f>IF(Table16[[#This Row],[Same Sdev OoM?]]=0,TRUE,FALSE)</f>
        <v>1</v>
      </c>
      <c r="AH1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22" s="5">
        <f>Table16[[#This Row],[Control Resolving Time Avg (ms)]]-Table16[[#This Row],[Refactored Resolving Time Avg (ms)]]</f>
        <v>0</v>
      </c>
      <c r="AJ122" s="6">
        <f>Table16[[#This Row],[Absolute Diff?]]/Table16[[#This Row],[Control Resolving Time Avg (ms)]]</f>
        <v>0</v>
      </c>
    </row>
    <row r="123" spans="1:36" x14ac:dyDescent="0.2">
      <c r="A123" t="s">
        <v>362</v>
      </c>
      <c r="B123" s="3">
        <v>787146660</v>
      </c>
      <c r="C123" s="3">
        <v>707162948</v>
      </c>
      <c r="D123" s="3">
        <v>753101556</v>
      </c>
      <c r="E123" s="3">
        <v>698955205</v>
      </c>
      <c r="F123" s="3">
        <v>727712580</v>
      </c>
      <c r="G123" s="3">
        <v>713526415</v>
      </c>
      <c r="H123" s="3">
        <v>776687982</v>
      </c>
      <c r="I123" s="3">
        <v>737741562</v>
      </c>
      <c r="J123" s="3">
        <v>739546695</v>
      </c>
      <c r="K123" s="3">
        <v>731720788</v>
      </c>
      <c r="L123" s="3">
        <f>AVERAGE(Table16[[#This Row],[Control Resolving Time 1]:[Control Resolving Time 10]])</f>
        <v>737330239.10000002</v>
      </c>
      <c r="M123" s="3">
        <f>STDEV(Table16[[#This Row],[Control Resolving Time 1]:[Control Resolving Time 10]])</f>
        <v>28592578.800164483</v>
      </c>
      <c r="N123" s="3">
        <f>Table16[[#This Row],[Control Resolving Time Avg (ns)]]/1000000</f>
        <v>737.33023909999997</v>
      </c>
      <c r="O123" s="3">
        <f>Table16[[#This Row],[Control Resolving Time Sdev (ns)]]/1000000</f>
        <v>28.592578800164482</v>
      </c>
      <c r="P123" t="s">
        <v>362</v>
      </c>
      <c r="Q123" s="3">
        <v>739106870</v>
      </c>
      <c r="R123" s="3">
        <v>666158048</v>
      </c>
      <c r="S123" s="3">
        <v>657474854</v>
      </c>
      <c r="T123" s="3">
        <v>610048912</v>
      </c>
      <c r="U123" s="3">
        <v>632319204</v>
      </c>
      <c r="V123" s="3">
        <v>654790812</v>
      </c>
      <c r="W123" s="3">
        <v>639645870</v>
      </c>
      <c r="X123" s="3">
        <v>644452751</v>
      </c>
      <c r="Y123" s="3">
        <v>626403236</v>
      </c>
      <c r="Z123" s="3">
        <v>646812678</v>
      </c>
      <c r="AA123" s="3">
        <f>AVERAGE(Table16[[#This Row],[Refactored Resolving Time 1]:[Refactored Resolving Time 10]])</f>
        <v>651721323.5</v>
      </c>
      <c r="AB123" s="3">
        <f>STDEV(Table16[[#This Row],[Refactored Resolving Time 1]:[Refactored Resolving Time 10]])</f>
        <v>34743438.747956395</v>
      </c>
      <c r="AC123" s="3">
        <f>Table16[[#This Row],[Refactored Resolving Time Avg (ns)]]/1000000</f>
        <v>651.72132350000004</v>
      </c>
      <c r="AD123" s="3">
        <f>Table16[[#This Row],[Refactored Resolving Time Sdev (ns)]]/1000000</f>
        <v>34.743438747956397</v>
      </c>
      <c r="AE123" t="b">
        <f>IF(Table16[[#This Row],[Control Bundle]]=Table16[[#This Row],[Refactored Bundle]],TRUE,FALSE)</f>
        <v>1</v>
      </c>
      <c r="AF123">
        <f>IF(Table16[[#This Row],[Refactored Resolving Time Avg (ns)]]=-1,0,ROUND(LOG10(Table16[[#This Row],[Refactored Resolving Time Sdev (ns)]]/Table16[[#This Row],[Control Resolving Time Sdev (ns)]]),0))</f>
        <v>0</v>
      </c>
      <c r="AG123" t="b">
        <f>IF(Table16[[#This Row],[Same Sdev OoM?]]=0,TRUE,FALSE)</f>
        <v>1</v>
      </c>
      <c r="AH1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3" s="3">
        <f>Table16[[#This Row],[Control Resolving Time Avg (ms)]]-Table16[[#This Row],[Refactored Resolving Time Avg (ms)]]</f>
        <v>85.608915599999932</v>
      </c>
      <c r="AJ123" s="4">
        <f>Table16[[#This Row],[Absolute Diff?]]/Table16[[#This Row],[Control Resolving Time Avg (ms)]]</f>
        <v>0.11610661147506426</v>
      </c>
    </row>
    <row r="124" spans="1:36" x14ac:dyDescent="0.2">
      <c r="A124" t="s">
        <v>373</v>
      </c>
      <c r="B124" s="3">
        <v>-1</v>
      </c>
      <c r="C124" s="3">
        <v>-1</v>
      </c>
      <c r="D124" s="3">
        <v>-1</v>
      </c>
      <c r="E124" s="3">
        <v>-1</v>
      </c>
      <c r="F124" s="3">
        <v>-1</v>
      </c>
      <c r="G124" s="3">
        <v>-1</v>
      </c>
      <c r="H124" s="3">
        <v>-1</v>
      </c>
      <c r="I124" s="3">
        <v>-1</v>
      </c>
      <c r="J124" s="3">
        <v>-1</v>
      </c>
      <c r="K124" s="3">
        <v>-1</v>
      </c>
      <c r="L124" s="3">
        <f>AVERAGE(Table16[[#This Row],[Control Resolving Time 1]:[Control Resolving Time 10]])</f>
        <v>-1</v>
      </c>
      <c r="M124" s="3">
        <f>STDEV(Table16[[#This Row],[Control Resolving Time 1]:[Control Resolving Time 10]])</f>
        <v>0</v>
      </c>
      <c r="N124" s="3">
        <f>Table16[[#This Row],[Control Resolving Time Avg (ns)]]/1000000</f>
        <v>-9.9999999999999995E-7</v>
      </c>
      <c r="O124" s="3">
        <f>Table16[[#This Row],[Control Resolving Time Sdev (ns)]]/1000000</f>
        <v>0</v>
      </c>
      <c r="P124" t="s">
        <v>373</v>
      </c>
      <c r="Q124" s="3">
        <v>-1</v>
      </c>
      <c r="R124" s="3">
        <v>-1</v>
      </c>
      <c r="S124" s="3">
        <v>-1</v>
      </c>
      <c r="T124" s="3">
        <v>-1</v>
      </c>
      <c r="U124" s="3">
        <v>-1</v>
      </c>
      <c r="V124" s="3">
        <v>-1</v>
      </c>
      <c r="W124" s="3">
        <v>-1</v>
      </c>
      <c r="X124" s="3">
        <v>-1</v>
      </c>
      <c r="Y124" s="3">
        <v>-1</v>
      </c>
      <c r="Z124" s="3">
        <v>-1</v>
      </c>
      <c r="AA124" s="3">
        <f>AVERAGE(Table16[[#This Row],[Refactored Resolving Time 1]:[Refactored Resolving Time 10]])</f>
        <v>-1</v>
      </c>
      <c r="AB124" s="3">
        <f>STDEV(Table16[[#This Row],[Refactored Resolving Time 1]:[Refactored Resolving Time 10]])</f>
        <v>0</v>
      </c>
      <c r="AC124" s="3">
        <f>Table16[[#This Row],[Refactored Resolving Time Avg (ns)]]/1000000</f>
        <v>-9.9999999999999995E-7</v>
      </c>
      <c r="AD124" s="3">
        <f>Table16[[#This Row],[Refactored Resolving Time Sdev (ns)]]/1000000</f>
        <v>0</v>
      </c>
      <c r="AE124" t="b">
        <f>IF(Table16[[#This Row],[Control Bundle]]=Table16[[#This Row],[Refactored Bundle]],TRUE,FALSE)</f>
        <v>1</v>
      </c>
      <c r="AF124">
        <f>IF(Table16[[#This Row],[Refactored Resolving Time Avg (ns)]]=-1,0,ROUND(LOG10(Table16[[#This Row],[Refactored Resolving Time Sdev (ns)]]/Table16[[#This Row],[Control Resolving Time Sdev (ns)]]),0))</f>
        <v>0</v>
      </c>
      <c r="AG124" t="b">
        <f>IF(Table16[[#This Row],[Same Sdev OoM?]]=0,TRUE,FALSE)</f>
        <v>1</v>
      </c>
      <c r="AH1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24" s="5">
        <f>Table16[[#This Row],[Control Resolving Time Avg (ms)]]-Table16[[#This Row],[Refactored Resolving Time Avg (ms)]]</f>
        <v>0</v>
      </c>
      <c r="AJ124" s="6">
        <f>Table16[[#This Row],[Absolute Diff?]]/Table16[[#This Row],[Control Resolving Time Avg (ms)]]</f>
        <v>0</v>
      </c>
    </row>
    <row r="125" spans="1:36" x14ac:dyDescent="0.2">
      <c r="A125" t="s">
        <v>190</v>
      </c>
      <c r="B125" s="3">
        <v>786372946</v>
      </c>
      <c r="C125" s="3">
        <v>706559137</v>
      </c>
      <c r="D125" s="3">
        <v>752511392</v>
      </c>
      <c r="E125" s="3">
        <v>698142335</v>
      </c>
      <c r="F125" s="3">
        <v>726392451</v>
      </c>
      <c r="G125" s="3">
        <v>712811930</v>
      </c>
      <c r="H125" s="3">
        <v>775910896</v>
      </c>
      <c r="I125" s="3">
        <v>736881522</v>
      </c>
      <c r="J125" s="3">
        <v>738770633</v>
      </c>
      <c r="K125" s="3">
        <v>730724784</v>
      </c>
      <c r="L125" s="3">
        <f>AVERAGE(Table16[[#This Row],[Control Resolving Time 1]:[Control Resolving Time 10]])</f>
        <v>736507802.60000002</v>
      </c>
      <c r="M125" s="3">
        <f>STDEV(Table16[[#This Row],[Control Resolving Time 1]:[Control Resolving Time 10]])</f>
        <v>28609634.998772416</v>
      </c>
      <c r="N125" s="3">
        <f>Table16[[#This Row],[Control Resolving Time Avg (ns)]]/1000000</f>
        <v>736.50780259999999</v>
      </c>
      <c r="O125" s="3">
        <f>Table16[[#This Row],[Control Resolving Time Sdev (ns)]]/1000000</f>
        <v>28.609634998772417</v>
      </c>
      <c r="P125" t="s">
        <v>190</v>
      </c>
      <c r="Q125" s="3">
        <v>738277597</v>
      </c>
      <c r="R125" s="3">
        <v>665337088</v>
      </c>
      <c r="S125" s="3">
        <v>656344116</v>
      </c>
      <c r="T125" s="3">
        <v>609256360</v>
      </c>
      <c r="U125" s="3">
        <v>631433147</v>
      </c>
      <c r="V125" s="3">
        <v>653858078</v>
      </c>
      <c r="W125" s="3">
        <v>638747155</v>
      </c>
      <c r="X125" s="3">
        <v>643506080</v>
      </c>
      <c r="Y125" s="3">
        <v>625481436</v>
      </c>
      <c r="Z125" s="3">
        <v>645801175</v>
      </c>
      <c r="AA125" s="3">
        <f>AVERAGE(Table16[[#This Row],[Refactored Resolving Time 1]:[Refactored Resolving Time 10]])</f>
        <v>650804223.20000005</v>
      </c>
      <c r="AB125" s="3">
        <f>STDEV(Table16[[#This Row],[Refactored Resolving Time 1]:[Refactored Resolving Time 10]])</f>
        <v>34751794.653692767</v>
      </c>
      <c r="AC125" s="3">
        <f>Table16[[#This Row],[Refactored Resolving Time Avg (ns)]]/1000000</f>
        <v>650.80422320000002</v>
      </c>
      <c r="AD125" s="3">
        <f>Table16[[#This Row],[Refactored Resolving Time Sdev (ns)]]/1000000</f>
        <v>34.75179465369277</v>
      </c>
      <c r="AE125" t="b">
        <f>IF(Table16[[#This Row],[Control Bundle]]=Table16[[#This Row],[Refactored Bundle]],TRUE,FALSE)</f>
        <v>1</v>
      </c>
      <c r="AF125">
        <f>IF(Table16[[#This Row],[Refactored Resolving Time Avg (ns)]]=-1,0,ROUND(LOG10(Table16[[#This Row],[Refactored Resolving Time Sdev (ns)]]/Table16[[#This Row],[Control Resolving Time Sdev (ns)]]),0))</f>
        <v>0</v>
      </c>
      <c r="AG125" t="b">
        <f>IF(Table16[[#This Row],[Same Sdev OoM?]]=0,TRUE,FALSE)</f>
        <v>1</v>
      </c>
      <c r="AH1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5" s="3">
        <f>Table16[[#This Row],[Control Resolving Time Avg (ms)]]-Table16[[#This Row],[Refactored Resolving Time Avg (ms)]]</f>
        <v>85.703579399999967</v>
      </c>
      <c r="AJ125" s="4">
        <f>Table16[[#This Row],[Absolute Diff?]]/Table16[[#This Row],[Control Resolving Time Avg (ms)]]</f>
        <v>0.11636479491113537</v>
      </c>
    </row>
    <row r="126" spans="1:36" x14ac:dyDescent="0.2">
      <c r="A126" t="s">
        <v>291</v>
      </c>
      <c r="B126" s="3">
        <v>783170805</v>
      </c>
      <c r="C126" s="3">
        <v>705513305</v>
      </c>
      <c r="D126" s="3">
        <v>751705553</v>
      </c>
      <c r="E126" s="3">
        <v>696250107</v>
      </c>
      <c r="F126" s="3">
        <v>724993688</v>
      </c>
      <c r="G126" s="3">
        <v>711703505</v>
      </c>
      <c r="H126" s="3">
        <v>774618999</v>
      </c>
      <c r="I126" s="3">
        <v>735695962</v>
      </c>
      <c r="J126" s="3">
        <v>737667937</v>
      </c>
      <c r="K126" s="3">
        <v>729546884</v>
      </c>
      <c r="L126" s="3">
        <f>AVERAGE(Table16[[#This Row],[Control Resolving Time 1]:[Control Resolving Time 10]])</f>
        <v>735086674.5</v>
      </c>
      <c r="M126" s="3">
        <f>STDEV(Table16[[#This Row],[Control Resolving Time 1]:[Control Resolving Time 10]])</f>
        <v>28324122.004962567</v>
      </c>
      <c r="N126" s="3">
        <f>Table16[[#This Row],[Control Resolving Time Avg (ns)]]/1000000</f>
        <v>735.08667449999996</v>
      </c>
      <c r="O126" s="3">
        <f>Table16[[#This Row],[Control Resolving Time Sdev (ns)]]/1000000</f>
        <v>28.324122004962568</v>
      </c>
      <c r="P126" t="s">
        <v>291</v>
      </c>
      <c r="Q126" s="3">
        <v>737010485</v>
      </c>
      <c r="R126" s="3">
        <v>664132887</v>
      </c>
      <c r="S126" s="3">
        <v>655534246</v>
      </c>
      <c r="T126" s="3">
        <v>608295102</v>
      </c>
      <c r="U126" s="3">
        <v>630239038</v>
      </c>
      <c r="V126" s="3">
        <v>652781918</v>
      </c>
      <c r="W126" s="3">
        <v>637602844</v>
      </c>
      <c r="X126" s="3">
        <v>642347842</v>
      </c>
      <c r="Y126" s="3">
        <v>624384769</v>
      </c>
      <c r="Z126" s="3">
        <v>644458483</v>
      </c>
      <c r="AA126" s="3">
        <f>AVERAGE(Table16[[#This Row],[Refactored Resolving Time 1]:[Refactored Resolving Time 10]])</f>
        <v>649678761.39999998</v>
      </c>
      <c r="AB126" s="3">
        <f>STDEV(Table16[[#This Row],[Refactored Resolving Time 1]:[Refactored Resolving Time 10]])</f>
        <v>34699960.941703491</v>
      </c>
      <c r="AC126" s="3">
        <f>Table16[[#This Row],[Refactored Resolving Time Avg (ns)]]/1000000</f>
        <v>649.67876139999998</v>
      </c>
      <c r="AD126" s="3">
        <f>Table16[[#This Row],[Refactored Resolving Time Sdev (ns)]]/1000000</f>
        <v>34.699960941703488</v>
      </c>
      <c r="AE126" t="b">
        <f>IF(Table16[[#This Row],[Control Bundle]]=Table16[[#This Row],[Refactored Bundle]],TRUE,FALSE)</f>
        <v>1</v>
      </c>
      <c r="AF126">
        <f>IF(Table16[[#This Row],[Refactored Resolving Time Avg (ns)]]=-1,0,ROUND(LOG10(Table16[[#This Row],[Refactored Resolving Time Sdev (ns)]]/Table16[[#This Row],[Control Resolving Time Sdev (ns)]]),0))</f>
        <v>0</v>
      </c>
      <c r="AG126" t="b">
        <f>IF(Table16[[#This Row],[Same Sdev OoM?]]=0,TRUE,FALSE)</f>
        <v>1</v>
      </c>
      <c r="AH1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6" s="3">
        <f>Table16[[#This Row],[Control Resolving Time Avg (ms)]]-Table16[[#This Row],[Refactored Resolving Time Avg (ms)]]</f>
        <v>85.407913099999973</v>
      </c>
      <c r="AJ126" s="4">
        <f>Table16[[#This Row],[Absolute Diff?]]/Table16[[#This Row],[Control Resolving Time Avg (ms)]]</f>
        <v>0.11618754095643721</v>
      </c>
    </row>
    <row r="127" spans="1:36" x14ac:dyDescent="0.2">
      <c r="A127" t="s">
        <v>103</v>
      </c>
      <c r="B127" s="3">
        <v>780511273</v>
      </c>
      <c r="C127" s="3">
        <v>703388999</v>
      </c>
      <c r="D127" s="3">
        <v>749577663</v>
      </c>
      <c r="E127" s="3">
        <v>694001108</v>
      </c>
      <c r="F127" s="3">
        <v>722909113</v>
      </c>
      <c r="G127" s="3">
        <v>709506648</v>
      </c>
      <c r="H127" s="3">
        <v>772378088</v>
      </c>
      <c r="I127" s="3">
        <v>733848407</v>
      </c>
      <c r="J127" s="3">
        <v>735622397</v>
      </c>
      <c r="K127" s="3">
        <v>727376530</v>
      </c>
      <c r="L127" s="3">
        <f>AVERAGE(Table16[[#This Row],[Control Resolving Time 1]:[Control Resolving Time 10]])</f>
        <v>732912022.60000002</v>
      </c>
      <c r="M127" s="3">
        <f>STDEV(Table16[[#This Row],[Control Resolving Time 1]:[Control Resolving Time 10]])</f>
        <v>28231985.619791899</v>
      </c>
      <c r="N127" s="3">
        <f>Table16[[#This Row],[Control Resolving Time Avg (ns)]]/1000000</f>
        <v>732.9120226</v>
      </c>
      <c r="O127" s="3">
        <f>Table16[[#This Row],[Control Resolving Time Sdev (ns)]]/1000000</f>
        <v>28.231985619791899</v>
      </c>
      <c r="P127" t="s">
        <v>103</v>
      </c>
      <c r="Q127" s="3">
        <v>731894847</v>
      </c>
      <c r="R127" s="3">
        <v>662480737</v>
      </c>
      <c r="S127" s="3">
        <v>653041456</v>
      </c>
      <c r="T127" s="3">
        <v>606548429</v>
      </c>
      <c r="U127" s="3">
        <v>628187618</v>
      </c>
      <c r="V127" s="3">
        <v>650920599</v>
      </c>
      <c r="W127" s="3">
        <v>635349576</v>
      </c>
      <c r="X127" s="3">
        <v>640316152</v>
      </c>
      <c r="Y127" s="3">
        <v>622417555</v>
      </c>
      <c r="Z127" s="3">
        <v>642135311</v>
      </c>
      <c r="AA127" s="3">
        <f>AVERAGE(Table16[[#This Row],[Refactored Resolving Time 1]:[Refactored Resolving Time 10]])</f>
        <v>647329228</v>
      </c>
      <c r="AB127" s="3">
        <f>STDEV(Table16[[#This Row],[Refactored Resolving Time 1]:[Refactored Resolving Time 10]])</f>
        <v>33823361.353375375</v>
      </c>
      <c r="AC127" s="3">
        <f>Table16[[#This Row],[Refactored Resolving Time Avg (ns)]]/1000000</f>
        <v>647.32922799999994</v>
      </c>
      <c r="AD127" s="3">
        <f>Table16[[#This Row],[Refactored Resolving Time Sdev (ns)]]/1000000</f>
        <v>33.823361353375375</v>
      </c>
      <c r="AE127" t="b">
        <f>IF(Table16[[#This Row],[Control Bundle]]=Table16[[#This Row],[Refactored Bundle]],TRUE,FALSE)</f>
        <v>1</v>
      </c>
      <c r="AF127">
        <f>IF(Table16[[#This Row],[Refactored Resolving Time Avg (ns)]]=-1,0,ROUND(LOG10(Table16[[#This Row],[Refactored Resolving Time Sdev (ns)]]/Table16[[#This Row],[Control Resolving Time Sdev (ns)]]),0))</f>
        <v>0</v>
      </c>
      <c r="AG127" t="b">
        <f>IF(Table16[[#This Row],[Same Sdev OoM?]]=0,TRUE,FALSE)</f>
        <v>1</v>
      </c>
      <c r="AH1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7" s="5">
        <f>Table16[[#This Row],[Control Resolving Time Avg (ms)]]-Table16[[#This Row],[Refactored Resolving Time Avg (ms)]]</f>
        <v>85.582794600000057</v>
      </c>
      <c r="AJ127" s="6">
        <f>Table16[[#This Row],[Absolute Diff?]]/Table16[[#This Row],[Control Resolving Time Avg (ms)]]</f>
        <v>0.11677089740784402</v>
      </c>
    </row>
    <row r="128" spans="1:36" x14ac:dyDescent="0.2">
      <c r="A128" t="s">
        <v>168</v>
      </c>
      <c r="B128" s="3">
        <v>779556547</v>
      </c>
      <c r="C128" s="3">
        <v>702503894</v>
      </c>
      <c r="D128" s="3">
        <v>748668519</v>
      </c>
      <c r="E128" s="3">
        <v>692989909</v>
      </c>
      <c r="F128" s="3">
        <v>721897021</v>
      </c>
      <c r="G128" s="3">
        <v>708680264</v>
      </c>
      <c r="H128" s="3">
        <v>771483080</v>
      </c>
      <c r="I128" s="3">
        <v>730989700</v>
      </c>
      <c r="J128" s="3">
        <v>734630738</v>
      </c>
      <c r="K128" s="3">
        <v>726382950</v>
      </c>
      <c r="L128" s="3">
        <f>AVERAGE(Table16[[#This Row],[Control Resolving Time 1]:[Control Resolving Time 10]])</f>
        <v>731778262.20000005</v>
      </c>
      <c r="M128" s="3">
        <f>STDEV(Table16[[#This Row],[Control Resolving Time 1]:[Control Resolving Time 10]])</f>
        <v>28235255.932130661</v>
      </c>
      <c r="N128" s="3">
        <f>Table16[[#This Row],[Control Resolving Time Avg (ns)]]/1000000</f>
        <v>731.77826220000009</v>
      </c>
      <c r="O128" s="3">
        <f>Table16[[#This Row],[Control Resolving Time Sdev (ns)]]/1000000</f>
        <v>28.235255932130659</v>
      </c>
      <c r="P128" t="s">
        <v>168</v>
      </c>
      <c r="Q128" s="3">
        <v>730935925</v>
      </c>
      <c r="R128" s="3">
        <v>661535813</v>
      </c>
      <c r="S128" s="3">
        <v>651850913</v>
      </c>
      <c r="T128" s="3">
        <v>605632697</v>
      </c>
      <c r="U128" s="3">
        <v>627141472</v>
      </c>
      <c r="V128" s="3">
        <v>649955781</v>
      </c>
      <c r="W128" s="3">
        <v>634219636</v>
      </c>
      <c r="X128" s="3">
        <v>639204262</v>
      </c>
      <c r="Y128" s="3">
        <v>621359158</v>
      </c>
      <c r="Z128" s="3">
        <v>638848298</v>
      </c>
      <c r="AA128" s="3">
        <f>AVERAGE(Table16[[#This Row],[Refactored Resolving Time 1]:[Refactored Resolving Time 10]])</f>
        <v>646068395.5</v>
      </c>
      <c r="AB128" s="3">
        <f>STDEV(Table16[[#This Row],[Refactored Resolving Time 1]:[Refactored Resolving Time 10]])</f>
        <v>33885014.132289968</v>
      </c>
      <c r="AC128" s="3">
        <f>Table16[[#This Row],[Refactored Resolving Time Avg (ns)]]/1000000</f>
        <v>646.06839549999995</v>
      </c>
      <c r="AD128" s="3">
        <f>Table16[[#This Row],[Refactored Resolving Time Sdev (ns)]]/1000000</f>
        <v>33.885014132289967</v>
      </c>
      <c r="AE128" t="b">
        <f>IF(Table16[[#This Row],[Control Bundle]]=Table16[[#This Row],[Refactored Bundle]],TRUE,FALSE)</f>
        <v>1</v>
      </c>
      <c r="AF128">
        <f>IF(Table16[[#This Row],[Refactored Resolving Time Avg (ns)]]=-1,0,ROUND(LOG10(Table16[[#This Row],[Refactored Resolving Time Sdev (ns)]]/Table16[[#This Row],[Control Resolving Time Sdev (ns)]]),0))</f>
        <v>0</v>
      </c>
      <c r="AG128" t="b">
        <f>IF(Table16[[#This Row],[Same Sdev OoM?]]=0,TRUE,FALSE)</f>
        <v>1</v>
      </c>
      <c r="AH1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8" s="3">
        <f>Table16[[#This Row],[Control Resolving Time Avg (ms)]]-Table16[[#This Row],[Refactored Resolving Time Avg (ms)]]</f>
        <v>85.709866700000134</v>
      </c>
      <c r="AJ128" s="4">
        <f>Table16[[#This Row],[Absolute Diff?]]/Table16[[#This Row],[Control Resolving Time Avg (ms)]]</f>
        <v>0.11712546153301152</v>
      </c>
    </row>
    <row r="129" spans="1:36" x14ac:dyDescent="0.2">
      <c r="A129" t="s">
        <v>142</v>
      </c>
      <c r="B129" s="3">
        <v>775326196</v>
      </c>
      <c r="C129" s="3">
        <v>698303067</v>
      </c>
      <c r="D129" s="3">
        <v>744459979</v>
      </c>
      <c r="E129" s="3">
        <v>689110061</v>
      </c>
      <c r="F129" s="3">
        <v>717816813</v>
      </c>
      <c r="G129" s="3">
        <v>704731783</v>
      </c>
      <c r="H129" s="3">
        <v>766847144</v>
      </c>
      <c r="I129" s="3">
        <v>725942837</v>
      </c>
      <c r="J129" s="3">
        <v>731033261</v>
      </c>
      <c r="K129" s="3">
        <v>722963947</v>
      </c>
      <c r="L129" s="3">
        <f>AVERAGE(Table16[[#This Row],[Control Resolving Time 1]:[Control Resolving Time 10]])</f>
        <v>727653508.79999995</v>
      </c>
      <c r="M129" s="3">
        <f>STDEV(Table16[[#This Row],[Control Resolving Time 1]:[Control Resolving Time 10]])</f>
        <v>28080908.102082822</v>
      </c>
      <c r="N129" s="3">
        <f>Table16[[#This Row],[Control Resolving Time Avg (ns)]]/1000000</f>
        <v>727.65350879999994</v>
      </c>
      <c r="O129" s="3">
        <f>Table16[[#This Row],[Control Resolving Time Sdev (ns)]]/1000000</f>
        <v>28.080908102082823</v>
      </c>
      <c r="P129" t="s">
        <v>142</v>
      </c>
      <c r="Q129" s="3">
        <v>726776715</v>
      </c>
      <c r="R129" s="3">
        <v>660219436</v>
      </c>
      <c r="S129" s="3">
        <v>647296854</v>
      </c>
      <c r="T129" s="3">
        <v>601673785</v>
      </c>
      <c r="U129" s="3">
        <v>623561688</v>
      </c>
      <c r="V129" s="3">
        <v>646003289</v>
      </c>
      <c r="W129" s="3">
        <v>629960248</v>
      </c>
      <c r="X129" s="3">
        <v>634594122</v>
      </c>
      <c r="Y129" s="3">
        <v>616832120</v>
      </c>
      <c r="Z129" s="3">
        <v>632974711</v>
      </c>
      <c r="AA129" s="3">
        <f>AVERAGE(Table16[[#This Row],[Refactored Resolving Time 1]:[Refactored Resolving Time 10]])</f>
        <v>641989296.79999995</v>
      </c>
      <c r="AB129" s="3">
        <f>STDEV(Table16[[#This Row],[Refactored Resolving Time 1]:[Refactored Resolving Time 10]])</f>
        <v>34065258.845527545</v>
      </c>
      <c r="AC129" s="3">
        <f>Table16[[#This Row],[Refactored Resolving Time Avg (ns)]]/1000000</f>
        <v>641.98929679999992</v>
      </c>
      <c r="AD129" s="3">
        <f>Table16[[#This Row],[Refactored Resolving Time Sdev (ns)]]/1000000</f>
        <v>34.065258845527545</v>
      </c>
      <c r="AE129" t="b">
        <f>IF(Table16[[#This Row],[Control Bundle]]=Table16[[#This Row],[Refactored Bundle]],TRUE,FALSE)</f>
        <v>1</v>
      </c>
      <c r="AF129">
        <f>IF(Table16[[#This Row],[Refactored Resolving Time Avg (ns)]]=-1,0,ROUND(LOG10(Table16[[#This Row],[Refactored Resolving Time Sdev (ns)]]/Table16[[#This Row],[Control Resolving Time Sdev (ns)]]),0))</f>
        <v>0</v>
      </c>
      <c r="AG129" t="b">
        <f>IF(Table16[[#This Row],[Same Sdev OoM?]]=0,TRUE,FALSE)</f>
        <v>1</v>
      </c>
      <c r="AH1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29" s="3">
        <f>Table16[[#This Row],[Control Resolving Time Avg (ms)]]-Table16[[#This Row],[Refactored Resolving Time Avg (ms)]]</f>
        <v>85.66421200000002</v>
      </c>
      <c r="AJ129" s="4">
        <f>Table16[[#This Row],[Absolute Diff?]]/Table16[[#This Row],[Control Resolving Time Avg (ms)]]</f>
        <v>0.11772665281484317</v>
      </c>
    </row>
    <row r="130" spans="1:36" x14ac:dyDescent="0.2">
      <c r="A130" t="s">
        <v>77</v>
      </c>
      <c r="B130" s="3">
        <v>774287327</v>
      </c>
      <c r="C130" s="3">
        <v>697263104</v>
      </c>
      <c r="D130" s="3">
        <v>743316944</v>
      </c>
      <c r="E130" s="3">
        <v>688254412</v>
      </c>
      <c r="F130" s="3">
        <v>716910304</v>
      </c>
      <c r="G130" s="3">
        <v>703840877</v>
      </c>
      <c r="H130" s="3">
        <v>765710108</v>
      </c>
      <c r="I130" s="3">
        <v>725083197</v>
      </c>
      <c r="J130" s="3">
        <v>730176371</v>
      </c>
      <c r="K130" s="3">
        <v>721935770</v>
      </c>
      <c r="L130" s="3">
        <f>AVERAGE(Table16[[#This Row],[Control Resolving Time 1]:[Control Resolving Time 10]])</f>
        <v>726677841.39999998</v>
      </c>
      <c r="M130" s="3">
        <f>STDEV(Table16[[#This Row],[Control Resolving Time 1]:[Control Resolving Time 10]])</f>
        <v>28013546.256301798</v>
      </c>
      <c r="N130" s="3">
        <f>Table16[[#This Row],[Control Resolving Time Avg (ns)]]/1000000</f>
        <v>726.67784139999992</v>
      </c>
      <c r="O130" s="3">
        <f>Table16[[#This Row],[Control Resolving Time Sdev (ns)]]/1000000</f>
        <v>28.013546256301797</v>
      </c>
      <c r="P130" t="s">
        <v>77</v>
      </c>
      <c r="Q130" s="3">
        <v>725900995</v>
      </c>
      <c r="R130" s="3">
        <v>659455488</v>
      </c>
      <c r="S130" s="3">
        <v>646294203</v>
      </c>
      <c r="T130" s="3">
        <v>600643977</v>
      </c>
      <c r="U130" s="3">
        <v>622425791</v>
      </c>
      <c r="V130" s="3">
        <v>644998342</v>
      </c>
      <c r="W130" s="3">
        <v>628492535</v>
      </c>
      <c r="X130" s="3">
        <v>633559909</v>
      </c>
      <c r="Y130" s="3">
        <v>613981223</v>
      </c>
      <c r="Z130" s="3">
        <v>632000634</v>
      </c>
      <c r="AA130" s="3">
        <f>AVERAGE(Table16[[#This Row],[Refactored Resolving Time 1]:[Refactored Resolving Time 10]])</f>
        <v>640775309.70000005</v>
      </c>
      <c r="AB130" s="3">
        <f>STDEV(Table16[[#This Row],[Refactored Resolving Time 1]:[Refactored Resolving Time 10]])</f>
        <v>34300467.800984882</v>
      </c>
      <c r="AC130" s="3">
        <f>Table16[[#This Row],[Refactored Resolving Time Avg (ns)]]/1000000</f>
        <v>640.77530970000009</v>
      </c>
      <c r="AD130" s="3">
        <f>Table16[[#This Row],[Refactored Resolving Time Sdev (ns)]]/1000000</f>
        <v>34.300467800984883</v>
      </c>
      <c r="AE130" t="b">
        <f>IF(Table16[[#This Row],[Control Bundle]]=Table16[[#This Row],[Refactored Bundle]],TRUE,FALSE)</f>
        <v>1</v>
      </c>
      <c r="AF130">
        <f>IF(Table16[[#This Row],[Refactored Resolving Time Avg (ns)]]=-1,0,ROUND(LOG10(Table16[[#This Row],[Refactored Resolving Time Sdev (ns)]]/Table16[[#This Row],[Control Resolving Time Sdev (ns)]]),0))</f>
        <v>0</v>
      </c>
      <c r="AG130" t="b">
        <f>IF(Table16[[#This Row],[Same Sdev OoM?]]=0,TRUE,FALSE)</f>
        <v>1</v>
      </c>
      <c r="AH1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0" s="3">
        <f>Table16[[#This Row],[Control Resolving Time Avg (ms)]]-Table16[[#This Row],[Refactored Resolving Time Avg (ms)]]</f>
        <v>85.902531699999827</v>
      </c>
      <c r="AJ130" s="4">
        <f>Table16[[#This Row],[Absolute Diff?]]/Table16[[#This Row],[Control Resolving Time Avg (ms)]]</f>
        <v>0.11821267528194074</v>
      </c>
    </row>
    <row r="131" spans="1:36" x14ac:dyDescent="0.2">
      <c r="A131" t="s">
        <v>270</v>
      </c>
      <c r="B131" s="3">
        <v>771289720</v>
      </c>
      <c r="C131" s="3">
        <v>694061851</v>
      </c>
      <c r="D131" s="3">
        <v>740002409</v>
      </c>
      <c r="E131" s="3">
        <v>685034906</v>
      </c>
      <c r="F131" s="3">
        <v>713981649</v>
      </c>
      <c r="G131" s="3">
        <v>699183624</v>
      </c>
      <c r="H131" s="3">
        <v>759780692</v>
      </c>
      <c r="I131" s="3">
        <v>721832979</v>
      </c>
      <c r="J131" s="3">
        <v>727013732</v>
      </c>
      <c r="K131" s="3">
        <v>718948928</v>
      </c>
      <c r="L131" s="3">
        <f>AVERAGE(Table16[[#This Row],[Control Resolving Time 1]:[Control Resolving Time 10]])</f>
        <v>723113049</v>
      </c>
      <c r="M131" s="3">
        <f>STDEV(Table16[[#This Row],[Control Resolving Time 1]:[Control Resolving Time 10]])</f>
        <v>27758620.06287536</v>
      </c>
      <c r="N131" s="3">
        <f>Table16[[#This Row],[Control Resolving Time Avg (ns)]]/1000000</f>
        <v>723.11304900000005</v>
      </c>
      <c r="O131" s="3">
        <f>Table16[[#This Row],[Control Resolving Time Sdev (ns)]]/1000000</f>
        <v>27.758620062875359</v>
      </c>
      <c r="P131" t="s">
        <v>270</v>
      </c>
      <c r="Q131" s="3">
        <v>722792883</v>
      </c>
      <c r="R131" s="3">
        <v>657316692</v>
      </c>
      <c r="S131" s="3">
        <v>643462423</v>
      </c>
      <c r="T131" s="3">
        <v>597924232</v>
      </c>
      <c r="U131" s="3">
        <v>618890220</v>
      </c>
      <c r="V131" s="3">
        <v>642001950</v>
      </c>
      <c r="W131" s="3">
        <v>625491744</v>
      </c>
      <c r="X131" s="3">
        <v>630727752</v>
      </c>
      <c r="Y131" s="3">
        <v>607764842</v>
      </c>
      <c r="Z131" s="3">
        <v>628916944</v>
      </c>
      <c r="AA131" s="3">
        <f>AVERAGE(Table16[[#This Row],[Refactored Resolving Time 1]:[Refactored Resolving Time 10]])</f>
        <v>637528968.20000005</v>
      </c>
      <c r="AB131" s="3">
        <f>STDEV(Table16[[#This Row],[Refactored Resolving Time 1]:[Refactored Resolving Time 10]])</f>
        <v>34615125.425004654</v>
      </c>
      <c r="AC131" s="3">
        <f>Table16[[#This Row],[Refactored Resolving Time Avg (ns)]]/1000000</f>
        <v>637.52896820000001</v>
      </c>
      <c r="AD131" s="3">
        <f>Table16[[#This Row],[Refactored Resolving Time Sdev (ns)]]/1000000</f>
        <v>34.615125425004656</v>
      </c>
      <c r="AE131" t="b">
        <f>IF(Table16[[#This Row],[Control Bundle]]=Table16[[#This Row],[Refactored Bundle]],TRUE,FALSE)</f>
        <v>1</v>
      </c>
      <c r="AF131">
        <f>IF(Table16[[#This Row],[Refactored Resolving Time Avg (ns)]]=-1,0,ROUND(LOG10(Table16[[#This Row],[Refactored Resolving Time Sdev (ns)]]/Table16[[#This Row],[Control Resolving Time Sdev (ns)]]),0))</f>
        <v>0</v>
      </c>
      <c r="AG131" t="b">
        <f>IF(Table16[[#This Row],[Same Sdev OoM?]]=0,TRUE,FALSE)</f>
        <v>1</v>
      </c>
      <c r="AH1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1" s="3">
        <f>Table16[[#This Row],[Control Resolving Time Avg (ms)]]-Table16[[#This Row],[Refactored Resolving Time Avg (ms)]]</f>
        <v>85.584080800000038</v>
      </c>
      <c r="AJ131" s="4">
        <f>Table16[[#This Row],[Absolute Diff?]]/Table16[[#This Row],[Control Resolving Time Avg (ms)]]</f>
        <v>0.11835504962654883</v>
      </c>
    </row>
    <row r="132" spans="1:36" x14ac:dyDescent="0.2">
      <c r="A132" t="s">
        <v>98</v>
      </c>
      <c r="B132" s="3">
        <v>773238633</v>
      </c>
      <c r="C132" s="3">
        <v>696105595</v>
      </c>
      <c r="D132" s="3">
        <v>742149663</v>
      </c>
      <c r="E132" s="3">
        <v>687159944</v>
      </c>
      <c r="F132" s="3">
        <v>715835606</v>
      </c>
      <c r="G132" s="3">
        <v>701497345</v>
      </c>
      <c r="H132" s="3">
        <v>764585023</v>
      </c>
      <c r="I132" s="3">
        <v>724021157</v>
      </c>
      <c r="J132" s="3">
        <v>729088713</v>
      </c>
      <c r="K132" s="3">
        <v>720830155</v>
      </c>
      <c r="L132" s="3">
        <f>AVERAGE(Table16[[#This Row],[Control Resolving Time 1]:[Control Resolving Time 10]])</f>
        <v>725451183.39999998</v>
      </c>
      <c r="M132" s="3">
        <f>STDEV(Table16[[#This Row],[Control Resolving Time 1]:[Control Resolving Time 10]])</f>
        <v>28134983.63799239</v>
      </c>
      <c r="N132" s="3">
        <f>Table16[[#This Row],[Control Resolving Time Avg (ns)]]/1000000</f>
        <v>725.45118339999999</v>
      </c>
      <c r="O132" s="3">
        <f>Table16[[#This Row],[Control Resolving Time Sdev (ns)]]/1000000</f>
        <v>28.134983637992388</v>
      </c>
      <c r="P132" t="s">
        <v>98</v>
      </c>
      <c r="Q132" s="3">
        <v>724768686</v>
      </c>
      <c r="R132" s="3">
        <v>658676154</v>
      </c>
      <c r="S132" s="3">
        <v>645268056</v>
      </c>
      <c r="T132" s="3">
        <v>599625119</v>
      </c>
      <c r="U132" s="3">
        <v>621263791</v>
      </c>
      <c r="V132" s="3">
        <v>643807786</v>
      </c>
      <c r="W132" s="3">
        <v>627382250</v>
      </c>
      <c r="X132" s="3">
        <v>632554374</v>
      </c>
      <c r="Y132" s="3">
        <v>609830698</v>
      </c>
      <c r="Z132" s="3">
        <v>631022296</v>
      </c>
      <c r="AA132" s="3">
        <f>AVERAGE(Table16[[#This Row],[Refactored Resolving Time 1]:[Refactored Resolving Time 10]])</f>
        <v>639419921</v>
      </c>
      <c r="AB132" s="3">
        <f>STDEV(Table16[[#This Row],[Refactored Resolving Time 1]:[Refactored Resolving Time 10]])</f>
        <v>34576843.637687586</v>
      </c>
      <c r="AC132" s="3">
        <f>Table16[[#This Row],[Refactored Resolving Time Avg (ns)]]/1000000</f>
        <v>639.41992100000004</v>
      </c>
      <c r="AD132" s="3">
        <f>Table16[[#This Row],[Refactored Resolving Time Sdev (ns)]]/1000000</f>
        <v>34.576843637687588</v>
      </c>
      <c r="AE132" t="b">
        <f>IF(Table16[[#This Row],[Control Bundle]]=Table16[[#This Row],[Refactored Bundle]],TRUE,FALSE)</f>
        <v>1</v>
      </c>
      <c r="AF132">
        <f>IF(Table16[[#This Row],[Refactored Resolving Time Avg (ns)]]=-1,0,ROUND(LOG10(Table16[[#This Row],[Refactored Resolving Time Sdev (ns)]]/Table16[[#This Row],[Control Resolving Time Sdev (ns)]]),0))</f>
        <v>0</v>
      </c>
      <c r="AG132" t="b">
        <f>IF(Table16[[#This Row],[Same Sdev OoM?]]=0,TRUE,FALSE)</f>
        <v>1</v>
      </c>
      <c r="AH1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2" s="3">
        <f>Table16[[#This Row],[Control Resolving Time Avg (ms)]]-Table16[[#This Row],[Refactored Resolving Time Avg (ms)]]</f>
        <v>86.031262399999946</v>
      </c>
      <c r="AJ132" s="4">
        <f>Table16[[#This Row],[Absolute Diff?]]/Table16[[#This Row],[Control Resolving Time Avg (ms)]]</f>
        <v>0.11859000904346716</v>
      </c>
    </row>
    <row r="133" spans="1:36" x14ac:dyDescent="0.2">
      <c r="A133" t="s">
        <v>5</v>
      </c>
      <c r="B133" s="3">
        <v>772229274</v>
      </c>
      <c r="C133" s="3">
        <v>695036971</v>
      </c>
      <c r="D133" s="3">
        <v>740911343</v>
      </c>
      <c r="E133" s="3">
        <v>686095182</v>
      </c>
      <c r="F133" s="3">
        <v>714870373</v>
      </c>
      <c r="G133" s="3">
        <v>700096420</v>
      </c>
      <c r="H133" s="3">
        <v>763543624</v>
      </c>
      <c r="I133" s="3">
        <v>722831600</v>
      </c>
      <c r="J133" s="3">
        <v>728080006</v>
      </c>
      <c r="K133" s="3">
        <v>719826049</v>
      </c>
      <c r="L133" s="3">
        <f>AVERAGE(Table16[[#This Row],[Control Resolving Time 1]:[Control Resolving Time 10]])</f>
        <v>724352084.20000005</v>
      </c>
      <c r="M133" s="3">
        <f>STDEV(Table16[[#This Row],[Control Resolving Time 1]:[Control Resolving Time 10]])</f>
        <v>28166788.827662379</v>
      </c>
      <c r="N133" s="3">
        <f>Table16[[#This Row],[Control Resolving Time Avg (ns)]]/1000000</f>
        <v>724.35208420000004</v>
      </c>
      <c r="O133" s="3">
        <f>Table16[[#This Row],[Control Resolving Time Sdev (ns)]]/1000000</f>
        <v>28.16678882766238</v>
      </c>
      <c r="P133" t="s">
        <v>5</v>
      </c>
      <c r="Q133" s="3">
        <v>723739007</v>
      </c>
      <c r="R133" s="3">
        <v>657969818</v>
      </c>
      <c r="S133" s="3">
        <v>644324489</v>
      </c>
      <c r="T133" s="3">
        <v>598713699</v>
      </c>
      <c r="U133" s="3">
        <v>620175090</v>
      </c>
      <c r="V133" s="3">
        <v>642873827</v>
      </c>
      <c r="W133" s="3">
        <v>626398822</v>
      </c>
      <c r="X133" s="3">
        <v>631590089</v>
      </c>
      <c r="Y133" s="3">
        <v>608701659</v>
      </c>
      <c r="Z133" s="3">
        <v>629925505</v>
      </c>
      <c r="AA133" s="3">
        <f>AVERAGE(Table16[[#This Row],[Refactored Resolving Time 1]:[Refactored Resolving Time 10]])</f>
        <v>638441200.5</v>
      </c>
      <c r="AB133" s="3">
        <f>STDEV(Table16[[#This Row],[Refactored Resolving Time 1]:[Refactored Resolving Time 10]])</f>
        <v>34596376.065625764</v>
      </c>
      <c r="AC133" s="3">
        <f>Table16[[#This Row],[Refactored Resolving Time Avg (ns)]]/1000000</f>
        <v>638.44120050000004</v>
      </c>
      <c r="AD133" s="3">
        <f>Table16[[#This Row],[Refactored Resolving Time Sdev (ns)]]/1000000</f>
        <v>34.596376065625762</v>
      </c>
      <c r="AE133" t="b">
        <f>IF(Table16[[#This Row],[Control Bundle]]=Table16[[#This Row],[Refactored Bundle]],TRUE,FALSE)</f>
        <v>1</v>
      </c>
      <c r="AF133">
        <f>IF(Table16[[#This Row],[Refactored Resolving Time Avg (ns)]]=-1,0,ROUND(LOG10(Table16[[#This Row],[Refactored Resolving Time Sdev (ns)]]/Table16[[#This Row],[Control Resolving Time Sdev (ns)]]),0))</f>
        <v>0</v>
      </c>
      <c r="AG133" t="b">
        <f>IF(Table16[[#This Row],[Same Sdev OoM?]]=0,TRUE,FALSE)</f>
        <v>1</v>
      </c>
      <c r="AH1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3" s="3">
        <f>Table16[[#This Row],[Control Resolving Time Avg (ms)]]-Table16[[#This Row],[Refactored Resolving Time Avg (ms)]]</f>
        <v>85.910883699999999</v>
      </c>
      <c r="AJ133" s="4">
        <f>Table16[[#This Row],[Absolute Diff?]]/Table16[[#This Row],[Control Resolving Time Avg (ms)]]</f>
        <v>0.11860376407266503</v>
      </c>
    </row>
    <row r="134" spans="1:36" x14ac:dyDescent="0.2">
      <c r="A134" t="s">
        <v>102</v>
      </c>
      <c r="B134" s="3">
        <v>770192452</v>
      </c>
      <c r="C134" s="3">
        <v>692994267</v>
      </c>
      <c r="D134" s="3">
        <v>738835490</v>
      </c>
      <c r="E134" s="3">
        <v>683592906</v>
      </c>
      <c r="F134" s="3">
        <v>712941417</v>
      </c>
      <c r="G134" s="3">
        <v>698137882</v>
      </c>
      <c r="H134" s="3">
        <v>758230004</v>
      </c>
      <c r="I134" s="3">
        <v>720689641</v>
      </c>
      <c r="J134" s="3">
        <v>726027105</v>
      </c>
      <c r="K134" s="3">
        <v>717879830</v>
      </c>
      <c r="L134" s="3">
        <f>AVERAGE(Table16[[#This Row],[Control Resolving Time 1]:[Control Resolving Time 10]])</f>
        <v>721952099.39999998</v>
      </c>
      <c r="M134" s="3">
        <f>STDEV(Table16[[#This Row],[Control Resolving Time 1]:[Control Resolving Time 10]])</f>
        <v>27731536.064564873</v>
      </c>
      <c r="N134" s="3">
        <f>Table16[[#This Row],[Control Resolving Time Avg (ns)]]/1000000</f>
        <v>721.95209939999995</v>
      </c>
      <c r="O134" s="3">
        <f>Table16[[#This Row],[Control Resolving Time Sdev (ns)]]/1000000</f>
        <v>27.731536064564871</v>
      </c>
      <c r="P134" t="s">
        <v>102</v>
      </c>
      <c r="Q134" s="3">
        <v>721722206</v>
      </c>
      <c r="R134" s="3">
        <v>656556880</v>
      </c>
      <c r="S134" s="3">
        <v>642252492</v>
      </c>
      <c r="T134" s="3">
        <v>596981318</v>
      </c>
      <c r="U134" s="3">
        <v>616973595</v>
      </c>
      <c r="V134" s="3">
        <v>640999914</v>
      </c>
      <c r="W134" s="3">
        <v>624398354</v>
      </c>
      <c r="X134" s="3">
        <v>629678687</v>
      </c>
      <c r="Y134" s="3">
        <v>606479761</v>
      </c>
      <c r="Z134" s="3">
        <v>627537070</v>
      </c>
      <c r="AA134" s="3">
        <f>AVERAGE(Table16[[#This Row],[Refactored Resolving Time 1]:[Refactored Resolving Time 10]])</f>
        <v>636358027.70000005</v>
      </c>
      <c r="AB134" s="3">
        <f>STDEV(Table16[[#This Row],[Refactored Resolving Time 1]:[Refactored Resolving Time 10]])</f>
        <v>34698346.726089098</v>
      </c>
      <c r="AC134" s="3">
        <f>Table16[[#This Row],[Refactored Resolving Time Avg (ns)]]/1000000</f>
        <v>636.35802770000009</v>
      </c>
      <c r="AD134" s="3">
        <f>Table16[[#This Row],[Refactored Resolving Time Sdev (ns)]]/1000000</f>
        <v>34.698346726089099</v>
      </c>
      <c r="AE134" t="b">
        <f>IF(Table16[[#This Row],[Control Bundle]]=Table16[[#This Row],[Refactored Bundle]],TRUE,FALSE)</f>
        <v>1</v>
      </c>
      <c r="AF134">
        <f>IF(Table16[[#This Row],[Refactored Resolving Time Avg (ns)]]=-1,0,ROUND(LOG10(Table16[[#This Row],[Refactored Resolving Time Sdev (ns)]]/Table16[[#This Row],[Control Resolving Time Sdev (ns)]]),0))</f>
        <v>0</v>
      </c>
      <c r="AG134" t="b">
        <f>IF(Table16[[#This Row],[Same Sdev OoM?]]=0,TRUE,FALSE)</f>
        <v>1</v>
      </c>
      <c r="AH1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4" s="3">
        <f>Table16[[#This Row],[Control Resolving Time Avg (ms)]]-Table16[[#This Row],[Refactored Resolving Time Avg (ms)]]</f>
        <v>85.594071699999859</v>
      </c>
      <c r="AJ134" s="4">
        <f>Table16[[#This Row],[Absolute Diff?]]/Table16[[#This Row],[Control Resolving Time Avg (ms)]]</f>
        <v>0.1185592115753045</v>
      </c>
    </row>
    <row r="135" spans="1:36" x14ac:dyDescent="0.2">
      <c r="A135" t="s">
        <v>93</v>
      </c>
      <c r="B135" s="3">
        <v>768922431</v>
      </c>
      <c r="C135" s="3">
        <v>692123389</v>
      </c>
      <c r="D135" s="3">
        <v>737850209</v>
      </c>
      <c r="E135" s="3">
        <v>682575407</v>
      </c>
      <c r="F135" s="3">
        <v>712053886</v>
      </c>
      <c r="G135" s="3">
        <v>697068212</v>
      </c>
      <c r="H135" s="3">
        <v>757307858</v>
      </c>
      <c r="I135" s="3">
        <v>719696406</v>
      </c>
      <c r="J135" s="3">
        <v>725221065</v>
      </c>
      <c r="K135" s="3">
        <v>716983225</v>
      </c>
      <c r="L135" s="3">
        <f>AVERAGE(Table16[[#This Row],[Control Resolving Time 1]:[Control Resolving Time 10]])</f>
        <v>720980208.79999995</v>
      </c>
      <c r="M135" s="3">
        <f>STDEV(Table16[[#This Row],[Control Resolving Time 1]:[Control Resolving Time 10]])</f>
        <v>27683665.948265169</v>
      </c>
      <c r="N135" s="3">
        <f>Table16[[#This Row],[Control Resolving Time Avg (ns)]]/1000000</f>
        <v>720.9802087999999</v>
      </c>
      <c r="O135" s="3">
        <f>Table16[[#This Row],[Control Resolving Time Sdev (ns)]]/1000000</f>
        <v>27.683665948265169</v>
      </c>
      <c r="P135" t="s">
        <v>93</v>
      </c>
      <c r="Q135" s="3">
        <v>720712706</v>
      </c>
      <c r="R135" s="3">
        <v>655634493</v>
      </c>
      <c r="S135" s="3">
        <v>641212676</v>
      </c>
      <c r="T135" s="3">
        <v>595953701</v>
      </c>
      <c r="U135" s="3">
        <v>615687852</v>
      </c>
      <c r="V135" s="3">
        <v>640154645</v>
      </c>
      <c r="W135" s="3">
        <v>623528614</v>
      </c>
      <c r="X135" s="3">
        <v>628398840</v>
      </c>
      <c r="Y135" s="3">
        <v>605608111</v>
      </c>
      <c r="Z135" s="3">
        <v>626514230</v>
      </c>
      <c r="AA135" s="3">
        <f>AVERAGE(Table16[[#This Row],[Refactored Resolving Time 1]:[Refactored Resolving Time 10]])</f>
        <v>635340586.79999995</v>
      </c>
      <c r="AB135" s="3">
        <f>STDEV(Table16[[#This Row],[Refactored Resolving Time 1]:[Refactored Resolving Time 10]])</f>
        <v>34713253.87808951</v>
      </c>
      <c r="AC135" s="3">
        <f>Table16[[#This Row],[Refactored Resolving Time Avg (ns)]]/1000000</f>
        <v>635.34058679999998</v>
      </c>
      <c r="AD135" s="3">
        <f>Table16[[#This Row],[Refactored Resolving Time Sdev (ns)]]/1000000</f>
        <v>34.71325387808951</v>
      </c>
      <c r="AE135" t="b">
        <f>IF(Table16[[#This Row],[Control Bundle]]=Table16[[#This Row],[Refactored Bundle]],TRUE,FALSE)</f>
        <v>1</v>
      </c>
      <c r="AF135">
        <f>IF(Table16[[#This Row],[Refactored Resolving Time Avg (ns)]]=-1,0,ROUND(LOG10(Table16[[#This Row],[Refactored Resolving Time Sdev (ns)]]/Table16[[#This Row],[Control Resolving Time Sdev (ns)]]),0))</f>
        <v>0</v>
      </c>
      <c r="AG135" t="b">
        <f>IF(Table16[[#This Row],[Same Sdev OoM?]]=0,TRUE,FALSE)</f>
        <v>1</v>
      </c>
      <c r="AH1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5" s="3">
        <f>Table16[[#This Row],[Control Resolving Time Avg (ms)]]-Table16[[#This Row],[Refactored Resolving Time Avg (ms)]]</f>
        <v>85.639621999999918</v>
      </c>
      <c r="AJ135" s="4">
        <f>Table16[[#This Row],[Absolute Diff?]]/Table16[[#This Row],[Control Resolving Time Avg (ms)]]</f>
        <v>0.11878220921284176</v>
      </c>
    </row>
    <row r="136" spans="1:36" x14ac:dyDescent="0.2">
      <c r="A136" t="s">
        <v>194</v>
      </c>
      <c r="B136" s="3">
        <v>766649670</v>
      </c>
      <c r="C136" s="3">
        <v>690562215</v>
      </c>
      <c r="D136" s="3">
        <v>736528018</v>
      </c>
      <c r="E136" s="3">
        <v>681247738</v>
      </c>
      <c r="F136" s="3">
        <v>710661545</v>
      </c>
      <c r="G136" s="3">
        <v>695766720</v>
      </c>
      <c r="H136" s="3">
        <v>755832623</v>
      </c>
      <c r="I136" s="3">
        <v>718267476</v>
      </c>
      <c r="J136" s="3">
        <v>723718392</v>
      </c>
      <c r="K136" s="3">
        <v>715411576</v>
      </c>
      <c r="L136" s="3">
        <f>AVERAGE(Table16[[#This Row],[Control Resolving Time 1]:[Control Resolving Time 10]])</f>
        <v>719464597.29999995</v>
      </c>
      <c r="M136" s="3">
        <f>STDEV(Table16[[#This Row],[Control Resolving Time 1]:[Control Resolving Time 10]])</f>
        <v>27509874.4112687</v>
      </c>
      <c r="N136" s="3">
        <f>Table16[[#This Row],[Control Resolving Time Avg (ns)]]/1000000</f>
        <v>719.46459729999992</v>
      </c>
      <c r="O136" s="3">
        <f>Table16[[#This Row],[Control Resolving Time Sdev (ns)]]/1000000</f>
        <v>27.509874411268701</v>
      </c>
      <c r="P136" t="s">
        <v>194</v>
      </c>
      <c r="Q136" s="3">
        <v>715429075</v>
      </c>
      <c r="R136" s="3">
        <v>654195376</v>
      </c>
      <c r="S136" s="3">
        <v>639453677</v>
      </c>
      <c r="T136" s="3">
        <v>594748849</v>
      </c>
      <c r="U136" s="3">
        <v>614215891</v>
      </c>
      <c r="V136" s="3">
        <v>638486433</v>
      </c>
      <c r="W136" s="3">
        <v>621938268</v>
      </c>
      <c r="X136" s="3">
        <v>626811393</v>
      </c>
      <c r="Y136" s="3">
        <v>604067363</v>
      </c>
      <c r="Z136" s="3">
        <v>624763501</v>
      </c>
      <c r="AA136" s="3">
        <f>AVERAGE(Table16[[#This Row],[Refactored Resolving Time 1]:[Refactored Resolving Time 10]])</f>
        <v>633410982.60000002</v>
      </c>
      <c r="AB136" s="3">
        <f>STDEV(Table16[[#This Row],[Refactored Resolving Time 1]:[Refactored Resolving Time 10]])</f>
        <v>33657506.461388238</v>
      </c>
      <c r="AC136" s="3">
        <f>Table16[[#This Row],[Refactored Resolving Time Avg (ns)]]/1000000</f>
        <v>633.41098260000001</v>
      </c>
      <c r="AD136" s="3">
        <f>Table16[[#This Row],[Refactored Resolving Time Sdev (ns)]]/1000000</f>
        <v>33.657506461388238</v>
      </c>
      <c r="AE136" t="b">
        <f>IF(Table16[[#This Row],[Control Bundle]]=Table16[[#This Row],[Refactored Bundle]],TRUE,FALSE)</f>
        <v>1</v>
      </c>
      <c r="AF136">
        <f>IF(Table16[[#This Row],[Refactored Resolving Time Avg (ns)]]=-1,0,ROUND(LOG10(Table16[[#This Row],[Refactored Resolving Time Sdev (ns)]]/Table16[[#This Row],[Control Resolving Time Sdev (ns)]]),0))</f>
        <v>0</v>
      </c>
      <c r="AG136" t="b">
        <f>IF(Table16[[#This Row],[Same Sdev OoM?]]=0,TRUE,FALSE)</f>
        <v>1</v>
      </c>
      <c r="AH1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6" s="3">
        <f>Table16[[#This Row],[Control Resolving Time Avg (ms)]]-Table16[[#This Row],[Refactored Resolving Time Avg (ms)]]</f>
        <v>86.053614699999912</v>
      </c>
      <c r="AJ136" s="4">
        <f>Table16[[#This Row],[Absolute Diff?]]/Table16[[#This Row],[Control Resolving Time Avg (ms)]]</f>
        <v>0.1196078514814226</v>
      </c>
    </row>
    <row r="137" spans="1:36" x14ac:dyDescent="0.2">
      <c r="A137" t="s">
        <v>152</v>
      </c>
      <c r="B137" s="3">
        <v>765795279</v>
      </c>
      <c r="C137" s="3">
        <v>689562554</v>
      </c>
      <c r="D137" s="3">
        <v>735934806</v>
      </c>
      <c r="E137" s="3">
        <v>680598175</v>
      </c>
      <c r="F137" s="3">
        <v>709017783</v>
      </c>
      <c r="G137" s="3">
        <v>694987536</v>
      </c>
      <c r="H137" s="3">
        <v>755050452</v>
      </c>
      <c r="I137" s="3">
        <v>716311845</v>
      </c>
      <c r="J137" s="3">
        <v>723084512</v>
      </c>
      <c r="K137" s="3">
        <v>714550907</v>
      </c>
      <c r="L137" s="3">
        <f>AVERAGE(Table16[[#This Row],[Control Resolving Time 1]:[Control Resolving Time 10]])</f>
        <v>718489384.89999998</v>
      </c>
      <c r="M137" s="3">
        <f>STDEV(Table16[[#This Row],[Control Resolving Time 1]:[Control Resolving Time 10]])</f>
        <v>27557664.633699451</v>
      </c>
      <c r="N137" s="3">
        <f>Table16[[#This Row],[Control Resolving Time Avg (ns)]]/1000000</f>
        <v>718.4893849</v>
      </c>
      <c r="O137" s="3">
        <f>Table16[[#This Row],[Control Resolving Time Sdev (ns)]]/1000000</f>
        <v>27.557664633699449</v>
      </c>
      <c r="P137" t="s">
        <v>152</v>
      </c>
      <c r="Q137" s="3">
        <v>714270602</v>
      </c>
      <c r="R137" s="3">
        <v>653375970</v>
      </c>
      <c r="S137" s="3">
        <v>638583155</v>
      </c>
      <c r="T137" s="3">
        <v>593788069</v>
      </c>
      <c r="U137" s="3">
        <v>612713819</v>
      </c>
      <c r="V137" s="3">
        <v>637611292</v>
      </c>
      <c r="W137" s="3">
        <v>621164825</v>
      </c>
      <c r="X137" s="3">
        <v>625755044</v>
      </c>
      <c r="Y137" s="3">
        <v>603434254</v>
      </c>
      <c r="Z137" s="3">
        <v>623932109</v>
      </c>
      <c r="AA137" s="3">
        <f>AVERAGE(Table16[[#This Row],[Refactored Resolving Time 1]:[Refactored Resolving Time 10]])</f>
        <v>632462913.89999998</v>
      </c>
      <c r="AB137" s="3">
        <f>STDEV(Table16[[#This Row],[Refactored Resolving Time 1]:[Refactored Resolving Time 10]])</f>
        <v>33611617.258387417</v>
      </c>
      <c r="AC137" s="3">
        <f>Table16[[#This Row],[Refactored Resolving Time Avg (ns)]]/1000000</f>
        <v>632.46291389999999</v>
      </c>
      <c r="AD137" s="3">
        <f>Table16[[#This Row],[Refactored Resolving Time Sdev (ns)]]/1000000</f>
        <v>33.611617258387419</v>
      </c>
      <c r="AE137" t="b">
        <f>IF(Table16[[#This Row],[Control Bundle]]=Table16[[#This Row],[Refactored Bundle]],TRUE,FALSE)</f>
        <v>1</v>
      </c>
      <c r="AF137">
        <f>IF(Table16[[#This Row],[Refactored Resolving Time Avg (ns)]]=-1,0,ROUND(LOG10(Table16[[#This Row],[Refactored Resolving Time Sdev (ns)]]/Table16[[#This Row],[Control Resolving Time Sdev (ns)]]),0))</f>
        <v>0</v>
      </c>
      <c r="AG137" t="b">
        <f>IF(Table16[[#This Row],[Same Sdev OoM?]]=0,TRUE,FALSE)</f>
        <v>1</v>
      </c>
      <c r="AH1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7" s="3">
        <f>Table16[[#This Row],[Control Resolving Time Avg (ms)]]-Table16[[#This Row],[Refactored Resolving Time Avg (ms)]]</f>
        <v>86.026471000000015</v>
      </c>
      <c r="AJ137" s="4">
        <f>Table16[[#This Row],[Absolute Diff?]]/Table16[[#This Row],[Control Resolving Time Avg (ms)]]</f>
        <v>0.11973241749698676</v>
      </c>
    </row>
    <row r="138" spans="1:36" x14ac:dyDescent="0.2">
      <c r="A138" t="s">
        <v>10</v>
      </c>
      <c r="B138" s="3">
        <v>764927288</v>
      </c>
      <c r="C138" s="3">
        <v>688669713</v>
      </c>
      <c r="D138" s="3">
        <v>735324268</v>
      </c>
      <c r="E138" s="3">
        <v>679783425</v>
      </c>
      <c r="F138" s="3">
        <v>707522817</v>
      </c>
      <c r="G138" s="3">
        <v>694130297</v>
      </c>
      <c r="H138" s="3">
        <v>754252835</v>
      </c>
      <c r="I138" s="3">
        <v>715534341</v>
      </c>
      <c r="J138" s="3">
        <v>721983258</v>
      </c>
      <c r="K138" s="3">
        <v>713710888</v>
      </c>
      <c r="L138" s="3">
        <f>AVERAGE(Table16[[#This Row],[Control Resolving Time 1]:[Control Resolving Time 10]])</f>
        <v>717583913</v>
      </c>
      <c r="M138" s="3">
        <f>STDEV(Table16[[#This Row],[Control Resolving Time 1]:[Control Resolving Time 10]])</f>
        <v>27599287.647603404</v>
      </c>
      <c r="N138" s="3">
        <f>Table16[[#This Row],[Control Resolving Time Avg (ns)]]/1000000</f>
        <v>717.58391300000005</v>
      </c>
      <c r="O138" s="3">
        <f>Table16[[#This Row],[Control Resolving Time Sdev (ns)]]/1000000</f>
        <v>27.599287647603404</v>
      </c>
      <c r="P138" t="s">
        <v>10</v>
      </c>
      <c r="Q138" s="3">
        <v>713311800</v>
      </c>
      <c r="R138" s="3">
        <v>652560083</v>
      </c>
      <c r="S138" s="3">
        <v>637795669</v>
      </c>
      <c r="T138" s="3">
        <v>592940897</v>
      </c>
      <c r="U138" s="3">
        <v>611803349</v>
      </c>
      <c r="V138" s="3">
        <v>636807087</v>
      </c>
      <c r="W138" s="3">
        <v>620367607</v>
      </c>
      <c r="X138" s="3">
        <v>624840759</v>
      </c>
      <c r="Y138" s="3">
        <v>602824729</v>
      </c>
      <c r="Z138" s="3">
        <v>623178823</v>
      </c>
      <c r="AA138" s="3">
        <f>AVERAGE(Table16[[#This Row],[Refactored Resolving Time 1]:[Refactored Resolving Time 10]])</f>
        <v>631643080.29999995</v>
      </c>
      <c r="AB138" s="3">
        <f>STDEV(Table16[[#This Row],[Refactored Resolving Time 1]:[Refactored Resolving Time 10]])</f>
        <v>33563943.813826382</v>
      </c>
      <c r="AC138" s="3">
        <f>Table16[[#This Row],[Refactored Resolving Time Avg (ns)]]/1000000</f>
        <v>631.64308029999995</v>
      </c>
      <c r="AD138" s="3">
        <f>Table16[[#This Row],[Refactored Resolving Time Sdev (ns)]]/1000000</f>
        <v>33.563943813826384</v>
      </c>
      <c r="AE138" t="b">
        <f>IF(Table16[[#This Row],[Control Bundle]]=Table16[[#This Row],[Refactored Bundle]],TRUE,FALSE)</f>
        <v>1</v>
      </c>
      <c r="AF138">
        <f>IF(Table16[[#This Row],[Refactored Resolving Time Avg (ns)]]=-1,0,ROUND(LOG10(Table16[[#This Row],[Refactored Resolving Time Sdev (ns)]]/Table16[[#This Row],[Control Resolving Time Sdev (ns)]]),0))</f>
        <v>0</v>
      </c>
      <c r="AG138" t="b">
        <f>IF(Table16[[#This Row],[Same Sdev OoM?]]=0,TRUE,FALSE)</f>
        <v>1</v>
      </c>
      <c r="AH1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8" s="3">
        <f>Table16[[#This Row],[Control Resolving Time Avg (ms)]]-Table16[[#This Row],[Refactored Resolving Time Avg (ms)]]</f>
        <v>85.940832700000101</v>
      </c>
      <c r="AJ138" s="4">
        <f>Table16[[#This Row],[Absolute Diff?]]/Table16[[#This Row],[Control Resolving Time Avg (ms)]]</f>
        <v>0.11976415739409155</v>
      </c>
    </row>
    <row r="139" spans="1:36" x14ac:dyDescent="0.2">
      <c r="A139" t="s">
        <v>36</v>
      </c>
      <c r="B139" s="3">
        <v>763662345</v>
      </c>
      <c r="C139" s="3">
        <v>687835116</v>
      </c>
      <c r="D139" s="3">
        <v>734558433</v>
      </c>
      <c r="E139" s="3">
        <v>678490861</v>
      </c>
      <c r="F139" s="3">
        <v>706359839</v>
      </c>
      <c r="G139" s="3">
        <v>693166213</v>
      </c>
      <c r="H139" s="3">
        <v>753370954</v>
      </c>
      <c r="I139" s="3">
        <v>714746273</v>
      </c>
      <c r="J139" s="3">
        <v>721243065</v>
      </c>
      <c r="K139" s="3">
        <v>712686217</v>
      </c>
      <c r="L139" s="3">
        <f>AVERAGE(Table16[[#This Row],[Control Resolving Time 1]:[Control Resolving Time 10]])</f>
        <v>716611931.60000002</v>
      </c>
      <c r="M139" s="3">
        <f>STDEV(Table16[[#This Row],[Control Resolving Time 1]:[Control Resolving Time 10]])</f>
        <v>27615437.748218846</v>
      </c>
      <c r="N139" s="3">
        <f>Table16[[#This Row],[Control Resolving Time Avg (ns)]]/1000000</f>
        <v>716.61193160000005</v>
      </c>
      <c r="O139" s="3">
        <f>Table16[[#This Row],[Control Resolving Time Sdev (ns)]]/1000000</f>
        <v>27.615437748218845</v>
      </c>
      <c r="P139" t="s">
        <v>36</v>
      </c>
      <c r="Q139" s="3">
        <v>712362458</v>
      </c>
      <c r="R139" s="3">
        <v>651676670</v>
      </c>
      <c r="S139" s="3">
        <v>636749461</v>
      </c>
      <c r="T139" s="3">
        <v>591921432</v>
      </c>
      <c r="U139" s="3">
        <v>610853063</v>
      </c>
      <c r="V139" s="3">
        <v>635840453</v>
      </c>
      <c r="W139" s="3">
        <v>619467622</v>
      </c>
      <c r="X139" s="3">
        <v>623820484</v>
      </c>
      <c r="Y139" s="3">
        <v>602045442</v>
      </c>
      <c r="Z139" s="3">
        <v>622439470</v>
      </c>
      <c r="AA139" s="3">
        <f>AVERAGE(Table16[[#This Row],[Refactored Resolving Time 1]:[Refactored Resolving Time 10]])</f>
        <v>630717655.5</v>
      </c>
      <c r="AB139" s="3">
        <f>STDEV(Table16[[#This Row],[Refactored Resolving Time 1]:[Refactored Resolving Time 10]])</f>
        <v>33553087.62006459</v>
      </c>
      <c r="AC139" s="3">
        <f>Table16[[#This Row],[Refactored Resolving Time Avg (ns)]]/1000000</f>
        <v>630.71765549999998</v>
      </c>
      <c r="AD139" s="3">
        <f>Table16[[#This Row],[Refactored Resolving Time Sdev (ns)]]/1000000</f>
        <v>33.553087620064588</v>
      </c>
      <c r="AE139" t="b">
        <f>IF(Table16[[#This Row],[Control Bundle]]=Table16[[#This Row],[Refactored Bundle]],TRUE,FALSE)</f>
        <v>1</v>
      </c>
      <c r="AF139">
        <f>IF(Table16[[#This Row],[Refactored Resolving Time Avg (ns)]]=-1,0,ROUND(LOG10(Table16[[#This Row],[Refactored Resolving Time Sdev (ns)]]/Table16[[#This Row],[Control Resolving Time Sdev (ns)]]),0))</f>
        <v>0</v>
      </c>
      <c r="AG139" t="b">
        <f>IF(Table16[[#This Row],[Same Sdev OoM?]]=0,TRUE,FALSE)</f>
        <v>1</v>
      </c>
      <c r="AH1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39" s="3">
        <f>Table16[[#This Row],[Control Resolving Time Avg (ms)]]-Table16[[#This Row],[Refactored Resolving Time Avg (ms)]]</f>
        <v>85.89427610000007</v>
      </c>
      <c r="AJ139" s="4">
        <f>Table16[[#This Row],[Absolute Diff?]]/Table16[[#This Row],[Control Resolving Time Avg (ms)]]</f>
        <v>0.11986163265272663</v>
      </c>
    </row>
    <row r="140" spans="1:36" x14ac:dyDescent="0.2">
      <c r="A140" t="s">
        <v>244</v>
      </c>
      <c r="B140" s="3">
        <v>761777441</v>
      </c>
      <c r="C140" s="3">
        <v>685511458</v>
      </c>
      <c r="D140" s="3">
        <v>732808936</v>
      </c>
      <c r="E140" s="3">
        <v>676760794</v>
      </c>
      <c r="F140" s="3">
        <v>704674720</v>
      </c>
      <c r="G140" s="3">
        <v>691789202</v>
      </c>
      <c r="H140" s="3">
        <v>751972752</v>
      </c>
      <c r="I140" s="3">
        <v>713582986</v>
      </c>
      <c r="J140" s="3">
        <v>719809261</v>
      </c>
      <c r="K140" s="3">
        <v>711193453</v>
      </c>
      <c r="L140" s="3">
        <f>AVERAGE(Table16[[#This Row],[Control Resolving Time 1]:[Control Resolving Time 10]])</f>
        <v>714988100.29999995</v>
      </c>
      <c r="M140" s="3">
        <f>STDEV(Table16[[#This Row],[Control Resolving Time 1]:[Control Resolving Time 10]])</f>
        <v>27666787.98801193</v>
      </c>
      <c r="N140" s="3">
        <f>Table16[[#This Row],[Control Resolving Time Avg (ns)]]/1000000</f>
        <v>714.98810029999993</v>
      </c>
      <c r="O140" s="3">
        <f>Table16[[#This Row],[Control Resolving Time Sdev (ns)]]/1000000</f>
        <v>27.666787988011929</v>
      </c>
      <c r="P140" t="s">
        <v>244</v>
      </c>
      <c r="Q140" s="3">
        <v>710560151</v>
      </c>
      <c r="R140" s="3">
        <v>649907265</v>
      </c>
      <c r="S140" s="3">
        <v>635165788</v>
      </c>
      <c r="T140" s="3">
        <v>590222493</v>
      </c>
      <c r="U140" s="3">
        <v>609285002</v>
      </c>
      <c r="V140" s="3">
        <v>634273751</v>
      </c>
      <c r="W140" s="3">
        <v>617934052</v>
      </c>
      <c r="X140" s="3">
        <v>622003930</v>
      </c>
      <c r="Y140" s="3">
        <v>600651005</v>
      </c>
      <c r="Z140" s="3">
        <v>620538771</v>
      </c>
      <c r="AA140" s="3">
        <f>AVERAGE(Table16[[#This Row],[Refactored Resolving Time 1]:[Refactored Resolving Time 10]])</f>
        <v>629054220.79999995</v>
      </c>
      <c r="AB140" s="3">
        <f>STDEV(Table16[[#This Row],[Refactored Resolving Time 1]:[Refactored Resolving Time 10]])</f>
        <v>33489643.942902651</v>
      </c>
      <c r="AC140" s="3">
        <f>Table16[[#This Row],[Refactored Resolving Time Avg (ns)]]/1000000</f>
        <v>629.05422079999994</v>
      </c>
      <c r="AD140" s="3">
        <f>Table16[[#This Row],[Refactored Resolving Time Sdev (ns)]]/1000000</f>
        <v>33.489643942902653</v>
      </c>
      <c r="AE140" t="b">
        <f>IF(Table16[[#This Row],[Control Bundle]]=Table16[[#This Row],[Refactored Bundle]],TRUE,FALSE)</f>
        <v>1</v>
      </c>
      <c r="AF140">
        <f>IF(Table16[[#This Row],[Refactored Resolving Time Avg (ns)]]=-1,0,ROUND(LOG10(Table16[[#This Row],[Refactored Resolving Time Sdev (ns)]]/Table16[[#This Row],[Control Resolving Time Sdev (ns)]]),0))</f>
        <v>0</v>
      </c>
      <c r="AG140" t="b">
        <f>IF(Table16[[#This Row],[Same Sdev OoM?]]=0,TRUE,FALSE)</f>
        <v>1</v>
      </c>
      <c r="AH1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0" s="3">
        <f>Table16[[#This Row],[Control Resolving Time Avg (ms)]]-Table16[[#This Row],[Refactored Resolving Time Avg (ms)]]</f>
        <v>85.933879499999989</v>
      </c>
      <c r="AJ140" s="4">
        <f>Table16[[#This Row],[Absolute Diff?]]/Table16[[#This Row],[Control Resolving Time Avg (ms)]]</f>
        <v>0.12018924435797354</v>
      </c>
    </row>
    <row r="141" spans="1:36" x14ac:dyDescent="0.2">
      <c r="A141" t="s">
        <v>368</v>
      </c>
      <c r="B141" s="3">
        <v>762705031</v>
      </c>
      <c r="C141" s="3">
        <v>686238425</v>
      </c>
      <c r="D141" s="3">
        <v>733851517</v>
      </c>
      <c r="E141" s="3">
        <v>677609734</v>
      </c>
      <c r="F141" s="3">
        <v>705498150</v>
      </c>
      <c r="G141" s="3">
        <v>692490549</v>
      </c>
      <c r="H141" s="3">
        <v>752694354</v>
      </c>
      <c r="I141" s="3">
        <v>714173956</v>
      </c>
      <c r="J141" s="3">
        <v>720606707</v>
      </c>
      <c r="K141" s="3">
        <v>711981124</v>
      </c>
      <c r="L141" s="3">
        <f>AVERAGE(Table16[[#This Row],[Control Resolving Time 1]:[Control Resolving Time 10]])</f>
        <v>715784954.70000005</v>
      </c>
      <c r="M141" s="3">
        <f>STDEV(Table16[[#This Row],[Control Resolving Time 1]:[Control Resolving Time 10]])</f>
        <v>27707408.377005696</v>
      </c>
      <c r="N141" s="3">
        <f>Table16[[#This Row],[Control Resolving Time Avg (ns)]]/1000000</f>
        <v>715.78495470000007</v>
      </c>
      <c r="O141" s="3">
        <f>Table16[[#This Row],[Control Resolving Time Sdev (ns)]]/1000000</f>
        <v>27.707408377005695</v>
      </c>
      <c r="P141" t="s">
        <v>368</v>
      </c>
      <c r="Q141" s="3">
        <v>711553921</v>
      </c>
      <c r="R141" s="3">
        <v>650867806</v>
      </c>
      <c r="S141" s="3">
        <v>635989078</v>
      </c>
      <c r="T141" s="3">
        <v>591134456</v>
      </c>
      <c r="U141" s="3">
        <v>610073401</v>
      </c>
      <c r="V141" s="3">
        <v>635043915</v>
      </c>
      <c r="W141" s="3">
        <v>618710801</v>
      </c>
      <c r="X141" s="3">
        <v>622893526</v>
      </c>
      <c r="Y141" s="3">
        <v>601453546</v>
      </c>
      <c r="Z141" s="3">
        <v>621458556</v>
      </c>
      <c r="AA141" s="3">
        <f>AVERAGE(Table16[[#This Row],[Refactored Resolving Time 1]:[Refactored Resolving Time 10]])</f>
        <v>629917900.60000002</v>
      </c>
      <c r="AB141" s="3">
        <f>STDEV(Table16[[#This Row],[Refactored Resolving Time 1]:[Refactored Resolving Time 10]])</f>
        <v>33534649.137383342</v>
      </c>
      <c r="AC141" s="3">
        <f>Table16[[#This Row],[Refactored Resolving Time Avg (ns)]]/1000000</f>
        <v>629.91790060000005</v>
      </c>
      <c r="AD141" s="3">
        <f>Table16[[#This Row],[Refactored Resolving Time Sdev (ns)]]/1000000</f>
        <v>33.53464913738334</v>
      </c>
      <c r="AE141" t="b">
        <f>IF(Table16[[#This Row],[Control Bundle]]=Table16[[#This Row],[Refactored Bundle]],TRUE,FALSE)</f>
        <v>1</v>
      </c>
      <c r="AF141">
        <f>IF(Table16[[#This Row],[Refactored Resolving Time Avg (ns)]]=-1,0,ROUND(LOG10(Table16[[#This Row],[Refactored Resolving Time Sdev (ns)]]/Table16[[#This Row],[Control Resolving Time Sdev (ns)]]),0))</f>
        <v>0</v>
      </c>
      <c r="AG141" t="b">
        <f>IF(Table16[[#This Row],[Same Sdev OoM?]]=0,TRUE,FALSE)</f>
        <v>1</v>
      </c>
      <c r="AH1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1" s="3">
        <f>Table16[[#This Row],[Control Resolving Time Avg (ms)]]-Table16[[#This Row],[Refactored Resolving Time Avg (ms)]]</f>
        <v>85.867054100000018</v>
      </c>
      <c r="AJ141" s="4">
        <f>Table16[[#This Row],[Absolute Diff?]]/Table16[[#This Row],[Control Resolving Time Avg (ms)]]</f>
        <v>0.11996208293591283</v>
      </c>
    </row>
    <row r="142" spans="1:36" x14ac:dyDescent="0.2">
      <c r="A142" t="s">
        <v>266</v>
      </c>
      <c r="B142" s="3">
        <v>748852511</v>
      </c>
      <c r="C142" s="3">
        <v>675854519</v>
      </c>
      <c r="D142" s="3">
        <v>722157230</v>
      </c>
      <c r="E142" s="3">
        <v>664496348</v>
      </c>
      <c r="F142" s="3">
        <v>691448001</v>
      </c>
      <c r="G142" s="3">
        <v>681544968</v>
      </c>
      <c r="H142" s="3">
        <v>737779101</v>
      </c>
      <c r="I142" s="3">
        <v>700447074</v>
      </c>
      <c r="J142" s="3">
        <v>707490626</v>
      </c>
      <c r="K142" s="3">
        <v>698233737</v>
      </c>
      <c r="L142" s="3">
        <f>AVERAGE(Table16[[#This Row],[Control Resolving Time 1]:[Control Resolving Time 10]])</f>
        <v>702830411.5</v>
      </c>
      <c r="M142" s="3">
        <f>STDEV(Table16[[#This Row],[Control Resolving Time 1]:[Control Resolving Time 10]])</f>
        <v>26959488.828707643</v>
      </c>
      <c r="N142" s="3">
        <f>Table16[[#This Row],[Control Resolving Time Avg (ns)]]/1000000</f>
        <v>702.83041149999997</v>
      </c>
      <c r="O142" s="3">
        <f>Table16[[#This Row],[Control Resolving Time Sdev (ns)]]/1000000</f>
        <v>26.959488828707642</v>
      </c>
      <c r="P142" t="s">
        <v>266</v>
      </c>
      <c r="Q142" s="3">
        <v>695930199</v>
      </c>
      <c r="R142" s="3">
        <v>637081373</v>
      </c>
      <c r="S142" s="3">
        <v>624518810</v>
      </c>
      <c r="T142" s="3">
        <v>578370129</v>
      </c>
      <c r="U142" s="3">
        <v>596681707</v>
      </c>
      <c r="V142" s="3">
        <v>621643674</v>
      </c>
      <c r="W142" s="3">
        <v>605690011</v>
      </c>
      <c r="X142" s="3">
        <v>607388993</v>
      </c>
      <c r="Y142" s="3">
        <v>585634840</v>
      </c>
      <c r="Z142" s="3">
        <v>605522383</v>
      </c>
      <c r="AA142" s="3">
        <f>AVERAGE(Table16[[#This Row],[Refactored Resolving Time 1]:[Refactored Resolving Time 10]])</f>
        <v>615846211.89999998</v>
      </c>
      <c r="AB142" s="3">
        <f>STDEV(Table16[[#This Row],[Refactored Resolving Time 1]:[Refactored Resolving Time 10]])</f>
        <v>33231374.102146033</v>
      </c>
      <c r="AC142" s="3">
        <f>Table16[[#This Row],[Refactored Resolving Time Avg (ns)]]/1000000</f>
        <v>615.84621189999996</v>
      </c>
      <c r="AD142" s="3">
        <f>Table16[[#This Row],[Refactored Resolving Time Sdev (ns)]]/1000000</f>
        <v>33.231374102146034</v>
      </c>
      <c r="AE142" t="b">
        <f>IF(Table16[[#This Row],[Control Bundle]]=Table16[[#This Row],[Refactored Bundle]],TRUE,FALSE)</f>
        <v>1</v>
      </c>
      <c r="AF142">
        <f>IF(Table16[[#This Row],[Refactored Resolving Time Avg (ns)]]=-1,0,ROUND(LOG10(Table16[[#This Row],[Refactored Resolving Time Sdev (ns)]]/Table16[[#This Row],[Control Resolving Time Sdev (ns)]]),0))</f>
        <v>0</v>
      </c>
      <c r="AG142" t="b">
        <f>IF(Table16[[#This Row],[Same Sdev OoM?]]=0,TRUE,FALSE)</f>
        <v>1</v>
      </c>
      <c r="AH1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2" s="3">
        <f>Table16[[#This Row],[Control Resolving Time Avg (ms)]]-Table16[[#This Row],[Refactored Resolving Time Avg (ms)]]</f>
        <v>86.984199600000011</v>
      </c>
      <c r="AJ142" s="4">
        <f>Table16[[#This Row],[Absolute Diff?]]/Table16[[#This Row],[Control Resolving Time Avg (ms)]]</f>
        <v>0.12376271455635499</v>
      </c>
    </row>
    <row r="143" spans="1:36" x14ac:dyDescent="0.2">
      <c r="A143" t="s">
        <v>143</v>
      </c>
      <c r="B143" s="3">
        <v>761012529</v>
      </c>
      <c r="C143" s="3">
        <v>684945937</v>
      </c>
      <c r="D143" s="3">
        <v>732117841</v>
      </c>
      <c r="E143" s="3">
        <v>675989308</v>
      </c>
      <c r="F143" s="3">
        <v>703902428</v>
      </c>
      <c r="G143" s="3">
        <v>691218318</v>
      </c>
      <c r="H143" s="3">
        <v>751191928</v>
      </c>
      <c r="I143" s="3">
        <v>713093997</v>
      </c>
      <c r="J143" s="3">
        <v>719158848</v>
      </c>
      <c r="K143" s="3">
        <v>710475366</v>
      </c>
      <c r="L143" s="3">
        <f>AVERAGE(Table16[[#This Row],[Control Resolving Time 1]:[Control Resolving Time 10]])</f>
        <v>714310650</v>
      </c>
      <c r="M143" s="3">
        <f>STDEV(Table16[[#This Row],[Control Resolving Time 1]:[Control Resolving Time 10]])</f>
        <v>27629459.71389861</v>
      </c>
      <c r="N143" s="3">
        <f>Table16[[#This Row],[Control Resolving Time Avg (ns)]]/1000000</f>
        <v>714.31065000000001</v>
      </c>
      <c r="O143" s="3">
        <f>Table16[[#This Row],[Control Resolving Time Sdev (ns)]]/1000000</f>
        <v>27.629459713898612</v>
      </c>
      <c r="P143" t="s">
        <v>143</v>
      </c>
      <c r="Q143" s="3">
        <v>709646191</v>
      </c>
      <c r="R143" s="3">
        <v>649128244</v>
      </c>
      <c r="S143" s="3">
        <v>634630963</v>
      </c>
      <c r="T143" s="3">
        <v>589542000</v>
      </c>
      <c r="U143" s="3">
        <v>608646967</v>
      </c>
      <c r="V143" s="3">
        <v>633475260</v>
      </c>
      <c r="W143" s="3">
        <v>617382429</v>
      </c>
      <c r="X143" s="3">
        <v>620908055</v>
      </c>
      <c r="Y143" s="3">
        <v>599868308</v>
      </c>
      <c r="Z143" s="3">
        <v>619695486</v>
      </c>
      <c r="AA143" s="3">
        <f>AVERAGE(Table16[[#This Row],[Refactored Resolving Time 1]:[Refactored Resolving Time 10]])</f>
        <v>628292390.29999995</v>
      </c>
      <c r="AB143" s="3">
        <f>STDEV(Table16[[#This Row],[Refactored Resolving Time 1]:[Refactored Resolving Time 10]])</f>
        <v>33437403.568314299</v>
      </c>
      <c r="AC143" s="3">
        <f>Table16[[#This Row],[Refactored Resolving Time Avg (ns)]]/1000000</f>
        <v>628.29239029999997</v>
      </c>
      <c r="AD143" s="3">
        <f>Table16[[#This Row],[Refactored Resolving Time Sdev (ns)]]/1000000</f>
        <v>33.437403568314302</v>
      </c>
      <c r="AE143" t="b">
        <f>IF(Table16[[#This Row],[Control Bundle]]=Table16[[#This Row],[Refactored Bundle]],TRUE,FALSE)</f>
        <v>1</v>
      </c>
      <c r="AF143">
        <f>IF(Table16[[#This Row],[Refactored Resolving Time Avg (ns)]]=-1,0,ROUND(LOG10(Table16[[#This Row],[Refactored Resolving Time Sdev (ns)]]/Table16[[#This Row],[Control Resolving Time Sdev (ns)]]),0))</f>
        <v>0</v>
      </c>
      <c r="AG143" t="b">
        <f>IF(Table16[[#This Row],[Same Sdev OoM?]]=0,TRUE,FALSE)</f>
        <v>1</v>
      </c>
      <c r="AH1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43" s="3">
        <f>Table16[[#This Row],[Control Resolving Time Avg (ms)]]-Table16[[#This Row],[Refactored Resolving Time Avg (ms)]]</f>
        <v>86.018259700000044</v>
      </c>
      <c r="AJ143" s="4">
        <f>Table16[[#This Row],[Absolute Diff?]]/Table16[[#This Row],[Control Resolving Time Avg (ms)]]</f>
        <v>0.12042135967033397</v>
      </c>
    </row>
    <row r="144" spans="1:36" x14ac:dyDescent="0.2">
      <c r="A144" t="s">
        <v>249</v>
      </c>
      <c r="B144" s="3">
        <v>-1</v>
      </c>
      <c r="C144" s="3">
        <v>-1</v>
      </c>
      <c r="D144" s="3">
        <v>-1</v>
      </c>
      <c r="E144" s="3">
        <v>-1</v>
      </c>
      <c r="F144" s="3">
        <v>-1</v>
      </c>
      <c r="G144" s="3">
        <v>-1</v>
      </c>
      <c r="H144" s="3">
        <v>-1</v>
      </c>
      <c r="I144" s="3">
        <v>-1</v>
      </c>
      <c r="J144" s="3">
        <v>-1</v>
      </c>
      <c r="K144" s="3">
        <v>-1</v>
      </c>
      <c r="L144" s="3">
        <f>AVERAGE(Table16[[#This Row],[Control Resolving Time 1]:[Control Resolving Time 10]])</f>
        <v>-1</v>
      </c>
      <c r="M144" s="3">
        <f>STDEV(Table16[[#This Row],[Control Resolving Time 1]:[Control Resolving Time 10]])</f>
        <v>0</v>
      </c>
      <c r="N144" s="3">
        <f>Table16[[#This Row],[Control Resolving Time Avg (ns)]]/1000000</f>
        <v>-9.9999999999999995E-7</v>
      </c>
      <c r="O144" s="3">
        <f>Table16[[#This Row],[Control Resolving Time Sdev (ns)]]/1000000</f>
        <v>0</v>
      </c>
      <c r="P144" t="s">
        <v>249</v>
      </c>
      <c r="Q144" s="3">
        <v>-1</v>
      </c>
      <c r="R144" s="3">
        <v>-1</v>
      </c>
      <c r="S144" s="3">
        <v>-1</v>
      </c>
      <c r="T144" s="3">
        <v>-1</v>
      </c>
      <c r="U144" s="3">
        <v>-1</v>
      </c>
      <c r="V144" s="3">
        <v>-1</v>
      </c>
      <c r="W144" s="3">
        <v>-1</v>
      </c>
      <c r="X144" s="3">
        <v>-1</v>
      </c>
      <c r="Y144" s="3">
        <v>-1</v>
      </c>
      <c r="Z144" s="3">
        <v>-1</v>
      </c>
      <c r="AA144" s="3">
        <f>AVERAGE(Table16[[#This Row],[Refactored Resolving Time 1]:[Refactored Resolving Time 10]])</f>
        <v>-1</v>
      </c>
      <c r="AB144" s="3">
        <f>STDEV(Table16[[#This Row],[Refactored Resolving Time 1]:[Refactored Resolving Time 10]])</f>
        <v>0</v>
      </c>
      <c r="AC144" s="3">
        <f>Table16[[#This Row],[Refactored Resolving Time Avg (ns)]]/1000000</f>
        <v>-9.9999999999999995E-7</v>
      </c>
      <c r="AD144" s="3">
        <f>Table16[[#This Row],[Refactored Resolving Time Sdev (ns)]]/1000000</f>
        <v>0</v>
      </c>
      <c r="AE144" t="b">
        <f>IF(Table16[[#This Row],[Control Bundle]]=Table16[[#This Row],[Refactored Bundle]],TRUE,FALSE)</f>
        <v>1</v>
      </c>
      <c r="AF144">
        <f>IF(Table16[[#This Row],[Refactored Resolving Time Avg (ns)]]=-1,0,ROUND(LOG10(Table16[[#This Row],[Refactored Resolving Time Sdev (ns)]]/Table16[[#This Row],[Control Resolving Time Sdev (ns)]]),0))</f>
        <v>0</v>
      </c>
      <c r="AG144" t="b">
        <f>IF(Table16[[#This Row],[Same Sdev OoM?]]=0,TRUE,FALSE)</f>
        <v>1</v>
      </c>
      <c r="AH1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4" s="3">
        <f>Table16[[#This Row],[Control Resolving Time Avg (ms)]]-Table16[[#This Row],[Refactored Resolving Time Avg (ms)]]</f>
        <v>0</v>
      </c>
      <c r="AJ144" s="4">
        <f>Table16[[#This Row],[Absolute Diff?]]/Table16[[#This Row],[Control Resolving Time Avg (ms)]]</f>
        <v>0</v>
      </c>
    </row>
    <row r="145" spans="1:36" x14ac:dyDescent="0.2">
      <c r="A145" t="s">
        <v>239</v>
      </c>
      <c r="B145" s="3">
        <v>-1</v>
      </c>
      <c r="C145" s="3">
        <v>-1</v>
      </c>
      <c r="D145" s="3">
        <v>-1</v>
      </c>
      <c r="E145" s="3">
        <v>-1</v>
      </c>
      <c r="F145" s="3">
        <v>-1</v>
      </c>
      <c r="G145" s="3">
        <v>-1</v>
      </c>
      <c r="H145" s="3">
        <v>-1</v>
      </c>
      <c r="I145" s="3">
        <v>-1</v>
      </c>
      <c r="J145" s="3">
        <v>-1</v>
      </c>
      <c r="K145" s="3">
        <v>-1</v>
      </c>
      <c r="L145" s="3">
        <f>AVERAGE(Table16[[#This Row],[Control Resolving Time 1]:[Control Resolving Time 10]])</f>
        <v>-1</v>
      </c>
      <c r="M145" s="3">
        <f>STDEV(Table16[[#This Row],[Control Resolving Time 1]:[Control Resolving Time 10]])</f>
        <v>0</v>
      </c>
      <c r="N145" s="3">
        <f>Table16[[#This Row],[Control Resolving Time Avg (ns)]]/1000000</f>
        <v>-9.9999999999999995E-7</v>
      </c>
      <c r="O145" s="3">
        <f>Table16[[#This Row],[Control Resolving Time Sdev (ns)]]/1000000</f>
        <v>0</v>
      </c>
      <c r="P145" t="s">
        <v>239</v>
      </c>
      <c r="Q145" s="3">
        <v>-1</v>
      </c>
      <c r="R145" s="3">
        <v>-1</v>
      </c>
      <c r="S145" s="3">
        <v>-1</v>
      </c>
      <c r="T145" s="3">
        <v>-1</v>
      </c>
      <c r="U145" s="3">
        <v>-1</v>
      </c>
      <c r="V145" s="3">
        <v>-1</v>
      </c>
      <c r="W145" s="3">
        <v>-1</v>
      </c>
      <c r="X145" s="3">
        <v>-1</v>
      </c>
      <c r="Y145" s="3">
        <v>-1</v>
      </c>
      <c r="Z145" s="3">
        <v>-1</v>
      </c>
      <c r="AA145" s="3">
        <f>AVERAGE(Table16[[#This Row],[Refactored Resolving Time 1]:[Refactored Resolving Time 10]])</f>
        <v>-1</v>
      </c>
      <c r="AB145" s="3">
        <f>STDEV(Table16[[#This Row],[Refactored Resolving Time 1]:[Refactored Resolving Time 10]])</f>
        <v>0</v>
      </c>
      <c r="AC145" s="3">
        <f>Table16[[#This Row],[Refactored Resolving Time Avg (ns)]]/1000000</f>
        <v>-9.9999999999999995E-7</v>
      </c>
      <c r="AD145" s="3">
        <f>Table16[[#This Row],[Refactored Resolving Time Sdev (ns)]]/1000000</f>
        <v>0</v>
      </c>
      <c r="AE145" t="b">
        <f>IF(Table16[[#This Row],[Control Bundle]]=Table16[[#This Row],[Refactored Bundle]],TRUE,FALSE)</f>
        <v>1</v>
      </c>
      <c r="AF145">
        <f>IF(Table16[[#This Row],[Refactored Resolving Time Avg (ns)]]=-1,0,ROUND(LOG10(Table16[[#This Row],[Refactored Resolving Time Sdev (ns)]]/Table16[[#This Row],[Control Resolving Time Sdev (ns)]]),0))</f>
        <v>0</v>
      </c>
      <c r="AG145" t="b">
        <f>IF(Table16[[#This Row],[Same Sdev OoM?]]=0,TRUE,FALSE)</f>
        <v>1</v>
      </c>
      <c r="AH1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5" s="5">
        <f>Table16[[#This Row],[Control Resolving Time Avg (ms)]]-Table16[[#This Row],[Refactored Resolving Time Avg (ms)]]</f>
        <v>0</v>
      </c>
      <c r="AJ145" s="6">
        <f>Table16[[#This Row],[Absolute Diff?]]/Table16[[#This Row],[Control Resolving Time Avg (ms)]]</f>
        <v>0</v>
      </c>
    </row>
    <row r="146" spans="1:36" x14ac:dyDescent="0.2">
      <c r="A146" t="s">
        <v>287</v>
      </c>
      <c r="B146" s="3">
        <v>-1</v>
      </c>
      <c r="C146" s="3">
        <v>-1</v>
      </c>
      <c r="D146" s="3">
        <v>-1</v>
      </c>
      <c r="E146" s="3">
        <v>-1</v>
      </c>
      <c r="F146" s="3">
        <v>-1</v>
      </c>
      <c r="G146" s="3">
        <v>-1</v>
      </c>
      <c r="H146" s="3">
        <v>-1</v>
      </c>
      <c r="I146" s="3">
        <v>-1</v>
      </c>
      <c r="J146" s="3">
        <v>-1</v>
      </c>
      <c r="K146" s="3">
        <v>-1</v>
      </c>
      <c r="L146" s="3">
        <f>AVERAGE(Table16[[#This Row],[Control Resolving Time 1]:[Control Resolving Time 10]])</f>
        <v>-1</v>
      </c>
      <c r="M146" s="3">
        <f>STDEV(Table16[[#This Row],[Control Resolving Time 1]:[Control Resolving Time 10]])</f>
        <v>0</v>
      </c>
      <c r="N146" s="3">
        <f>Table16[[#This Row],[Control Resolving Time Avg (ns)]]/1000000</f>
        <v>-9.9999999999999995E-7</v>
      </c>
      <c r="O146" s="3">
        <f>Table16[[#This Row],[Control Resolving Time Sdev (ns)]]/1000000</f>
        <v>0</v>
      </c>
      <c r="P146" t="s">
        <v>287</v>
      </c>
      <c r="Q146" s="3">
        <v>-1</v>
      </c>
      <c r="R146" s="3">
        <v>-1</v>
      </c>
      <c r="S146" s="3">
        <v>-1</v>
      </c>
      <c r="T146" s="3">
        <v>-1</v>
      </c>
      <c r="U146" s="3">
        <v>-1</v>
      </c>
      <c r="V146" s="3">
        <v>-1</v>
      </c>
      <c r="W146" s="3">
        <v>-1</v>
      </c>
      <c r="X146" s="3">
        <v>-1</v>
      </c>
      <c r="Y146" s="3">
        <v>-1</v>
      </c>
      <c r="Z146" s="3">
        <v>-1</v>
      </c>
      <c r="AA146" s="3">
        <f>AVERAGE(Table16[[#This Row],[Refactored Resolving Time 1]:[Refactored Resolving Time 10]])</f>
        <v>-1</v>
      </c>
      <c r="AB146" s="3">
        <f>STDEV(Table16[[#This Row],[Refactored Resolving Time 1]:[Refactored Resolving Time 10]])</f>
        <v>0</v>
      </c>
      <c r="AC146" s="3">
        <f>Table16[[#This Row],[Refactored Resolving Time Avg (ns)]]/1000000</f>
        <v>-9.9999999999999995E-7</v>
      </c>
      <c r="AD146" s="3">
        <f>Table16[[#This Row],[Refactored Resolving Time Sdev (ns)]]/1000000</f>
        <v>0</v>
      </c>
      <c r="AE146" t="b">
        <f>IF(Table16[[#This Row],[Control Bundle]]=Table16[[#This Row],[Refactored Bundle]],TRUE,FALSE)</f>
        <v>1</v>
      </c>
      <c r="AF146">
        <f>IF(Table16[[#This Row],[Refactored Resolving Time Avg (ns)]]=-1,0,ROUND(LOG10(Table16[[#This Row],[Refactored Resolving Time Sdev (ns)]]/Table16[[#This Row],[Control Resolving Time Sdev (ns)]]),0))</f>
        <v>0</v>
      </c>
      <c r="AG146" t="b">
        <f>IF(Table16[[#This Row],[Same Sdev OoM?]]=0,TRUE,FALSE)</f>
        <v>1</v>
      </c>
      <c r="AH1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6" s="3">
        <f>Table16[[#This Row],[Control Resolving Time Avg (ms)]]-Table16[[#This Row],[Refactored Resolving Time Avg (ms)]]</f>
        <v>0</v>
      </c>
      <c r="AJ146" s="4">
        <f>Table16[[#This Row],[Absolute Diff?]]/Table16[[#This Row],[Control Resolving Time Avg (ms)]]</f>
        <v>0</v>
      </c>
    </row>
    <row r="147" spans="1:36" x14ac:dyDescent="0.2">
      <c r="A147" t="s">
        <v>281</v>
      </c>
      <c r="B147" s="3">
        <v>-1</v>
      </c>
      <c r="C147" s="3">
        <v>-1</v>
      </c>
      <c r="D147" s="3">
        <v>-1</v>
      </c>
      <c r="E147" s="3">
        <v>-1</v>
      </c>
      <c r="F147" s="3">
        <v>-1</v>
      </c>
      <c r="G147" s="3">
        <v>-1</v>
      </c>
      <c r="H147" s="3">
        <v>-1</v>
      </c>
      <c r="I147" s="3">
        <v>-1</v>
      </c>
      <c r="J147" s="3">
        <v>-1</v>
      </c>
      <c r="K147" s="3">
        <v>-1</v>
      </c>
      <c r="L147" s="3">
        <f>AVERAGE(Table16[[#This Row],[Control Resolving Time 1]:[Control Resolving Time 10]])</f>
        <v>-1</v>
      </c>
      <c r="M147" s="3">
        <f>STDEV(Table16[[#This Row],[Control Resolving Time 1]:[Control Resolving Time 10]])</f>
        <v>0</v>
      </c>
      <c r="N147" s="3">
        <f>Table16[[#This Row],[Control Resolving Time Avg (ns)]]/1000000</f>
        <v>-9.9999999999999995E-7</v>
      </c>
      <c r="O147" s="3">
        <f>Table16[[#This Row],[Control Resolving Time Sdev (ns)]]/1000000</f>
        <v>0</v>
      </c>
      <c r="P147" t="s">
        <v>281</v>
      </c>
      <c r="Q147" s="3">
        <v>-1</v>
      </c>
      <c r="R147" s="3">
        <v>-1</v>
      </c>
      <c r="S147" s="3">
        <v>-1</v>
      </c>
      <c r="T147" s="3">
        <v>-1</v>
      </c>
      <c r="U147" s="3">
        <v>-1</v>
      </c>
      <c r="V147" s="3">
        <v>-1</v>
      </c>
      <c r="W147" s="3">
        <v>-1</v>
      </c>
      <c r="X147" s="3">
        <v>-1</v>
      </c>
      <c r="Y147" s="3">
        <v>-1</v>
      </c>
      <c r="Z147" s="3">
        <v>-1</v>
      </c>
      <c r="AA147" s="3">
        <f>AVERAGE(Table16[[#This Row],[Refactored Resolving Time 1]:[Refactored Resolving Time 10]])</f>
        <v>-1</v>
      </c>
      <c r="AB147" s="3">
        <f>STDEV(Table16[[#This Row],[Refactored Resolving Time 1]:[Refactored Resolving Time 10]])</f>
        <v>0</v>
      </c>
      <c r="AC147" s="3">
        <f>Table16[[#This Row],[Refactored Resolving Time Avg (ns)]]/1000000</f>
        <v>-9.9999999999999995E-7</v>
      </c>
      <c r="AD147" s="3">
        <f>Table16[[#This Row],[Refactored Resolving Time Sdev (ns)]]/1000000</f>
        <v>0</v>
      </c>
      <c r="AE147" t="b">
        <f>IF(Table16[[#This Row],[Control Bundle]]=Table16[[#This Row],[Refactored Bundle]],TRUE,FALSE)</f>
        <v>1</v>
      </c>
      <c r="AF147">
        <f>IF(Table16[[#This Row],[Refactored Resolving Time Avg (ns)]]=-1,0,ROUND(LOG10(Table16[[#This Row],[Refactored Resolving Time Sdev (ns)]]/Table16[[#This Row],[Control Resolving Time Sdev (ns)]]),0))</f>
        <v>0</v>
      </c>
      <c r="AG147" t="b">
        <f>IF(Table16[[#This Row],[Same Sdev OoM?]]=0,TRUE,FALSE)</f>
        <v>1</v>
      </c>
      <c r="AH1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7" s="5">
        <f>Table16[[#This Row],[Control Resolving Time Avg (ms)]]-Table16[[#This Row],[Refactored Resolving Time Avg (ms)]]</f>
        <v>0</v>
      </c>
      <c r="AJ147" s="6">
        <f>Table16[[#This Row],[Absolute Diff?]]/Table16[[#This Row],[Control Resolving Time Avg (ms)]]</f>
        <v>0</v>
      </c>
    </row>
    <row r="148" spans="1:36" x14ac:dyDescent="0.2">
      <c r="A148" t="s">
        <v>139</v>
      </c>
      <c r="B148" s="3">
        <v>-1</v>
      </c>
      <c r="C148" s="3">
        <v>-1</v>
      </c>
      <c r="D148" s="3">
        <v>-1</v>
      </c>
      <c r="E148" s="3">
        <v>-1</v>
      </c>
      <c r="F148" s="3">
        <v>-1</v>
      </c>
      <c r="G148" s="3">
        <v>-1</v>
      </c>
      <c r="H148" s="3">
        <v>-1</v>
      </c>
      <c r="I148" s="3">
        <v>-1</v>
      </c>
      <c r="J148" s="3">
        <v>-1</v>
      </c>
      <c r="K148" s="3">
        <v>-1</v>
      </c>
      <c r="L148" s="3">
        <f>AVERAGE(Table16[[#This Row],[Control Resolving Time 1]:[Control Resolving Time 10]])</f>
        <v>-1</v>
      </c>
      <c r="M148" s="3">
        <f>STDEV(Table16[[#This Row],[Control Resolving Time 1]:[Control Resolving Time 10]])</f>
        <v>0</v>
      </c>
      <c r="N148" s="3">
        <f>Table16[[#This Row],[Control Resolving Time Avg (ns)]]/1000000</f>
        <v>-9.9999999999999995E-7</v>
      </c>
      <c r="O148" s="3">
        <f>Table16[[#This Row],[Control Resolving Time Sdev (ns)]]/1000000</f>
        <v>0</v>
      </c>
      <c r="P148" t="s">
        <v>139</v>
      </c>
      <c r="Q148" s="3">
        <v>-1</v>
      </c>
      <c r="R148" s="3">
        <v>-1</v>
      </c>
      <c r="S148" s="3">
        <v>-1</v>
      </c>
      <c r="T148" s="3">
        <v>-1</v>
      </c>
      <c r="U148" s="3">
        <v>-1</v>
      </c>
      <c r="V148" s="3">
        <v>-1</v>
      </c>
      <c r="W148" s="3">
        <v>-1</v>
      </c>
      <c r="X148" s="3">
        <v>-1</v>
      </c>
      <c r="Y148" s="3">
        <v>-1</v>
      </c>
      <c r="Z148" s="3">
        <v>-1</v>
      </c>
      <c r="AA148" s="3">
        <f>AVERAGE(Table16[[#This Row],[Refactored Resolving Time 1]:[Refactored Resolving Time 10]])</f>
        <v>-1</v>
      </c>
      <c r="AB148" s="3">
        <f>STDEV(Table16[[#This Row],[Refactored Resolving Time 1]:[Refactored Resolving Time 10]])</f>
        <v>0</v>
      </c>
      <c r="AC148" s="3">
        <f>Table16[[#This Row],[Refactored Resolving Time Avg (ns)]]/1000000</f>
        <v>-9.9999999999999995E-7</v>
      </c>
      <c r="AD148" s="3">
        <f>Table16[[#This Row],[Refactored Resolving Time Sdev (ns)]]/1000000</f>
        <v>0</v>
      </c>
      <c r="AE148" t="b">
        <f>IF(Table16[[#This Row],[Control Bundle]]=Table16[[#This Row],[Refactored Bundle]],TRUE,FALSE)</f>
        <v>1</v>
      </c>
      <c r="AF148">
        <f>IF(Table16[[#This Row],[Refactored Resolving Time Avg (ns)]]=-1,0,ROUND(LOG10(Table16[[#This Row],[Refactored Resolving Time Sdev (ns)]]/Table16[[#This Row],[Control Resolving Time Sdev (ns)]]),0))</f>
        <v>0</v>
      </c>
      <c r="AG148" t="b">
        <f>IF(Table16[[#This Row],[Same Sdev OoM?]]=0,TRUE,FALSE)</f>
        <v>1</v>
      </c>
      <c r="AH1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8" s="3">
        <f>Table16[[#This Row],[Control Resolving Time Avg (ms)]]-Table16[[#This Row],[Refactored Resolving Time Avg (ms)]]</f>
        <v>0</v>
      </c>
      <c r="AJ148" s="4">
        <f>Table16[[#This Row],[Absolute Diff?]]/Table16[[#This Row],[Control Resolving Time Avg (ms)]]</f>
        <v>0</v>
      </c>
    </row>
    <row r="149" spans="1:36" x14ac:dyDescent="0.2">
      <c r="A149" t="s">
        <v>330</v>
      </c>
      <c r="B149" s="3">
        <v>-1</v>
      </c>
      <c r="C149" s="3">
        <v>-1</v>
      </c>
      <c r="D149" s="3">
        <v>-1</v>
      </c>
      <c r="E149" s="3">
        <v>-1</v>
      </c>
      <c r="F149" s="3">
        <v>-1</v>
      </c>
      <c r="G149" s="3">
        <v>-1</v>
      </c>
      <c r="H149" s="3">
        <v>-1</v>
      </c>
      <c r="I149" s="3">
        <v>-1</v>
      </c>
      <c r="J149" s="3">
        <v>-1</v>
      </c>
      <c r="K149" s="3">
        <v>-1</v>
      </c>
      <c r="L149" s="3">
        <f>AVERAGE(Table16[[#This Row],[Control Resolving Time 1]:[Control Resolving Time 10]])</f>
        <v>-1</v>
      </c>
      <c r="M149" s="3">
        <f>STDEV(Table16[[#This Row],[Control Resolving Time 1]:[Control Resolving Time 10]])</f>
        <v>0</v>
      </c>
      <c r="N149" s="3">
        <f>Table16[[#This Row],[Control Resolving Time Avg (ns)]]/1000000</f>
        <v>-9.9999999999999995E-7</v>
      </c>
      <c r="O149" s="3">
        <f>Table16[[#This Row],[Control Resolving Time Sdev (ns)]]/1000000</f>
        <v>0</v>
      </c>
      <c r="P149" t="s">
        <v>330</v>
      </c>
      <c r="Q149" s="3">
        <v>-1</v>
      </c>
      <c r="R149" s="3">
        <v>-1</v>
      </c>
      <c r="S149" s="3">
        <v>-1</v>
      </c>
      <c r="T149" s="3">
        <v>-1</v>
      </c>
      <c r="U149" s="3">
        <v>-1</v>
      </c>
      <c r="V149" s="3">
        <v>-1</v>
      </c>
      <c r="W149" s="3">
        <v>-1</v>
      </c>
      <c r="X149" s="3">
        <v>-1</v>
      </c>
      <c r="Y149" s="3">
        <v>-1</v>
      </c>
      <c r="Z149" s="3">
        <v>-1</v>
      </c>
      <c r="AA149" s="3">
        <f>AVERAGE(Table16[[#This Row],[Refactored Resolving Time 1]:[Refactored Resolving Time 10]])</f>
        <v>-1</v>
      </c>
      <c r="AB149" s="3">
        <f>STDEV(Table16[[#This Row],[Refactored Resolving Time 1]:[Refactored Resolving Time 10]])</f>
        <v>0</v>
      </c>
      <c r="AC149" s="3">
        <f>Table16[[#This Row],[Refactored Resolving Time Avg (ns)]]/1000000</f>
        <v>-9.9999999999999995E-7</v>
      </c>
      <c r="AD149" s="3">
        <f>Table16[[#This Row],[Refactored Resolving Time Sdev (ns)]]/1000000</f>
        <v>0</v>
      </c>
      <c r="AE149" t="b">
        <f>IF(Table16[[#This Row],[Control Bundle]]=Table16[[#This Row],[Refactored Bundle]],TRUE,FALSE)</f>
        <v>1</v>
      </c>
      <c r="AF149">
        <f>IF(Table16[[#This Row],[Refactored Resolving Time Avg (ns)]]=-1,0,ROUND(LOG10(Table16[[#This Row],[Refactored Resolving Time Sdev (ns)]]/Table16[[#This Row],[Control Resolving Time Sdev (ns)]]),0))</f>
        <v>0</v>
      </c>
      <c r="AG149" t="b">
        <f>IF(Table16[[#This Row],[Same Sdev OoM?]]=0,TRUE,FALSE)</f>
        <v>1</v>
      </c>
      <c r="AH1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9" s="3">
        <f>Table16[[#This Row],[Control Resolving Time Avg (ms)]]-Table16[[#This Row],[Refactored Resolving Time Avg (ms)]]</f>
        <v>0</v>
      </c>
      <c r="AJ149" s="4">
        <f>Table16[[#This Row],[Absolute Diff?]]/Table16[[#This Row],[Control Resolving Time Avg (ms)]]</f>
        <v>0</v>
      </c>
    </row>
    <row r="150" spans="1:36" x14ac:dyDescent="0.2">
      <c r="A150" t="s">
        <v>240</v>
      </c>
      <c r="B150" s="3">
        <v>-1</v>
      </c>
      <c r="C150" s="3">
        <v>-1</v>
      </c>
      <c r="D150" s="3">
        <v>-1</v>
      </c>
      <c r="E150" s="3">
        <v>-1</v>
      </c>
      <c r="F150" s="3">
        <v>-1</v>
      </c>
      <c r="G150" s="3">
        <v>-1</v>
      </c>
      <c r="H150" s="3">
        <v>-1</v>
      </c>
      <c r="I150" s="3">
        <v>-1</v>
      </c>
      <c r="J150" s="3">
        <v>-1</v>
      </c>
      <c r="K150" s="3">
        <v>-1</v>
      </c>
      <c r="L150" s="3">
        <f>AVERAGE(Table16[[#This Row],[Control Resolving Time 1]:[Control Resolving Time 10]])</f>
        <v>-1</v>
      </c>
      <c r="M150" s="3">
        <f>STDEV(Table16[[#This Row],[Control Resolving Time 1]:[Control Resolving Time 10]])</f>
        <v>0</v>
      </c>
      <c r="N150" s="3">
        <f>Table16[[#This Row],[Control Resolving Time Avg (ns)]]/1000000</f>
        <v>-9.9999999999999995E-7</v>
      </c>
      <c r="O150" s="3">
        <f>Table16[[#This Row],[Control Resolving Time Sdev (ns)]]/1000000</f>
        <v>0</v>
      </c>
      <c r="P150" t="s">
        <v>240</v>
      </c>
      <c r="Q150" s="3">
        <v>-1</v>
      </c>
      <c r="R150" s="3">
        <v>-1</v>
      </c>
      <c r="S150" s="3">
        <v>-1</v>
      </c>
      <c r="T150" s="3">
        <v>-1</v>
      </c>
      <c r="U150" s="3">
        <v>-1</v>
      </c>
      <c r="V150" s="3">
        <v>-1</v>
      </c>
      <c r="W150" s="3">
        <v>-1</v>
      </c>
      <c r="X150" s="3">
        <v>-1</v>
      </c>
      <c r="Y150" s="3">
        <v>-1</v>
      </c>
      <c r="Z150" s="3">
        <v>-1</v>
      </c>
      <c r="AA150" s="3">
        <f>AVERAGE(Table16[[#This Row],[Refactored Resolving Time 1]:[Refactored Resolving Time 10]])</f>
        <v>-1</v>
      </c>
      <c r="AB150" s="3">
        <f>STDEV(Table16[[#This Row],[Refactored Resolving Time 1]:[Refactored Resolving Time 10]])</f>
        <v>0</v>
      </c>
      <c r="AC150" s="3">
        <f>Table16[[#This Row],[Refactored Resolving Time Avg (ns)]]/1000000</f>
        <v>-9.9999999999999995E-7</v>
      </c>
      <c r="AD150" s="3">
        <f>Table16[[#This Row],[Refactored Resolving Time Sdev (ns)]]/1000000</f>
        <v>0</v>
      </c>
      <c r="AE150" t="b">
        <f>IF(Table16[[#This Row],[Control Bundle]]=Table16[[#This Row],[Refactored Bundle]],TRUE,FALSE)</f>
        <v>1</v>
      </c>
      <c r="AF150">
        <f>IF(Table16[[#This Row],[Refactored Resolving Time Avg (ns)]]=-1,0,ROUND(LOG10(Table16[[#This Row],[Refactored Resolving Time Sdev (ns)]]/Table16[[#This Row],[Control Resolving Time Sdev (ns)]]),0))</f>
        <v>0</v>
      </c>
      <c r="AG150" t="b">
        <f>IF(Table16[[#This Row],[Same Sdev OoM?]]=0,TRUE,FALSE)</f>
        <v>1</v>
      </c>
      <c r="AH1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0" s="3">
        <f>Table16[[#This Row],[Control Resolving Time Avg (ms)]]-Table16[[#This Row],[Refactored Resolving Time Avg (ms)]]</f>
        <v>0</v>
      </c>
      <c r="AJ150" s="4">
        <f>Table16[[#This Row],[Absolute Diff?]]/Table16[[#This Row],[Control Resolving Time Avg (ms)]]</f>
        <v>0</v>
      </c>
    </row>
    <row r="151" spans="1:36" x14ac:dyDescent="0.2">
      <c r="A151" t="s">
        <v>230</v>
      </c>
      <c r="B151" s="3">
        <v>-1</v>
      </c>
      <c r="C151" s="3">
        <v>-1</v>
      </c>
      <c r="D151" s="3">
        <v>-1</v>
      </c>
      <c r="E151" s="3">
        <v>-1</v>
      </c>
      <c r="F151" s="3">
        <v>-1</v>
      </c>
      <c r="G151" s="3">
        <v>-1</v>
      </c>
      <c r="H151" s="3">
        <v>-1</v>
      </c>
      <c r="I151" s="3">
        <v>-1</v>
      </c>
      <c r="J151" s="3">
        <v>-1</v>
      </c>
      <c r="K151" s="3">
        <v>-1</v>
      </c>
      <c r="L151" s="3">
        <f>AVERAGE(Table16[[#This Row],[Control Resolving Time 1]:[Control Resolving Time 10]])</f>
        <v>-1</v>
      </c>
      <c r="M151" s="3">
        <f>STDEV(Table16[[#This Row],[Control Resolving Time 1]:[Control Resolving Time 10]])</f>
        <v>0</v>
      </c>
      <c r="N151" s="3">
        <f>Table16[[#This Row],[Control Resolving Time Avg (ns)]]/1000000</f>
        <v>-9.9999999999999995E-7</v>
      </c>
      <c r="O151" s="3">
        <f>Table16[[#This Row],[Control Resolving Time Sdev (ns)]]/1000000</f>
        <v>0</v>
      </c>
      <c r="P151" t="s">
        <v>230</v>
      </c>
      <c r="Q151" s="3">
        <v>-1</v>
      </c>
      <c r="R151" s="3">
        <v>-1</v>
      </c>
      <c r="S151" s="3">
        <v>-1</v>
      </c>
      <c r="T151" s="3">
        <v>-1</v>
      </c>
      <c r="U151" s="3">
        <v>-1</v>
      </c>
      <c r="V151" s="3">
        <v>-1</v>
      </c>
      <c r="W151" s="3">
        <v>-1</v>
      </c>
      <c r="X151" s="3">
        <v>-1</v>
      </c>
      <c r="Y151" s="3">
        <v>-1</v>
      </c>
      <c r="Z151" s="3">
        <v>-1</v>
      </c>
      <c r="AA151" s="3">
        <f>AVERAGE(Table16[[#This Row],[Refactored Resolving Time 1]:[Refactored Resolving Time 10]])</f>
        <v>-1</v>
      </c>
      <c r="AB151" s="3">
        <f>STDEV(Table16[[#This Row],[Refactored Resolving Time 1]:[Refactored Resolving Time 10]])</f>
        <v>0</v>
      </c>
      <c r="AC151" s="3">
        <f>Table16[[#This Row],[Refactored Resolving Time Avg (ns)]]/1000000</f>
        <v>-9.9999999999999995E-7</v>
      </c>
      <c r="AD151" s="3">
        <f>Table16[[#This Row],[Refactored Resolving Time Sdev (ns)]]/1000000</f>
        <v>0</v>
      </c>
      <c r="AE151" t="b">
        <f>IF(Table16[[#This Row],[Control Bundle]]=Table16[[#This Row],[Refactored Bundle]],TRUE,FALSE)</f>
        <v>1</v>
      </c>
      <c r="AF151">
        <f>IF(Table16[[#This Row],[Refactored Resolving Time Avg (ns)]]=-1,0,ROUND(LOG10(Table16[[#This Row],[Refactored Resolving Time Sdev (ns)]]/Table16[[#This Row],[Control Resolving Time Sdev (ns)]]),0))</f>
        <v>0</v>
      </c>
      <c r="AG151" t="b">
        <f>IF(Table16[[#This Row],[Same Sdev OoM?]]=0,TRUE,FALSE)</f>
        <v>1</v>
      </c>
      <c r="AH1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1" s="3">
        <f>Table16[[#This Row],[Control Resolving Time Avg (ms)]]-Table16[[#This Row],[Refactored Resolving Time Avg (ms)]]</f>
        <v>0</v>
      </c>
      <c r="AJ151" s="4">
        <f>Table16[[#This Row],[Absolute Diff?]]/Table16[[#This Row],[Control Resolving Time Avg (ms)]]</f>
        <v>0</v>
      </c>
    </row>
    <row r="152" spans="1:36" x14ac:dyDescent="0.2">
      <c r="A152" t="s">
        <v>150</v>
      </c>
      <c r="B152" s="3">
        <v>-1</v>
      </c>
      <c r="C152" s="3">
        <v>-1</v>
      </c>
      <c r="D152" s="3">
        <v>-1</v>
      </c>
      <c r="E152" s="3">
        <v>-1</v>
      </c>
      <c r="F152" s="3">
        <v>-1</v>
      </c>
      <c r="G152" s="3">
        <v>-1</v>
      </c>
      <c r="H152" s="3">
        <v>-1</v>
      </c>
      <c r="I152" s="3">
        <v>-1</v>
      </c>
      <c r="J152" s="3">
        <v>-1</v>
      </c>
      <c r="K152" s="3">
        <v>-1</v>
      </c>
      <c r="L152" s="3">
        <f>AVERAGE(Table16[[#This Row],[Control Resolving Time 1]:[Control Resolving Time 10]])</f>
        <v>-1</v>
      </c>
      <c r="M152" s="3">
        <f>STDEV(Table16[[#This Row],[Control Resolving Time 1]:[Control Resolving Time 10]])</f>
        <v>0</v>
      </c>
      <c r="N152" s="3">
        <f>Table16[[#This Row],[Control Resolving Time Avg (ns)]]/1000000</f>
        <v>-9.9999999999999995E-7</v>
      </c>
      <c r="O152" s="3">
        <f>Table16[[#This Row],[Control Resolving Time Sdev (ns)]]/1000000</f>
        <v>0</v>
      </c>
      <c r="P152" t="s">
        <v>150</v>
      </c>
      <c r="Q152" s="3">
        <v>-1</v>
      </c>
      <c r="R152" s="3">
        <v>-1</v>
      </c>
      <c r="S152" s="3">
        <v>-1</v>
      </c>
      <c r="T152" s="3">
        <v>-1</v>
      </c>
      <c r="U152" s="3">
        <v>-1</v>
      </c>
      <c r="V152" s="3">
        <v>-1</v>
      </c>
      <c r="W152" s="3">
        <v>-1</v>
      </c>
      <c r="X152" s="3">
        <v>-1</v>
      </c>
      <c r="Y152" s="3">
        <v>-1</v>
      </c>
      <c r="Z152" s="3">
        <v>-1</v>
      </c>
      <c r="AA152" s="3">
        <f>AVERAGE(Table16[[#This Row],[Refactored Resolving Time 1]:[Refactored Resolving Time 10]])</f>
        <v>-1</v>
      </c>
      <c r="AB152" s="3">
        <f>STDEV(Table16[[#This Row],[Refactored Resolving Time 1]:[Refactored Resolving Time 10]])</f>
        <v>0</v>
      </c>
      <c r="AC152" s="3">
        <f>Table16[[#This Row],[Refactored Resolving Time Avg (ns)]]/1000000</f>
        <v>-9.9999999999999995E-7</v>
      </c>
      <c r="AD152" s="3">
        <f>Table16[[#This Row],[Refactored Resolving Time Sdev (ns)]]/1000000</f>
        <v>0</v>
      </c>
      <c r="AE152" t="b">
        <f>IF(Table16[[#This Row],[Control Bundle]]=Table16[[#This Row],[Refactored Bundle]],TRUE,FALSE)</f>
        <v>1</v>
      </c>
      <c r="AF152">
        <f>IF(Table16[[#This Row],[Refactored Resolving Time Avg (ns)]]=-1,0,ROUND(LOG10(Table16[[#This Row],[Refactored Resolving Time Sdev (ns)]]/Table16[[#This Row],[Control Resolving Time Sdev (ns)]]),0))</f>
        <v>0</v>
      </c>
      <c r="AG152" t="b">
        <f>IF(Table16[[#This Row],[Same Sdev OoM?]]=0,TRUE,FALSE)</f>
        <v>1</v>
      </c>
      <c r="AH1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2" s="3">
        <f>Table16[[#This Row],[Control Resolving Time Avg (ms)]]-Table16[[#This Row],[Refactored Resolving Time Avg (ms)]]</f>
        <v>0</v>
      </c>
      <c r="AJ152" s="4">
        <f>Table16[[#This Row],[Absolute Diff?]]/Table16[[#This Row],[Control Resolving Time Avg (ms)]]</f>
        <v>0</v>
      </c>
    </row>
    <row r="153" spans="1:36" x14ac:dyDescent="0.2">
      <c r="A153" t="s">
        <v>35</v>
      </c>
      <c r="B153" s="3">
        <v>-1</v>
      </c>
      <c r="C153" s="3">
        <v>-1</v>
      </c>
      <c r="D153" s="3">
        <v>-1</v>
      </c>
      <c r="E153" s="3">
        <v>-1</v>
      </c>
      <c r="F153" s="3">
        <v>-1</v>
      </c>
      <c r="G153" s="3">
        <v>-1</v>
      </c>
      <c r="H153" s="3">
        <v>-1</v>
      </c>
      <c r="I153" s="3">
        <v>-1</v>
      </c>
      <c r="J153" s="3">
        <v>-1</v>
      </c>
      <c r="K153" s="3">
        <v>-1</v>
      </c>
      <c r="L153" s="3">
        <f>AVERAGE(Table16[[#This Row],[Control Resolving Time 1]:[Control Resolving Time 10]])</f>
        <v>-1</v>
      </c>
      <c r="M153" s="3">
        <f>STDEV(Table16[[#This Row],[Control Resolving Time 1]:[Control Resolving Time 10]])</f>
        <v>0</v>
      </c>
      <c r="N153" s="3">
        <f>Table16[[#This Row],[Control Resolving Time Avg (ns)]]/1000000</f>
        <v>-9.9999999999999995E-7</v>
      </c>
      <c r="O153" s="3">
        <f>Table16[[#This Row],[Control Resolving Time Sdev (ns)]]/1000000</f>
        <v>0</v>
      </c>
      <c r="P153" t="s">
        <v>35</v>
      </c>
      <c r="Q153" s="3">
        <v>-1</v>
      </c>
      <c r="R153" s="3">
        <v>-1</v>
      </c>
      <c r="S153" s="3">
        <v>-1</v>
      </c>
      <c r="T153" s="3">
        <v>-1</v>
      </c>
      <c r="U153" s="3">
        <v>-1</v>
      </c>
      <c r="V153" s="3">
        <v>-1</v>
      </c>
      <c r="W153" s="3">
        <v>-1</v>
      </c>
      <c r="X153" s="3">
        <v>-1</v>
      </c>
      <c r="Y153" s="3">
        <v>-1</v>
      </c>
      <c r="Z153" s="3">
        <v>-1</v>
      </c>
      <c r="AA153" s="3">
        <f>AVERAGE(Table16[[#This Row],[Refactored Resolving Time 1]:[Refactored Resolving Time 10]])</f>
        <v>-1</v>
      </c>
      <c r="AB153" s="3">
        <f>STDEV(Table16[[#This Row],[Refactored Resolving Time 1]:[Refactored Resolving Time 10]])</f>
        <v>0</v>
      </c>
      <c r="AC153" s="3">
        <f>Table16[[#This Row],[Refactored Resolving Time Avg (ns)]]/1000000</f>
        <v>-9.9999999999999995E-7</v>
      </c>
      <c r="AD153" s="3">
        <f>Table16[[#This Row],[Refactored Resolving Time Sdev (ns)]]/1000000</f>
        <v>0</v>
      </c>
      <c r="AE153" t="b">
        <f>IF(Table16[[#This Row],[Control Bundle]]=Table16[[#This Row],[Refactored Bundle]],TRUE,FALSE)</f>
        <v>1</v>
      </c>
      <c r="AF153">
        <f>IF(Table16[[#This Row],[Refactored Resolving Time Avg (ns)]]=-1,0,ROUND(LOG10(Table16[[#This Row],[Refactored Resolving Time Sdev (ns)]]/Table16[[#This Row],[Control Resolving Time Sdev (ns)]]),0))</f>
        <v>0</v>
      </c>
      <c r="AG153" t="b">
        <f>IF(Table16[[#This Row],[Same Sdev OoM?]]=0,TRUE,FALSE)</f>
        <v>1</v>
      </c>
      <c r="AH1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3" s="3">
        <f>Table16[[#This Row],[Control Resolving Time Avg (ms)]]-Table16[[#This Row],[Refactored Resolving Time Avg (ms)]]</f>
        <v>0</v>
      </c>
      <c r="AJ153" s="4">
        <f>Table16[[#This Row],[Absolute Diff?]]/Table16[[#This Row],[Control Resolving Time Avg (ms)]]</f>
        <v>0</v>
      </c>
    </row>
    <row r="154" spans="1:36" x14ac:dyDescent="0.2">
      <c r="A154" t="s">
        <v>159</v>
      </c>
      <c r="B154" s="3">
        <v>-1</v>
      </c>
      <c r="C154" s="3">
        <v>-1</v>
      </c>
      <c r="D154" s="3">
        <v>-1</v>
      </c>
      <c r="E154" s="3">
        <v>-1</v>
      </c>
      <c r="F154" s="3">
        <v>-1</v>
      </c>
      <c r="G154" s="3">
        <v>-1</v>
      </c>
      <c r="H154" s="3">
        <v>-1</v>
      </c>
      <c r="I154" s="3">
        <v>-1</v>
      </c>
      <c r="J154" s="3">
        <v>-1</v>
      </c>
      <c r="K154" s="3">
        <v>-1</v>
      </c>
      <c r="L154" s="3">
        <f>AVERAGE(Table16[[#This Row],[Control Resolving Time 1]:[Control Resolving Time 10]])</f>
        <v>-1</v>
      </c>
      <c r="M154" s="3">
        <f>STDEV(Table16[[#This Row],[Control Resolving Time 1]:[Control Resolving Time 10]])</f>
        <v>0</v>
      </c>
      <c r="N154" s="3">
        <f>Table16[[#This Row],[Control Resolving Time Avg (ns)]]/1000000</f>
        <v>-9.9999999999999995E-7</v>
      </c>
      <c r="O154" s="3">
        <f>Table16[[#This Row],[Control Resolving Time Sdev (ns)]]/1000000</f>
        <v>0</v>
      </c>
      <c r="P154" t="s">
        <v>159</v>
      </c>
      <c r="Q154" s="3">
        <v>-1</v>
      </c>
      <c r="R154" s="3">
        <v>-1</v>
      </c>
      <c r="S154" s="3">
        <v>-1</v>
      </c>
      <c r="T154" s="3">
        <v>-1</v>
      </c>
      <c r="U154" s="3">
        <v>-1</v>
      </c>
      <c r="V154" s="3">
        <v>-1</v>
      </c>
      <c r="W154" s="3">
        <v>-1</v>
      </c>
      <c r="X154" s="3">
        <v>-1</v>
      </c>
      <c r="Y154" s="3">
        <v>-1</v>
      </c>
      <c r="Z154" s="3">
        <v>-1</v>
      </c>
      <c r="AA154" s="3">
        <f>AVERAGE(Table16[[#This Row],[Refactored Resolving Time 1]:[Refactored Resolving Time 10]])</f>
        <v>-1</v>
      </c>
      <c r="AB154" s="3">
        <f>STDEV(Table16[[#This Row],[Refactored Resolving Time 1]:[Refactored Resolving Time 10]])</f>
        <v>0</v>
      </c>
      <c r="AC154" s="3">
        <f>Table16[[#This Row],[Refactored Resolving Time Avg (ns)]]/1000000</f>
        <v>-9.9999999999999995E-7</v>
      </c>
      <c r="AD154" s="3">
        <f>Table16[[#This Row],[Refactored Resolving Time Sdev (ns)]]/1000000</f>
        <v>0</v>
      </c>
      <c r="AE154" t="b">
        <f>IF(Table16[[#This Row],[Control Bundle]]=Table16[[#This Row],[Refactored Bundle]],TRUE,FALSE)</f>
        <v>1</v>
      </c>
      <c r="AF154">
        <f>IF(Table16[[#This Row],[Refactored Resolving Time Avg (ns)]]=-1,0,ROUND(LOG10(Table16[[#This Row],[Refactored Resolving Time Sdev (ns)]]/Table16[[#This Row],[Control Resolving Time Sdev (ns)]]),0))</f>
        <v>0</v>
      </c>
      <c r="AG154" t="b">
        <f>IF(Table16[[#This Row],[Same Sdev OoM?]]=0,TRUE,FALSE)</f>
        <v>1</v>
      </c>
      <c r="AH1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4" s="3">
        <f>Table16[[#This Row],[Control Resolving Time Avg (ms)]]-Table16[[#This Row],[Refactored Resolving Time Avg (ms)]]</f>
        <v>0</v>
      </c>
      <c r="AJ154" s="4">
        <f>Table16[[#This Row],[Absolute Diff?]]/Table16[[#This Row],[Control Resolving Time Avg (ms)]]</f>
        <v>0</v>
      </c>
    </row>
    <row r="155" spans="1:36" x14ac:dyDescent="0.2">
      <c r="A155" t="s">
        <v>95</v>
      </c>
      <c r="B155" s="3">
        <v>-1</v>
      </c>
      <c r="C155" s="3">
        <v>-1</v>
      </c>
      <c r="D155" s="3">
        <v>-1</v>
      </c>
      <c r="E155" s="3">
        <v>-1</v>
      </c>
      <c r="F155" s="3">
        <v>-1</v>
      </c>
      <c r="G155" s="3">
        <v>-1</v>
      </c>
      <c r="H155" s="3">
        <v>-1</v>
      </c>
      <c r="I155" s="3">
        <v>-1</v>
      </c>
      <c r="J155" s="3">
        <v>-1</v>
      </c>
      <c r="K155" s="3">
        <v>-1</v>
      </c>
      <c r="L155" s="3">
        <f>AVERAGE(Table16[[#This Row],[Control Resolving Time 1]:[Control Resolving Time 10]])</f>
        <v>-1</v>
      </c>
      <c r="M155" s="3">
        <f>STDEV(Table16[[#This Row],[Control Resolving Time 1]:[Control Resolving Time 10]])</f>
        <v>0</v>
      </c>
      <c r="N155" s="3">
        <f>Table16[[#This Row],[Control Resolving Time Avg (ns)]]/1000000</f>
        <v>-9.9999999999999995E-7</v>
      </c>
      <c r="O155" s="3">
        <f>Table16[[#This Row],[Control Resolving Time Sdev (ns)]]/1000000</f>
        <v>0</v>
      </c>
      <c r="P155" t="s">
        <v>95</v>
      </c>
      <c r="Q155" s="3">
        <v>-1</v>
      </c>
      <c r="R155" s="3">
        <v>-1</v>
      </c>
      <c r="S155" s="3">
        <v>-1</v>
      </c>
      <c r="T155" s="3">
        <v>-1</v>
      </c>
      <c r="U155" s="3">
        <v>-1</v>
      </c>
      <c r="V155" s="3">
        <v>-1</v>
      </c>
      <c r="W155" s="3">
        <v>-1</v>
      </c>
      <c r="X155" s="3">
        <v>-1</v>
      </c>
      <c r="Y155" s="3">
        <v>-1</v>
      </c>
      <c r="Z155" s="3">
        <v>-1</v>
      </c>
      <c r="AA155" s="3">
        <f>AVERAGE(Table16[[#This Row],[Refactored Resolving Time 1]:[Refactored Resolving Time 10]])</f>
        <v>-1</v>
      </c>
      <c r="AB155" s="3">
        <f>STDEV(Table16[[#This Row],[Refactored Resolving Time 1]:[Refactored Resolving Time 10]])</f>
        <v>0</v>
      </c>
      <c r="AC155" s="3">
        <f>Table16[[#This Row],[Refactored Resolving Time Avg (ns)]]/1000000</f>
        <v>-9.9999999999999995E-7</v>
      </c>
      <c r="AD155" s="3">
        <f>Table16[[#This Row],[Refactored Resolving Time Sdev (ns)]]/1000000</f>
        <v>0</v>
      </c>
      <c r="AE155" t="b">
        <f>IF(Table16[[#This Row],[Control Bundle]]=Table16[[#This Row],[Refactored Bundle]],TRUE,FALSE)</f>
        <v>1</v>
      </c>
      <c r="AF155">
        <f>IF(Table16[[#This Row],[Refactored Resolving Time Avg (ns)]]=-1,0,ROUND(LOG10(Table16[[#This Row],[Refactored Resolving Time Sdev (ns)]]/Table16[[#This Row],[Control Resolving Time Sdev (ns)]]),0))</f>
        <v>0</v>
      </c>
      <c r="AG155" t="b">
        <f>IF(Table16[[#This Row],[Same Sdev OoM?]]=0,TRUE,FALSE)</f>
        <v>1</v>
      </c>
      <c r="AH1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5" s="3">
        <f>Table16[[#This Row],[Control Resolving Time Avg (ms)]]-Table16[[#This Row],[Refactored Resolving Time Avg (ms)]]</f>
        <v>0</v>
      </c>
      <c r="AJ155" s="4">
        <f>Table16[[#This Row],[Absolute Diff?]]/Table16[[#This Row],[Control Resolving Time Avg (ms)]]</f>
        <v>0</v>
      </c>
    </row>
    <row r="156" spans="1:36" x14ac:dyDescent="0.2">
      <c r="A156" t="s">
        <v>231</v>
      </c>
      <c r="B156" s="3">
        <v>-1</v>
      </c>
      <c r="C156" s="3">
        <v>-1</v>
      </c>
      <c r="D156" s="3">
        <v>-1</v>
      </c>
      <c r="E156" s="3">
        <v>-1</v>
      </c>
      <c r="F156" s="3">
        <v>-1</v>
      </c>
      <c r="G156" s="3">
        <v>-1</v>
      </c>
      <c r="H156" s="3">
        <v>-1</v>
      </c>
      <c r="I156" s="3">
        <v>-1</v>
      </c>
      <c r="J156" s="3">
        <v>-1</v>
      </c>
      <c r="K156" s="3">
        <v>-1</v>
      </c>
      <c r="L156" s="3">
        <f>AVERAGE(Table16[[#This Row],[Control Resolving Time 1]:[Control Resolving Time 10]])</f>
        <v>-1</v>
      </c>
      <c r="M156" s="3">
        <f>STDEV(Table16[[#This Row],[Control Resolving Time 1]:[Control Resolving Time 10]])</f>
        <v>0</v>
      </c>
      <c r="N156" s="3">
        <f>Table16[[#This Row],[Control Resolving Time Avg (ns)]]/1000000</f>
        <v>-9.9999999999999995E-7</v>
      </c>
      <c r="O156" s="3">
        <f>Table16[[#This Row],[Control Resolving Time Sdev (ns)]]/1000000</f>
        <v>0</v>
      </c>
      <c r="P156" t="s">
        <v>231</v>
      </c>
      <c r="Q156" s="3">
        <v>-1</v>
      </c>
      <c r="R156" s="3">
        <v>-1</v>
      </c>
      <c r="S156" s="3">
        <v>-1</v>
      </c>
      <c r="T156" s="3">
        <v>-1</v>
      </c>
      <c r="U156" s="3">
        <v>-1</v>
      </c>
      <c r="V156" s="3">
        <v>-1</v>
      </c>
      <c r="W156" s="3">
        <v>-1</v>
      </c>
      <c r="X156" s="3">
        <v>-1</v>
      </c>
      <c r="Y156" s="3">
        <v>-1</v>
      </c>
      <c r="Z156" s="3">
        <v>-1</v>
      </c>
      <c r="AA156" s="3">
        <f>AVERAGE(Table16[[#This Row],[Refactored Resolving Time 1]:[Refactored Resolving Time 10]])</f>
        <v>-1</v>
      </c>
      <c r="AB156" s="3">
        <f>STDEV(Table16[[#This Row],[Refactored Resolving Time 1]:[Refactored Resolving Time 10]])</f>
        <v>0</v>
      </c>
      <c r="AC156" s="3">
        <f>Table16[[#This Row],[Refactored Resolving Time Avg (ns)]]/1000000</f>
        <v>-9.9999999999999995E-7</v>
      </c>
      <c r="AD156" s="3">
        <f>Table16[[#This Row],[Refactored Resolving Time Sdev (ns)]]/1000000</f>
        <v>0</v>
      </c>
      <c r="AE156" t="b">
        <f>IF(Table16[[#This Row],[Control Bundle]]=Table16[[#This Row],[Refactored Bundle]],TRUE,FALSE)</f>
        <v>1</v>
      </c>
      <c r="AF156">
        <f>IF(Table16[[#This Row],[Refactored Resolving Time Avg (ns)]]=-1,0,ROUND(LOG10(Table16[[#This Row],[Refactored Resolving Time Sdev (ns)]]/Table16[[#This Row],[Control Resolving Time Sdev (ns)]]),0))</f>
        <v>0</v>
      </c>
      <c r="AG156" t="b">
        <f>IF(Table16[[#This Row],[Same Sdev OoM?]]=0,TRUE,FALSE)</f>
        <v>1</v>
      </c>
      <c r="AH1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6" s="3">
        <f>Table16[[#This Row],[Control Resolving Time Avg (ms)]]-Table16[[#This Row],[Refactored Resolving Time Avg (ms)]]</f>
        <v>0</v>
      </c>
      <c r="AJ156" s="4">
        <f>Table16[[#This Row],[Absolute Diff?]]/Table16[[#This Row],[Control Resolving Time Avg (ms)]]</f>
        <v>0</v>
      </c>
    </row>
    <row r="157" spans="1:36" x14ac:dyDescent="0.2">
      <c r="A157" t="s">
        <v>196</v>
      </c>
      <c r="B157" s="3">
        <v>-1</v>
      </c>
      <c r="C157" s="3">
        <v>-1</v>
      </c>
      <c r="D157" s="3">
        <v>-1</v>
      </c>
      <c r="E157" s="3">
        <v>-1</v>
      </c>
      <c r="F157" s="3">
        <v>-1</v>
      </c>
      <c r="G157" s="3">
        <v>-1</v>
      </c>
      <c r="H157" s="3">
        <v>-1</v>
      </c>
      <c r="I157" s="3">
        <v>-1</v>
      </c>
      <c r="J157" s="3">
        <v>-1</v>
      </c>
      <c r="K157" s="3">
        <v>-1</v>
      </c>
      <c r="L157" s="3">
        <f>AVERAGE(Table16[[#This Row],[Control Resolving Time 1]:[Control Resolving Time 10]])</f>
        <v>-1</v>
      </c>
      <c r="M157" s="3">
        <f>STDEV(Table16[[#This Row],[Control Resolving Time 1]:[Control Resolving Time 10]])</f>
        <v>0</v>
      </c>
      <c r="N157" s="3">
        <f>Table16[[#This Row],[Control Resolving Time Avg (ns)]]/1000000</f>
        <v>-9.9999999999999995E-7</v>
      </c>
      <c r="O157" s="3">
        <f>Table16[[#This Row],[Control Resolving Time Sdev (ns)]]/1000000</f>
        <v>0</v>
      </c>
      <c r="P157" t="s">
        <v>196</v>
      </c>
      <c r="Q157" s="3">
        <v>-1</v>
      </c>
      <c r="R157" s="3">
        <v>-1</v>
      </c>
      <c r="S157" s="3">
        <v>-1</v>
      </c>
      <c r="T157" s="3">
        <v>-1</v>
      </c>
      <c r="U157" s="3">
        <v>-1</v>
      </c>
      <c r="V157" s="3">
        <v>-1</v>
      </c>
      <c r="W157" s="3">
        <v>-1</v>
      </c>
      <c r="X157" s="3">
        <v>-1</v>
      </c>
      <c r="Y157" s="3">
        <v>-1</v>
      </c>
      <c r="Z157" s="3">
        <v>-1</v>
      </c>
      <c r="AA157" s="3">
        <f>AVERAGE(Table16[[#This Row],[Refactored Resolving Time 1]:[Refactored Resolving Time 10]])</f>
        <v>-1</v>
      </c>
      <c r="AB157" s="3">
        <f>STDEV(Table16[[#This Row],[Refactored Resolving Time 1]:[Refactored Resolving Time 10]])</f>
        <v>0</v>
      </c>
      <c r="AC157" s="3">
        <f>Table16[[#This Row],[Refactored Resolving Time Avg (ns)]]/1000000</f>
        <v>-9.9999999999999995E-7</v>
      </c>
      <c r="AD157" s="3">
        <f>Table16[[#This Row],[Refactored Resolving Time Sdev (ns)]]/1000000</f>
        <v>0</v>
      </c>
      <c r="AE157" t="b">
        <f>IF(Table16[[#This Row],[Control Bundle]]=Table16[[#This Row],[Refactored Bundle]],TRUE,FALSE)</f>
        <v>1</v>
      </c>
      <c r="AF157">
        <f>IF(Table16[[#This Row],[Refactored Resolving Time Avg (ns)]]=-1,0,ROUND(LOG10(Table16[[#This Row],[Refactored Resolving Time Sdev (ns)]]/Table16[[#This Row],[Control Resolving Time Sdev (ns)]]),0))</f>
        <v>0</v>
      </c>
      <c r="AG157" t="b">
        <f>IF(Table16[[#This Row],[Same Sdev OoM?]]=0,TRUE,FALSE)</f>
        <v>1</v>
      </c>
      <c r="AH1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7" s="3">
        <f>Table16[[#This Row],[Control Resolving Time Avg (ms)]]-Table16[[#This Row],[Refactored Resolving Time Avg (ms)]]</f>
        <v>0</v>
      </c>
      <c r="AJ157" s="4">
        <f>Table16[[#This Row],[Absolute Diff?]]/Table16[[#This Row],[Control Resolving Time Avg (ms)]]</f>
        <v>0</v>
      </c>
    </row>
    <row r="158" spans="1:36" x14ac:dyDescent="0.2">
      <c r="A158" t="s">
        <v>268</v>
      </c>
      <c r="B158" s="3">
        <v>747696308</v>
      </c>
      <c r="C158" s="3">
        <v>674832772</v>
      </c>
      <c r="D158" s="3">
        <v>721425590</v>
      </c>
      <c r="E158" s="3">
        <v>663646516</v>
      </c>
      <c r="F158" s="3">
        <v>690575233</v>
      </c>
      <c r="G158" s="3">
        <v>680921105</v>
      </c>
      <c r="H158" s="3">
        <v>736912894</v>
      </c>
      <c r="I158" s="3">
        <v>699779573</v>
      </c>
      <c r="J158" s="3">
        <v>706607369</v>
      </c>
      <c r="K158" s="3">
        <v>697374427</v>
      </c>
      <c r="L158" s="3">
        <f>AVERAGE(Table16[[#This Row],[Control Resolving Time 1]:[Control Resolving Time 10]])</f>
        <v>701977178.70000005</v>
      </c>
      <c r="M158" s="3">
        <f>STDEV(Table16[[#This Row],[Control Resolving Time 1]:[Control Resolving Time 10]])</f>
        <v>26906955.460391108</v>
      </c>
      <c r="N158" s="3">
        <f>Table16[[#This Row],[Control Resolving Time Avg (ns)]]/1000000</f>
        <v>701.97717870000008</v>
      </c>
      <c r="O158" s="3">
        <f>Table16[[#This Row],[Control Resolving Time Sdev (ns)]]/1000000</f>
        <v>26.906955460391107</v>
      </c>
      <c r="P158" t="s">
        <v>268</v>
      </c>
      <c r="Q158" s="3">
        <v>695115673</v>
      </c>
      <c r="R158" s="3">
        <v>635964069</v>
      </c>
      <c r="S158" s="3">
        <v>623695505</v>
      </c>
      <c r="T158" s="3">
        <v>577494189</v>
      </c>
      <c r="U158" s="3">
        <v>595829339</v>
      </c>
      <c r="V158" s="3">
        <v>620608425</v>
      </c>
      <c r="W158" s="3">
        <v>604820854</v>
      </c>
      <c r="X158" s="3">
        <v>606528740</v>
      </c>
      <c r="Y158" s="3">
        <v>584581272</v>
      </c>
      <c r="Z158" s="3">
        <v>604698140</v>
      </c>
      <c r="AA158" s="3">
        <f>AVERAGE(Table16[[#This Row],[Refactored Resolving Time 1]:[Refactored Resolving Time 10]])</f>
        <v>614933620.60000002</v>
      </c>
      <c r="AB158" s="3">
        <f>STDEV(Table16[[#This Row],[Refactored Resolving Time 1]:[Refactored Resolving Time 10]])</f>
        <v>33243278.550436225</v>
      </c>
      <c r="AC158" s="3">
        <f>Table16[[#This Row],[Refactored Resolving Time Avg (ns)]]/1000000</f>
        <v>614.93362060000004</v>
      </c>
      <c r="AD158" s="3">
        <f>Table16[[#This Row],[Refactored Resolving Time Sdev (ns)]]/1000000</f>
        <v>33.243278550436223</v>
      </c>
      <c r="AE158" t="b">
        <f>IF(Table16[[#This Row],[Control Bundle]]=Table16[[#This Row],[Refactored Bundle]],TRUE,FALSE)</f>
        <v>1</v>
      </c>
      <c r="AF158">
        <f>IF(Table16[[#This Row],[Refactored Resolving Time Avg (ns)]]=-1,0,ROUND(LOG10(Table16[[#This Row],[Refactored Resolving Time Sdev (ns)]]/Table16[[#This Row],[Control Resolving Time Sdev (ns)]]),0))</f>
        <v>0</v>
      </c>
      <c r="AG158" t="b">
        <f>IF(Table16[[#This Row],[Same Sdev OoM?]]=0,TRUE,FALSE)</f>
        <v>1</v>
      </c>
      <c r="AH1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58" s="3">
        <f>Table16[[#This Row],[Control Resolving Time Avg (ms)]]-Table16[[#This Row],[Refactored Resolving Time Avg (ms)]]</f>
        <v>87.043558100000041</v>
      </c>
      <c r="AJ158" s="4">
        <f>Table16[[#This Row],[Absolute Diff?]]/Table16[[#This Row],[Control Resolving Time Avg (ms)]]</f>
        <v>0.12399770354528768</v>
      </c>
    </row>
    <row r="159" spans="1:36" x14ac:dyDescent="0.2">
      <c r="A159" t="s">
        <v>37</v>
      </c>
      <c r="B159" s="3">
        <v>746542760</v>
      </c>
      <c r="C159" s="3">
        <v>673728752</v>
      </c>
      <c r="D159" s="3">
        <v>720498568</v>
      </c>
      <c r="E159" s="3">
        <v>662571878</v>
      </c>
      <c r="F159" s="3">
        <v>689452574</v>
      </c>
      <c r="G159" s="3">
        <v>680049838</v>
      </c>
      <c r="H159" s="3">
        <v>735732912</v>
      </c>
      <c r="I159" s="3">
        <v>698954978</v>
      </c>
      <c r="J159" s="3">
        <v>705681629</v>
      </c>
      <c r="K159" s="3">
        <v>696198756</v>
      </c>
      <c r="L159" s="3">
        <f>AVERAGE(Table16[[#This Row],[Control Resolving Time 1]:[Control Resolving Time 10]])</f>
        <v>700941264.5</v>
      </c>
      <c r="M159" s="3">
        <f>STDEV(Table16[[#This Row],[Control Resolving Time 1]:[Control Resolving Time 10]])</f>
        <v>26879408.458843511</v>
      </c>
      <c r="N159" s="3">
        <f>Table16[[#This Row],[Control Resolving Time Avg (ns)]]/1000000</f>
        <v>700.94126449999999</v>
      </c>
      <c r="O159" s="3">
        <f>Table16[[#This Row],[Control Resolving Time Sdev (ns)]]/1000000</f>
        <v>26.87940845884351</v>
      </c>
      <c r="P159" t="s">
        <v>37</v>
      </c>
      <c r="Q159" s="3">
        <v>694253916</v>
      </c>
      <c r="R159" s="3">
        <v>634653751</v>
      </c>
      <c r="S159" s="3">
        <v>622543350</v>
      </c>
      <c r="T159" s="3">
        <v>576380572</v>
      </c>
      <c r="U159" s="3">
        <v>594656682</v>
      </c>
      <c r="V159" s="3">
        <v>619531528</v>
      </c>
      <c r="W159" s="3">
        <v>603620710</v>
      </c>
      <c r="X159" s="3">
        <v>605381294</v>
      </c>
      <c r="Y159" s="3">
        <v>583373159</v>
      </c>
      <c r="Z159" s="3">
        <v>603704612</v>
      </c>
      <c r="AA159" s="3">
        <f>AVERAGE(Table16[[#This Row],[Refactored Resolving Time 1]:[Refactored Resolving Time 10]])</f>
        <v>613809957.39999998</v>
      </c>
      <c r="AB159" s="3">
        <f>STDEV(Table16[[#This Row],[Refactored Resolving Time 1]:[Refactored Resolving Time 10]])</f>
        <v>33309807.373052664</v>
      </c>
      <c r="AC159" s="3">
        <f>Table16[[#This Row],[Refactored Resolving Time Avg (ns)]]/1000000</f>
        <v>613.80995740000003</v>
      </c>
      <c r="AD159" s="3">
        <f>Table16[[#This Row],[Refactored Resolving Time Sdev (ns)]]/1000000</f>
        <v>33.309807373052664</v>
      </c>
      <c r="AE159" t="b">
        <f>IF(Table16[[#This Row],[Control Bundle]]=Table16[[#This Row],[Refactored Bundle]],TRUE,FALSE)</f>
        <v>1</v>
      </c>
      <c r="AF159">
        <f>IF(Table16[[#This Row],[Refactored Resolving Time Avg (ns)]]=-1,0,ROUND(LOG10(Table16[[#This Row],[Refactored Resolving Time Sdev (ns)]]/Table16[[#This Row],[Control Resolving Time Sdev (ns)]]),0))</f>
        <v>0</v>
      </c>
      <c r="AG159" t="b">
        <f>IF(Table16[[#This Row],[Same Sdev OoM?]]=0,TRUE,FALSE)</f>
        <v>1</v>
      </c>
      <c r="AH1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59" s="3">
        <f>Table16[[#This Row],[Control Resolving Time Avg (ms)]]-Table16[[#This Row],[Refactored Resolving Time Avg (ms)]]</f>
        <v>87.131307099999958</v>
      </c>
      <c r="AJ159" s="4">
        <f>Table16[[#This Row],[Absolute Diff?]]/Table16[[#This Row],[Control Resolving Time Avg (ms)]]</f>
        <v>0.12430614591103155</v>
      </c>
    </row>
    <row r="160" spans="1:36" x14ac:dyDescent="0.2">
      <c r="A160" t="s">
        <v>122</v>
      </c>
      <c r="B160" s="3">
        <v>745849011</v>
      </c>
      <c r="C160" s="3">
        <v>672955432</v>
      </c>
      <c r="D160" s="3">
        <v>719908375</v>
      </c>
      <c r="E160" s="3">
        <v>661697622</v>
      </c>
      <c r="F160" s="3">
        <v>688798831</v>
      </c>
      <c r="G160" s="3">
        <v>678834332</v>
      </c>
      <c r="H160" s="3">
        <v>734864206</v>
      </c>
      <c r="I160" s="3">
        <v>698369542</v>
      </c>
      <c r="J160" s="3">
        <v>705334452</v>
      </c>
      <c r="K160" s="3">
        <v>695430581</v>
      </c>
      <c r="L160" s="3">
        <f>AVERAGE(Table16[[#This Row],[Control Resolving Time 1]:[Control Resolving Time 10]])</f>
        <v>700204238.39999998</v>
      </c>
      <c r="M160" s="3">
        <f>STDEV(Table16[[#This Row],[Control Resolving Time 1]:[Control Resolving Time 10]])</f>
        <v>26951598.181082487</v>
      </c>
      <c r="N160" s="3">
        <f>Table16[[#This Row],[Control Resolving Time Avg (ns)]]/1000000</f>
        <v>700.20423840000001</v>
      </c>
      <c r="O160" s="3">
        <f>Table16[[#This Row],[Control Resolving Time Sdev (ns)]]/1000000</f>
        <v>26.951598181082488</v>
      </c>
      <c r="P160" t="s">
        <v>122</v>
      </c>
      <c r="Q160" s="3">
        <v>693252912</v>
      </c>
      <c r="R160" s="3">
        <v>633840488</v>
      </c>
      <c r="S160" s="3">
        <v>621774655</v>
      </c>
      <c r="T160" s="3">
        <v>575127149</v>
      </c>
      <c r="U160" s="3">
        <v>593664331</v>
      </c>
      <c r="V160" s="3">
        <v>618693065</v>
      </c>
      <c r="W160" s="3">
        <v>602724106</v>
      </c>
      <c r="X160" s="3">
        <v>604586685</v>
      </c>
      <c r="Y160" s="3">
        <v>582502827</v>
      </c>
      <c r="Z160" s="3">
        <v>603092536</v>
      </c>
      <c r="AA160" s="3">
        <f>AVERAGE(Table16[[#This Row],[Refactored Resolving Time 1]:[Refactored Resolving Time 10]])</f>
        <v>612925875.39999998</v>
      </c>
      <c r="AB160" s="3">
        <f>STDEV(Table16[[#This Row],[Refactored Resolving Time 1]:[Refactored Resolving Time 10]])</f>
        <v>33328400.716198213</v>
      </c>
      <c r="AC160" s="3">
        <f>Table16[[#This Row],[Refactored Resolving Time Avg (ns)]]/1000000</f>
        <v>612.9258754</v>
      </c>
      <c r="AD160" s="3">
        <f>Table16[[#This Row],[Refactored Resolving Time Sdev (ns)]]/1000000</f>
        <v>33.32840071619821</v>
      </c>
      <c r="AE160" t="b">
        <f>IF(Table16[[#This Row],[Control Bundle]]=Table16[[#This Row],[Refactored Bundle]],TRUE,FALSE)</f>
        <v>1</v>
      </c>
      <c r="AF160">
        <f>IF(Table16[[#This Row],[Refactored Resolving Time Avg (ns)]]=-1,0,ROUND(LOG10(Table16[[#This Row],[Refactored Resolving Time Sdev (ns)]]/Table16[[#This Row],[Control Resolving Time Sdev (ns)]]),0))</f>
        <v>0</v>
      </c>
      <c r="AG160" t="b">
        <f>IF(Table16[[#This Row],[Same Sdev OoM?]]=0,TRUE,FALSE)</f>
        <v>1</v>
      </c>
      <c r="AH1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0" s="3">
        <f>Table16[[#This Row],[Control Resolving Time Avg (ms)]]-Table16[[#This Row],[Refactored Resolving Time Avg (ms)]]</f>
        <v>87.278363000000013</v>
      </c>
      <c r="AJ160" s="4">
        <f>Table16[[#This Row],[Absolute Diff?]]/Table16[[#This Row],[Control Resolving Time Avg (ms)]]</f>
        <v>0.12464700756372915</v>
      </c>
    </row>
    <row r="161" spans="1:36" x14ac:dyDescent="0.2">
      <c r="A161" t="s">
        <v>342</v>
      </c>
      <c r="B161" s="3">
        <v>745067238</v>
      </c>
      <c r="C161" s="3">
        <v>671995422</v>
      </c>
      <c r="D161" s="3">
        <v>718962194</v>
      </c>
      <c r="E161" s="3">
        <v>660613917</v>
      </c>
      <c r="F161" s="3">
        <v>688084978</v>
      </c>
      <c r="G161" s="3">
        <v>677649087</v>
      </c>
      <c r="H161" s="3">
        <v>733715639</v>
      </c>
      <c r="I161" s="3">
        <v>697370717</v>
      </c>
      <c r="J161" s="3">
        <v>704607012</v>
      </c>
      <c r="K161" s="3">
        <v>694428620</v>
      </c>
      <c r="L161" s="3">
        <f>AVERAGE(Table16[[#This Row],[Control Resolving Time 1]:[Control Resolving Time 10]])</f>
        <v>699249482.39999998</v>
      </c>
      <c r="M161" s="3">
        <f>STDEV(Table16[[#This Row],[Control Resolving Time 1]:[Control Resolving Time 10]])</f>
        <v>26993746.676556945</v>
      </c>
      <c r="N161" s="3">
        <f>Table16[[#This Row],[Control Resolving Time Avg (ns)]]/1000000</f>
        <v>699.24948239999992</v>
      </c>
      <c r="O161" s="3">
        <f>Table16[[#This Row],[Control Resolving Time Sdev (ns)]]/1000000</f>
        <v>26.993746676556945</v>
      </c>
      <c r="P161" t="s">
        <v>342</v>
      </c>
      <c r="Q161" s="3">
        <v>692083829</v>
      </c>
      <c r="R161" s="3">
        <v>632726401</v>
      </c>
      <c r="S161" s="3">
        <v>620717661</v>
      </c>
      <c r="T161" s="3">
        <v>573963682</v>
      </c>
      <c r="U161" s="3">
        <v>592442502</v>
      </c>
      <c r="V161" s="3">
        <v>617673510</v>
      </c>
      <c r="W161" s="3">
        <v>601527689</v>
      </c>
      <c r="X161" s="3">
        <v>603487681</v>
      </c>
      <c r="Y161" s="3">
        <v>581282387</v>
      </c>
      <c r="Z161" s="3">
        <v>602103267</v>
      </c>
      <c r="AA161" s="3">
        <f>AVERAGE(Table16[[#This Row],[Refactored Resolving Time 1]:[Refactored Resolving Time 10]])</f>
        <v>611800860.89999998</v>
      </c>
      <c r="AB161" s="3">
        <f>STDEV(Table16[[#This Row],[Refactored Resolving Time 1]:[Refactored Resolving Time 10]])</f>
        <v>33339493.248965327</v>
      </c>
      <c r="AC161" s="3">
        <f>Table16[[#This Row],[Refactored Resolving Time Avg (ns)]]/1000000</f>
        <v>611.80086089999998</v>
      </c>
      <c r="AD161" s="3">
        <f>Table16[[#This Row],[Refactored Resolving Time Sdev (ns)]]/1000000</f>
        <v>33.339493248965326</v>
      </c>
      <c r="AE161" t="b">
        <f>IF(Table16[[#This Row],[Control Bundle]]=Table16[[#This Row],[Refactored Bundle]],TRUE,FALSE)</f>
        <v>1</v>
      </c>
      <c r="AF161">
        <f>IF(Table16[[#This Row],[Refactored Resolving Time Avg (ns)]]=-1,0,ROUND(LOG10(Table16[[#This Row],[Refactored Resolving Time Sdev (ns)]]/Table16[[#This Row],[Control Resolving Time Sdev (ns)]]),0))</f>
        <v>0</v>
      </c>
      <c r="AG161" t="b">
        <f>IF(Table16[[#This Row],[Same Sdev OoM?]]=0,TRUE,FALSE)</f>
        <v>1</v>
      </c>
      <c r="AH1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1" s="3">
        <f>Table16[[#This Row],[Control Resolving Time Avg (ms)]]-Table16[[#This Row],[Refactored Resolving Time Avg (ms)]]</f>
        <v>87.448621499999945</v>
      </c>
      <c r="AJ161" s="4">
        <f>Table16[[#This Row],[Absolute Diff?]]/Table16[[#This Row],[Control Resolving Time Avg (ms)]]</f>
        <v>0.1250606882108147</v>
      </c>
    </row>
    <row r="162" spans="1:36" x14ac:dyDescent="0.2">
      <c r="A162" t="s">
        <v>366</v>
      </c>
      <c r="B162" s="3">
        <v>743381522</v>
      </c>
      <c r="C162" s="3">
        <v>669974394</v>
      </c>
      <c r="D162" s="3">
        <v>716913753</v>
      </c>
      <c r="E162" s="3">
        <v>658752286</v>
      </c>
      <c r="F162" s="3">
        <v>686628288</v>
      </c>
      <c r="G162" s="3">
        <v>675627418</v>
      </c>
      <c r="H162" s="3">
        <v>731610514</v>
      </c>
      <c r="I162" s="3">
        <v>695467850</v>
      </c>
      <c r="J162" s="3">
        <v>703087671</v>
      </c>
      <c r="K162" s="3">
        <v>692313882</v>
      </c>
      <c r="L162" s="3">
        <f>AVERAGE(Table16[[#This Row],[Control Resolving Time 1]:[Control Resolving Time 10]])</f>
        <v>697375757.79999995</v>
      </c>
      <c r="M162" s="3">
        <f>STDEV(Table16[[#This Row],[Control Resolving Time 1]:[Control Resolving Time 10]])</f>
        <v>27004683.714065533</v>
      </c>
      <c r="N162" s="3">
        <f>Table16[[#This Row],[Control Resolving Time Avg (ns)]]/1000000</f>
        <v>697.37575779999997</v>
      </c>
      <c r="O162" s="3">
        <f>Table16[[#This Row],[Control Resolving Time Sdev (ns)]]/1000000</f>
        <v>27.004683714065532</v>
      </c>
      <c r="P162" t="s">
        <v>366</v>
      </c>
      <c r="Q162" s="3">
        <v>690116015</v>
      </c>
      <c r="R162" s="3">
        <v>630184250</v>
      </c>
      <c r="S162" s="3">
        <v>618828121</v>
      </c>
      <c r="T162" s="3">
        <v>571922121</v>
      </c>
      <c r="U162" s="3">
        <v>589596823</v>
      </c>
      <c r="V162" s="3">
        <v>615142537</v>
      </c>
      <c r="W162" s="3">
        <v>598774341</v>
      </c>
      <c r="X162" s="3">
        <v>601322802</v>
      </c>
      <c r="Y162" s="3">
        <v>579321618</v>
      </c>
      <c r="Z162" s="3">
        <v>600142373</v>
      </c>
      <c r="AA162" s="3">
        <f>AVERAGE(Table16[[#This Row],[Refactored Resolving Time 1]:[Refactored Resolving Time 10]])</f>
        <v>609535100.10000002</v>
      </c>
      <c r="AB162" s="3">
        <f>STDEV(Table16[[#This Row],[Refactored Resolving Time 1]:[Refactored Resolving Time 10]])</f>
        <v>33390050.936229561</v>
      </c>
      <c r="AC162" s="3">
        <f>Table16[[#This Row],[Refactored Resolving Time Avg (ns)]]/1000000</f>
        <v>609.53510010000002</v>
      </c>
      <c r="AD162" s="3">
        <f>Table16[[#This Row],[Refactored Resolving Time Sdev (ns)]]/1000000</f>
        <v>33.390050936229564</v>
      </c>
      <c r="AE162" t="b">
        <f>IF(Table16[[#This Row],[Control Bundle]]=Table16[[#This Row],[Refactored Bundle]],TRUE,FALSE)</f>
        <v>1</v>
      </c>
      <c r="AF162">
        <f>IF(Table16[[#This Row],[Refactored Resolving Time Avg (ns)]]=-1,0,ROUND(LOG10(Table16[[#This Row],[Refactored Resolving Time Sdev (ns)]]/Table16[[#This Row],[Control Resolving Time Sdev (ns)]]),0))</f>
        <v>0</v>
      </c>
      <c r="AG162" t="b">
        <f>IF(Table16[[#This Row],[Same Sdev OoM?]]=0,TRUE,FALSE)</f>
        <v>1</v>
      </c>
      <c r="AH1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2" s="3">
        <f>Table16[[#This Row],[Control Resolving Time Avg (ms)]]-Table16[[#This Row],[Refactored Resolving Time Avg (ms)]]</f>
        <v>87.840657699999952</v>
      </c>
      <c r="AJ162" s="4">
        <f>Table16[[#This Row],[Absolute Diff?]]/Table16[[#This Row],[Control Resolving Time Avg (ms)]]</f>
        <v>0.12595886323480682</v>
      </c>
    </row>
    <row r="163" spans="1:36" x14ac:dyDescent="0.2">
      <c r="A163" t="s">
        <v>86</v>
      </c>
      <c r="B163" s="3">
        <v>744431123</v>
      </c>
      <c r="C163" s="3">
        <v>671234250</v>
      </c>
      <c r="D163" s="3">
        <v>718088812</v>
      </c>
      <c r="E163" s="3">
        <v>659717557</v>
      </c>
      <c r="F163" s="3">
        <v>687483886</v>
      </c>
      <c r="G163" s="3">
        <v>676680757</v>
      </c>
      <c r="H163" s="3">
        <v>732587225</v>
      </c>
      <c r="I163" s="3">
        <v>696423640</v>
      </c>
      <c r="J163" s="3">
        <v>704196557</v>
      </c>
      <c r="K163" s="3">
        <v>693332903</v>
      </c>
      <c r="L163" s="3">
        <f>AVERAGE(Table16[[#This Row],[Control Resolving Time 1]:[Control Resolving Time 10]])</f>
        <v>698417671</v>
      </c>
      <c r="M163" s="3">
        <f>STDEV(Table16[[#This Row],[Control Resolving Time 1]:[Control Resolving Time 10]])</f>
        <v>27005462.015317362</v>
      </c>
      <c r="N163" s="3">
        <f>Table16[[#This Row],[Control Resolving Time Avg (ns)]]/1000000</f>
        <v>698.41767100000004</v>
      </c>
      <c r="O163" s="3">
        <f>Table16[[#This Row],[Control Resolving Time Sdev (ns)]]/1000000</f>
        <v>27.005462015317363</v>
      </c>
      <c r="P163" t="s">
        <v>86</v>
      </c>
      <c r="Q163" s="3">
        <v>691135130</v>
      </c>
      <c r="R163" s="3">
        <v>631319317</v>
      </c>
      <c r="S163" s="3">
        <v>619781542</v>
      </c>
      <c r="T163" s="3">
        <v>573070456</v>
      </c>
      <c r="U163" s="3">
        <v>591353766</v>
      </c>
      <c r="V163" s="3">
        <v>616510803</v>
      </c>
      <c r="W163" s="3">
        <v>600342785</v>
      </c>
      <c r="X163" s="3">
        <v>602403299</v>
      </c>
      <c r="Y163" s="3">
        <v>580374271</v>
      </c>
      <c r="Z163" s="3">
        <v>601115088</v>
      </c>
      <c r="AA163" s="3">
        <f>AVERAGE(Table16[[#This Row],[Refactored Resolving Time 1]:[Refactored Resolving Time 10]])</f>
        <v>610740645.70000005</v>
      </c>
      <c r="AB163" s="3">
        <f>STDEV(Table16[[#This Row],[Refactored Resolving Time 1]:[Refactored Resolving Time 10]])</f>
        <v>33315122.636618182</v>
      </c>
      <c r="AC163" s="3">
        <f>Table16[[#This Row],[Refactored Resolving Time Avg (ns)]]/1000000</f>
        <v>610.74064570000007</v>
      </c>
      <c r="AD163" s="3">
        <f>Table16[[#This Row],[Refactored Resolving Time Sdev (ns)]]/1000000</f>
        <v>33.315122636618185</v>
      </c>
      <c r="AE163" t="b">
        <f>IF(Table16[[#This Row],[Control Bundle]]=Table16[[#This Row],[Refactored Bundle]],TRUE,FALSE)</f>
        <v>1</v>
      </c>
      <c r="AF163">
        <f>IF(Table16[[#This Row],[Refactored Resolving Time Avg (ns)]]=-1,0,ROUND(LOG10(Table16[[#This Row],[Refactored Resolving Time Sdev (ns)]]/Table16[[#This Row],[Control Resolving Time Sdev (ns)]]),0))</f>
        <v>0</v>
      </c>
      <c r="AG163" t="b">
        <f>IF(Table16[[#This Row],[Same Sdev OoM?]]=0,TRUE,FALSE)</f>
        <v>1</v>
      </c>
      <c r="AH1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3" s="3">
        <f>Table16[[#This Row],[Control Resolving Time Avg (ms)]]-Table16[[#This Row],[Refactored Resolving Time Avg (ms)]]</f>
        <v>87.677025299999968</v>
      </c>
      <c r="AJ163" s="4">
        <f>Table16[[#This Row],[Absolute Diff?]]/Table16[[#This Row],[Control Resolving Time Avg (ms)]]</f>
        <v>0.12553666515118855</v>
      </c>
    </row>
    <row r="164" spans="1:36" x14ac:dyDescent="0.2">
      <c r="A164" t="s">
        <v>343</v>
      </c>
      <c r="B164" s="3">
        <v>742428468</v>
      </c>
      <c r="C164" s="3">
        <v>668950579</v>
      </c>
      <c r="D164" s="3">
        <v>715086736</v>
      </c>
      <c r="E164" s="3">
        <v>657217676</v>
      </c>
      <c r="F164" s="3">
        <v>685722401</v>
      </c>
      <c r="G164" s="3">
        <v>674659240</v>
      </c>
      <c r="H164" s="3">
        <v>730723546</v>
      </c>
      <c r="I164" s="3">
        <v>694212427</v>
      </c>
      <c r="J164" s="3">
        <v>702041285</v>
      </c>
      <c r="K164" s="3">
        <v>690907103</v>
      </c>
      <c r="L164" s="3">
        <f>AVERAGE(Table16[[#This Row],[Control Resolving Time 1]:[Control Resolving Time 10]])</f>
        <v>696194946.10000002</v>
      </c>
      <c r="M164" s="3">
        <f>STDEV(Table16[[#This Row],[Control Resolving Time 1]:[Control Resolving Time 10]])</f>
        <v>27054836.885991722</v>
      </c>
      <c r="N164" s="3">
        <f>Table16[[#This Row],[Control Resolving Time Avg (ns)]]/1000000</f>
        <v>696.19494610000004</v>
      </c>
      <c r="O164" s="3">
        <f>Table16[[#This Row],[Control Resolving Time Sdev (ns)]]/1000000</f>
        <v>27.054836885991723</v>
      </c>
      <c r="P164" t="s">
        <v>343</v>
      </c>
      <c r="Q164" s="3">
        <v>688784377</v>
      </c>
      <c r="R164" s="3">
        <v>629116964</v>
      </c>
      <c r="S164" s="3">
        <v>617931871</v>
      </c>
      <c r="T164" s="3">
        <v>570932947</v>
      </c>
      <c r="U164" s="3">
        <v>588240251</v>
      </c>
      <c r="V164" s="3">
        <v>614232575</v>
      </c>
      <c r="W164" s="3">
        <v>597678136</v>
      </c>
      <c r="X164" s="3">
        <v>600311145</v>
      </c>
      <c r="Y164" s="3">
        <v>578296224</v>
      </c>
      <c r="Z164" s="3">
        <v>598886166</v>
      </c>
      <c r="AA164" s="3">
        <f>AVERAGE(Table16[[#This Row],[Refactored Resolving Time 1]:[Refactored Resolving Time 10]])</f>
        <v>608441065.60000002</v>
      </c>
      <c r="AB164" s="3">
        <f>STDEV(Table16[[#This Row],[Refactored Resolving Time 1]:[Refactored Resolving Time 10]])</f>
        <v>33338388.19179729</v>
      </c>
      <c r="AC164" s="3">
        <f>Table16[[#This Row],[Refactored Resolving Time Avg (ns)]]/1000000</f>
        <v>608.4410656</v>
      </c>
      <c r="AD164" s="3">
        <f>Table16[[#This Row],[Refactored Resolving Time Sdev (ns)]]/1000000</f>
        <v>33.338388191797293</v>
      </c>
      <c r="AE164" t="b">
        <f>IF(Table16[[#This Row],[Control Bundle]]=Table16[[#This Row],[Refactored Bundle]],TRUE,FALSE)</f>
        <v>1</v>
      </c>
      <c r="AF164">
        <f>IF(Table16[[#This Row],[Refactored Resolving Time Avg (ns)]]=-1,0,ROUND(LOG10(Table16[[#This Row],[Refactored Resolving Time Sdev (ns)]]/Table16[[#This Row],[Control Resolving Time Sdev (ns)]]),0))</f>
        <v>0</v>
      </c>
      <c r="AG164" t="b">
        <f>IF(Table16[[#This Row],[Same Sdev OoM?]]=0,TRUE,FALSE)</f>
        <v>1</v>
      </c>
      <c r="AH1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4" s="3">
        <f>Table16[[#This Row],[Control Resolving Time Avg (ms)]]-Table16[[#This Row],[Refactored Resolving Time Avg (ms)]]</f>
        <v>87.753880500000037</v>
      </c>
      <c r="AJ164" s="4">
        <f>Table16[[#This Row],[Absolute Diff?]]/Table16[[#This Row],[Control Resolving Time Avg (ms)]]</f>
        <v>0.12604785626725196</v>
      </c>
    </row>
    <row r="165" spans="1:36" x14ac:dyDescent="0.2">
      <c r="A165" t="s">
        <v>346</v>
      </c>
      <c r="B165" s="3">
        <v>740574398</v>
      </c>
      <c r="C165" s="3">
        <v>667235701</v>
      </c>
      <c r="D165" s="3">
        <v>712598272</v>
      </c>
      <c r="E165" s="3">
        <v>655896899</v>
      </c>
      <c r="F165" s="3">
        <v>683909721</v>
      </c>
      <c r="G165" s="3">
        <v>673008419</v>
      </c>
      <c r="H165" s="3">
        <v>728668471</v>
      </c>
      <c r="I165" s="3">
        <v>692646235</v>
      </c>
      <c r="J165" s="3">
        <v>700543605</v>
      </c>
      <c r="K165" s="3">
        <v>688458342</v>
      </c>
      <c r="L165" s="3">
        <f>AVERAGE(Table16[[#This Row],[Control Resolving Time 1]:[Control Resolving Time 10]])</f>
        <v>694354006.29999995</v>
      </c>
      <c r="M165" s="3">
        <f>STDEV(Table16[[#This Row],[Control Resolving Time 1]:[Control Resolving Time 10]])</f>
        <v>26877738.778767683</v>
      </c>
      <c r="N165" s="3">
        <f>Table16[[#This Row],[Control Resolving Time Avg (ns)]]/1000000</f>
        <v>694.35400629999992</v>
      </c>
      <c r="O165" s="3">
        <f>Table16[[#This Row],[Control Resolving Time Sdev (ns)]]/1000000</f>
        <v>26.877738778767682</v>
      </c>
      <c r="P165" t="s">
        <v>346</v>
      </c>
      <c r="Q165" s="3">
        <v>686892066</v>
      </c>
      <c r="R165" s="3">
        <v>627458705</v>
      </c>
      <c r="S165" s="3">
        <v>613515607</v>
      </c>
      <c r="T165" s="3">
        <v>569202387</v>
      </c>
      <c r="U165" s="3">
        <v>583226179</v>
      </c>
      <c r="V165" s="3">
        <v>612676315</v>
      </c>
      <c r="W165" s="3">
        <v>596007038</v>
      </c>
      <c r="X165" s="3">
        <v>598792384</v>
      </c>
      <c r="Y165" s="3">
        <v>576684746</v>
      </c>
      <c r="Z165" s="3">
        <v>597449341</v>
      </c>
      <c r="AA165" s="3">
        <f>AVERAGE(Table16[[#This Row],[Refactored Resolving Time 1]:[Refactored Resolving Time 10]])</f>
        <v>606190476.79999995</v>
      </c>
      <c r="AB165" s="3">
        <f>STDEV(Table16[[#This Row],[Refactored Resolving Time 1]:[Refactored Resolving Time 10]])</f>
        <v>33436033.836205944</v>
      </c>
      <c r="AC165" s="3">
        <f>Table16[[#This Row],[Refactored Resolving Time Avg (ns)]]/1000000</f>
        <v>606.19047679999994</v>
      </c>
      <c r="AD165" s="3">
        <f>Table16[[#This Row],[Refactored Resolving Time Sdev (ns)]]/1000000</f>
        <v>33.436033836205944</v>
      </c>
      <c r="AE165" t="b">
        <f>IF(Table16[[#This Row],[Control Bundle]]=Table16[[#This Row],[Refactored Bundle]],TRUE,FALSE)</f>
        <v>1</v>
      </c>
      <c r="AF165">
        <f>IF(Table16[[#This Row],[Refactored Resolving Time Avg (ns)]]=-1,0,ROUND(LOG10(Table16[[#This Row],[Refactored Resolving Time Sdev (ns)]]/Table16[[#This Row],[Control Resolving Time Sdev (ns)]]),0))</f>
        <v>0</v>
      </c>
      <c r="AG165" t="b">
        <f>IF(Table16[[#This Row],[Same Sdev OoM?]]=0,TRUE,FALSE)</f>
        <v>1</v>
      </c>
      <c r="AH1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5" s="3">
        <f>Table16[[#This Row],[Control Resolving Time Avg (ms)]]-Table16[[#This Row],[Refactored Resolving Time Avg (ms)]]</f>
        <v>88.163529499999981</v>
      </c>
      <c r="AJ165" s="4">
        <f>Table16[[#This Row],[Absolute Diff?]]/Table16[[#This Row],[Control Resolving Time Avg (ms)]]</f>
        <v>0.12697201816375547</v>
      </c>
    </row>
    <row r="166" spans="1:36" x14ac:dyDescent="0.2">
      <c r="A166" t="s">
        <v>92</v>
      </c>
      <c r="B166" s="3">
        <v>741554537</v>
      </c>
      <c r="C166" s="3">
        <v>668136189</v>
      </c>
      <c r="D166" s="3">
        <v>713487663</v>
      </c>
      <c r="E166" s="3">
        <v>656594484</v>
      </c>
      <c r="F166" s="3">
        <v>684740985</v>
      </c>
      <c r="G166" s="3">
        <v>673779806</v>
      </c>
      <c r="H166" s="3">
        <v>729937392</v>
      </c>
      <c r="I166" s="3">
        <v>693373057</v>
      </c>
      <c r="J166" s="3">
        <v>701230079</v>
      </c>
      <c r="K166" s="3">
        <v>690058459</v>
      </c>
      <c r="L166" s="3">
        <f>AVERAGE(Table16[[#This Row],[Control Resolving Time 1]:[Control Resolving Time 10]])</f>
        <v>695289265.10000002</v>
      </c>
      <c r="M166" s="3">
        <f>STDEV(Table16[[#This Row],[Control Resolving Time 1]:[Control Resolving Time 10]])</f>
        <v>26971126.317335133</v>
      </c>
      <c r="N166" s="3">
        <f>Table16[[#This Row],[Control Resolving Time Avg (ns)]]/1000000</f>
        <v>695.28926510000008</v>
      </c>
      <c r="O166" s="3">
        <f>Table16[[#This Row],[Control Resolving Time Sdev (ns)]]/1000000</f>
        <v>26.971126317335134</v>
      </c>
      <c r="P166" t="s">
        <v>92</v>
      </c>
      <c r="Q166" s="3">
        <v>687827096</v>
      </c>
      <c r="R166" s="3">
        <v>628211844</v>
      </c>
      <c r="S166" s="3">
        <v>617246454</v>
      </c>
      <c r="T166" s="3">
        <v>570013178</v>
      </c>
      <c r="U166" s="3">
        <v>587206000</v>
      </c>
      <c r="V166" s="3">
        <v>613431976</v>
      </c>
      <c r="W166" s="3">
        <v>596748190</v>
      </c>
      <c r="X166" s="3">
        <v>599560618</v>
      </c>
      <c r="Y166" s="3">
        <v>577499853</v>
      </c>
      <c r="Z166" s="3">
        <v>598089801</v>
      </c>
      <c r="AA166" s="3">
        <f>AVERAGE(Table16[[#This Row],[Refactored Resolving Time 1]:[Refactored Resolving Time 10]])</f>
        <v>607583501</v>
      </c>
      <c r="AB166" s="3">
        <f>STDEV(Table16[[#This Row],[Refactored Resolving Time 1]:[Refactored Resolving Time 10]])</f>
        <v>33326397.518519014</v>
      </c>
      <c r="AC166" s="3">
        <f>Table16[[#This Row],[Refactored Resolving Time Avg (ns)]]/1000000</f>
        <v>607.58350099999996</v>
      </c>
      <c r="AD166" s="3">
        <f>Table16[[#This Row],[Refactored Resolving Time Sdev (ns)]]/1000000</f>
        <v>33.326397518519016</v>
      </c>
      <c r="AE166" t="b">
        <f>IF(Table16[[#This Row],[Control Bundle]]=Table16[[#This Row],[Refactored Bundle]],TRUE,FALSE)</f>
        <v>1</v>
      </c>
      <c r="AF166">
        <f>IF(Table16[[#This Row],[Refactored Resolving Time Avg (ns)]]=-1,0,ROUND(LOG10(Table16[[#This Row],[Refactored Resolving Time Sdev (ns)]]/Table16[[#This Row],[Control Resolving Time Sdev (ns)]]),0))</f>
        <v>0</v>
      </c>
      <c r="AG166" t="b">
        <f>IF(Table16[[#This Row],[Same Sdev OoM?]]=0,TRUE,FALSE)</f>
        <v>1</v>
      </c>
      <c r="AH1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6" s="5">
        <f>Table16[[#This Row],[Control Resolving Time Avg (ms)]]-Table16[[#This Row],[Refactored Resolving Time Avg (ms)]]</f>
        <v>87.705764100000124</v>
      </c>
      <c r="AJ166" s="6">
        <f>Table16[[#This Row],[Absolute Diff?]]/Table16[[#This Row],[Control Resolving Time Avg (ms)]]</f>
        <v>0.12614284227067107</v>
      </c>
    </row>
    <row r="167" spans="1:36" x14ac:dyDescent="0.2">
      <c r="A167" t="s">
        <v>337</v>
      </c>
      <c r="B167" s="3">
        <v>739139825</v>
      </c>
      <c r="C167" s="3">
        <v>665858324</v>
      </c>
      <c r="D167" s="3">
        <v>711174245</v>
      </c>
      <c r="E167" s="3">
        <v>653681660</v>
      </c>
      <c r="F167" s="3">
        <v>682739569</v>
      </c>
      <c r="G167" s="3">
        <v>671738507</v>
      </c>
      <c r="H167" s="3">
        <v>727390195</v>
      </c>
      <c r="I167" s="3">
        <v>691292754</v>
      </c>
      <c r="J167" s="3">
        <v>699328613</v>
      </c>
      <c r="K167" s="3">
        <v>687675822</v>
      </c>
      <c r="L167" s="3">
        <f>AVERAGE(Table16[[#This Row],[Control Resolving Time 1]:[Control Resolving Time 10]])</f>
        <v>693001951.39999998</v>
      </c>
      <c r="M167" s="3">
        <f>STDEV(Table16[[#This Row],[Control Resolving Time 1]:[Control Resolving Time 10]])</f>
        <v>26983770.790220492</v>
      </c>
      <c r="N167" s="3">
        <f>Table16[[#This Row],[Control Resolving Time Avg (ns)]]/1000000</f>
        <v>693.00195139999994</v>
      </c>
      <c r="O167" s="3">
        <f>Table16[[#This Row],[Control Resolving Time Sdev (ns)]]/1000000</f>
        <v>26.983770790220493</v>
      </c>
      <c r="P167" t="s">
        <v>337</v>
      </c>
      <c r="Q167" s="3">
        <v>685351949</v>
      </c>
      <c r="R167" s="3">
        <v>626210065</v>
      </c>
      <c r="S167" s="3">
        <v>609610842</v>
      </c>
      <c r="T167" s="3">
        <v>567777968</v>
      </c>
      <c r="U167" s="3">
        <v>580894663</v>
      </c>
      <c r="V167" s="3">
        <v>610953533</v>
      </c>
      <c r="W167" s="3">
        <v>594703760</v>
      </c>
      <c r="X167" s="3">
        <v>597411992</v>
      </c>
      <c r="Y167" s="3">
        <v>575181184</v>
      </c>
      <c r="Z167" s="3">
        <v>596534441</v>
      </c>
      <c r="AA167" s="3">
        <f>AVERAGE(Table16[[#This Row],[Refactored Resolving Time 1]:[Refactored Resolving Time 10]])</f>
        <v>604463039.70000005</v>
      </c>
      <c r="AB167" s="3">
        <f>STDEV(Table16[[#This Row],[Refactored Resolving Time 1]:[Refactored Resolving Time 10]])</f>
        <v>33418372.457474999</v>
      </c>
      <c r="AC167" s="3">
        <f>Table16[[#This Row],[Refactored Resolving Time Avg (ns)]]/1000000</f>
        <v>604.46303970000008</v>
      </c>
      <c r="AD167" s="3">
        <f>Table16[[#This Row],[Refactored Resolving Time Sdev (ns)]]/1000000</f>
        <v>33.418372457475002</v>
      </c>
      <c r="AE167" t="b">
        <f>IF(Table16[[#This Row],[Control Bundle]]=Table16[[#This Row],[Refactored Bundle]],TRUE,FALSE)</f>
        <v>1</v>
      </c>
      <c r="AF167">
        <f>IF(Table16[[#This Row],[Refactored Resolving Time Avg (ns)]]=-1,0,ROUND(LOG10(Table16[[#This Row],[Refactored Resolving Time Sdev (ns)]]/Table16[[#This Row],[Control Resolving Time Sdev (ns)]]),0))</f>
        <v>0</v>
      </c>
      <c r="AG167" t="b">
        <f>IF(Table16[[#This Row],[Same Sdev OoM?]]=0,TRUE,FALSE)</f>
        <v>1</v>
      </c>
      <c r="AH1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7" s="3">
        <f>Table16[[#This Row],[Control Resolving Time Avg (ms)]]-Table16[[#This Row],[Refactored Resolving Time Avg (ms)]]</f>
        <v>88.538911699999858</v>
      </c>
      <c r="AJ167" s="4">
        <f>Table16[[#This Row],[Absolute Diff?]]/Table16[[#This Row],[Control Resolving Time Avg (ms)]]</f>
        <v>0.12776141758494891</v>
      </c>
    </row>
    <row r="168" spans="1:36" x14ac:dyDescent="0.2">
      <c r="A168" t="s">
        <v>34</v>
      </c>
      <c r="B168" s="3">
        <v>738135960</v>
      </c>
      <c r="C168" s="3">
        <v>664860775</v>
      </c>
      <c r="D168" s="3">
        <v>710234510</v>
      </c>
      <c r="E168" s="3">
        <v>651808655</v>
      </c>
      <c r="F168" s="3">
        <v>681841205</v>
      </c>
      <c r="G168" s="3">
        <v>670777244</v>
      </c>
      <c r="H168" s="3">
        <v>726449099</v>
      </c>
      <c r="I168" s="3">
        <v>690579482</v>
      </c>
      <c r="J168" s="3">
        <v>698366451</v>
      </c>
      <c r="K168" s="3">
        <v>686755130</v>
      </c>
      <c r="L168" s="3">
        <f>AVERAGE(Table16[[#This Row],[Control Resolving Time 1]:[Control Resolving Time 10]])</f>
        <v>691980851.10000002</v>
      </c>
      <c r="M168" s="3">
        <f>STDEV(Table16[[#This Row],[Control Resolving Time 1]:[Control Resolving Time 10]])</f>
        <v>27127901.546414502</v>
      </c>
      <c r="N168" s="3">
        <f>Table16[[#This Row],[Control Resolving Time Avg (ns)]]/1000000</f>
        <v>691.9808511</v>
      </c>
      <c r="O168" s="3">
        <f>Table16[[#This Row],[Control Resolving Time Sdev (ns)]]/1000000</f>
        <v>27.127901546414503</v>
      </c>
      <c r="P168" t="s">
        <v>34</v>
      </c>
      <c r="Q168" s="3">
        <v>684031955</v>
      </c>
      <c r="R168" s="3">
        <v>625085837</v>
      </c>
      <c r="S168" s="3">
        <v>608533455</v>
      </c>
      <c r="T168" s="3">
        <v>566779873</v>
      </c>
      <c r="U168" s="3">
        <v>579057688</v>
      </c>
      <c r="V168" s="3">
        <v>609729309</v>
      </c>
      <c r="W168" s="3">
        <v>593730705</v>
      </c>
      <c r="X168" s="3">
        <v>596269479</v>
      </c>
      <c r="Y168" s="3">
        <v>573828203</v>
      </c>
      <c r="Z168" s="3">
        <v>595656307</v>
      </c>
      <c r="AA168" s="3">
        <f>AVERAGE(Table16[[#This Row],[Refactored Resolving Time 1]:[Refactored Resolving Time 10]])</f>
        <v>603270281.10000002</v>
      </c>
      <c r="AB168" s="3">
        <f>STDEV(Table16[[#This Row],[Refactored Resolving Time 1]:[Refactored Resolving Time 10]])</f>
        <v>33417243.296528358</v>
      </c>
      <c r="AC168" s="3">
        <f>Table16[[#This Row],[Refactored Resolving Time Avg (ns)]]/1000000</f>
        <v>603.27028110000003</v>
      </c>
      <c r="AD168" s="3">
        <f>Table16[[#This Row],[Refactored Resolving Time Sdev (ns)]]/1000000</f>
        <v>33.417243296528355</v>
      </c>
      <c r="AE168" t="b">
        <f>IF(Table16[[#This Row],[Control Bundle]]=Table16[[#This Row],[Refactored Bundle]],TRUE,FALSE)</f>
        <v>1</v>
      </c>
      <c r="AF168">
        <f>IF(Table16[[#This Row],[Refactored Resolving Time Avg (ns)]]=-1,0,ROUND(LOG10(Table16[[#This Row],[Refactored Resolving Time Sdev (ns)]]/Table16[[#This Row],[Control Resolving Time Sdev (ns)]]),0))</f>
        <v>0</v>
      </c>
      <c r="AG168" t="b">
        <f>IF(Table16[[#This Row],[Same Sdev OoM?]]=0,TRUE,FALSE)</f>
        <v>1</v>
      </c>
      <c r="AH1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8" s="5">
        <f>Table16[[#This Row],[Control Resolving Time Avg (ms)]]-Table16[[#This Row],[Refactored Resolving Time Avg (ms)]]</f>
        <v>88.710569999999962</v>
      </c>
      <c r="AJ168" s="6">
        <f>Table16[[#This Row],[Absolute Diff?]]/Table16[[#This Row],[Control Resolving Time Avg (ms)]]</f>
        <v>0.12819801279035706</v>
      </c>
    </row>
    <row r="169" spans="1:36" x14ac:dyDescent="0.2">
      <c r="A169" t="s">
        <v>63</v>
      </c>
      <c r="B169" s="3">
        <v>737267107</v>
      </c>
      <c r="C169" s="3">
        <v>663934668</v>
      </c>
      <c r="D169" s="3">
        <v>709349433</v>
      </c>
      <c r="E169" s="3">
        <v>650807617</v>
      </c>
      <c r="F169" s="3">
        <v>681244046</v>
      </c>
      <c r="G169" s="3">
        <v>656178354</v>
      </c>
      <c r="H169" s="3">
        <v>725559790</v>
      </c>
      <c r="I169" s="3">
        <v>689968797</v>
      </c>
      <c r="J169" s="3">
        <v>697510736</v>
      </c>
      <c r="K169" s="3">
        <v>685592096</v>
      </c>
      <c r="L169" s="3">
        <f>AVERAGE(Table16[[#This Row],[Control Resolving Time 1]:[Control Resolving Time 10]])</f>
        <v>689741264.39999998</v>
      </c>
      <c r="M169" s="3">
        <f>STDEV(Table16[[#This Row],[Control Resolving Time 1]:[Control Resolving Time 10]])</f>
        <v>28643916.976788614</v>
      </c>
      <c r="N169" s="3">
        <f>Table16[[#This Row],[Control Resolving Time Avg (ns)]]/1000000</f>
        <v>689.74126439999998</v>
      </c>
      <c r="O169" s="3">
        <f>Table16[[#This Row],[Control Resolving Time Sdev (ns)]]/1000000</f>
        <v>28.643916976788613</v>
      </c>
      <c r="P169" t="s">
        <v>63</v>
      </c>
      <c r="Q169" s="3">
        <v>682977305</v>
      </c>
      <c r="R169" s="3">
        <v>622256241</v>
      </c>
      <c r="S169" s="3">
        <v>606977641</v>
      </c>
      <c r="T169" s="3">
        <v>565805919</v>
      </c>
      <c r="U169" s="3">
        <v>578221972</v>
      </c>
      <c r="V169" s="3">
        <v>607777821</v>
      </c>
      <c r="W169" s="3">
        <v>592770795</v>
      </c>
      <c r="X169" s="3">
        <v>595229450</v>
      </c>
      <c r="Y169" s="3">
        <v>572871556</v>
      </c>
      <c r="Z169" s="3">
        <v>594856605</v>
      </c>
      <c r="AA169" s="3">
        <f>AVERAGE(Table16[[#This Row],[Refactored Resolving Time 1]:[Refactored Resolving Time 10]])</f>
        <v>601974530.5</v>
      </c>
      <c r="AB169" s="3">
        <f>STDEV(Table16[[#This Row],[Refactored Resolving Time 1]:[Refactored Resolving Time 10]])</f>
        <v>33219324.851351801</v>
      </c>
      <c r="AC169" s="3">
        <f>Table16[[#This Row],[Refactored Resolving Time Avg (ns)]]/1000000</f>
        <v>601.97453050000001</v>
      </c>
      <c r="AD169" s="3">
        <f>Table16[[#This Row],[Refactored Resolving Time Sdev (ns)]]/1000000</f>
        <v>33.2193248513518</v>
      </c>
      <c r="AE169" t="b">
        <f>IF(Table16[[#This Row],[Control Bundle]]=Table16[[#This Row],[Refactored Bundle]],TRUE,FALSE)</f>
        <v>1</v>
      </c>
      <c r="AF169">
        <f>IF(Table16[[#This Row],[Refactored Resolving Time Avg (ns)]]=-1,0,ROUND(LOG10(Table16[[#This Row],[Refactored Resolving Time Sdev (ns)]]/Table16[[#This Row],[Control Resolving Time Sdev (ns)]]),0))</f>
        <v>0</v>
      </c>
      <c r="AG169" t="b">
        <f>IF(Table16[[#This Row],[Same Sdev OoM?]]=0,TRUE,FALSE)</f>
        <v>1</v>
      </c>
      <c r="AH1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69" s="3">
        <f>Table16[[#This Row],[Control Resolving Time Avg (ms)]]-Table16[[#This Row],[Refactored Resolving Time Avg (ms)]]</f>
        <v>87.766733899999963</v>
      </c>
      <c r="AJ169" s="4">
        <f>Table16[[#This Row],[Absolute Diff?]]/Table16[[#This Row],[Control Resolving Time Avg (ms)]]</f>
        <v>0.12724587962175568</v>
      </c>
    </row>
    <row r="170" spans="1:36" x14ac:dyDescent="0.2">
      <c r="A170" t="s">
        <v>145</v>
      </c>
      <c r="B170" s="3">
        <v>735661255</v>
      </c>
      <c r="C170" s="3">
        <v>662971859</v>
      </c>
      <c r="D170" s="3">
        <v>708460508</v>
      </c>
      <c r="E170" s="3">
        <v>649646141</v>
      </c>
      <c r="F170" s="3">
        <v>680440752</v>
      </c>
      <c r="G170" s="3">
        <v>655331497</v>
      </c>
      <c r="H170" s="3">
        <v>724517512</v>
      </c>
      <c r="I170" s="3">
        <v>689210695</v>
      </c>
      <c r="J170" s="3">
        <v>696708835</v>
      </c>
      <c r="K170" s="3">
        <v>684060788</v>
      </c>
      <c r="L170" s="3">
        <f>AVERAGE(Table16[[#This Row],[Control Resolving Time 1]:[Control Resolving Time 10]])</f>
        <v>688700984.20000005</v>
      </c>
      <c r="M170" s="3">
        <f>STDEV(Table16[[#This Row],[Control Resolving Time 1]:[Control Resolving Time 10]])</f>
        <v>28545225.620042559</v>
      </c>
      <c r="N170" s="3">
        <f>Table16[[#This Row],[Control Resolving Time Avg (ns)]]/1000000</f>
        <v>688.70098419999999</v>
      </c>
      <c r="O170" s="3">
        <f>Table16[[#This Row],[Control Resolving Time Sdev (ns)]]/1000000</f>
        <v>28.545225620042558</v>
      </c>
      <c r="P170" t="s">
        <v>145</v>
      </c>
      <c r="Q170" s="3">
        <v>681682389</v>
      </c>
      <c r="R170" s="3">
        <v>621227912</v>
      </c>
      <c r="S170" s="3">
        <v>605912085</v>
      </c>
      <c r="T170" s="3">
        <v>559895890</v>
      </c>
      <c r="U170" s="3">
        <v>577081547</v>
      </c>
      <c r="V170" s="3">
        <v>606705347</v>
      </c>
      <c r="W170" s="3">
        <v>591946575</v>
      </c>
      <c r="X170" s="3">
        <v>594105325</v>
      </c>
      <c r="Y170" s="3">
        <v>571264460</v>
      </c>
      <c r="Z170" s="3">
        <v>593537460</v>
      </c>
      <c r="AA170" s="3">
        <f>AVERAGE(Table16[[#This Row],[Refactored Resolving Time 1]:[Refactored Resolving Time 10]])</f>
        <v>600335899</v>
      </c>
      <c r="AB170" s="3">
        <f>STDEV(Table16[[#This Row],[Refactored Resolving Time 1]:[Refactored Resolving Time 10]])</f>
        <v>33833117.77175574</v>
      </c>
      <c r="AC170" s="3">
        <f>Table16[[#This Row],[Refactored Resolving Time Avg (ns)]]/1000000</f>
        <v>600.33589900000004</v>
      </c>
      <c r="AD170" s="3">
        <f>Table16[[#This Row],[Refactored Resolving Time Sdev (ns)]]/1000000</f>
        <v>33.833117771755738</v>
      </c>
      <c r="AE170" t="b">
        <f>IF(Table16[[#This Row],[Control Bundle]]=Table16[[#This Row],[Refactored Bundle]],TRUE,FALSE)</f>
        <v>1</v>
      </c>
      <c r="AF170">
        <f>IF(Table16[[#This Row],[Refactored Resolving Time Avg (ns)]]=-1,0,ROUND(LOG10(Table16[[#This Row],[Refactored Resolving Time Sdev (ns)]]/Table16[[#This Row],[Control Resolving Time Sdev (ns)]]),0))</f>
        <v>0</v>
      </c>
      <c r="AG170" t="b">
        <f>IF(Table16[[#This Row],[Same Sdev OoM?]]=0,TRUE,FALSE)</f>
        <v>1</v>
      </c>
      <c r="AH1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0" s="5">
        <f>Table16[[#This Row],[Control Resolving Time Avg (ms)]]-Table16[[#This Row],[Refactored Resolving Time Avg (ms)]]</f>
        <v>88.365085199999953</v>
      </c>
      <c r="AJ170" s="6">
        <f>Table16[[#This Row],[Absolute Diff?]]/Table16[[#This Row],[Control Resolving Time Avg (ms)]]</f>
        <v>0.12830689548475885</v>
      </c>
    </row>
    <row r="171" spans="1:36" x14ac:dyDescent="0.2">
      <c r="A171" t="s">
        <v>352</v>
      </c>
      <c r="B171" s="3">
        <v>720840637</v>
      </c>
      <c r="C171" s="3">
        <v>649547492</v>
      </c>
      <c r="D171" s="3">
        <v>695787306</v>
      </c>
      <c r="E171" s="3">
        <v>636101478</v>
      </c>
      <c r="F171" s="3">
        <v>663635392</v>
      </c>
      <c r="G171" s="3">
        <v>654603001</v>
      </c>
      <c r="H171" s="3">
        <v>707999151</v>
      </c>
      <c r="I171" s="3">
        <v>675960120</v>
      </c>
      <c r="J171" s="3">
        <v>681359907</v>
      </c>
      <c r="K171" s="3">
        <v>668206612</v>
      </c>
      <c r="L171" s="3">
        <f>AVERAGE(Table16[[#This Row],[Control Resolving Time 1]:[Control Resolving Time 10]])</f>
        <v>675404109.60000002</v>
      </c>
      <c r="M171" s="3">
        <f>STDEV(Table16[[#This Row],[Control Resolving Time 1]:[Control Resolving Time 10]])</f>
        <v>26696700.671705753</v>
      </c>
      <c r="N171" s="3">
        <f>Table16[[#This Row],[Control Resolving Time Avg (ns)]]/1000000</f>
        <v>675.40410959999997</v>
      </c>
      <c r="O171" s="3">
        <f>Table16[[#This Row],[Control Resolving Time Sdev (ns)]]/1000000</f>
        <v>26.696700671705752</v>
      </c>
      <c r="P171" t="s">
        <v>352</v>
      </c>
      <c r="Q171" s="3">
        <v>680894942</v>
      </c>
      <c r="R171" s="3">
        <v>620317404</v>
      </c>
      <c r="S171" s="3">
        <v>604989009</v>
      </c>
      <c r="T171" s="3">
        <v>559021068</v>
      </c>
      <c r="U171" s="3">
        <v>576087164</v>
      </c>
      <c r="V171" s="3">
        <v>605854168</v>
      </c>
      <c r="W171" s="3">
        <v>591223388</v>
      </c>
      <c r="X171" s="3">
        <v>592983980</v>
      </c>
      <c r="Y171" s="3">
        <v>569573419</v>
      </c>
      <c r="Z171" s="3">
        <v>587809826</v>
      </c>
      <c r="AA171" s="3">
        <f>AVERAGE(Table16[[#This Row],[Refactored Resolving Time 1]:[Refactored Resolving Time 10]])</f>
        <v>598875436.79999995</v>
      </c>
      <c r="AB171" s="3">
        <f>STDEV(Table16[[#This Row],[Refactored Resolving Time 1]:[Refactored Resolving Time 10]])</f>
        <v>34083281.724673629</v>
      </c>
      <c r="AC171" s="3">
        <f>Table16[[#This Row],[Refactored Resolving Time Avg (ns)]]/1000000</f>
        <v>598.87543679999999</v>
      </c>
      <c r="AD171" s="3">
        <f>Table16[[#This Row],[Refactored Resolving Time Sdev (ns)]]/1000000</f>
        <v>34.083281724673625</v>
      </c>
      <c r="AE171" t="b">
        <f>IF(Table16[[#This Row],[Control Bundle]]=Table16[[#This Row],[Refactored Bundle]],TRUE,FALSE)</f>
        <v>1</v>
      </c>
      <c r="AF171">
        <f>IF(Table16[[#This Row],[Refactored Resolving Time Avg (ns)]]=-1,0,ROUND(LOG10(Table16[[#This Row],[Refactored Resolving Time Sdev (ns)]]/Table16[[#This Row],[Control Resolving Time Sdev (ns)]]),0))</f>
        <v>0</v>
      </c>
      <c r="AG171" t="b">
        <f>IF(Table16[[#This Row],[Same Sdev OoM?]]=0,TRUE,FALSE)</f>
        <v>1</v>
      </c>
      <c r="AH1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1" s="5">
        <f>Table16[[#This Row],[Control Resolving Time Avg (ms)]]-Table16[[#This Row],[Refactored Resolving Time Avg (ms)]]</f>
        <v>76.528672799999981</v>
      </c>
      <c r="AJ171" s="6">
        <f>Table16[[#This Row],[Absolute Diff?]]/Table16[[#This Row],[Control Resolving Time Avg (ms)]]</f>
        <v>0.11330797623562459</v>
      </c>
    </row>
    <row r="172" spans="1:36" x14ac:dyDescent="0.2">
      <c r="A172" t="s">
        <v>47</v>
      </c>
      <c r="B172" s="3">
        <v>717965611</v>
      </c>
      <c r="C172" s="3">
        <v>647085265</v>
      </c>
      <c r="D172" s="3">
        <v>692356540</v>
      </c>
      <c r="E172" s="3">
        <v>632707276</v>
      </c>
      <c r="F172" s="3">
        <v>661149608</v>
      </c>
      <c r="G172" s="3">
        <v>651980291</v>
      </c>
      <c r="H172" s="3">
        <v>705141999</v>
      </c>
      <c r="I172" s="3">
        <v>672690341</v>
      </c>
      <c r="J172" s="3">
        <v>679066776</v>
      </c>
      <c r="K172" s="3">
        <v>665538274</v>
      </c>
      <c r="L172" s="3">
        <f>AVERAGE(Table16[[#This Row],[Control Resolving Time 1]:[Control Resolving Time 10]])</f>
        <v>672568198.10000002</v>
      </c>
      <c r="M172" s="3">
        <f>STDEV(Table16[[#This Row],[Control Resolving Time 1]:[Control Resolving Time 10]])</f>
        <v>26661960.945992712</v>
      </c>
      <c r="N172" s="3">
        <f>Table16[[#This Row],[Control Resolving Time Avg (ns)]]/1000000</f>
        <v>672.56819810000002</v>
      </c>
      <c r="O172" s="3">
        <f>Table16[[#This Row],[Control Resolving Time Sdev (ns)]]/1000000</f>
        <v>26.66196094599271</v>
      </c>
      <c r="P172" t="s">
        <v>47</v>
      </c>
      <c r="Q172" s="3">
        <v>677220971</v>
      </c>
      <c r="R172" s="3">
        <v>617199361</v>
      </c>
      <c r="S172" s="3">
        <v>602226075</v>
      </c>
      <c r="T172" s="3">
        <v>556797385</v>
      </c>
      <c r="U172" s="3">
        <v>573473606</v>
      </c>
      <c r="V172" s="3">
        <v>603431315</v>
      </c>
      <c r="W172" s="3">
        <v>588576027</v>
      </c>
      <c r="X172" s="3">
        <v>590097058</v>
      </c>
      <c r="Y172" s="3">
        <v>565836537</v>
      </c>
      <c r="Z172" s="3">
        <v>586115088</v>
      </c>
      <c r="AA172" s="3">
        <f>AVERAGE(Table16[[#This Row],[Refactored Resolving Time 1]:[Refactored Resolving Time 10]])</f>
        <v>596097342.29999995</v>
      </c>
      <c r="AB172" s="3">
        <f>STDEV(Table16[[#This Row],[Refactored Resolving Time 1]:[Refactored Resolving Time 10]])</f>
        <v>33799970.85556598</v>
      </c>
      <c r="AC172" s="3">
        <f>Table16[[#This Row],[Refactored Resolving Time Avg (ns)]]/1000000</f>
        <v>596.09734229999992</v>
      </c>
      <c r="AD172" s="3">
        <f>Table16[[#This Row],[Refactored Resolving Time Sdev (ns)]]/1000000</f>
        <v>33.799970855565981</v>
      </c>
      <c r="AE172" t="b">
        <f>IF(Table16[[#This Row],[Control Bundle]]=Table16[[#This Row],[Refactored Bundle]],TRUE,FALSE)</f>
        <v>1</v>
      </c>
      <c r="AF172">
        <f>IF(Table16[[#This Row],[Refactored Resolving Time Avg (ns)]]=-1,0,ROUND(LOG10(Table16[[#This Row],[Refactored Resolving Time Sdev (ns)]]/Table16[[#This Row],[Control Resolving Time Sdev (ns)]]),0))</f>
        <v>0</v>
      </c>
      <c r="AG172" t="b">
        <f>IF(Table16[[#This Row],[Same Sdev OoM?]]=0,TRUE,FALSE)</f>
        <v>1</v>
      </c>
      <c r="AH1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2" s="5">
        <f>Table16[[#This Row],[Control Resolving Time Avg (ms)]]-Table16[[#This Row],[Refactored Resolving Time Avg (ms)]]</f>
        <v>76.470855800000095</v>
      </c>
      <c r="AJ172" s="6">
        <f>Table16[[#This Row],[Absolute Diff?]]/Table16[[#This Row],[Control Resolving Time Avg (ms)]]</f>
        <v>0.1136997794662752</v>
      </c>
    </row>
    <row r="173" spans="1:36" x14ac:dyDescent="0.2">
      <c r="A173" t="s">
        <v>24</v>
      </c>
      <c r="B173" s="3">
        <v>719575695</v>
      </c>
      <c r="C173" s="3">
        <v>648462557</v>
      </c>
      <c r="D173" s="3">
        <v>693803115</v>
      </c>
      <c r="E173" s="3">
        <v>634235823</v>
      </c>
      <c r="F173" s="3">
        <v>662456880</v>
      </c>
      <c r="G173" s="3">
        <v>653574072</v>
      </c>
      <c r="H173" s="3">
        <v>706551639</v>
      </c>
      <c r="I173" s="3">
        <v>674000860</v>
      </c>
      <c r="J173" s="3">
        <v>680082334</v>
      </c>
      <c r="K173" s="3">
        <v>666911571</v>
      </c>
      <c r="L173" s="3">
        <f>AVERAGE(Table16[[#This Row],[Control Resolving Time 1]:[Control Resolving Time 10]])</f>
        <v>673965454.60000002</v>
      </c>
      <c r="M173" s="3">
        <f>STDEV(Table16[[#This Row],[Control Resolving Time 1]:[Control Resolving Time 10]])</f>
        <v>26666579.460174736</v>
      </c>
      <c r="N173" s="3">
        <f>Table16[[#This Row],[Control Resolving Time Avg (ns)]]/1000000</f>
        <v>673.96545460000004</v>
      </c>
      <c r="O173" s="3">
        <f>Table16[[#This Row],[Control Resolving Time Sdev (ns)]]/1000000</f>
        <v>26.666579460174734</v>
      </c>
      <c r="P173" t="s">
        <v>24</v>
      </c>
      <c r="Q173" s="3">
        <v>679755932</v>
      </c>
      <c r="R173" s="3">
        <v>618808746</v>
      </c>
      <c r="S173" s="3">
        <v>603797913</v>
      </c>
      <c r="T173" s="3">
        <v>558172866</v>
      </c>
      <c r="U173" s="3">
        <v>574916136</v>
      </c>
      <c r="V173" s="3">
        <v>604792604</v>
      </c>
      <c r="W173" s="3">
        <v>590124165</v>
      </c>
      <c r="X173" s="3">
        <v>591626787</v>
      </c>
      <c r="Y173" s="3">
        <v>568222892</v>
      </c>
      <c r="Z173" s="3">
        <v>587035430</v>
      </c>
      <c r="AA173" s="3">
        <f>AVERAGE(Table16[[#This Row],[Refactored Resolving Time 1]:[Refactored Resolving Time 10]])</f>
        <v>597725347.10000002</v>
      </c>
      <c r="AB173" s="3">
        <f>STDEV(Table16[[#This Row],[Refactored Resolving Time 1]:[Refactored Resolving Time 10]])</f>
        <v>34033720.543383881</v>
      </c>
      <c r="AC173" s="3">
        <f>Table16[[#This Row],[Refactored Resolving Time Avg (ns)]]/1000000</f>
        <v>597.72534710000002</v>
      </c>
      <c r="AD173" s="3">
        <f>Table16[[#This Row],[Refactored Resolving Time Sdev (ns)]]/1000000</f>
        <v>34.033720543383879</v>
      </c>
      <c r="AE173" t="b">
        <f>IF(Table16[[#This Row],[Control Bundle]]=Table16[[#This Row],[Refactored Bundle]],TRUE,FALSE)</f>
        <v>1</v>
      </c>
      <c r="AF173">
        <f>IF(Table16[[#This Row],[Refactored Resolving Time Avg (ns)]]=-1,0,ROUND(LOG10(Table16[[#This Row],[Refactored Resolving Time Sdev (ns)]]/Table16[[#This Row],[Control Resolving Time Sdev (ns)]]),0))</f>
        <v>0</v>
      </c>
      <c r="AG173" t="b">
        <f>IF(Table16[[#This Row],[Same Sdev OoM?]]=0,TRUE,FALSE)</f>
        <v>1</v>
      </c>
      <c r="AH17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3" s="5">
        <f>Table16[[#This Row],[Control Resolving Time Avg (ms)]]-Table16[[#This Row],[Refactored Resolving Time Avg (ms)]]</f>
        <v>76.240107500000022</v>
      </c>
      <c r="AJ173" s="6">
        <f>Table16[[#This Row],[Absolute Diff?]]/Table16[[#This Row],[Control Resolving Time Avg (ms)]]</f>
        <v>0.11312168447157087</v>
      </c>
    </row>
    <row r="174" spans="1:36" x14ac:dyDescent="0.2">
      <c r="A174" t="s">
        <v>262</v>
      </c>
      <c r="B174" s="3">
        <v>716894935</v>
      </c>
      <c r="C174" s="3">
        <v>646054628</v>
      </c>
      <c r="D174" s="3">
        <v>691343460</v>
      </c>
      <c r="E174" s="3">
        <v>631590814</v>
      </c>
      <c r="F174" s="3">
        <v>660228518</v>
      </c>
      <c r="G174" s="3">
        <v>650803396</v>
      </c>
      <c r="H174" s="3">
        <v>704029664</v>
      </c>
      <c r="I174" s="3">
        <v>671682163</v>
      </c>
      <c r="J174" s="3">
        <v>678364458</v>
      </c>
      <c r="K174" s="3">
        <v>664641871</v>
      </c>
      <c r="L174" s="3">
        <f>AVERAGE(Table16[[#This Row],[Control Resolving Time 1]:[Control Resolving Time 10]])</f>
        <v>671563390.70000005</v>
      </c>
      <c r="M174" s="3">
        <f>STDEV(Table16[[#This Row],[Control Resolving Time 1]:[Control Resolving Time 10]])</f>
        <v>26671657.016293842</v>
      </c>
      <c r="N174" s="3">
        <f>Table16[[#This Row],[Control Resolving Time Avg (ns)]]/1000000</f>
        <v>671.56339070000001</v>
      </c>
      <c r="O174" s="3">
        <f>Table16[[#This Row],[Control Resolving Time Sdev (ns)]]/1000000</f>
        <v>26.671657016293842</v>
      </c>
      <c r="P174" t="s">
        <v>262</v>
      </c>
      <c r="Q174" s="3">
        <v>676205268</v>
      </c>
      <c r="R174" s="3">
        <v>616030378</v>
      </c>
      <c r="S174" s="3">
        <v>601087605</v>
      </c>
      <c r="T174" s="3">
        <v>556037479</v>
      </c>
      <c r="U174" s="3">
        <v>572373130</v>
      </c>
      <c r="V174" s="3">
        <v>602257414</v>
      </c>
      <c r="W174" s="3">
        <v>587300654</v>
      </c>
      <c r="X174" s="3">
        <v>589137147</v>
      </c>
      <c r="Y174" s="3">
        <v>564642911</v>
      </c>
      <c r="Z174" s="3">
        <v>585499528</v>
      </c>
      <c r="AA174" s="3">
        <f>AVERAGE(Table16[[#This Row],[Refactored Resolving Time 1]:[Refactored Resolving Time 10]])</f>
        <v>595057151.39999998</v>
      </c>
      <c r="AB174" s="3">
        <f>STDEV(Table16[[#This Row],[Refactored Resolving Time 1]:[Refactored Resolving Time 10]])</f>
        <v>33766825.868544221</v>
      </c>
      <c r="AC174" s="3">
        <f>Table16[[#This Row],[Refactored Resolving Time Avg (ns)]]/1000000</f>
        <v>595.05715139999995</v>
      </c>
      <c r="AD174" s="3">
        <f>Table16[[#This Row],[Refactored Resolving Time Sdev (ns)]]/1000000</f>
        <v>33.766825868544224</v>
      </c>
      <c r="AE174" t="b">
        <f>IF(Table16[[#This Row],[Control Bundle]]=Table16[[#This Row],[Refactored Bundle]],TRUE,FALSE)</f>
        <v>1</v>
      </c>
      <c r="AF174">
        <f>IF(Table16[[#This Row],[Refactored Resolving Time Avg (ns)]]=-1,0,ROUND(LOG10(Table16[[#This Row],[Refactored Resolving Time Sdev (ns)]]/Table16[[#This Row],[Control Resolving Time Sdev (ns)]]),0))</f>
        <v>0</v>
      </c>
      <c r="AG174" t="b">
        <f>IF(Table16[[#This Row],[Same Sdev OoM?]]=0,TRUE,FALSE)</f>
        <v>1</v>
      </c>
      <c r="AH17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4" s="5">
        <f>Table16[[#This Row],[Control Resolving Time Avg (ms)]]-Table16[[#This Row],[Refactored Resolving Time Avg (ms)]]</f>
        <v>76.506239300000061</v>
      </c>
      <c r="AJ174" s="6">
        <f>Table16[[#This Row],[Absolute Diff?]]/Table16[[#This Row],[Control Resolving Time Avg (ms)]]</f>
        <v>0.11392258774001103</v>
      </c>
    </row>
    <row r="175" spans="1:36" x14ac:dyDescent="0.2">
      <c r="A175" t="s">
        <v>347</v>
      </c>
      <c r="B175" s="3">
        <v>713832929</v>
      </c>
      <c r="C175" s="3">
        <v>643654186</v>
      </c>
      <c r="D175" s="3">
        <v>688838466</v>
      </c>
      <c r="E175" s="3">
        <v>627277723</v>
      </c>
      <c r="F175" s="3">
        <v>657777143</v>
      </c>
      <c r="G175" s="3">
        <v>648378672</v>
      </c>
      <c r="H175" s="3">
        <v>701726888</v>
      </c>
      <c r="I175" s="3">
        <v>669156201</v>
      </c>
      <c r="J175" s="3">
        <v>675967333</v>
      </c>
      <c r="K175" s="3">
        <v>661992585</v>
      </c>
      <c r="L175" s="3">
        <f>AVERAGE(Table16[[#This Row],[Control Resolving Time 1]:[Control Resolving Time 10]])</f>
        <v>668860212.60000002</v>
      </c>
      <c r="M175" s="3">
        <f>STDEV(Table16[[#This Row],[Control Resolving Time 1]:[Control Resolving Time 10]])</f>
        <v>26887486.587476645</v>
      </c>
      <c r="N175" s="3">
        <f>Table16[[#This Row],[Control Resolving Time Avg (ns)]]/1000000</f>
        <v>668.86021260000007</v>
      </c>
      <c r="O175" s="3">
        <f>Table16[[#This Row],[Control Resolving Time Sdev (ns)]]/1000000</f>
        <v>26.887486587476644</v>
      </c>
      <c r="P175" t="s">
        <v>347</v>
      </c>
      <c r="Q175" s="3">
        <v>674393960</v>
      </c>
      <c r="R175" s="3">
        <v>613114833</v>
      </c>
      <c r="S175" s="3">
        <v>597634943</v>
      </c>
      <c r="T175" s="3">
        <v>553564618</v>
      </c>
      <c r="U175" s="3">
        <v>567074617</v>
      </c>
      <c r="V175" s="3">
        <v>599720574</v>
      </c>
      <c r="W175" s="3">
        <v>584840860</v>
      </c>
      <c r="X175" s="3">
        <v>586554395</v>
      </c>
      <c r="Y175" s="3">
        <v>561510879</v>
      </c>
      <c r="Z175" s="3">
        <v>583365005</v>
      </c>
      <c r="AA175" s="3">
        <f>AVERAGE(Table16[[#This Row],[Refactored Resolving Time 1]:[Refactored Resolving Time 10]])</f>
        <v>592177468.39999998</v>
      </c>
      <c r="AB175" s="3">
        <f>STDEV(Table16[[#This Row],[Refactored Resolving Time 1]:[Refactored Resolving Time 10]])</f>
        <v>34171555.027233355</v>
      </c>
      <c r="AC175" s="3">
        <f>Table16[[#This Row],[Refactored Resolving Time Avg (ns)]]/1000000</f>
        <v>592.17746839999995</v>
      </c>
      <c r="AD175" s="3">
        <f>Table16[[#This Row],[Refactored Resolving Time Sdev (ns)]]/1000000</f>
        <v>34.171555027233353</v>
      </c>
      <c r="AE175" t="b">
        <f>IF(Table16[[#This Row],[Control Bundle]]=Table16[[#This Row],[Refactored Bundle]],TRUE,FALSE)</f>
        <v>1</v>
      </c>
      <c r="AF175">
        <f>IF(Table16[[#This Row],[Refactored Resolving Time Avg (ns)]]=-1,0,ROUND(LOG10(Table16[[#This Row],[Refactored Resolving Time Sdev (ns)]]/Table16[[#This Row],[Control Resolving Time Sdev (ns)]]),0))</f>
        <v>0</v>
      </c>
      <c r="AG175" t="b">
        <f>IF(Table16[[#This Row],[Same Sdev OoM?]]=0,TRUE,FALSE)</f>
        <v>1</v>
      </c>
      <c r="AH17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5" s="5">
        <f>Table16[[#This Row],[Control Resolving Time Avg (ms)]]-Table16[[#This Row],[Refactored Resolving Time Avg (ms)]]</f>
        <v>76.682744200000116</v>
      </c>
      <c r="AJ175" s="6">
        <f>Table16[[#This Row],[Absolute Diff?]]/Table16[[#This Row],[Control Resolving Time Avg (ms)]]</f>
        <v>0.11464689146618273</v>
      </c>
    </row>
    <row r="176" spans="1:36" x14ac:dyDescent="0.2">
      <c r="A176" t="s">
        <v>137</v>
      </c>
      <c r="B176" s="3">
        <v>715309007</v>
      </c>
      <c r="C176" s="3">
        <v>644799278</v>
      </c>
      <c r="D176" s="3">
        <v>690148036</v>
      </c>
      <c r="E176" s="3">
        <v>630233152</v>
      </c>
      <c r="F176" s="3">
        <v>659058518</v>
      </c>
      <c r="G176" s="3">
        <v>649497134</v>
      </c>
      <c r="H176" s="3">
        <v>702822379</v>
      </c>
      <c r="I176" s="3">
        <v>670324585</v>
      </c>
      <c r="J176" s="3">
        <v>677345589</v>
      </c>
      <c r="K176" s="3">
        <v>663630335</v>
      </c>
      <c r="L176" s="3">
        <f>AVERAGE(Table16[[#This Row],[Control Resolving Time 1]:[Control Resolving Time 10]])</f>
        <v>670316801.29999995</v>
      </c>
      <c r="M176" s="3">
        <f>STDEV(Table16[[#This Row],[Control Resolving Time 1]:[Control Resolving Time 10]])</f>
        <v>26638218.575122908</v>
      </c>
      <c r="N176" s="3">
        <f>Table16[[#This Row],[Control Resolving Time Avg (ns)]]/1000000</f>
        <v>670.31680129999995</v>
      </c>
      <c r="O176" s="3">
        <f>Table16[[#This Row],[Control Resolving Time Sdev (ns)]]/1000000</f>
        <v>26.638218575122909</v>
      </c>
      <c r="P176" t="s">
        <v>137</v>
      </c>
      <c r="Q176" s="3">
        <v>675229434</v>
      </c>
      <c r="R176" s="3">
        <v>614636746</v>
      </c>
      <c r="S176" s="3">
        <v>600041047</v>
      </c>
      <c r="T176" s="3">
        <v>554848549</v>
      </c>
      <c r="U176" s="3">
        <v>570024103</v>
      </c>
      <c r="V176" s="3">
        <v>600888596</v>
      </c>
      <c r="W176" s="3">
        <v>585965394</v>
      </c>
      <c r="X176" s="3">
        <v>587889930</v>
      </c>
      <c r="Y176" s="3">
        <v>562871032</v>
      </c>
      <c r="Z176" s="3">
        <v>584575249</v>
      </c>
      <c r="AA176" s="3">
        <f>AVERAGE(Table16[[#This Row],[Refactored Resolving Time 1]:[Refactored Resolving Time 10]])</f>
        <v>593697008</v>
      </c>
      <c r="AB176" s="3">
        <f>STDEV(Table16[[#This Row],[Refactored Resolving Time 1]:[Refactored Resolving Time 10]])</f>
        <v>33951814.510686934</v>
      </c>
      <c r="AC176" s="3">
        <f>Table16[[#This Row],[Refactored Resolving Time Avg (ns)]]/1000000</f>
        <v>593.69700799999998</v>
      </c>
      <c r="AD176" s="3">
        <f>Table16[[#This Row],[Refactored Resolving Time Sdev (ns)]]/1000000</f>
        <v>33.951814510686937</v>
      </c>
      <c r="AE176" t="b">
        <f>IF(Table16[[#This Row],[Control Bundle]]=Table16[[#This Row],[Refactored Bundle]],TRUE,FALSE)</f>
        <v>1</v>
      </c>
      <c r="AF176">
        <f>IF(Table16[[#This Row],[Refactored Resolving Time Avg (ns)]]=-1,0,ROUND(LOG10(Table16[[#This Row],[Refactored Resolving Time Sdev (ns)]]/Table16[[#This Row],[Control Resolving Time Sdev (ns)]]),0))</f>
        <v>0</v>
      </c>
      <c r="AG176" t="b">
        <f>IF(Table16[[#This Row],[Same Sdev OoM?]]=0,TRUE,FALSE)</f>
        <v>1</v>
      </c>
      <c r="AH17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6" s="5">
        <f>Table16[[#This Row],[Control Resolving Time Avg (ms)]]-Table16[[#This Row],[Refactored Resolving Time Avg (ms)]]</f>
        <v>76.619793299999969</v>
      </c>
      <c r="AJ176" s="6">
        <f>Table16[[#This Row],[Absolute Diff?]]/Table16[[#This Row],[Control Resolving Time Avg (ms)]]</f>
        <v>0.11430385326968527</v>
      </c>
    </row>
    <row r="177" spans="1:36" x14ac:dyDescent="0.2">
      <c r="A177" t="s">
        <v>18</v>
      </c>
      <c r="B177" s="3">
        <v>712555057</v>
      </c>
      <c r="C177" s="3">
        <v>642475089</v>
      </c>
      <c r="D177" s="3">
        <v>687563396</v>
      </c>
      <c r="E177" s="3">
        <v>626300406</v>
      </c>
      <c r="F177" s="3">
        <v>656686188</v>
      </c>
      <c r="G177" s="3">
        <v>647282911</v>
      </c>
      <c r="H177" s="3">
        <v>700590503</v>
      </c>
      <c r="I177" s="3">
        <v>667935670</v>
      </c>
      <c r="J177" s="3">
        <v>674900042</v>
      </c>
      <c r="K177" s="3">
        <v>660901016</v>
      </c>
      <c r="L177" s="3">
        <f>AVERAGE(Table16[[#This Row],[Control Resolving Time 1]:[Control Resolving Time 10]])</f>
        <v>667719027.79999995</v>
      </c>
      <c r="M177" s="3">
        <f>STDEV(Table16[[#This Row],[Control Resolving Time 1]:[Control Resolving Time 10]])</f>
        <v>26822085.90583159</v>
      </c>
      <c r="N177" s="3">
        <f>Table16[[#This Row],[Control Resolving Time Avg (ns)]]/1000000</f>
        <v>667.71902779999994</v>
      </c>
      <c r="O177" s="3">
        <f>Table16[[#This Row],[Control Resolving Time Sdev (ns)]]/1000000</f>
        <v>26.822085905831589</v>
      </c>
      <c r="P177" t="s">
        <v>18</v>
      </c>
      <c r="Q177" s="3">
        <v>673681884</v>
      </c>
      <c r="R177" s="3">
        <v>612096371</v>
      </c>
      <c r="S177" s="3">
        <v>596758751</v>
      </c>
      <c r="T177" s="3">
        <v>552392637</v>
      </c>
      <c r="U177" s="3">
        <v>565158291</v>
      </c>
      <c r="V177" s="3">
        <v>598621402</v>
      </c>
      <c r="W177" s="3">
        <v>583749726</v>
      </c>
      <c r="X177" s="3">
        <v>585497301</v>
      </c>
      <c r="Y177" s="3">
        <v>560394181</v>
      </c>
      <c r="Z177" s="3">
        <v>582143919</v>
      </c>
      <c r="AA177" s="3">
        <f>AVERAGE(Table16[[#This Row],[Refactored Resolving Time 1]:[Refactored Resolving Time 10]])</f>
        <v>591049446.29999995</v>
      </c>
      <c r="AB177" s="3">
        <f>STDEV(Table16[[#This Row],[Refactored Resolving Time 1]:[Refactored Resolving Time 10]])</f>
        <v>34365503.119443476</v>
      </c>
      <c r="AC177" s="3">
        <f>Table16[[#This Row],[Refactored Resolving Time Avg (ns)]]/1000000</f>
        <v>591.0494463</v>
      </c>
      <c r="AD177" s="3">
        <f>Table16[[#This Row],[Refactored Resolving Time Sdev (ns)]]/1000000</f>
        <v>34.365503119443474</v>
      </c>
      <c r="AE177" t="b">
        <f>IF(Table16[[#This Row],[Control Bundle]]=Table16[[#This Row],[Refactored Bundle]],TRUE,FALSE)</f>
        <v>1</v>
      </c>
      <c r="AF177">
        <f>IF(Table16[[#This Row],[Refactored Resolving Time Avg (ns)]]=-1,0,ROUND(LOG10(Table16[[#This Row],[Refactored Resolving Time Sdev (ns)]]/Table16[[#This Row],[Control Resolving Time Sdev (ns)]]),0))</f>
        <v>0</v>
      </c>
      <c r="AG177" t="b">
        <f>IF(Table16[[#This Row],[Same Sdev OoM?]]=0,TRUE,FALSE)</f>
        <v>1</v>
      </c>
      <c r="AH17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7" s="5">
        <f>Table16[[#This Row],[Control Resolving Time Avg (ms)]]-Table16[[#This Row],[Refactored Resolving Time Avg (ms)]]</f>
        <v>76.669581499999936</v>
      </c>
      <c r="AJ177" s="6">
        <f>Table16[[#This Row],[Absolute Diff?]]/Table16[[#This Row],[Control Resolving Time Avg (ms)]]</f>
        <v>0.11482311916826873</v>
      </c>
    </row>
    <row r="178" spans="1:36" x14ac:dyDescent="0.2">
      <c r="A178" t="s">
        <v>85</v>
      </c>
      <c r="B178" s="3">
        <v>709873147</v>
      </c>
      <c r="C178" s="3">
        <v>639670003</v>
      </c>
      <c r="D178" s="3">
        <v>684695863</v>
      </c>
      <c r="E178" s="3">
        <v>623911378</v>
      </c>
      <c r="F178" s="3">
        <v>654272279</v>
      </c>
      <c r="G178" s="3">
        <v>644642706</v>
      </c>
      <c r="H178" s="3">
        <v>698046161</v>
      </c>
      <c r="I178" s="3">
        <v>665348949</v>
      </c>
      <c r="J178" s="3">
        <v>672483197</v>
      </c>
      <c r="K178" s="3">
        <v>650788271</v>
      </c>
      <c r="L178" s="3">
        <f>AVERAGE(Table16[[#This Row],[Control Resolving Time 1]:[Control Resolving Time 10]])</f>
        <v>664373195.39999998</v>
      </c>
      <c r="M178" s="3">
        <f>STDEV(Table16[[#This Row],[Control Resolving Time 1]:[Control Resolving Time 10]])</f>
        <v>27094744.312874712</v>
      </c>
      <c r="N178" s="3">
        <f>Table16[[#This Row],[Control Resolving Time Avg (ns)]]/1000000</f>
        <v>664.37319539999999</v>
      </c>
      <c r="O178" s="3">
        <f>Table16[[#This Row],[Control Resolving Time Sdev (ns)]]/1000000</f>
        <v>27.094744312874713</v>
      </c>
      <c r="P178" t="s">
        <v>85</v>
      </c>
      <c r="Q178" s="3">
        <v>671218335</v>
      </c>
      <c r="R178" s="3">
        <v>609865781</v>
      </c>
      <c r="S178" s="3">
        <v>594271845</v>
      </c>
      <c r="T178" s="3">
        <v>550371620</v>
      </c>
      <c r="U178" s="3">
        <v>562133573</v>
      </c>
      <c r="V178" s="3">
        <v>596036893</v>
      </c>
      <c r="W178" s="3">
        <v>581350229</v>
      </c>
      <c r="X178" s="3">
        <v>583201871</v>
      </c>
      <c r="Y178" s="3">
        <v>558139071</v>
      </c>
      <c r="Z178" s="3">
        <v>579789362</v>
      </c>
      <c r="AA178" s="3">
        <f>AVERAGE(Table16[[#This Row],[Refactored Resolving Time 1]:[Refactored Resolving Time 10]])</f>
        <v>588637858</v>
      </c>
      <c r="AB178" s="3">
        <f>STDEV(Table16[[#This Row],[Refactored Resolving Time 1]:[Refactored Resolving Time 10]])</f>
        <v>34342330.374500267</v>
      </c>
      <c r="AC178" s="3">
        <f>Table16[[#This Row],[Refactored Resolving Time Avg (ns)]]/1000000</f>
        <v>588.63785800000005</v>
      </c>
      <c r="AD178" s="3">
        <f>Table16[[#This Row],[Refactored Resolving Time Sdev (ns)]]/1000000</f>
        <v>34.342330374500264</v>
      </c>
      <c r="AE178" t="b">
        <f>IF(Table16[[#This Row],[Control Bundle]]=Table16[[#This Row],[Refactored Bundle]],TRUE,FALSE)</f>
        <v>1</v>
      </c>
      <c r="AF178">
        <f>IF(Table16[[#This Row],[Refactored Resolving Time Avg (ns)]]=-1,0,ROUND(LOG10(Table16[[#This Row],[Refactored Resolving Time Sdev (ns)]]/Table16[[#This Row],[Control Resolving Time Sdev (ns)]]),0))</f>
        <v>0</v>
      </c>
      <c r="AG178" t="b">
        <f>IF(Table16[[#This Row],[Same Sdev OoM?]]=0,TRUE,FALSE)</f>
        <v>1</v>
      </c>
      <c r="AH17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8" s="5">
        <f>Table16[[#This Row],[Control Resolving Time Avg (ms)]]-Table16[[#This Row],[Refactored Resolving Time Avg (ms)]]</f>
        <v>75.735337399999935</v>
      </c>
      <c r="AJ178" s="6">
        <f>Table16[[#This Row],[Absolute Diff?]]/Table16[[#This Row],[Control Resolving Time Avg (ms)]]</f>
        <v>0.11399517308099985</v>
      </c>
    </row>
    <row r="179" spans="1:36" x14ac:dyDescent="0.2">
      <c r="A179" t="s">
        <v>312</v>
      </c>
      <c r="B179" s="3">
        <v>711296773</v>
      </c>
      <c r="C179" s="3">
        <v>641227233</v>
      </c>
      <c r="D179" s="3">
        <v>686240593</v>
      </c>
      <c r="E179" s="3">
        <v>625206085</v>
      </c>
      <c r="F179" s="3">
        <v>655473944</v>
      </c>
      <c r="G179" s="3">
        <v>645953254</v>
      </c>
      <c r="H179" s="3">
        <v>699431506</v>
      </c>
      <c r="I179" s="3">
        <v>666690848</v>
      </c>
      <c r="J179" s="3">
        <v>673717186</v>
      </c>
      <c r="K179" s="3">
        <v>652462295</v>
      </c>
      <c r="L179" s="3">
        <f>AVERAGE(Table16[[#This Row],[Control Resolving Time 1]:[Control Resolving Time 10]])</f>
        <v>665769971.70000005</v>
      </c>
      <c r="M179" s="3">
        <f>STDEV(Table16[[#This Row],[Control Resolving Time 1]:[Control Resolving Time 10]])</f>
        <v>27105597.54777414</v>
      </c>
      <c r="N179" s="3">
        <f>Table16[[#This Row],[Control Resolving Time Avg (ns)]]/1000000</f>
        <v>665.76997170000004</v>
      </c>
      <c r="O179" s="3">
        <f>Table16[[#This Row],[Control Resolving Time Sdev (ns)]]/1000000</f>
        <v>27.105597547774138</v>
      </c>
      <c r="P179" t="s">
        <v>312</v>
      </c>
      <c r="Q179" s="3">
        <v>672494331</v>
      </c>
      <c r="R179" s="3">
        <v>611147843</v>
      </c>
      <c r="S179" s="3">
        <v>595633939</v>
      </c>
      <c r="T179" s="3">
        <v>551492359</v>
      </c>
      <c r="U179" s="3">
        <v>563828935</v>
      </c>
      <c r="V179" s="3">
        <v>597344826</v>
      </c>
      <c r="W179" s="3">
        <v>582595567</v>
      </c>
      <c r="X179" s="3">
        <v>584379233</v>
      </c>
      <c r="Y179" s="3">
        <v>559263575</v>
      </c>
      <c r="Z179" s="3">
        <v>580943793</v>
      </c>
      <c r="AA179" s="3">
        <f>AVERAGE(Table16[[#This Row],[Refactored Resolving Time 1]:[Refactored Resolving Time 10]])</f>
        <v>589912440.10000002</v>
      </c>
      <c r="AB179" s="3">
        <f>STDEV(Table16[[#This Row],[Refactored Resolving Time 1]:[Refactored Resolving Time 10]])</f>
        <v>34349642.398755901</v>
      </c>
      <c r="AC179" s="3">
        <f>Table16[[#This Row],[Refactored Resolving Time Avg (ns)]]/1000000</f>
        <v>589.91244010000003</v>
      </c>
      <c r="AD179" s="3">
        <f>Table16[[#This Row],[Refactored Resolving Time Sdev (ns)]]/1000000</f>
        <v>34.349642398755904</v>
      </c>
      <c r="AE179" t="b">
        <f>IF(Table16[[#This Row],[Control Bundle]]=Table16[[#This Row],[Refactored Bundle]],TRUE,FALSE)</f>
        <v>1</v>
      </c>
      <c r="AF179">
        <f>IF(Table16[[#This Row],[Refactored Resolving Time Avg (ns)]]=-1,0,ROUND(LOG10(Table16[[#This Row],[Refactored Resolving Time Sdev (ns)]]/Table16[[#This Row],[Control Resolving Time Sdev (ns)]]),0))</f>
        <v>0</v>
      </c>
      <c r="AG179" t="b">
        <f>IF(Table16[[#This Row],[Same Sdev OoM?]]=0,TRUE,FALSE)</f>
        <v>1</v>
      </c>
      <c r="AH17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79" s="5">
        <f>Table16[[#This Row],[Control Resolving Time Avg (ms)]]-Table16[[#This Row],[Refactored Resolving Time Avg (ms)]]</f>
        <v>75.857531600000016</v>
      </c>
      <c r="AJ179" s="6">
        <f>Table16[[#This Row],[Absolute Diff?]]/Table16[[#This Row],[Control Resolving Time Avg (ms)]]</f>
        <v>0.11393955093273848</v>
      </c>
    </row>
    <row r="180" spans="1:36" x14ac:dyDescent="0.2">
      <c r="A180" t="s">
        <v>74</v>
      </c>
      <c r="B180" s="3">
        <v>708588511</v>
      </c>
      <c r="C180" s="3">
        <v>638408382</v>
      </c>
      <c r="D180" s="3">
        <v>683440143</v>
      </c>
      <c r="E180" s="3">
        <v>622734946</v>
      </c>
      <c r="F180" s="3">
        <v>653339926</v>
      </c>
      <c r="G180" s="3">
        <v>643373254</v>
      </c>
      <c r="H180" s="3">
        <v>696888506</v>
      </c>
      <c r="I180" s="3">
        <v>664147153</v>
      </c>
      <c r="J180" s="3">
        <v>671524895</v>
      </c>
      <c r="K180" s="3">
        <v>649834302</v>
      </c>
      <c r="L180" s="3">
        <f>AVERAGE(Table16[[#This Row],[Control Resolving Time 1]:[Control Resolving Time 10]])</f>
        <v>663228001.79999995</v>
      </c>
      <c r="M180" s="3">
        <f>STDEV(Table16[[#This Row],[Control Resolving Time 1]:[Control Resolving Time 10]])</f>
        <v>27071708.49607892</v>
      </c>
      <c r="N180" s="3">
        <f>Table16[[#This Row],[Control Resolving Time Avg (ns)]]/1000000</f>
        <v>663.2280017999999</v>
      </c>
      <c r="O180" s="3">
        <f>Table16[[#This Row],[Control Resolving Time Sdev (ns)]]/1000000</f>
        <v>27.071708496078919</v>
      </c>
      <c r="P180" t="s">
        <v>74</v>
      </c>
      <c r="Q180" s="3">
        <v>669976682</v>
      </c>
      <c r="R180" s="3">
        <v>608388267</v>
      </c>
      <c r="S180" s="3">
        <v>593278927</v>
      </c>
      <c r="T180" s="3">
        <v>549154718</v>
      </c>
      <c r="U180" s="3">
        <v>560733961</v>
      </c>
      <c r="V180" s="3">
        <v>594793344</v>
      </c>
      <c r="W180" s="3">
        <v>580071968</v>
      </c>
      <c r="X180" s="3">
        <v>581841502</v>
      </c>
      <c r="Y180" s="3">
        <v>557064309</v>
      </c>
      <c r="Z180" s="3">
        <v>578545225</v>
      </c>
      <c r="AA180" s="3">
        <f>AVERAGE(Table16[[#This Row],[Refactored Resolving Time 1]:[Refactored Resolving Time 10]])</f>
        <v>587384890.29999995</v>
      </c>
      <c r="AB180" s="3">
        <f>STDEV(Table16[[#This Row],[Refactored Resolving Time 1]:[Refactored Resolving Time 10]])</f>
        <v>34327951.309395276</v>
      </c>
      <c r="AC180" s="3">
        <f>Table16[[#This Row],[Refactored Resolving Time Avg (ns)]]/1000000</f>
        <v>587.38489029999994</v>
      </c>
      <c r="AD180" s="3">
        <f>Table16[[#This Row],[Refactored Resolving Time Sdev (ns)]]/1000000</f>
        <v>34.327951309395274</v>
      </c>
      <c r="AE180" t="b">
        <f>IF(Table16[[#This Row],[Control Bundle]]=Table16[[#This Row],[Refactored Bundle]],TRUE,FALSE)</f>
        <v>1</v>
      </c>
      <c r="AF180">
        <f>IF(Table16[[#This Row],[Refactored Resolving Time Avg (ns)]]=-1,0,ROUND(LOG10(Table16[[#This Row],[Refactored Resolving Time Sdev (ns)]]/Table16[[#This Row],[Control Resolving Time Sdev (ns)]]),0))</f>
        <v>0</v>
      </c>
      <c r="AG180" t="b">
        <f>IF(Table16[[#This Row],[Same Sdev OoM?]]=0,TRUE,FALSE)</f>
        <v>1</v>
      </c>
      <c r="AH18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0" s="5">
        <f>Table16[[#This Row],[Control Resolving Time Avg (ms)]]-Table16[[#This Row],[Refactored Resolving Time Avg (ms)]]</f>
        <v>75.843111499999964</v>
      </c>
      <c r="AJ180" s="6">
        <f>Table16[[#This Row],[Absolute Diff?]]/Table16[[#This Row],[Control Resolving Time Avg (ms)]]</f>
        <v>0.11435450749088076</v>
      </c>
    </row>
    <row r="181" spans="1:36" x14ac:dyDescent="0.2">
      <c r="A181" t="s">
        <v>176</v>
      </c>
      <c r="B181" s="3">
        <v>707865287</v>
      </c>
      <c r="C181" s="3">
        <v>637427356</v>
      </c>
      <c r="D181" s="3">
        <v>682510744</v>
      </c>
      <c r="E181" s="3">
        <v>621880609</v>
      </c>
      <c r="F181" s="3">
        <v>652662330</v>
      </c>
      <c r="G181" s="3">
        <v>642388828</v>
      </c>
      <c r="H181" s="3">
        <v>696126605</v>
      </c>
      <c r="I181" s="3">
        <v>663431108</v>
      </c>
      <c r="J181" s="3">
        <v>670811362</v>
      </c>
      <c r="K181" s="3">
        <v>649160844</v>
      </c>
      <c r="L181" s="3">
        <f>AVERAGE(Table16[[#This Row],[Control Resolving Time 1]:[Control Resolving Time 10]])</f>
        <v>662426507.29999995</v>
      </c>
      <c r="M181" s="3">
        <f>STDEV(Table16[[#This Row],[Control Resolving Time 1]:[Control Resolving Time 10]])</f>
        <v>27114620.631438646</v>
      </c>
      <c r="N181" s="3">
        <f>Table16[[#This Row],[Control Resolving Time Avg (ns)]]/1000000</f>
        <v>662.42650729999991</v>
      </c>
      <c r="O181" s="3">
        <f>Table16[[#This Row],[Control Resolving Time Sdev (ns)]]/1000000</f>
        <v>27.114620631438648</v>
      </c>
      <c r="P181" t="s">
        <v>176</v>
      </c>
      <c r="Q181" s="3">
        <v>669076795</v>
      </c>
      <c r="R181" s="3">
        <v>607390786</v>
      </c>
      <c r="S181" s="3">
        <v>592553906</v>
      </c>
      <c r="T181" s="3">
        <v>548260085</v>
      </c>
      <c r="U181" s="3">
        <v>559736093</v>
      </c>
      <c r="V181" s="3">
        <v>593835736</v>
      </c>
      <c r="W181" s="3">
        <v>579135491</v>
      </c>
      <c r="X181" s="3">
        <v>580825696</v>
      </c>
      <c r="Y181" s="3">
        <v>556134708</v>
      </c>
      <c r="Z181" s="3">
        <v>577649071</v>
      </c>
      <c r="AA181" s="3">
        <f>AVERAGE(Table16[[#This Row],[Refactored Resolving Time 1]:[Refactored Resolving Time 10]])</f>
        <v>586459836.70000005</v>
      </c>
      <c r="AB181" s="3">
        <f>STDEV(Table16[[#This Row],[Refactored Resolving Time 1]:[Refactored Resolving Time 10]])</f>
        <v>34336925.572588541</v>
      </c>
      <c r="AC181" s="3">
        <f>Table16[[#This Row],[Refactored Resolving Time Avg (ns)]]/1000000</f>
        <v>586.4598367000001</v>
      </c>
      <c r="AD181" s="3">
        <f>Table16[[#This Row],[Refactored Resolving Time Sdev (ns)]]/1000000</f>
        <v>34.336925572588541</v>
      </c>
      <c r="AE181" t="b">
        <f>IF(Table16[[#This Row],[Control Bundle]]=Table16[[#This Row],[Refactored Bundle]],TRUE,FALSE)</f>
        <v>1</v>
      </c>
      <c r="AF181">
        <f>IF(Table16[[#This Row],[Refactored Resolving Time Avg (ns)]]=-1,0,ROUND(LOG10(Table16[[#This Row],[Refactored Resolving Time Sdev (ns)]]/Table16[[#This Row],[Control Resolving Time Sdev (ns)]]),0))</f>
        <v>0</v>
      </c>
      <c r="AG181" t="b">
        <f>IF(Table16[[#This Row],[Same Sdev OoM?]]=0,TRUE,FALSE)</f>
        <v>1</v>
      </c>
      <c r="AH18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1" s="5">
        <f>Table16[[#This Row],[Control Resolving Time Avg (ms)]]-Table16[[#This Row],[Refactored Resolving Time Avg (ms)]]</f>
        <v>75.966670599999816</v>
      </c>
      <c r="AJ181" s="6">
        <f>Table16[[#This Row],[Absolute Diff?]]/Table16[[#This Row],[Control Resolving Time Avg (ms)]]</f>
        <v>0.11467939426161279</v>
      </c>
    </row>
    <row r="182" spans="1:36" x14ac:dyDescent="0.2">
      <c r="A182" t="s">
        <v>11</v>
      </c>
      <c r="B182" s="3">
        <v>707200821</v>
      </c>
      <c r="C182" s="3">
        <v>636421057</v>
      </c>
      <c r="D182" s="3">
        <v>681685264</v>
      </c>
      <c r="E182" s="3">
        <v>621249665</v>
      </c>
      <c r="F182" s="3">
        <v>652022794</v>
      </c>
      <c r="G182" s="3">
        <v>641493418</v>
      </c>
      <c r="H182" s="3">
        <v>695450913</v>
      </c>
      <c r="I182" s="3">
        <v>662786062</v>
      </c>
      <c r="J182" s="3">
        <v>670148716</v>
      </c>
      <c r="K182" s="3">
        <v>648499358</v>
      </c>
      <c r="L182" s="3">
        <f>AVERAGE(Table16[[#This Row],[Control Resolving Time 1]:[Control Resolving Time 10]])</f>
        <v>661695806.79999995</v>
      </c>
      <c r="M182" s="3">
        <f>STDEV(Table16[[#This Row],[Control Resolving Time 1]:[Control Resolving Time 10]])</f>
        <v>27147509.720364038</v>
      </c>
      <c r="N182" s="3">
        <f>Table16[[#This Row],[Control Resolving Time Avg (ns)]]/1000000</f>
        <v>661.6958067999999</v>
      </c>
      <c r="O182" s="3">
        <f>Table16[[#This Row],[Control Resolving Time Sdev (ns)]]/1000000</f>
        <v>27.147509720364038</v>
      </c>
      <c r="P182" t="s">
        <v>11</v>
      </c>
      <c r="Q182" s="3">
        <v>668303458</v>
      </c>
      <c r="R182" s="3">
        <v>606464272</v>
      </c>
      <c r="S182" s="3">
        <v>591422456</v>
      </c>
      <c r="T182" s="3">
        <v>547546849</v>
      </c>
      <c r="U182" s="3">
        <v>558881892</v>
      </c>
      <c r="V182" s="3">
        <v>593168217</v>
      </c>
      <c r="W182" s="3">
        <v>578264194</v>
      </c>
      <c r="X182" s="3">
        <v>579962319</v>
      </c>
      <c r="Y182" s="3">
        <v>555164809</v>
      </c>
      <c r="Z182" s="3">
        <v>576768182</v>
      </c>
      <c r="AA182" s="3">
        <f>AVERAGE(Table16[[#This Row],[Refactored Resolving Time 1]:[Refactored Resolving Time 10]])</f>
        <v>585594664.79999995</v>
      </c>
      <c r="AB182" s="3">
        <f>STDEV(Table16[[#This Row],[Refactored Resolving Time 1]:[Refactored Resolving Time 10]])</f>
        <v>34348147.907828636</v>
      </c>
      <c r="AC182" s="3">
        <f>Table16[[#This Row],[Refactored Resolving Time Avg (ns)]]/1000000</f>
        <v>585.59466479999992</v>
      </c>
      <c r="AD182" s="3">
        <f>Table16[[#This Row],[Refactored Resolving Time Sdev (ns)]]/1000000</f>
        <v>34.34814790782864</v>
      </c>
      <c r="AE182" t="b">
        <f>IF(Table16[[#This Row],[Control Bundle]]=Table16[[#This Row],[Refactored Bundle]],TRUE,FALSE)</f>
        <v>1</v>
      </c>
      <c r="AF182">
        <f>IF(Table16[[#This Row],[Refactored Resolving Time Avg (ns)]]=-1,0,ROUND(LOG10(Table16[[#This Row],[Refactored Resolving Time Sdev (ns)]]/Table16[[#This Row],[Control Resolving Time Sdev (ns)]]),0))</f>
        <v>0</v>
      </c>
      <c r="AG182" t="b">
        <f>IF(Table16[[#This Row],[Same Sdev OoM?]]=0,TRUE,FALSE)</f>
        <v>1</v>
      </c>
      <c r="AH18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2" s="5">
        <f>Table16[[#This Row],[Control Resolving Time Avg (ms)]]-Table16[[#This Row],[Refactored Resolving Time Avg (ms)]]</f>
        <v>76.101141999999982</v>
      </c>
      <c r="AJ182" s="6">
        <f>Table16[[#This Row],[Absolute Diff?]]/Table16[[#This Row],[Control Resolving Time Avg (ms)]]</f>
        <v>0.11500925533747842</v>
      </c>
    </row>
    <row r="183" spans="1:36" x14ac:dyDescent="0.2">
      <c r="A183" t="s">
        <v>286</v>
      </c>
      <c r="B183" s="3">
        <v>699192208</v>
      </c>
      <c r="C183" s="3">
        <v>628280992</v>
      </c>
      <c r="D183" s="3">
        <v>673753231</v>
      </c>
      <c r="E183" s="3">
        <v>611857206</v>
      </c>
      <c r="F183" s="3">
        <v>639638626</v>
      </c>
      <c r="G183" s="3">
        <v>633407404</v>
      </c>
      <c r="H183" s="3">
        <v>686676627</v>
      </c>
      <c r="I183" s="3">
        <v>653204471</v>
      </c>
      <c r="J183" s="3">
        <v>661970163</v>
      </c>
      <c r="K183" s="3">
        <v>640098906</v>
      </c>
      <c r="L183" s="3">
        <f>AVERAGE(Table16[[#This Row],[Control Resolving Time 1]:[Control Resolving Time 10]])</f>
        <v>652807983.39999998</v>
      </c>
      <c r="M183" s="3">
        <f>STDEV(Table16[[#This Row],[Control Resolving Time 1]:[Control Resolving Time 10]])</f>
        <v>27510123.441816501</v>
      </c>
      <c r="N183" s="3">
        <f>Table16[[#This Row],[Control Resolving Time Avg (ns)]]/1000000</f>
        <v>652.80798340000001</v>
      </c>
      <c r="O183" s="3">
        <f>Table16[[#This Row],[Control Resolving Time Sdev (ns)]]/1000000</f>
        <v>27.5101234418165</v>
      </c>
      <c r="P183" t="s">
        <v>286</v>
      </c>
      <c r="Q183" s="3">
        <v>658425492</v>
      </c>
      <c r="R183" s="3">
        <v>595281245</v>
      </c>
      <c r="S183" s="3">
        <v>582633940</v>
      </c>
      <c r="T183" s="3">
        <v>536592959</v>
      </c>
      <c r="U183" s="3">
        <v>549506155</v>
      </c>
      <c r="V183" s="3">
        <v>581608881</v>
      </c>
      <c r="W183" s="3">
        <v>570122802</v>
      </c>
      <c r="X183" s="3">
        <v>571543619</v>
      </c>
      <c r="Y183" s="3">
        <v>547017973</v>
      </c>
      <c r="Z183" s="3">
        <v>568890864</v>
      </c>
      <c r="AA183" s="3">
        <f>AVERAGE(Table16[[#This Row],[Refactored Resolving Time 1]:[Refactored Resolving Time 10]])</f>
        <v>576162393</v>
      </c>
      <c r="AB183" s="3">
        <f>STDEV(Table16[[#This Row],[Refactored Resolving Time 1]:[Refactored Resolving Time 10]])</f>
        <v>34059866.128507473</v>
      </c>
      <c r="AC183" s="3">
        <f>Table16[[#This Row],[Refactored Resolving Time Avg (ns)]]/1000000</f>
        <v>576.16239299999995</v>
      </c>
      <c r="AD183" s="3">
        <f>Table16[[#This Row],[Refactored Resolving Time Sdev (ns)]]/1000000</f>
        <v>34.059866128507473</v>
      </c>
      <c r="AE183" t="b">
        <f>IF(Table16[[#This Row],[Control Bundle]]=Table16[[#This Row],[Refactored Bundle]],TRUE,FALSE)</f>
        <v>1</v>
      </c>
      <c r="AF183">
        <f>IF(Table16[[#This Row],[Refactored Resolving Time Avg (ns)]]=-1,0,ROUND(LOG10(Table16[[#This Row],[Refactored Resolving Time Sdev (ns)]]/Table16[[#This Row],[Control Resolving Time Sdev (ns)]]),0))</f>
        <v>0</v>
      </c>
      <c r="AG183" t="b">
        <f>IF(Table16[[#This Row],[Same Sdev OoM?]]=0,TRUE,FALSE)</f>
        <v>1</v>
      </c>
      <c r="AH18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3" s="5">
        <f>Table16[[#This Row],[Control Resolving Time Avg (ms)]]-Table16[[#This Row],[Refactored Resolving Time Avg (ms)]]</f>
        <v>76.64559040000006</v>
      </c>
      <c r="AJ183" s="6">
        <f>Table16[[#This Row],[Absolute Diff?]]/Table16[[#This Row],[Control Resolving Time Avg (ms)]]</f>
        <v>0.11740908865851971</v>
      </c>
    </row>
    <row r="184" spans="1:36" x14ac:dyDescent="0.2">
      <c r="A184" t="s">
        <v>336</v>
      </c>
      <c r="B184" s="3">
        <v>705340912</v>
      </c>
      <c r="C184" s="3">
        <v>634493874</v>
      </c>
      <c r="D184" s="3">
        <v>679869608</v>
      </c>
      <c r="E184" s="3">
        <v>619179474</v>
      </c>
      <c r="F184" s="3">
        <v>650164935</v>
      </c>
      <c r="G184" s="3">
        <v>639636266</v>
      </c>
      <c r="H184" s="3">
        <v>693281259</v>
      </c>
      <c r="I184" s="3">
        <v>660948105</v>
      </c>
      <c r="J184" s="3">
        <v>668115681</v>
      </c>
      <c r="K184" s="3">
        <v>646600297</v>
      </c>
      <c r="L184" s="3">
        <f>AVERAGE(Table16[[#This Row],[Control Resolving Time 1]:[Control Resolving Time 10]])</f>
        <v>659763041.10000002</v>
      </c>
      <c r="M184" s="3">
        <f>STDEV(Table16[[#This Row],[Control Resolving Time 1]:[Control Resolving Time 10]])</f>
        <v>27146277.671128575</v>
      </c>
      <c r="N184" s="3">
        <f>Table16[[#This Row],[Control Resolving Time Avg (ns)]]/1000000</f>
        <v>659.76304110000001</v>
      </c>
      <c r="O184" s="3">
        <f>Table16[[#This Row],[Control Resolving Time Sdev (ns)]]/1000000</f>
        <v>27.146277671128576</v>
      </c>
      <c r="P184" t="s">
        <v>336</v>
      </c>
      <c r="Q184" s="3">
        <v>665338573</v>
      </c>
      <c r="R184" s="3">
        <v>604376653</v>
      </c>
      <c r="S184" s="3">
        <v>588628391</v>
      </c>
      <c r="T184" s="3">
        <v>544788290</v>
      </c>
      <c r="U184" s="3">
        <v>556897205</v>
      </c>
      <c r="V184" s="3">
        <v>591308853</v>
      </c>
      <c r="W184" s="3">
        <v>576023179</v>
      </c>
      <c r="X184" s="3">
        <v>577828584</v>
      </c>
      <c r="Y184" s="3">
        <v>553307739</v>
      </c>
      <c r="Z184" s="3">
        <v>575140206</v>
      </c>
      <c r="AA184" s="3">
        <f>AVERAGE(Table16[[#This Row],[Refactored Resolving Time 1]:[Refactored Resolving Time 10]])</f>
        <v>583363767.29999995</v>
      </c>
      <c r="AB184" s="3">
        <f>STDEV(Table16[[#This Row],[Refactored Resolving Time 1]:[Refactored Resolving Time 10]])</f>
        <v>34150502.585791737</v>
      </c>
      <c r="AC184" s="3">
        <f>Table16[[#This Row],[Refactored Resolving Time Avg (ns)]]/1000000</f>
        <v>583.36376729999995</v>
      </c>
      <c r="AD184" s="3">
        <f>Table16[[#This Row],[Refactored Resolving Time Sdev (ns)]]/1000000</f>
        <v>34.150502585791735</v>
      </c>
      <c r="AE184" t="b">
        <f>IF(Table16[[#This Row],[Control Bundle]]=Table16[[#This Row],[Refactored Bundle]],TRUE,FALSE)</f>
        <v>1</v>
      </c>
      <c r="AF184">
        <f>IF(Table16[[#This Row],[Refactored Resolving Time Avg (ns)]]=-1,0,ROUND(LOG10(Table16[[#This Row],[Refactored Resolving Time Sdev (ns)]]/Table16[[#This Row],[Control Resolving Time Sdev (ns)]]),0))</f>
        <v>0</v>
      </c>
      <c r="AG184" t="b">
        <f>IF(Table16[[#This Row],[Same Sdev OoM?]]=0,TRUE,FALSE)</f>
        <v>1</v>
      </c>
      <c r="AH18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4" s="5">
        <f>Table16[[#This Row],[Control Resolving Time Avg (ms)]]-Table16[[#This Row],[Refactored Resolving Time Avg (ms)]]</f>
        <v>76.39927380000006</v>
      </c>
      <c r="AJ184" s="6">
        <f>Table16[[#This Row],[Absolute Diff?]]/Table16[[#This Row],[Control Resolving Time Avg (ms)]]</f>
        <v>0.11579805027062777</v>
      </c>
    </row>
    <row r="185" spans="1:36" x14ac:dyDescent="0.2">
      <c r="A185" t="s">
        <v>311</v>
      </c>
      <c r="B185" s="3">
        <v>706483576</v>
      </c>
      <c r="C185" s="3">
        <v>635576876</v>
      </c>
      <c r="D185" s="3">
        <v>680952268</v>
      </c>
      <c r="E185" s="3">
        <v>620572699</v>
      </c>
      <c r="F185" s="3">
        <v>651285390</v>
      </c>
      <c r="G185" s="3">
        <v>640702529</v>
      </c>
      <c r="H185" s="3">
        <v>694526275</v>
      </c>
      <c r="I185" s="3">
        <v>662060280</v>
      </c>
      <c r="J185" s="3">
        <v>669415691</v>
      </c>
      <c r="K185" s="3">
        <v>647719359</v>
      </c>
      <c r="L185" s="3">
        <f>AVERAGE(Table16[[#This Row],[Control Resolving Time 1]:[Control Resolving Time 10]])</f>
        <v>660929494.29999995</v>
      </c>
      <c r="M185" s="3">
        <f>STDEV(Table16[[#This Row],[Control Resolving Time 1]:[Control Resolving Time 10]])</f>
        <v>27133817.439372141</v>
      </c>
      <c r="N185" s="3">
        <f>Table16[[#This Row],[Control Resolving Time Avg (ns)]]/1000000</f>
        <v>660.92949429999999</v>
      </c>
      <c r="O185" s="3">
        <f>Table16[[#This Row],[Control Resolving Time Sdev (ns)]]/1000000</f>
        <v>27.133817439372141</v>
      </c>
      <c r="P185" t="s">
        <v>311</v>
      </c>
      <c r="Q185" s="3">
        <v>667304222</v>
      </c>
      <c r="R185" s="3">
        <v>605612358</v>
      </c>
      <c r="S185" s="3">
        <v>589661152</v>
      </c>
      <c r="T185" s="3">
        <v>545865264</v>
      </c>
      <c r="U185" s="3">
        <v>558039057</v>
      </c>
      <c r="V185" s="3">
        <v>592431407</v>
      </c>
      <c r="W185" s="3">
        <v>577218542</v>
      </c>
      <c r="X185" s="3">
        <v>579228723</v>
      </c>
      <c r="Y185" s="3">
        <v>554441065</v>
      </c>
      <c r="Z185" s="3">
        <v>576096202</v>
      </c>
      <c r="AA185" s="3">
        <f>AVERAGE(Table16[[#This Row],[Refactored Resolving Time 1]:[Refactored Resolving Time 10]])</f>
        <v>584589799.20000005</v>
      </c>
      <c r="AB185" s="3">
        <f>STDEV(Table16[[#This Row],[Refactored Resolving Time 1]:[Refactored Resolving Time 10]])</f>
        <v>34382696.916978873</v>
      </c>
      <c r="AC185" s="3">
        <f>Table16[[#This Row],[Refactored Resolving Time Avg (ns)]]/1000000</f>
        <v>584.58979920000002</v>
      </c>
      <c r="AD185" s="3">
        <f>Table16[[#This Row],[Refactored Resolving Time Sdev (ns)]]/1000000</f>
        <v>34.382696916978873</v>
      </c>
      <c r="AE185" t="b">
        <f>IF(Table16[[#This Row],[Control Bundle]]=Table16[[#This Row],[Refactored Bundle]],TRUE,FALSE)</f>
        <v>1</v>
      </c>
      <c r="AF185">
        <f>IF(Table16[[#This Row],[Refactored Resolving Time Avg (ns)]]=-1,0,ROUND(LOG10(Table16[[#This Row],[Refactored Resolving Time Sdev (ns)]]/Table16[[#This Row],[Control Resolving Time Sdev (ns)]]),0))</f>
        <v>0</v>
      </c>
      <c r="AG185" t="b">
        <f>IF(Table16[[#This Row],[Same Sdev OoM?]]=0,TRUE,FALSE)</f>
        <v>1</v>
      </c>
      <c r="AH18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5" s="5">
        <f>Table16[[#This Row],[Control Resolving Time Avg (ms)]]-Table16[[#This Row],[Refactored Resolving Time Avg (ms)]]</f>
        <v>76.339695099999972</v>
      </c>
      <c r="AJ185" s="6">
        <f>Table16[[#This Row],[Absolute Diff?]]/Table16[[#This Row],[Control Resolving Time Avg (ms)]]</f>
        <v>0.11550353821151899</v>
      </c>
    </row>
    <row r="186" spans="1:36" x14ac:dyDescent="0.2">
      <c r="A186" t="s">
        <v>125</v>
      </c>
      <c r="B186" s="3">
        <v>704189368</v>
      </c>
      <c r="C186" s="3">
        <v>633353001</v>
      </c>
      <c r="D186" s="3">
        <v>678794740</v>
      </c>
      <c r="E186" s="3">
        <v>617563447</v>
      </c>
      <c r="F186" s="3">
        <v>648893315</v>
      </c>
      <c r="G186" s="3">
        <v>638512194</v>
      </c>
      <c r="H186" s="3">
        <v>692020312</v>
      </c>
      <c r="I186" s="3">
        <v>659743241</v>
      </c>
      <c r="J186" s="3">
        <v>667004761</v>
      </c>
      <c r="K186" s="3">
        <v>645421891</v>
      </c>
      <c r="L186" s="3">
        <f>AVERAGE(Table16[[#This Row],[Control Resolving Time 1]:[Control Resolving Time 10]])</f>
        <v>658549627</v>
      </c>
      <c r="M186" s="3">
        <f>STDEV(Table16[[#This Row],[Control Resolving Time 1]:[Control Resolving Time 10]])</f>
        <v>27219006.363141898</v>
      </c>
      <c r="N186" s="3">
        <f>Table16[[#This Row],[Control Resolving Time Avg (ns)]]/1000000</f>
        <v>658.54962699999999</v>
      </c>
      <c r="O186" s="3">
        <f>Table16[[#This Row],[Control Resolving Time Sdev (ns)]]/1000000</f>
        <v>27.219006363141897</v>
      </c>
      <c r="P186" t="s">
        <v>125</v>
      </c>
      <c r="Q186" s="3">
        <v>664209928</v>
      </c>
      <c r="R186" s="3">
        <v>603081096</v>
      </c>
      <c r="S186" s="3">
        <v>587396262</v>
      </c>
      <c r="T186" s="3">
        <v>542583076</v>
      </c>
      <c r="U186" s="3">
        <v>555689676</v>
      </c>
      <c r="V186" s="3">
        <v>589742205</v>
      </c>
      <c r="W186" s="3">
        <v>574879171</v>
      </c>
      <c r="X186" s="3">
        <v>576649240</v>
      </c>
      <c r="Y186" s="3">
        <v>552216004</v>
      </c>
      <c r="Z186" s="3">
        <v>574204085</v>
      </c>
      <c r="AA186" s="3">
        <f>AVERAGE(Table16[[#This Row],[Refactored Resolving Time 1]:[Refactored Resolving Time 10]])</f>
        <v>582065074.29999995</v>
      </c>
      <c r="AB186" s="3">
        <f>STDEV(Table16[[#This Row],[Refactored Resolving Time 1]:[Refactored Resolving Time 10]])</f>
        <v>34262111.400792278</v>
      </c>
      <c r="AC186" s="3">
        <f>Table16[[#This Row],[Refactored Resolving Time Avg (ns)]]/1000000</f>
        <v>582.06507429999999</v>
      </c>
      <c r="AD186" s="3">
        <f>Table16[[#This Row],[Refactored Resolving Time Sdev (ns)]]/1000000</f>
        <v>34.262111400792278</v>
      </c>
      <c r="AE186" t="b">
        <f>IF(Table16[[#This Row],[Control Bundle]]=Table16[[#This Row],[Refactored Bundle]],TRUE,FALSE)</f>
        <v>1</v>
      </c>
      <c r="AF186">
        <f>IF(Table16[[#This Row],[Refactored Resolving Time Avg (ns)]]=-1,0,ROUND(LOG10(Table16[[#This Row],[Refactored Resolving Time Sdev (ns)]]/Table16[[#This Row],[Control Resolving Time Sdev (ns)]]),0))</f>
        <v>0</v>
      </c>
      <c r="AG186" t="b">
        <f>IF(Table16[[#This Row],[Same Sdev OoM?]]=0,TRUE,FALSE)</f>
        <v>1</v>
      </c>
      <c r="AH18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6" s="5">
        <f>Table16[[#This Row],[Control Resolving Time Avg (ms)]]-Table16[[#This Row],[Refactored Resolving Time Avg (ms)]]</f>
        <v>76.484552699999995</v>
      </c>
      <c r="AJ186" s="6">
        <f>Table16[[#This Row],[Absolute Diff?]]/Table16[[#This Row],[Control Resolving Time Avg (ms)]]</f>
        <v>0.11614090960528324</v>
      </c>
    </row>
    <row r="187" spans="1:36" x14ac:dyDescent="0.2">
      <c r="A187" t="s">
        <v>218</v>
      </c>
      <c r="B187" s="3">
        <v>703084246</v>
      </c>
      <c r="C187" s="3">
        <v>632298455</v>
      </c>
      <c r="D187" s="3">
        <v>677675558</v>
      </c>
      <c r="E187" s="3">
        <v>616050826</v>
      </c>
      <c r="F187" s="3">
        <v>647714972</v>
      </c>
      <c r="G187" s="3">
        <v>637503444</v>
      </c>
      <c r="H187" s="3">
        <v>690862189</v>
      </c>
      <c r="I187" s="3">
        <v>658555991</v>
      </c>
      <c r="J187" s="3">
        <v>665654516</v>
      </c>
      <c r="K187" s="3">
        <v>644251187</v>
      </c>
      <c r="L187" s="3">
        <f>AVERAGE(Table16[[#This Row],[Control Resolving Time 1]:[Control Resolving Time 10]])</f>
        <v>657365138.39999998</v>
      </c>
      <c r="M187" s="3">
        <f>STDEV(Table16[[#This Row],[Control Resolving Time 1]:[Control Resolving Time 10]])</f>
        <v>27263597.253779385</v>
      </c>
      <c r="N187" s="3">
        <f>Table16[[#This Row],[Control Resolving Time Avg (ns)]]/1000000</f>
        <v>657.36513839999998</v>
      </c>
      <c r="O187" s="3">
        <f>Table16[[#This Row],[Control Resolving Time Sdev (ns)]]/1000000</f>
        <v>27.263597253779384</v>
      </c>
      <c r="P187" t="s">
        <v>218</v>
      </c>
      <c r="Q187" s="3">
        <v>662584201</v>
      </c>
      <c r="R187" s="3">
        <v>599793857</v>
      </c>
      <c r="S187" s="3">
        <v>586324056</v>
      </c>
      <c r="T187" s="3">
        <v>540839009</v>
      </c>
      <c r="U187" s="3">
        <v>554042239</v>
      </c>
      <c r="V187" s="3">
        <v>588723186</v>
      </c>
      <c r="W187" s="3">
        <v>573786595</v>
      </c>
      <c r="X187" s="3">
        <v>575465258</v>
      </c>
      <c r="Y187" s="3">
        <v>550752027</v>
      </c>
      <c r="Z187" s="3">
        <v>573030893</v>
      </c>
      <c r="AA187" s="3">
        <f>AVERAGE(Table16[[#This Row],[Refactored Resolving Time 1]:[Refactored Resolving Time 10]])</f>
        <v>580534132.10000002</v>
      </c>
      <c r="AB187" s="3">
        <f>STDEV(Table16[[#This Row],[Refactored Resolving Time 1]:[Refactored Resolving Time 10]])</f>
        <v>34149594.031987563</v>
      </c>
      <c r="AC187" s="3">
        <f>Table16[[#This Row],[Refactored Resolving Time Avg (ns)]]/1000000</f>
        <v>580.53413210000008</v>
      </c>
      <c r="AD187" s="3">
        <f>Table16[[#This Row],[Refactored Resolving Time Sdev (ns)]]/1000000</f>
        <v>34.149594031987561</v>
      </c>
      <c r="AE187" t="b">
        <f>IF(Table16[[#This Row],[Control Bundle]]=Table16[[#This Row],[Refactored Bundle]],TRUE,FALSE)</f>
        <v>1</v>
      </c>
      <c r="AF187">
        <f>IF(Table16[[#This Row],[Refactored Resolving Time Avg (ns)]]=-1,0,ROUND(LOG10(Table16[[#This Row],[Refactored Resolving Time Sdev (ns)]]/Table16[[#This Row],[Control Resolving Time Sdev (ns)]]),0))</f>
        <v>0</v>
      </c>
      <c r="AG187" t="b">
        <f>IF(Table16[[#This Row],[Same Sdev OoM?]]=0,TRUE,FALSE)</f>
        <v>1</v>
      </c>
      <c r="AH18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7" s="5">
        <f>Table16[[#This Row],[Control Resolving Time Avg (ms)]]-Table16[[#This Row],[Refactored Resolving Time Avg (ms)]]</f>
        <v>76.831006299999899</v>
      </c>
      <c r="AJ187" s="6">
        <f>Table16[[#This Row],[Absolute Diff?]]/Table16[[#This Row],[Control Resolving Time Avg (ms)]]</f>
        <v>0.11687721452190702</v>
      </c>
    </row>
    <row r="188" spans="1:36" x14ac:dyDescent="0.2">
      <c r="A188" t="s">
        <v>146</v>
      </c>
      <c r="B188" s="3">
        <v>701073213</v>
      </c>
      <c r="C188" s="3">
        <v>630127538</v>
      </c>
      <c r="D188" s="3">
        <v>675437706</v>
      </c>
      <c r="E188" s="3">
        <v>613693371</v>
      </c>
      <c r="F188" s="3">
        <v>641603250</v>
      </c>
      <c r="G188" s="3">
        <v>635221650</v>
      </c>
      <c r="H188" s="3">
        <v>688458636</v>
      </c>
      <c r="I188" s="3">
        <v>655100450</v>
      </c>
      <c r="J188" s="3">
        <v>663555263</v>
      </c>
      <c r="K188" s="3">
        <v>641831872</v>
      </c>
      <c r="L188" s="3">
        <f>AVERAGE(Table16[[#This Row],[Control Resolving Time 1]:[Control Resolving Time 10]])</f>
        <v>654610294.89999998</v>
      </c>
      <c r="M188" s="3">
        <f>STDEV(Table16[[#This Row],[Control Resolving Time 1]:[Control Resolving Time 10]])</f>
        <v>27488457.415619172</v>
      </c>
      <c r="N188" s="3">
        <f>Table16[[#This Row],[Control Resolving Time Avg (ns)]]/1000000</f>
        <v>654.61029489999999</v>
      </c>
      <c r="O188" s="3">
        <f>Table16[[#This Row],[Control Resolving Time Sdev (ns)]]/1000000</f>
        <v>27.488457415619173</v>
      </c>
      <c r="P188" t="s">
        <v>146</v>
      </c>
      <c r="Q188" s="3">
        <v>660430906</v>
      </c>
      <c r="R188" s="3">
        <v>597151666</v>
      </c>
      <c r="S188" s="3">
        <v>584077031</v>
      </c>
      <c r="T188" s="3">
        <v>538473730</v>
      </c>
      <c r="U188" s="3">
        <v>551101644</v>
      </c>
      <c r="V188" s="3">
        <v>583469501</v>
      </c>
      <c r="W188" s="3">
        <v>571781688</v>
      </c>
      <c r="X188" s="3">
        <v>573380808</v>
      </c>
      <c r="Y188" s="3">
        <v>548736867</v>
      </c>
      <c r="Z188" s="3">
        <v>570947780</v>
      </c>
      <c r="AA188" s="3">
        <f>AVERAGE(Table16[[#This Row],[Refactored Resolving Time 1]:[Refactored Resolving Time 10]])</f>
        <v>577955162.10000002</v>
      </c>
      <c r="AB188" s="3">
        <f>STDEV(Table16[[#This Row],[Refactored Resolving Time 1]:[Refactored Resolving Time 10]])</f>
        <v>34124580.406910866</v>
      </c>
      <c r="AC188" s="3">
        <f>Table16[[#This Row],[Refactored Resolving Time Avg (ns)]]/1000000</f>
        <v>577.95516210000005</v>
      </c>
      <c r="AD188" s="3">
        <f>Table16[[#This Row],[Refactored Resolving Time Sdev (ns)]]/1000000</f>
        <v>34.124580406910866</v>
      </c>
      <c r="AE188" t="b">
        <f>IF(Table16[[#This Row],[Control Bundle]]=Table16[[#This Row],[Refactored Bundle]],TRUE,FALSE)</f>
        <v>1</v>
      </c>
      <c r="AF188">
        <f>IF(Table16[[#This Row],[Refactored Resolving Time Avg (ns)]]=-1,0,ROUND(LOG10(Table16[[#This Row],[Refactored Resolving Time Sdev (ns)]]/Table16[[#This Row],[Control Resolving Time Sdev (ns)]]),0))</f>
        <v>0</v>
      </c>
      <c r="AG188" t="b">
        <f>IF(Table16[[#This Row],[Same Sdev OoM?]]=0,TRUE,FALSE)</f>
        <v>1</v>
      </c>
      <c r="AH18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8" s="5">
        <f>Table16[[#This Row],[Control Resolving Time Avg (ms)]]-Table16[[#This Row],[Refactored Resolving Time Avg (ms)]]</f>
        <v>76.655132799999933</v>
      </c>
      <c r="AJ188" s="6">
        <f>Table16[[#This Row],[Absolute Diff?]]/Table16[[#This Row],[Control Resolving Time Avg (ms)]]</f>
        <v>0.11710040828445874</v>
      </c>
    </row>
    <row r="189" spans="1:36" x14ac:dyDescent="0.2">
      <c r="A189" t="s">
        <v>243</v>
      </c>
      <c r="B189" s="3">
        <v>701994317</v>
      </c>
      <c r="C189" s="3">
        <v>631091932</v>
      </c>
      <c r="D189" s="3">
        <v>676448277</v>
      </c>
      <c r="E189" s="3">
        <v>614751540</v>
      </c>
      <c r="F189" s="3">
        <v>643258031</v>
      </c>
      <c r="G189" s="3">
        <v>636250451</v>
      </c>
      <c r="H189" s="3">
        <v>689618505</v>
      </c>
      <c r="I189" s="3">
        <v>657229988</v>
      </c>
      <c r="J189" s="3">
        <v>664451102</v>
      </c>
      <c r="K189" s="3">
        <v>642954211</v>
      </c>
      <c r="L189" s="3">
        <f>AVERAGE(Table16[[#This Row],[Control Resolving Time 1]:[Control Resolving Time 10]])</f>
        <v>655804835.39999998</v>
      </c>
      <c r="M189" s="3">
        <f>STDEV(Table16[[#This Row],[Control Resolving Time 1]:[Control Resolving Time 10]])</f>
        <v>27448555.081341546</v>
      </c>
      <c r="N189" s="3">
        <f>Table16[[#This Row],[Control Resolving Time Avg (ns)]]/1000000</f>
        <v>655.8048354</v>
      </c>
      <c r="O189" s="3">
        <f>Table16[[#This Row],[Control Resolving Time Sdev (ns)]]/1000000</f>
        <v>27.448555081341546</v>
      </c>
      <c r="P189" t="s">
        <v>243</v>
      </c>
      <c r="Q189" s="3">
        <v>661386893</v>
      </c>
      <c r="R189" s="3">
        <v>598121204</v>
      </c>
      <c r="S189" s="3">
        <v>585082511</v>
      </c>
      <c r="T189" s="3">
        <v>539627686</v>
      </c>
      <c r="U189" s="3">
        <v>552864895</v>
      </c>
      <c r="V189" s="3">
        <v>584583896</v>
      </c>
      <c r="W189" s="3">
        <v>572705765</v>
      </c>
      <c r="X189" s="3">
        <v>574366514</v>
      </c>
      <c r="Y189" s="3">
        <v>549653482</v>
      </c>
      <c r="Z189" s="3">
        <v>571919420</v>
      </c>
      <c r="AA189" s="3">
        <f>AVERAGE(Table16[[#This Row],[Refactored Resolving Time 1]:[Refactored Resolving Time 10]])</f>
        <v>579031226.60000002</v>
      </c>
      <c r="AB189" s="3">
        <f>STDEV(Table16[[#This Row],[Refactored Resolving Time 1]:[Refactored Resolving Time 10]])</f>
        <v>34037642.244180337</v>
      </c>
      <c r="AC189" s="3">
        <f>Table16[[#This Row],[Refactored Resolving Time Avg (ns)]]/1000000</f>
        <v>579.03122659999997</v>
      </c>
      <c r="AD189" s="3">
        <f>Table16[[#This Row],[Refactored Resolving Time Sdev (ns)]]/1000000</f>
        <v>34.03764224418034</v>
      </c>
      <c r="AE189" t="b">
        <f>IF(Table16[[#This Row],[Control Bundle]]=Table16[[#This Row],[Refactored Bundle]],TRUE,FALSE)</f>
        <v>1</v>
      </c>
      <c r="AF189">
        <f>IF(Table16[[#This Row],[Refactored Resolving Time Avg (ns)]]=-1,0,ROUND(LOG10(Table16[[#This Row],[Refactored Resolving Time Sdev (ns)]]/Table16[[#This Row],[Control Resolving Time Sdev (ns)]]),0))</f>
        <v>0</v>
      </c>
      <c r="AG189" t="b">
        <f>IF(Table16[[#This Row],[Same Sdev OoM?]]=0,TRUE,FALSE)</f>
        <v>1</v>
      </c>
      <c r="AH18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89" s="5">
        <f>Table16[[#This Row],[Control Resolving Time Avg (ms)]]-Table16[[#This Row],[Refactored Resolving Time Avg (ms)]]</f>
        <v>76.773608800000034</v>
      </c>
      <c r="AJ189" s="6">
        <f>Table16[[#This Row],[Absolute Diff?]]/Table16[[#This Row],[Control Resolving Time Avg (ms)]]</f>
        <v>0.11706776872600051</v>
      </c>
    </row>
    <row r="190" spans="1:36" x14ac:dyDescent="0.2">
      <c r="A190" t="s">
        <v>105</v>
      </c>
      <c r="B190" s="3">
        <v>698299729</v>
      </c>
      <c r="C190" s="3">
        <v>627243922</v>
      </c>
      <c r="D190" s="3">
        <v>672903751</v>
      </c>
      <c r="E190" s="3">
        <v>611117882</v>
      </c>
      <c r="F190" s="3">
        <v>638713971</v>
      </c>
      <c r="G190" s="3">
        <v>632688678</v>
      </c>
      <c r="H190" s="3">
        <v>685824893</v>
      </c>
      <c r="I190" s="3">
        <v>652183723</v>
      </c>
      <c r="J190" s="3">
        <v>661122164</v>
      </c>
      <c r="K190" s="3">
        <v>639227542</v>
      </c>
      <c r="L190" s="3">
        <f>AVERAGE(Table16[[#This Row],[Control Resolving Time 1]:[Control Resolving Time 10]])</f>
        <v>651932625.5</v>
      </c>
      <c r="M190" s="3">
        <f>STDEV(Table16[[#This Row],[Control Resolving Time 1]:[Control Resolving Time 10]])</f>
        <v>27496968.948518891</v>
      </c>
      <c r="N190" s="3">
        <f>Table16[[#This Row],[Control Resolving Time Avg (ns)]]/1000000</f>
        <v>651.93262549999997</v>
      </c>
      <c r="O190" s="3">
        <f>Table16[[#This Row],[Control Resolving Time Sdev (ns)]]/1000000</f>
        <v>27.496968948518891</v>
      </c>
      <c r="P190" t="s">
        <v>105</v>
      </c>
      <c r="Q190" s="3">
        <v>657510767</v>
      </c>
      <c r="R190" s="3">
        <v>594352438</v>
      </c>
      <c r="S190" s="3">
        <v>582014035</v>
      </c>
      <c r="T190" s="3">
        <v>534667138</v>
      </c>
      <c r="U190" s="3">
        <v>548840056</v>
      </c>
      <c r="V190" s="3">
        <v>581087779</v>
      </c>
      <c r="W190" s="3">
        <v>569444776</v>
      </c>
      <c r="X190" s="3">
        <v>570719959</v>
      </c>
      <c r="Y190" s="3">
        <v>546243585</v>
      </c>
      <c r="Z190" s="3">
        <v>567810138</v>
      </c>
      <c r="AA190" s="3">
        <f>AVERAGE(Table16[[#This Row],[Refactored Resolving Time 1]:[Refactored Resolving Time 10]])</f>
        <v>575269067.10000002</v>
      </c>
      <c r="AB190" s="3">
        <f>STDEV(Table16[[#This Row],[Refactored Resolving Time 1]:[Refactored Resolving Time 10]])</f>
        <v>34167828.447955877</v>
      </c>
      <c r="AC190" s="3">
        <f>Table16[[#This Row],[Refactored Resolving Time Avg (ns)]]/1000000</f>
        <v>575.26906710000003</v>
      </c>
      <c r="AD190" s="3">
        <f>Table16[[#This Row],[Refactored Resolving Time Sdev (ns)]]/1000000</f>
        <v>34.167828447955877</v>
      </c>
      <c r="AE190" t="b">
        <f>IF(Table16[[#This Row],[Control Bundle]]=Table16[[#This Row],[Refactored Bundle]],TRUE,FALSE)</f>
        <v>1</v>
      </c>
      <c r="AF190">
        <f>IF(Table16[[#This Row],[Refactored Resolving Time Avg (ns)]]=-1,0,ROUND(LOG10(Table16[[#This Row],[Refactored Resolving Time Sdev (ns)]]/Table16[[#This Row],[Control Resolving Time Sdev (ns)]]),0))</f>
        <v>0</v>
      </c>
      <c r="AG190" t="b">
        <f>IF(Table16[[#This Row],[Same Sdev OoM?]]=0,TRUE,FALSE)</f>
        <v>1</v>
      </c>
      <c r="AH19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0" s="5">
        <f>Table16[[#This Row],[Control Resolving Time Avg (ms)]]-Table16[[#This Row],[Refactored Resolving Time Avg (ms)]]</f>
        <v>76.663558399999943</v>
      </c>
      <c r="AJ190" s="6">
        <f>Table16[[#This Row],[Absolute Diff?]]/Table16[[#This Row],[Control Resolving Time Avg (ms)]]</f>
        <v>0.11759429640632389</v>
      </c>
    </row>
    <row r="191" spans="1:36" x14ac:dyDescent="0.2">
      <c r="A191" t="s">
        <v>237</v>
      </c>
      <c r="B191" s="3">
        <v>697158738</v>
      </c>
      <c r="C191" s="3">
        <v>626491796</v>
      </c>
      <c r="D191" s="3">
        <v>671853064</v>
      </c>
      <c r="E191" s="3">
        <v>610260846</v>
      </c>
      <c r="F191" s="3">
        <v>637641301</v>
      </c>
      <c r="G191" s="3">
        <v>631908366</v>
      </c>
      <c r="H191" s="3">
        <v>684676943</v>
      </c>
      <c r="I191" s="3">
        <v>651040635</v>
      </c>
      <c r="J191" s="3">
        <v>659990418</v>
      </c>
      <c r="K191" s="3">
        <v>638178955</v>
      </c>
      <c r="L191" s="3">
        <f>AVERAGE(Table16[[#This Row],[Control Resolving Time 1]:[Control Resolving Time 10]])</f>
        <v>650920106.20000005</v>
      </c>
      <c r="M191" s="3">
        <f>STDEV(Table16[[#This Row],[Control Resolving Time 1]:[Control Resolving Time 10]])</f>
        <v>27382144.5333087</v>
      </c>
      <c r="N191" s="3">
        <f>Table16[[#This Row],[Control Resolving Time Avg (ns)]]/1000000</f>
        <v>650.92010620000008</v>
      </c>
      <c r="O191" s="3">
        <f>Table16[[#This Row],[Control Resolving Time Sdev (ns)]]/1000000</f>
        <v>27.382144533308701</v>
      </c>
      <c r="P191" t="s">
        <v>237</v>
      </c>
      <c r="Q191" s="3">
        <v>656504574</v>
      </c>
      <c r="R191" s="3">
        <v>593351827</v>
      </c>
      <c r="S191" s="3">
        <v>581254424</v>
      </c>
      <c r="T191" s="3">
        <v>533535643</v>
      </c>
      <c r="U191" s="3">
        <v>548073120</v>
      </c>
      <c r="V191" s="3">
        <v>580054815</v>
      </c>
      <c r="W191" s="3">
        <v>568678573</v>
      </c>
      <c r="X191" s="3">
        <v>569638463</v>
      </c>
      <c r="Y191" s="3">
        <v>545296622</v>
      </c>
      <c r="Z191" s="3">
        <v>566584812</v>
      </c>
      <c r="AA191" s="3">
        <f>AVERAGE(Table16[[#This Row],[Refactored Resolving Time 1]:[Refactored Resolving Time 10]])</f>
        <v>574297287.29999995</v>
      </c>
      <c r="AB191" s="3">
        <f>STDEV(Table16[[#This Row],[Refactored Resolving Time 1]:[Refactored Resolving Time 10]])</f>
        <v>34165737.223115422</v>
      </c>
      <c r="AC191" s="3">
        <f>Table16[[#This Row],[Refactored Resolving Time Avg (ns)]]/1000000</f>
        <v>574.29728729999999</v>
      </c>
      <c r="AD191" s="3">
        <f>Table16[[#This Row],[Refactored Resolving Time Sdev (ns)]]/1000000</f>
        <v>34.165737223115421</v>
      </c>
      <c r="AE191" t="b">
        <f>IF(Table16[[#This Row],[Control Bundle]]=Table16[[#This Row],[Refactored Bundle]],TRUE,FALSE)</f>
        <v>1</v>
      </c>
      <c r="AF191">
        <f>IF(Table16[[#This Row],[Refactored Resolving Time Avg (ns)]]=-1,0,ROUND(LOG10(Table16[[#This Row],[Refactored Resolving Time Sdev (ns)]]/Table16[[#This Row],[Control Resolving Time Sdev (ns)]]),0))</f>
        <v>0</v>
      </c>
      <c r="AG191" t="b">
        <f>IF(Table16[[#This Row],[Same Sdev OoM?]]=0,TRUE,FALSE)</f>
        <v>1</v>
      </c>
      <c r="AH19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1" s="5">
        <f>Table16[[#This Row],[Control Resolving Time Avg (ms)]]-Table16[[#This Row],[Refactored Resolving Time Avg (ms)]]</f>
        <v>76.622818900000084</v>
      </c>
      <c r="AJ191" s="6">
        <f>Table16[[#This Row],[Absolute Diff?]]/Table16[[#This Row],[Control Resolving Time Avg (ms)]]</f>
        <v>0.11771462913830649</v>
      </c>
    </row>
    <row r="192" spans="1:36" x14ac:dyDescent="0.2">
      <c r="A192" t="s">
        <v>106</v>
      </c>
      <c r="B192" s="3">
        <v>695991014</v>
      </c>
      <c r="C192" s="3">
        <v>625481166</v>
      </c>
      <c r="D192" s="3">
        <v>670779033</v>
      </c>
      <c r="E192" s="3">
        <v>606756328</v>
      </c>
      <c r="F192" s="3">
        <v>636123715</v>
      </c>
      <c r="G192" s="3">
        <v>630926778</v>
      </c>
      <c r="H192" s="3">
        <v>683589711</v>
      </c>
      <c r="I192" s="3">
        <v>649855221</v>
      </c>
      <c r="J192" s="3">
        <v>657677255</v>
      </c>
      <c r="K192" s="3">
        <v>637109830</v>
      </c>
      <c r="L192" s="3">
        <f>AVERAGE(Table16[[#This Row],[Control Resolving Time 1]:[Control Resolving Time 10]])</f>
        <v>649429005.10000002</v>
      </c>
      <c r="M192" s="3">
        <f>STDEV(Table16[[#This Row],[Control Resolving Time 1]:[Control Resolving Time 10]])</f>
        <v>27738050.628487781</v>
      </c>
      <c r="N192" s="3">
        <f>Table16[[#This Row],[Control Resolving Time Avg (ns)]]/1000000</f>
        <v>649.42900510000004</v>
      </c>
      <c r="O192" s="3">
        <f>Table16[[#This Row],[Control Resolving Time Sdev (ns)]]/1000000</f>
        <v>27.73805062848778</v>
      </c>
      <c r="P192" t="s">
        <v>106</v>
      </c>
      <c r="Q192" s="3">
        <v>655497166</v>
      </c>
      <c r="R192" s="3">
        <v>592229906</v>
      </c>
      <c r="S192" s="3">
        <v>580173991</v>
      </c>
      <c r="T192" s="3">
        <v>532490746</v>
      </c>
      <c r="U192" s="3">
        <v>546844669</v>
      </c>
      <c r="V192" s="3">
        <v>578995865</v>
      </c>
      <c r="W192" s="3">
        <v>566562377</v>
      </c>
      <c r="X192" s="3">
        <v>568672157</v>
      </c>
      <c r="Y192" s="3">
        <v>544361741</v>
      </c>
      <c r="Z192" s="3">
        <v>565518764</v>
      </c>
      <c r="AA192" s="3">
        <f>AVERAGE(Table16[[#This Row],[Refactored Resolving Time 1]:[Refactored Resolving Time 10]])</f>
        <v>573134738.20000005</v>
      </c>
      <c r="AB192" s="3">
        <f>STDEV(Table16[[#This Row],[Refactored Resolving Time 1]:[Refactored Resolving Time 10]])</f>
        <v>34195840.663024984</v>
      </c>
      <c r="AC192" s="3">
        <f>Table16[[#This Row],[Refactored Resolving Time Avg (ns)]]/1000000</f>
        <v>573.13473820000002</v>
      </c>
      <c r="AD192" s="3">
        <f>Table16[[#This Row],[Refactored Resolving Time Sdev (ns)]]/1000000</f>
        <v>34.195840663024981</v>
      </c>
      <c r="AE192" t="b">
        <f>IF(Table16[[#This Row],[Control Bundle]]=Table16[[#This Row],[Refactored Bundle]],TRUE,FALSE)</f>
        <v>1</v>
      </c>
      <c r="AF192">
        <f>IF(Table16[[#This Row],[Refactored Resolving Time Avg (ns)]]=-1,0,ROUND(LOG10(Table16[[#This Row],[Refactored Resolving Time Sdev (ns)]]/Table16[[#This Row],[Control Resolving Time Sdev (ns)]]),0))</f>
        <v>0</v>
      </c>
      <c r="AG192" t="b">
        <f>IF(Table16[[#This Row],[Same Sdev OoM?]]=0,TRUE,FALSE)</f>
        <v>1</v>
      </c>
      <c r="AH19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2" s="5">
        <f>Table16[[#This Row],[Control Resolving Time Avg (ms)]]-Table16[[#This Row],[Refactored Resolving Time Avg (ms)]]</f>
        <v>76.294266900000025</v>
      </c>
      <c r="AJ192" s="6">
        <f>Table16[[#This Row],[Absolute Diff?]]/Table16[[#This Row],[Control Resolving Time Avg (ms)]]</f>
        <v>0.11747899508777271</v>
      </c>
    </row>
    <row r="193" spans="1:36" x14ac:dyDescent="0.2">
      <c r="A193" t="s">
        <v>101</v>
      </c>
      <c r="B193" s="3">
        <v>695177286</v>
      </c>
      <c r="C193" s="3">
        <v>624721407</v>
      </c>
      <c r="D193" s="3">
        <v>669108812</v>
      </c>
      <c r="E193" s="3">
        <v>605939884</v>
      </c>
      <c r="F193" s="3">
        <v>635270426</v>
      </c>
      <c r="G193" s="3">
        <v>630135820</v>
      </c>
      <c r="H193" s="3">
        <v>682765200</v>
      </c>
      <c r="I193" s="3">
        <v>649046693</v>
      </c>
      <c r="J193" s="3">
        <v>656845242</v>
      </c>
      <c r="K193" s="3">
        <v>636167817</v>
      </c>
      <c r="L193" s="3">
        <f>AVERAGE(Table16[[#This Row],[Control Resolving Time 1]:[Control Resolving Time 10]])</f>
        <v>648517858.70000005</v>
      </c>
      <c r="M193" s="3">
        <f>STDEV(Table16[[#This Row],[Control Resolving Time 1]:[Control Resolving Time 10]])</f>
        <v>27665998.52846403</v>
      </c>
      <c r="N193" s="3">
        <f>Table16[[#This Row],[Control Resolving Time Avg (ns)]]/1000000</f>
        <v>648.51785870000003</v>
      </c>
      <c r="O193" s="3">
        <f>Table16[[#This Row],[Control Resolving Time Sdev (ns)]]/1000000</f>
        <v>27.66599852846403</v>
      </c>
      <c r="P193" t="s">
        <v>101</v>
      </c>
      <c r="Q193" s="3">
        <v>654725590</v>
      </c>
      <c r="R193" s="3">
        <v>591246515</v>
      </c>
      <c r="S193" s="3">
        <v>579363747</v>
      </c>
      <c r="T193" s="3">
        <v>531672575</v>
      </c>
      <c r="U193" s="3">
        <v>545956797</v>
      </c>
      <c r="V193" s="3">
        <v>577122165</v>
      </c>
      <c r="W193" s="3">
        <v>565652203</v>
      </c>
      <c r="X193" s="3">
        <v>567907620</v>
      </c>
      <c r="Y193" s="3">
        <v>543565967</v>
      </c>
      <c r="Z193" s="3">
        <v>564663925</v>
      </c>
      <c r="AA193" s="3">
        <f>AVERAGE(Table16[[#This Row],[Refactored Resolving Time 1]:[Refactored Resolving Time 10]])</f>
        <v>572187710.39999998</v>
      </c>
      <c r="AB193" s="3">
        <f>STDEV(Table16[[#This Row],[Refactored Resolving Time 1]:[Refactored Resolving Time 10]])</f>
        <v>34185709.379823923</v>
      </c>
      <c r="AC193" s="3">
        <f>Table16[[#This Row],[Refactored Resolving Time Avg (ns)]]/1000000</f>
        <v>572.18771040000001</v>
      </c>
      <c r="AD193" s="3">
        <f>Table16[[#This Row],[Refactored Resolving Time Sdev (ns)]]/1000000</f>
        <v>34.185709379823926</v>
      </c>
      <c r="AE193" t="b">
        <f>IF(Table16[[#This Row],[Control Bundle]]=Table16[[#This Row],[Refactored Bundle]],TRUE,FALSE)</f>
        <v>1</v>
      </c>
      <c r="AF193">
        <f>IF(Table16[[#This Row],[Refactored Resolving Time Avg (ns)]]=-1,0,ROUND(LOG10(Table16[[#This Row],[Refactored Resolving Time Sdev (ns)]]/Table16[[#This Row],[Control Resolving Time Sdev (ns)]]),0))</f>
        <v>0</v>
      </c>
      <c r="AG193" t="b">
        <f>IF(Table16[[#This Row],[Same Sdev OoM?]]=0,TRUE,FALSE)</f>
        <v>1</v>
      </c>
      <c r="AH19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3" s="5">
        <f>Table16[[#This Row],[Control Resolving Time Avg (ms)]]-Table16[[#This Row],[Refactored Resolving Time Avg (ms)]]</f>
        <v>76.330148300000019</v>
      </c>
      <c r="AJ193" s="6">
        <f>Table16[[#This Row],[Absolute Diff?]]/Table16[[#This Row],[Control Resolving Time Avg (ms)]]</f>
        <v>0.11769937755146667</v>
      </c>
    </row>
    <row r="194" spans="1:36" x14ac:dyDescent="0.2">
      <c r="A194" t="s">
        <v>315</v>
      </c>
      <c r="B194" s="3">
        <v>693510806</v>
      </c>
      <c r="C194" s="3">
        <v>623712058</v>
      </c>
      <c r="D194" s="3">
        <v>668214835</v>
      </c>
      <c r="E194" s="3">
        <v>604916364</v>
      </c>
      <c r="F194" s="3">
        <v>634158543</v>
      </c>
      <c r="G194" s="3">
        <v>629095025</v>
      </c>
      <c r="H194" s="3">
        <v>681791242</v>
      </c>
      <c r="I194" s="3">
        <v>648052327</v>
      </c>
      <c r="J194" s="3">
        <v>655523739</v>
      </c>
      <c r="K194" s="3">
        <v>634858103</v>
      </c>
      <c r="L194" s="3">
        <f>AVERAGE(Table16[[#This Row],[Control Resolving Time 1]:[Control Resolving Time 10]])</f>
        <v>647383304.20000005</v>
      </c>
      <c r="M194" s="3">
        <f>STDEV(Table16[[#This Row],[Control Resolving Time 1]:[Control Resolving Time 10]])</f>
        <v>27572781.643971208</v>
      </c>
      <c r="N194" s="3">
        <f>Table16[[#This Row],[Control Resolving Time Avg (ns)]]/1000000</f>
        <v>647.3833042</v>
      </c>
      <c r="O194" s="3">
        <f>Table16[[#This Row],[Control Resolving Time Sdev (ns)]]/1000000</f>
        <v>27.572781643971208</v>
      </c>
      <c r="P194" t="s">
        <v>315</v>
      </c>
      <c r="Q194" s="3">
        <v>653818075</v>
      </c>
      <c r="R194" s="3">
        <v>590199061</v>
      </c>
      <c r="S194" s="3">
        <v>578403748</v>
      </c>
      <c r="T194" s="3">
        <v>530718813</v>
      </c>
      <c r="U194" s="3">
        <v>544740529</v>
      </c>
      <c r="V194" s="3">
        <v>576020195</v>
      </c>
      <c r="W194" s="3">
        <v>564768295</v>
      </c>
      <c r="X194" s="3">
        <v>566846135</v>
      </c>
      <c r="Y194" s="3">
        <v>541368066</v>
      </c>
      <c r="Z194" s="3">
        <v>563525242</v>
      </c>
      <c r="AA194" s="3">
        <f>AVERAGE(Table16[[#This Row],[Refactored Resolving Time 1]:[Refactored Resolving Time 10]])</f>
        <v>571040815.89999998</v>
      </c>
      <c r="AB194" s="3">
        <f>STDEV(Table16[[#This Row],[Refactored Resolving Time 1]:[Refactored Resolving Time 10]])</f>
        <v>34334279.562379904</v>
      </c>
      <c r="AC194" s="3">
        <f>Table16[[#This Row],[Refactored Resolving Time Avg (ns)]]/1000000</f>
        <v>571.04081589999998</v>
      </c>
      <c r="AD194" s="3">
        <f>Table16[[#This Row],[Refactored Resolving Time Sdev (ns)]]/1000000</f>
        <v>34.334279562379905</v>
      </c>
      <c r="AE194" t="b">
        <f>IF(Table16[[#This Row],[Control Bundle]]=Table16[[#This Row],[Refactored Bundle]],TRUE,FALSE)</f>
        <v>1</v>
      </c>
      <c r="AF194">
        <f>IF(Table16[[#This Row],[Refactored Resolving Time Avg (ns)]]=-1,0,ROUND(LOG10(Table16[[#This Row],[Refactored Resolving Time Sdev (ns)]]/Table16[[#This Row],[Control Resolving Time Sdev (ns)]]),0))</f>
        <v>0</v>
      </c>
      <c r="AG194" t="b">
        <f>IF(Table16[[#This Row],[Same Sdev OoM?]]=0,TRUE,FALSE)</f>
        <v>1</v>
      </c>
      <c r="AH19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4" s="5">
        <f>Table16[[#This Row],[Control Resolving Time Avg (ms)]]-Table16[[#This Row],[Refactored Resolving Time Avg (ms)]]</f>
        <v>76.342488300000014</v>
      </c>
      <c r="AJ194" s="6">
        <f>Table16[[#This Row],[Absolute Diff?]]/Table16[[#This Row],[Control Resolving Time Avg (ms)]]</f>
        <v>0.11792470983529577</v>
      </c>
    </row>
    <row r="195" spans="1:36" x14ac:dyDescent="0.2">
      <c r="A195" t="s">
        <v>80</v>
      </c>
      <c r="B195" s="3">
        <v>688854015</v>
      </c>
      <c r="C195" s="3">
        <v>619069312</v>
      </c>
      <c r="D195" s="3">
        <v>663256007</v>
      </c>
      <c r="E195" s="3">
        <v>600554739</v>
      </c>
      <c r="F195" s="3">
        <v>630154162</v>
      </c>
      <c r="G195" s="3">
        <v>625108004</v>
      </c>
      <c r="H195" s="3">
        <v>676217500</v>
      </c>
      <c r="I195" s="3">
        <v>643076944</v>
      </c>
      <c r="J195" s="3">
        <v>650909599</v>
      </c>
      <c r="K195" s="3">
        <v>627511289</v>
      </c>
      <c r="L195" s="3">
        <f>AVERAGE(Table16[[#This Row],[Control Resolving Time 1]:[Control Resolving Time 10]])</f>
        <v>642471157.10000002</v>
      </c>
      <c r="M195" s="3">
        <f>STDEV(Table16[[#This Row],[Control Resolving Time 1]:[Control Resolving Time 10]])</f>
        <v>27437579.66079988</v>
      </c>
      <c r="N195" s="3">
        <f>Table16[[#This Row],[Control Resolving Time Avg (ns)]]/1000000</f>
        <v>642.47115710000003</v>
      </c>
      <c r="O195" s="3">
        <f>Table16[[#This Row],[Control Resolving Time Sdev (ns)]]/1000000</f>
        <v>27.43757966079988</v>
      </c>
      <c r="P195" t="s">
        <v>80</v>
      </c>
      <c r="Q195" s="3">
        <v>649863103</v>
      </c>
      <c r="R195" s="3">
        <v>585182081</v>
      </c>
      <c r="S195" s="3">
        <v>573950761</v>
      </c>
      <c r="T195" s="3">
        <v>526450478</v>
      </c>
      <c r="U195" s="3">
        <v>536713304</v>
      </c>
      <c r="V195" s="3">
        <v>571083751</v>
      </c>
      <c r="W195" s="3">
        <v>560135749</v>
      </c>
      <c r="X195" s="3">
        <v>562009701</v>
      </c>
      <c r="Y195" s="3">
        <v>534949968</v>
      </c>
      <c r="Z195" s="3">
        <v>556297705</v>
      </c>
      <c r="AA195" s="3">
        <f>AVERAGE(Table16[[#This Row],[Refactored Resolving Time 1]:[Refactored Resolving Time 10]])</f>
        <v>565663660.10000002</v>
      </c>
      <c r="AB195" s="3">
        <f>STDEV(Table16[[#This Row],[Refactored Resolving Time 1]:[Refactored Resolving Time 10]])</f>
        <v>34990993.047573954</v>
      </c>
      <c r="AC195" s="3">
        <f>Table16[[#This Row],[Refactored Resolving Time Avg (ns)]]/1000000</f>
        <v>565.66366010000002</v>
      </c>
      <c r="AD195" s="3">
        <f>Table16[[#This Row],[Refactored Resolving Time Sdev (ns)]]/1000000</f>
        <v>34.990993047573951</v>
      </c>
      <c r="AE195" t="b">
        <f>IF(Table16[[#This Row],[Control Bundle]]=Table16[[#This Row],[Refactored Bundle]],TRUE,FALSE)</f>
        <v>1</v>
      </c>
      <c r="AF195">
        <f>IF(Table16[[#This Row],[Refactored Resolving Time Avg (ns)]]=-1,0,ROUND(LOG10(Table16[[#This Row],[Refactored Resolving Time Sdev (ns)]]/Table16[[#This Row],[Control Resolving Time Sdev (ns)]]),0))</f>
        <v>0</v>
      </c>
      <c r="AG195" t="b">
        <f>IF(Table16[[#This Row],[Same Sdev OoM?]]=0,TRUE,FALSE)</f>
        <v>1</v>
      </c>
      <c r="AH19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5" s="5">
        <f>Table16[[#This Row],[Control Resolving Time Avg (ms)]]-Table16[[#This Row],[Refactored Resolving Time Avg (ms)]]</f>
        <v>76.807497000000012</v>
      </c>
      <c r="AJ195" s="6">
        <f>Table16[[#This Row],[Absolute Diff?]]/Table16[[#This Row],[Control Resolving Time Avg (ms)]]</f>
        <v>0.1195501092168796</v>
      </c>
    </row>
    <row r="196" spans="1:36" x14ac:dyDescent="0.2">
      <c r="A196" t="s">
        <v>123</v>
      </c>
      <c r="B196" s="3">
        <v>692798969</v>
      </c>
      <c r="C196" s="3">
        <v>622946666</v>
      </c>
      <c r="D196" s="3">
        <v>666971289</v>
      </c>
      <c r="E196" s="3">
        <v>604119265</v>
      </c>
      <c r="F196" s="3">
        <v>633416128</v>
      </c>
      <c r="G196" s="3">
        <v>628357655</v>
      </c>
      <c r="H196" s="3">
        <v>681073797</v>
      </c>
      <c r="I196" s="3">
        <v>647279683</v>
      </c>
      <c r="J196" s="3">
        <v>654589726</v>
      </c>
      <c r="K196" s="3">
        <v>633343922</v>
      </c>
      <c r="L196" s="3">
        <f>AVERAGE(Table16[[#This Row],[Control Resolving Time 1]:[Control Resolving Time 10]])</f>
        <v>646489710</v>
      </c>
      <c r="M196" s="3">
        <f>STDEV(Table16[[#This Row],[Control Resolving Time 1]:[Control Resolving Time 10]])</f>
        <v>27584953.980356615</v>
      </c>
      <c r="N196" s="3">
        <f>Table16[[#This Row],[Control Resolving Time Avg (ns)]]/1000000</f>
        <v>646.48970999999995</v>
      </c>
      <c r="O196" s="3">
        <f>Table16[[#This Row],[Control Resolving Time Sdev (ns)]]/1000000</f>
        <v>27.584953980356616</v>
      </c>
      <c r="P196" t="s">
        <v>123</v>
      </c>
      <c r="Q196" s="3">
        <v>653091133</v>
      </c>
      <c r="R196" s="3">
        <v>589357346</v>
      </c>
      <c r="S196" s="3">
        <v>577611154</v>
      </c>
      <c r="T196" s="3">
        <v>529930472</v>
      </c>
      <c r="U196" s="3">
        <v>543770365</v>
      </c>
      <c r="V196" s="3">
        <v>574591576</v>
      </c>
      <c r="W196" s="3">
        <v>563682279</v>
      </c>
      <c r="X196" s="3">
        <v>566109928</v>
      </c>
      <c r="Y196" s="3">
        <v>539818366</v>
      </c>
      <c r="Z196" s="3">
        <v>561824445</v>
      </c>
      <c r="AA196" s="3">
        <f>AVERAGE(Table16[[#This Row],[Refactored Resolving Time 1]:[Refactored Resolving Time 10]])</f>
        <v>569978706.39999998</v>
      </c>
      <c r="AB196" s="3">
        <f>STDEV(Table16[[#This Row],[Refactored Resolving Time 1]:[Refactored Resolving Time 10]])</f>
        <v>34454847.658012912</v>
      </c>
      <c r="AC196" s="3">
        <f>Table16[[#This Row],[Refactored Resolving Time Avg (ns)]]/1000000</f>
        <v>569.97870639999996</v>
      </c>
      <c r="AD196" s="3">
        <f>Table16[[#This Row],[Refactored Resolving Time Sdev (ns)]]/1000000</f>
        <v>34.454847658012909</v>
      </c>
      <c r="AE196" t="b">
        <f>IF(Table16[[#This Row],[Control Bundle]]=Table16[[#This Row],[Refactored Bundle]],TRUE,FALSE)</f>
        <v>1</v>
      </c>
      <c r="AF196">
        <f>IF(Table16[[#This Row],[Refactored Resolving Time Avg (ns)]]=-1,0,ROUND(LOG10(Table16[[#This Row],[Refactored Resolving Time Sdev (ns)]]/Table16[[#This Row],[Control Resolving Time Sdev (ns)]]),0))</f>
        <v>0</v>
      </c>
      <c r="AG196" t="b">
        <f>IF(Table16[[#This Row],[Same Sdev OoM?]]=0,TRUE,FALSE)</f>
        <v>1</v>
      </c>
      <c r="AH19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6" s="5">
        <f>Table16[[#This Row],[Control Resolving Time Avg (ms)]]-Table16[[#This Row],[Refactored Resolving Time Avg (ms)]]</f>
        <v>76.511003599999981</v>
      </c>
      <c r="AJ196" s="6">
        <f>Table16[[#This Row],[Absolute Diff?]]/Table16[[#This Row],[Control Resolving Time Avg (ms)]]</f>
        <v>0.11834837030894117</v>
      </c>
    </row>
    <row r="197" spans="1:36" x14ac:dyDescent="0.2">
      <c r="A197" t="s">
        <v>299</v>
      </c>
      <c r="B197" s="3">
        <v>691954399</v>
      </c>
      <c r="C197" s="3">
        <v>621805940</v>
      </c>
      <c r="D197" s="3">
        <v>665735255</v>
      </c>
      <c r="E197" s="3">
        <v>603021393</v>
      </c>
      <c r="F197" s="3">
        <v>632599643</v>
      </c>
      <c r="G197" s="3">
        <v>627605103</v>
      </c>
      <c r="H197" s="3">
        <v>679884509</v>
      </c>
      <c r="I197" s="3">
        <v>646186138</v>
      </c>
      <c r="J197" s="3">
        <v>653491517</v>
      </c>
      <c r="K197" s="3">
        <v>631213874</v>
      </c>
      <c r="L197" s="3">
        <f>AVERAGE(Table16[[#This Row],[Control Resolving Time 1]:[Control Resolving Time 10]])</f>
        <v>645349777.10000002</v>
      </c>
      <c r="M197" s="3">
        <f>STDEV(Table16[[#This Row],[Control Resolving Time 1]:[Control Resolving Time 10]])</f>
        <v>27629414.937419258</v>
      </c>
      <c r="N197" s="3">
        <f>Table16[[#This Row],[Control Resolving Time Avg (ns)]]/1000000</f>
        <v>645.34977709999998</v>
      </c>
      <c r="O197" s="3">
        <f>Table16[[#This Row],[Control Resolving Time Sdev (ns)]]/1000000</f>
        <v>27.629414937419259</v>
      </c>
      <c r="P197" t="s">
        <v>299</v>
      </c>
      <c r="Q197" s="3">
        <v>652010115</v>
      </c>
      <c r="R197" s="3">
        <v>588158706</v>
      </c>
      <c r="S197" s="3">
        <v>576539735</v>
      </c>
      <c r="T197" s="3">
        <v>528927662</v>
      </c>
      <c r="U197" s="3">
        <v>542538618</v>
      </c>
      <c r="V197" s="3">
        <v>573452164</v>
      </c>
      <c r="W197" s="3">
        <v>562746903</v>
      </c>
      <c r="X197" s="3">
        <v>564909215</v>
      </c>
      <c r="Y197" s="3">
        <v>538834268</v>
      </c>
      <c r="Z197" s="3">
        <v>558969953</v>
      </c>
      <c r="AA197" s="3">
        <f>AVERAGE(Table16[[#This Row],[Refactored Resolving Time 1]:[Refactored Resolving Time 10]])</f>
        <v>568708733.89999998</v>
      </c>
      <c r="AB197" s="3">
        <f>STDEV(Table16[[#This Row],[Refactored Resolving Time 1]:[Refactored Resolving Time 10]])</f>
        <v>34489873.233091548</v>
      </c>
      <c r="AC197" s="3">
        <f>Table16[[#This Row],[Refactored Resolving Time Avg (ns)]]/1000000</f>
        <v>568.70873389999997</v>
      </c>
      <c r="AD197" s="3">
        <f>Table16[[#This Row],[Refactored Resolving Time Sdev (ns)]]/1000000</f>
        <v>34.489873233091551</v>
      </c>
      <c r="AE197" t="b">
        <f>IF(Table16[[#This Row],[Control Bundle]]=Table16[[#This Row],[Refactored Bundle]],TRUE,FALSE)</f>
        <v>1</v>
      </c>
      <c r="AF197">
        <f>IF(Table16[[#This Row],[Refactored Resolving Time Avg (ns)]]=-1,0,ROUND(LOG10(Table16[[#This Row],[Refactored Resolving Time Sdev (ns)]]/Table16[[#This Row],[Control Resolving Time Sdev (ns)]]),0))</f>
        <v>0</v>
      </c>
      <c r="AG197" t="b">
        <f>IF(Table16[[#This Row],[Same Sdev OoM?]]=0,TRUE,FALSE)</f>
        <v>1</v>
      </c>
      <c r="AH19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197" s="5">
        <f>Table16[[#This Row],[Control Resolving Time Avg (ms)]]-Table16[[#This Row],[Refactored Resolving Time Avg (ms)]]</f>
        <v>76.641043200000013</v>
      </c>
      <c r="AJ197" s="6">
        <f>Table16[[#This Row],[Absolute Diff?]]/Table16[[#This Row],[Control Resolving Time Avg (ms)]]</f>
        <v>0.11875892100621911</v>
      </c>
    </row>
    <row r="198" spans="1:36" x14ac:dyDescent="0.2">
      <c r="A198" t="s">
        <v>351</v>
      </c>
      <c r="B198" s="3">
        <v>-1</v>
      </c>
      <c r="C198" s="3">
        <v>-1</v>
      </c>
      <c r="D198" s="3">
        <v>-1</v>
      </c>
      <c r="E198" s="3">
        <v>-1</v>
      </c>
      <c r="F198" s="3">
        <v>-1</v>
      </c>
      <c r="G198" s="3">
        <v>-1</v>
      </c>
      <c r="H198" s="3">
        <v>-1</v>
      </c>
      <c r="I198" s="3">
        <v>-1</v>
      </c>
      <c r="J198" s="3">
        <v>-1</v>
      </c>
      <c r="K198" s="3">
        <v>-1</v>
      </c>
      <c r="L198" s="3">
        <f>AVERAGE(Table16[[#This Row],[Control Resolving Time 1]:[Control Resolving Time 10]])</f>
        <v>-1</v>
      </c>
      <c r="M198" s="3">
        <f>STDEV(Table16[[#This Row],[Control Resolving Time 1]:[Control Resolving Time 10]])</f>
        <v>0</v>
      </c>
      <c r="N198" s="3">
        <f>Table16[[#This Row],[Control Resolving Time Avg (ns)]]/1000000</f>
        <v>-9.9999999999999995E-7</v>
      </c>
      <c r="O198" s="3">
        <f>Table16[[#This Row],[Control Resolving Time Sdev (ns)]]/1000000</f>
        <v>0</v>
      </c>
      <c r="P198" t="s">
        <v>351</v>
      </c>
      <c r="Q198" s="3">
        <v>-1</v>
      </c>
      <c r="R198" s="3">
        <v>-1</v>
      </c>
      <c r="S198" s="3">
        <v>-1</v>
      </c>
      <c r="T198" s="3">
        <v>-1</v>
      </c>
      <c r="U198" s="3">
        <v>-1</v>
      </c>
      <c r="V198" s="3">
        <v>-1</v>
      </c>
      <c r="W198" s="3">
        <v>-1</v>
      </c>
      <c r="X198" s="3">
        <v>-1</v>
      </c>
      <c r="Y198" s="3">
        <v>-1</v>
      </c>
      <c r="Z198" s="3">
        <v>-1</v>
      </c>
      <c r="AA198" s="3">
        <f>AVERAGE(Table16[[#This Row],[Refactored Resolving Time 1]:[Refactored Resolving Time 10]])</f>
        <v>-1</v>
      </c>
      <c r="AB198" s="3">
        <f>STDEV(Table16[[#This Row],[Refactored Resolving Time 1]:[Refactored Resolving Time 10]])</f>
        <v>0</v>
      </c>
      <c r="AC198" s="3">
        <f>Table16[[#This Row],[Refactored Resolving Time Avg (ns)]]/1000000</f>
        <v>-9.9999999999999995E-7</v>
      </c>
      <c r="AD198" s="3">
        <f>Table16[[#This Row],[Refactored Resolving Time Sdev (ns)]]/1000000</f>
        <v>0</v>
      </c>
      <c r="AE198" t="b">
        <f>IF(Table16[[#This Row],[Control Bundle]]=Table16[[#This Row],[Refactored Bundle]],TRUE,FALSE)</f>
        <v>1</v>
      </c>
      <c r="AF198">
        <f>IF(Table16[[#This Row],[Refactored Resolving Time Avg (ns)]]=-1,0,ROUND(LOG10(Table16[[#This Row],[Refactored Resolving Time Sdev (ns)]]/Table16[[#This Row],[Control Resolving Time Sdev (ns)]]),0))</f>
        <v>0</v>
      </c>
      <c r="AG198" t="b">
        <f>IF(Table16[[#This Row],[Same Sdev OoM?]]=0,TRUE,FALSE)</f>
        <v>1</v>
      </c>
      <c r="AH19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98" s="3">
        <f>Table16[[#This Row],[Control Resolving Time Avg (ms)]]-Table16[[#This Row],[Refactored Resolving Time Avg (ms)]]</f>
        <v>0</v>
      </c>
      <c r="AJ198" s="4">
        <f>Table16[[#This Row],[Absolute Diff?]]/Table16[[#This Row],[Control Resolving Time Avg (ms)]]</f>
        <v>0</v>
      </c>
    </row>
    <row r="199" spans="1:36" x14ac:dyDescent="0.2">
      <c r="A199" t="s">
        <v>333</v>
      </c>
      <c r="B199" s="3">
        <v>-1</v>
      </c>
      <c r="C199" s="3">
        <v>-1</v>
      </c>
      <c r="D199" s="3">
        <v>-1</v>
      </c>
      <c r="E199" s="3">
        <v>-1</v>
      </c>
      <c r="F199" s="3">
        <v>-1</v>
      </c>
      <c r="G199" s="3">
        <v>-1</v>
      </c>
      <c r="H199" s="3">
        <v>-1</v>
      </c>
      <c r="I199" s="3">
        <v>-1</v>
      </c>
      <c r="J199" s="3">
        <v>-1</v>
      </c>
      <c r="K199" s="3">
        <v>-1</v>
      </c>
      <c r="L199" s="3">
        <f>AVERAGE(Table16[[#This Row],[Control Resolving Time 1]:[Control Resolving Time 10]])</f>
        <v>-1</v>
      </c>
      <c r="M199" s="3">
        <f>STDEV(Table16[[#This Row],[Control Resolving Time 1]:[Control Resolving Time 10]])</f>
        <v>0</v>
      </c>
      <c r="N199" s="3">
        <f>Table16[[#This Row],[Control Resolving Time Avg (ns)]]/1000000</f>
        <v>-9.9999999999999995E-7</v>
      </c>
      <c r="O199" s="3">
        <f>Table16[[#This Row],[Control Resolving Time Sdev (ns)]]/1000000</f>
        <v>0</v>
      </c>
      <c r="P199" t="s">
        <v>333</v>
      </c>
      <c r="Q199" s="3">
        <v>-1</v>
      </c>
      <c r="R199" s="3">
        <v>-1</v>
      </c>
      <c r="S199" s="3">
        <v>-1</v>
      </c>
      <c r="T199" s="3">
        <v>-1</v>
      </c>
      <c r="U199" s="3">
        <v>-1</v>
      </c>
      <c r="V199" s="3">
        <v>-1</v>
      </c>
      <c r="W199" s="3">
        <v>-1</v>
      </c>
      <c r="X199" s="3">
        <v>-1</v>
      </c>
      <c r="Y199" s="3">
        <v>-1</v>
      </c>
      <c r="Z199" s="3">
        <v>-1</v>
      </c>
      <c r="AA199" s="3">
        <f>AVERAGE(Table16[[#This Row],[Refactored Resolving Time 1]:[Refactored Resolving Time 10]])</f>
        <v>-1</v>
      </c>
      <c r="AB199" s="3">
        <f>STDEV(Table16[[#This Row],[Refactored Resolving Time 1]:[Refactored Resolving Time 10]])</f>
        <v>0</v>
      </c>
      <c r="AC199" s="3">
        <f>Table16[[#This Row],[Refactored Resolving Time Avg (ns)]]/1000000</f>
        <v>-9.9999999999999995E-7</v>
      </c>
      <c r="AD199" s="3">
        <f>Table16[[#This Row],[Refactored Resolving Time Sdev (ns)]]/1000000</f>
        <v>0</v>
      </c>
      <c r="AE199" t="b">
        <f>IF(Table16[[#This Row],[Control Bundle]]=Table16[[#This Row],[Refactored Bundle]],TRUE,FALSE)</f>
        <v>1</v>
      </c>
      <c r="AF199">
        <f>IF(Table16[[#This Row],[Refactored Resolving Time Avg (ns)]]=-1,0,ROUND(LOG10(Table16[[#This Row],[Refactored Resolving Time Sdev (ns)]]/Table16[[#This Row],[Control Resolving Time Sdev (ns)]]),0))</f>
        <v>0</v>
      </c>
      <c r="AG199" t="b">
        <f>IF(Table16[[#This Row],[Same Sdev OoM?]]=0,TRUE,FALSE)</f>
        <v>1</v>
      </c>
      <c r="AH19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99" s="3">
        <f>Table16[[#This Row],[Control Resolving Time Avg (ms)]]-Table16[[#This Row],[Refactored Resolving Time Avg (ms)]]</f>
        <v>0</v>
      </c>
      <c r="AJ199" s="4">
        <f>Table16[[#This Row],[Absolute Diff?]]/Table16[[#This Row],[Control Resolving Time Avg (ms)]]</f>
        <v>0</v>
      </c>
    </row>
    <row r="200" spans="1:36" x14ac:dyDescent="0.2">
      <c r="A200" t="s">
        <v>254</v>
      </c>
      <c r="B200" s="3">
        <v>688088329</v>
      </c>
      <c r="C200" s="3">
        <v>618331231</v>
      </c>
      <c r="D200" s="3">
        <v>662363865</v>
      </c>
      <c r="E200" s="3">
        <v>600077883</v>
      </c>
      <c r="F200" s="3">
        <v>629482917</v>
      </c>
      <c r="G200" s="3">
        <v>624553675</v>
      </c>
      <c r="H200" s="3">
        <v>675531002</v>
      </c>
      <c r="I200" s="3">
        <v>642351675</v>
      </c>
      <c r="J200" s="3">
        <v>650241523</v>
      </c>
      <c r="K200" s="3">
        <v>626768739</v>
      </c>
      <c r="L200" s="3">
        <f>AVERAGE(Table16[[#This Row],[Control Resolving Time 1]:[Control Resolving Time 10]])</f>
        <v>641779083.89999998</v>
      </c>
      <c r="M200" s="3">
        <f>STDEV(Table16[[#This Row],[Control Resolving Time 1]:[Control Resolving Time 10]])</f>
        <v>27368726.992132451</v>
      </c>
      <c r="N200" s="3">
        <f>Table16[[#This Row],[Control Resolving Time Avg (ns)]]/1000000</f>
        <v>641.77908389999993</v>
      </c>
      <c r="O200" s="3">
        <f>Table16[[#This Row],[Control Resolving Time Sdev (ns)]]/1000000</f>
        <v>27.368726992132451</v>
      </c>
      <c r="P200" t="s">
        <v>254</v>
      </c>
      <c r="Q200" s="3">
        <v>649365207</v>
      </c>
      <c r="R200" s="3">
        <v>584363710</v>
      </c>
      <c r="S200" s="3">
        <v>573250846</v>
      </c>
      <c r="T200" s="3">
        <v>525879415</v>
      </c>
      <c r="U200" s="3">
        <v>535995777</v>
      </c>
      <c r="V200" s="3">
        <v>570485561</v>
      </c>
      <c r="W200" s="3">
        <v>559461922</v>
      </c>
      <c r="X200" s="3">
        <v>561220227</v>
      </c>
      <c r="Y200" s="3">
        <v>534237342</v>
      </c>
      <c r="Z200" s="3">
        <v>555811605</v>
      </c>
      <c r="AA200" s="3">
        <f>AVERAGE(Table16[[#This Row],[Refactored Resolving Time 1]:[Refactored Resolving Time 10]])</f>
        <v>565007161.20000005</v>
      </c>
      <c r="AB200" s="3">
        <f>STDEV(Table16[[#This Row],[Refactored Resolving Time 1]:[Refactored Resolving Time 10]])</f>
        <v>35020626.601146057</v>
      </c>
      <c r="AC200" s="3">
        <f>Table16[[#This Row],[Refactored Resolving Time Avg (ns)]]/1000000</f>
        <v>565.00716120000004</v>
      </c>
      <c r="AD200" s="3">
        <f>Table16[[#This Row],[Refactored Resolving Time Sdev (ns)]]/1000000</f>
        <v>35.020626601146056</v>
      </c>
      <c r="AE200" t="b">
        <f>IF(Table16[[#This Row],[Control Bundle]]=Table16[[#This Row],[Refactored Bundle]],TRUE,FALSE)</f>
        <v>1</v>
      </c>
      <c r="AF200">
        <f>IF(Table16[[#This Row],[Refactored Resolving Time Avg (ns)]]=-1,0,ROUND(LOG10(Table16[[#This Row],[Refactored Resolving Time Sdev (ns)]]/Table16[[#This Row],[Control Resolving Time Sdev (ns)]]),0))</f>
        <v>0</v>
      </c>
      <c r="AG200" t="b">
        <f>IF(Table16[[#This Row],[Same Sdev OoM?]]=0,TRUE,FALSE)</f>
        <v>1</v>
      </c>
      <c r="AH20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0" s="3">
        <f>Table16[[#This Row],[Control Resolving Time Avg (ms)]]-Table16[[#This Row],[Refactored Resolving Time Avg (ms)]]</f>
        <v>76.771922699999891</v>
      </c>
      <c r="AJ200" s="4">
        <f>Table16[[#This Row],[Absolute Diff?]]/Table16[[#This Row],[Control Resolving Time Avg (ms)]]</f>
        <v>0.11962359731867213</v>
      </c>
    </row>
    <row r="201" spans="1:36" x14ac:dyDescent="0.2">
      <c r="A201" t="s">
        <v>341</v>
      </c>
      <c r="B201" s="3">
        <v>686394689</v>
      </c>
      <c r="C201" s="3">
        <v>616629126</v>
      </c>
      <c r="D201" s="3">
        <v>660751610</v>
      </c>
      <c r="E201" s="3">
        <v>598728560</v>
      </c>
      <c r="F201" s="3">
        <v>627953391</v>
      </c>
      <c r="G201" s="3">
        <v>622811323</v>
      </c>
      <c r="H201" s="3">
        <v>674047465</v>
      </c>
      <c r="I201" s="3">
        <v>640784020</v>
      </c>
      <c r="J201" s="3">
        <v>648626071</v>
      </c>
      <c r="K201" s="3">
        <v>625098085</v>
      </c>
      <c r="L201" s="3">
        <f>AVERAGE(Table16[[#This Row],[Control Resolving Time 1]:[Control Resolving Time 10]])</f>
        <v>640182434</v>
      </c>
      <c r="M201" s="3">
        <f>STDEV(Table16[[#This Row],[Control Resolving Time 1]:[Control Resolving Time 10]])</f>
        <v>27343870.553893667</v>
      </c>
      <c r="N201" s="3">
        <f>Table16[[#This Row],[Control Resolving Time Avg (ns)]]/1000000</f>
        <v>640.18243399999994</v>
      </c>
      <c r="O201" s="3">
        <f>Table16[[#This Row],[Control Resolving Time Sdev (ns)]]/1000000</f>
        <v>27.343870553893666</v>
      </c>
      <c r="P201" t="s">
        <v>341</v>
      </c>
      <c r="Q201" s="3">
        <v>632236702</v>
      </c>
      <c r="R201" s="3">
        <v>567560202</v>
      </c>
      <c r="S201" s="3">
        <v>558155785</v>
      </c>
      <c r="T201" s="3">
        <v>508552040</v>
      </c>
      <c r="U201" s="3">
        <v>517103392</v>
      </c>
      <c r="V201" s="3">
        <v>553756797</v>
      </c>
      <c r="W201" s="3">
        <v>543586214</v>
      </c>
      <c r="X201" s="3">
        <v>543631762</v>
      </c>
      <c r="Y201" s="3">
        <v>519261786</v>
      </c>
      <c r="Z201" s="3">
        <v>539776509</v>
      </c>
      <c r="AA201" s="3">
        <f>AVERAGE(Table16[[#This Row],[Refactored Resolving Time 1]:[Refactored Resolving Time 10]])</f>
        <v>548362118.89999998</v>
      </c>
      <c r="AB201" s="3">
        <f>STDEV(Table16[[#This Row],[Refactored Resolving Time 1]:[Refactored Resolving Time 10]])</f>
        <v>35049502.355142497</v>
      </c>
      <c r="AC201" s="3">
        <f>Table16[[#This Row],[Refactored Resolving Time Avg (ns)]]/1000000</f>
        <v>548.36211889999993</v>
      </c>
      <c r="AD201" s="3">
        <f>Table16[[#This Row],[Refactored Resolving Time Sdev (ns)]]/1000000</f>
        <v>35.049502355142494</v>
      </c>
      <c r="AE201" t="b">
        <f>IF(Table16[[#This Row],[Control Bundle]]=Table16[[#This Row],[Refactored Bundle]],TRUE,FALSE)</f>
        <v>1</v>
      </c>
      <c r="AF201">
        <f>IF(Table16[[#This Row],[Refactored Resolving Time Avg (ns)]]=-1,0,ROUND(LOG10(Table16[[#This Row],[Refactored Resolving Time Sdev (ns)]]/Table16[[#This Row],[Control Resolving Time Sdev (ns)]]),0))</f>
        <v>0</v>
      </c>
      <c r="AG201" t="b">
        <f>IF(Table16[[#This Row],[Same Sdev OoM?]]=0,TRUE,FALSE)</f>
        <v>1</v>
      </c>
      <c r="AH20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1" s="3">
        <f>Table16[[#This Row],[Control Resolving Time Avg (ms)]]-Table16[[#This Row],[Refactored Resolving Time Avg (ms)]]</f>
        <v>91.820315100000016</v>
      </c>
      <c r="AJ201" s="4">
        <f>Table16[[#This Row],[Absolute Diff?]]/Table16[[#This Row],[Control Resolving Time Avg (ms)]]</f>
        <v>0.1434283576421905</v>
      </c>
    </row>
    <row r="202" spans="1:36" x14ac:dyDescent="0.2">
      <c r="A202" t="s">
        <v>75</v>
      </c>
      <c r="B202" s="3">
        <v>687265825</v>
      </c>
      <c r="C202" s="3">
        <v>617526379</v>
      </c>
      <c r="D202" s="3">
        <v>661557165</v>
      </c>
      <c r="E202" s="3">
        <v>599455441</v>
      </c>
      <c r="F202" s="3">
        <v>628784009</v>
      </c>
      <c r="G202" s="3">
        <v>623751108</v>
      </c>
      <c r="H202" s="3">
        <v>674837219</v>
      </c>
      <c r="I202" s="3">
        <v>641639100</v>
      </c>
      <c r="J202" s="3">
        <v>649559281</v>
      </c>
      <c r="K202" s="3">
        <v>626030224</v>
      </c>
      <c r="L202" s="3">
        <f>AVERAGE(Table16[[#This Row],[Control Resolving Time 1]:[Control Resolving Time 10]])</f>
        <v>641040575.10000002</v>
      </c>
      <c r="M202" s="3">
        <f>STDEV(Table16[[#This Row],[Control Resolving Time 1]:[Control Resolving Time 10]])</f>
        <v>27344600.182500817</v>
      </c>
      <c r="N202" s="3">
        <f>Table16[[#This Row],[Control Resolving Time Avg (ns)]]/1000000</f>
        <v>641.04057510000007</v>
      </c>
      <c r="O202" s="3">
        <f>Table16[[#This Row],[Control Resolving Time Sdev (ns)]]/1000000</f>
        <v>27.344600182500816</v>
      </c>
      <c r="P202" t="s">
        <v>75</v>
      </c>
      <c r="Q202" s="3">
        <v>633907801</v>
      </c>
      <c r="R202" s="3">
        <v>568640959</v>
      </c>
      <c r="S202" s="3">
        <v>559081121</v>
      </c>
      <c r="T202" s="3">
        <v>509408382</v>
      </c>
      <c r="U202" s="3">
        <v>518187790</v>
      </c>
      <c r="V202" s="3">
        <v>554819566</v>
      </c>
      <c r="W202" s="3">
        <v>544506019</v>
      </c>
      <c r="X202" s="3">
        <v>544466642</v>
      </c>
      <c r="Y202" s="3">
        <v>520907473</v>
      </c>
      <c r="Z202" s="3">
        <v>542256350</v>
      </c>
      <c r="AA202" s="3">
        <f>AVERAGE(Table16[[#This Row],[Refactored Resolving Time 1]:[Refactored Resolving Time 10]])</f>
        <v>549618210.29999995</v>
      </c>
      <c r="AB202" s="3">
        <f>STDEV(Table16[[#This Row],[Refactored Resolving Time 1]:[Refactored Resolving Time 10]])</f>
        <v>35149014.590082981</v>
      </c>
      <c r="AC202" s="3">
        <f>Table16[[#This Row],[Refactored Resolving Time Avg (ns)]]/1000000</f>
        <v>549.61821029999999</v>
      </c>
      <c r="AD202" s="3">
        <f>Table16[[#This Row],[Refactored Resolving Time Sdev (ns)]]/1000000</f>
        <v>35.149014590082977</v>
      </c>
      <c r="AE202" t="b">
        <f>IF(Table16[[#This Row],[Control Bundle]]=Table16[[#This Row],[Refactored Bundle]],TRUE,FALSE)</f>
        <v>1</v>
      </c>
      <c r="AF202">
        <f>IF(Table16[[#This Row],[Refactored Resolving Time Avg (ns)]]=-1,0,ROUND(LOG10(Table16[[#This Row],[Refactored Resolving Time Sdev (ns)]]/Table16[[#This Row],[Control Resolving Time Sdev (ns)]]),0))</f>
        <v>0</v>
      </c>
      <c r="AG202" t="b">
        <f>IF(Table16[[#This Row],[Same Sdev OoM?]]=0,TRUE,FALSE)</f>
        <v>1</v>
      </c>
      <c r="AH20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2" s="3">
        <f>Table16[[#This Row],[Control Resolving Time Avg (ms)]]-Table16[[#This Row],[Refactored Resolving Time Avg (ms)]]</f>
        <v>91.422364800000082</v>
      </c>
      <c r="AJ202" s="4">
        <f>Table16[[#This Row],[Absolute Diff?]]/Table16[[#This Row],[Control Resolving Time Avg (ms)]]</f>
        <v>0.14261556655089816</v>
      </c>
    </row>
    <row r="203" spans="1:36" x14ac:dyDescent="0.2">
      <c r="A203" t="s">
        <v>263</v>
      </c>
      <c r="B203" s="3">
        <v>685471709</v>
      </c>
      <c r="C203" s="3">
        <v>615668219</v>
      </c>
      <c r="D203" s="3">
        <v>659762529</v>
      </c>
      <c r="E203" s="3">
        <v>597883031</v>
      </c>
      <c r="F203" s="3">
        <v>626998052</v>
      </c>
      <c r="G203" s="3">
        <v>621792188</v>
      </c>
      <c r="H203" s="3">
        <v>673117462</v>
      </c>
      <c r="I203" s="3">
        <v>639756128</v>
      </c>
      <c r="J203" s="3">
        <v>647859229</v>
      </c>
      <c r="K203" s="3">
        <v>624171094</v>
      </c>
      <c r="L203" s="3">
        <f>AVERAGE(Table16[[#This Row],[Control Resolving Time 1]:[Control Resolving Time 10]])</f>
        <v>639247964.10000002</v>
      </c>
      <c r="M203" s="3">
        <f>STDEV(Table16[[#This Row],[Control Resolving Time 1]:[Control Resolving Time 10]])</f>
        <v>27341818.834106095</v>
      </c>
      <c r="N203" s="3">
        <f>Table16[[#This Row],[Control Resolving Time Avg (ns)]]/1000000</f>
        <v>639.24796409999999</v>
      </c>
      <c r="O203" s="3">
        <f>Table16[[#This Row],[Control Resolving Time Sdev (ns)]]/1000000</f>
        <v>27.341818834106096</v>
      </c>
      <c r="P203" t="s">
        <v>263</v>
      </c>
      <c r="Q203" s="3">
        <v>631714761</v>
      </c>
      <c r="R203" s="3">
        <v>566407496</v>
      </c>
      <c r="S203" s="3">
        <v>557189038</v>
      </c>
      <c r="T203" s="3">
        <v>507627656</v>
      </c>
      <c r="U203" s="3">
        <v>515801403</v>
      </c>
      <c r="V203" s="3">
        <v>552720400</v>
      </c>
      <c r="W203" s="3">
        <v>542578165</v>
      </c>
      <c r="X203" s="3">
        <v>542445816</v>
      </c>
      <c r="Y203" s="3">
        <v>518417817</v>
      </c>
      <c r="Z203" s="3">
        <v>538540519</v>
      </c>
      <c r="AA203" s="3">
        <f>AVERAGE(Table16[[#This Row],[Refactored Resolving Time 1]:[Refactored Resolving Time 10]])</f>
        <v>547344307.10000002</v>
      </c>
      <c r="AB203" s="3">
        <f>STDEV(Table16[[#This Row],[Refactored Resolving Time 1]:[Refactored Resolving Time 10]])</f>
        <v>35183529.570496716</v>
      </c>
      <c r="AC203" s="3">
        <f>Table16[[#This Row],[Refactored Resolving Time Avg (ns)]]/1000000</f>
        <v>547.34430710000004</v>
      </c>
      <c r="AD203" s="3">
        <f>Table16[[#This Row],[Refactored Resolving Time Sdev (ns)]]/1000000</f>
        <v>35.183529570496717</v>
      </c>
      <c r="AE203" t="b">
        <f>IF(Table16[[#This Row],[Control Bundle]]=Table16[[#This Row],[Refactored Bundle]],TRUE,FALSE)</f>
        <v>1</v>
      </c>
      <c r="AF203">
        <f>IF(Table16[[#This Row],[Refactored Resolving Time Avg (ns)]]=-1,0,ROUND(LOG10(Table16[[#This Row],[Refactored Resolving Time Sdev (ns)]]/Table16[[#This Row],[Control Resolving Time Sdev (ns)]]),0))</f>
        <v>0</v>
      </c>
      <c r="AG203" t="b">
        <f>IF(Table16[[#This Row],[Same Sdev OoM?]]=0,TRUE,FALSE)</f>
        <v>1</v>
      </c>
      <c r="AH20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3" s="3">
        <f>Table16[[#This Row],[Control Resolving Time Avg (ms)]]-Table16[[#This Row],[Refactored Resolving Time Avg (ms)]]</f>
        <v>91.903656999999953</v>
      </c>
      <c r="AJ203" s="4">
        <f>Table16[[#This Row],[Absolute Diff?]]/Table16[[#This Row],[Control Resolving Time Avg (ms)]]</f>
        <v>0.14376839999700511</v>
      </c>
    </row>
    <row r="204" spans="1:36" x14ac:dyDescent="0.2">
      <c r="A204" t="s">
        <v>273</v>
      </c>
      <c r="B204" s="3">
        <v>684839274</v>
      </c>
      <c r="C204" s="3">
        <v>615050811</v>
      </c>
      <c r="D204" s="3">
        <v>659039086</v>
      </c>
      <c r="E204" s="3">
        <v>597245609</v>
      </c>
      <c r="F204" s="3">
        <v>626283770</v>
      </c>
      <c r="G204" s="3">
        <v>621039784</v>
      </c>
      <c r="H204" s="3">
        <v>672508587</v>
      </c>
      <c r="I204" s="3">
        <v>639012068</v>
      </c>
      <c r="J204" s="3">
        <v>647284491</v>
      </c>
      <c r="K204" s="3">
        <v>623559581</v>
      </c>
      <c r="L204" s="3">
        <f>AVERAGE(Table16[[#This Row],[Control Resolving Time 1]:[Control Resolving Time 10]])</f>
        <v>638586306.10000002</v>
      </c>
      <c r="M204" s="3">
        <f>STDEV(Table16[[#This Row],[Control Resolving Time 1]:[Control Resolving Time 10]])</f>
        <v>27350039.907038718</v>
      </c>
      <c r="N204" s="3">
        <f>Table16[[#This Row],[Control Resolving Time Avg (ns)]]/1000000</f>
        <v>638.5863061</v>
      </c>
      <c r="O204" s="3">
        <f>Table16[[#This Row],[Control Resolving Time Sdev (ns)]]/1000000</f>
        <v>27.350039907038717</v>
      </c>
      <c r="P204" t="s">
        <v>273</v>
      </c>
      <c r="Q204" s="3">
        <v>631124182</v>
      </c>
      <c r="R204" s="3">
        <v>565587795</v>
      </c>
      <c r="S204" s="3">
        <v>556543421</v>
      </c>
      <c r="T204" s="3">
        <v>507024635</v>
      </c>
      <c r="U204" s="3">
        <v>515056248</v>
      </c>
      <c r="V204" s="3">
        <v>551916106</v>
      </c>
      <c r="W204" s="3">
        <v>541651387</v>
      </c>
      <c r="X204" s="3">
        <v>541615313</v>
      </c>
      <c r="Y204" s="3">
        <v>517937551</v>
      </c>
      <c r="Z204" s="3">
        <v>537986186</v>
      </c>
      <c r="AA204" s="3">
        <f>AVERAGE(Table16[[#This Row],[Refactored Resolving Time 1]:[Refactored Resolving Time 10]])</f>
        <v>546644282.39999998</v>
      </c>
      <c r="AB204" s="3">
        <f>STDEV(Table16[[#This Row],[Refactored Resolving Time 1]:[Refactored Resolving Time 10]])</f>
        <v>35179340.766902745</v>
      </c>
      <c r="AC204" s="3">
        <f>Table16[[#This Row],[Refactored Resolving Time Avg (ns)]]/1000000</f>
        <v>546.64428239999995</v>
      </c>
      <c r="AD204" s="3">
        <f>Table16[[#This Row],[Refactored Resolving Time Sdev (ns)]]/1000000</f>
        <v>35.179340766902747</v>
      </c>
      <c r="AE204" t="b">
        <f>IF(Table16[[#This Row],[Control Bundle]]=Table16[[#This Row],[Refactored Bundle]],TRUE,FALSE)</f>
        <v>1</v>
      </c>
      <c r="AF204">
        <f>IF(Table16[[#This Row],[Refactored Resolving Time Avg (ns)]]=-1,0,ROUND(LOG10(Table16[[#This Row],[Refactored Resolving Time Sdev (ns)]]/Table16[[#This Row],[Control Resolving Time Sdev (ns)]]),0))</f>
        <v>0</v>
      </c>
      <c r="AG204" t="b">
        <f>IF(Table16[[#This Row],[Same Sdev OoM?]]=0,TRUE,FALSE)</f>
        <v>1</v>
      </c>
      <c r="AH20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4" s="3">
        <f>Table16[[#This Row],[Control Resolving Time Avg (ms)]]-Table16[[#This Row],[Refactored Resolving Time Avg (ms)]]</f>
        <v>91.94202370000005</v>
      </c>
      <c r="AJ204" s="4">
        <f>Table16[[#This Row],[Absolute Diff?]]/Table16[[#This Row],[Control Resolving Time Avg (ms)]]</f>
        <v>0.14397744333340323</v>
      </c>
    </row>
    <row r="205" spans="1:36" x14ac:dyDescent="0.2">
      <c r="A205" t="s">
        <v>41</v>
      </c>
      <c r="B205" s="3">
        <v>684184611</v>
      </c>
      <c r="C205" s="3">
        <v>614456050</v>
      </c>
      <c r="D205" s="3">
        <v>658364939</v>
      </c>
      <c r="E205" s="3">
        <v>596485880</v>
      </c>
      <c r="F205" s="3">
        <v>625659983</v>
      </c>
      <c r="G205" s="3">
        <v>620258971</v>
      </c>
      <c r="H205" s="3">
        <v>671899080</v>
      </c>
      <c r="I205" s="3">
        <v>638340181</v>
      </c>
      <c r="J205" s="3">
        <v>646681512</v>
      </c>
      <c r="K205" s="3">
        <v>622977944</v>
      </c>
      <c r="L205" s="3">
        <f>AVERAGE(Table16[[#This Row],[Control Resolving Time 1]:[Control Resolving Time 10]])</f>
        <v>637930915.10000002</v>
      </c>
      <c r="M205" s="3">
        <f>STDEV(Table16[[#This Row],[Control Resolving Time 1]:[Control Resolving Time 10]])</f>
        <v>27371427.401599798</v>
      </c>
      <c r="N205" s="3">
        <f>Table16[[#This Row],[Control Resolving Time Avg (ns)]]/1000000</f>
        <v>637.93091509999999</v>
      </c>
      <c r="O205" s="3">
        <f>Table16[[#This Row],[Control Resolving Time Sdev (ns)]]/1000000</f>
        <v>27.371427401599799</v>
      </c>
      <c r="P205" t="s">
        <v>41</v>
      </c>
      <c r="Q205" s="3">
        <v>630698417</v>
      </c>
      <c r="R205" s="3">
        <v>564146457</v>
      </c>
      <c r="S205" s="3">
        <v>555959415</v>
      </c>
      <c r="T205" s="3">
        <v>506450929</v>
      </c>
      <c r="U205" s="3">
        <v>514341036</v>
      </c>
      <c r="V205" s="3">
        <v>551171096</v>
      </c>
      <c r="W205" s="3">
        <v>540941649</v>
      </c>
      <c r="X205" s="3">
        <v>540849482</v>
      </c>
      <c r="Y205" s="3">
        <v>517490630</v>
      </c>
      <c r="Z205" s="3">
        <v>537190234</v>
      </c>
      <c r="AA205" s="3">
        <f>AVERAGE(Table16[[#This Row],[Refactored Resolving Time 1]:[Refactored Resolving Time 10]])</f>
        <v>545923934.5</v>
      </c>
      <c r="AB205" s="3">
        <f>STDEV(Table16[[#This Row],[Refactored Resolving Time 1]:[Refactored Resolving Time 10]])</f>
        <v>35178778.307911702</v>
      </c>
      <c r="AC205" s="3">
        <f>Table16[[#This Row],[Refactored Resolving Time Avg (ns)]]/1000000</f>
        <v>545.92393449999997</v>
      </c>
      <c r="AD205" s="3">
        <f>Table16[[#This Row],[Refactored Resolving Time Sdev (ns)]]/1000000</f>
        <v>35.178778307911699</v>
      </c>
      <c r="AE205" t="b">
        <f>IF(Table16[[#This Row],[Control Bundle]]=Table16[[#This Row],[Refactored Bundle]],TRUE,FALSE)</f>
        <v>1</v>
      </c>
      <c r="AF205">
        <f>IF(Table16[[#This Row],[Refactored Resolving Time Avg (ns)]]=-1,0,ROUND(LOG10(Table16[[#This Row],[Refactored Resolving Time Sdev (ns)]]/Table16[[#This Row],[Control Resolving Time Sdev (ns)]]),0))</f>
        <v>0</v>
      </c>
      <c r="AG205" t="b">
        <f>IF(Table16[[#This Row],[Same Sdev OoM?]]=0,TRUE,FALSE)</f>
        <v>1</v>
      </c>
      <c r="AH20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5" s="3">
        <f>Table16[[#This Row],[Control Resolving Time Avg (ms)]]-Table16[[#This Row],[Refactored Resolving Time Avg (ms)]]</f>
        <v>92.00698060000002</v>
      </c>
      <c r="AJ205" s="4">
        <f>Table16[[#This Row],[Absolute Diff?]]/Table16[[#This Row],[Control Resolving Time Avg (ms)]]</f>
        <v>0.1442271857691319</v>
      </c>
    </row>
    <row r="206" spans="1:36" x14ac:dyDescent="0.2">
      <c r="A206" t="s">
        <v>169</v>
      </c>
      <c r="B206" s="3">
        <v>683576934</v>
      </c>
      <c r="C206" s="3">
        <v>613841513</v>
      </c>
      <c r="D206" s="3">
        <v>657651423</v>
      </c>
      <c r="E206" s="3">
        <v>595742494</v>
      </c>
      <c r="F206" s="3">
        <v>624606287</v>
      </c>
      <c r="G206" s="3">
        <v>619459453</v>
      </c>
      <c r="H206" s="3">
        <v>671198909</v>
      </c>
      <c r="I206" s="3">
        <v>637678059</v>
      </c>
      <c r="J206" s="3">
        <v>646051508</v>
      </c>
      <c r="K206" s="3">
        <v>622308151</v>
      </c>
      <c r="L206" s="3">
        <f>AVERAGE(Table16[[#This Row],[Control Resolving Time 1]:[Control Resolving Time 10]])</f>
        <v>637211473.10000002</v>
      </c>
      <c r="M206" s="3">
        <f>STDEV(Table16[[#This Row],[Control Resolving Time 1]:[Control Resolving Time 10]])</f>
        <v>27412532.497645952</v>
      </c>
      <c r="N206" s="3">
        <f>Table16[[#This Row],[Control Resolving Time Avg (ns)]]/1000000</f>
        <v>637.21147310000003</v>
      </c>
      <c r="O206" s="3">
        <f>Table16[[#This Row],[Control Resolving Time Sdev (ns)]]/1000000</f>
        <v>27.412532497645952</v>
      </c>
      <c r="P206" t="s">
        <v>169</v>
      </c>
      <c r="Q206" s="3">
        <v>630022053</v>
      </c>
      <c r="R206" s="3">
        <v>563214459</v>
      </c>
      <c r="S206" s="3">
        <v>555424951</v>
      </c>
      <c r="T206" s="3">
        <v>505840099</v>
      </c>
      <c r="U206" s="3">
        <v>512915768</v>
      </c>
      <c r="V206" s="3">
        <v>550317055</v>
      </c>
      <c r="W206" s="3">
        <v>540248993</v>
      </c>
      <c r="X206" s="3">
        <v>540071497</v>
      </c>
      <c r="Y206" s="3">
        <v>516785682</v>
      </c>
      <c r="Z206" s="3">
        <v>536348446</v>
      </c>
      <c r="AA206" s="3">
        <f>AVERAGE(Table16[[#This Row],[Refactored Resolving Time 1]:[Refactored Resolving Time 10]])</f>
        <v>545118900.29999995</v>
      </c>
      <c r="AB206" s="3">
        <f>STDEV(Table16[[#This Row],[Refactored Resolving Time 1]:[Refactored Resolving Time 10]])</f>
        <v>35241989.543605246</v>
      </c>
      <c r="AC206" s="3">
        <f>Table16[[#This Row],[Refactored Resolving Time Avg (ns)]]/1000000</f>
        <v>545.11890029999995</v>
      </c>
      <c r="AD206" s="3">
        <f>Table16[[#This Row],[Refactored Resolving Time Sdev (ns)]]/1000000</f>
        <v>35.241989543605243</v>
      </c>
      <c r="AE206" t="b">
        <f>IF(Table16[[#This Row],[Control Bundle]]=Table16[[#This Row],[Refactored Bundle]],TRUE,FALSE)</f>
        <v>1</v>
      </c>
      <c r="AF206">
        <f>IF(Table16[[#This Row],[Refactored Resolving Time Avg (ns)]]=-1,0,ROUND(LOG10(Table16[[#This Row],[Refactored Resolving Time Sdev (ns)]]/Table16[[#This Row],[Control Resolving Time Sdev (ns)]]),0))</f>
        <v>0</v>
      </c>
      <c r="AG206" t="b">
        <f>IF(Table16[[#This Row],[Same Sdev OoM?]]=0,TRUE,FALSE)</f>
        <v>1</v>
      </c>
      <c r="AH20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6" s="3">
        <f>Table16[[#This Row],[Control Resolving Time Avg (ms)]]-Table16[[#This Row],[Refactored Resolving Time Avg (ms)]]</f>
        <v>92.092572800000084</v>
      </c>
      <c r="AJ206" s="4">
        <f>Table16[[#This Row],[Absolute Diff?]]/Table16[[#This Row],[Control Resolving Time Avg (ms)]]</f>
        <v>0.14452434817592752</v>
      </c>
    </row>
    <row r="207" spans="1:36" x14ac:dyDescent="0.2">
      <c r="A207" t="s">
        <v>198</v>
      </c>
      <c r="B207" s="3">
        <v>682898344</v>
      </c>
      <c r="C207" s="3">
        <v>612980382</v>
      </c>
      <c r="D207" s="3">
        <v>656698034</v>
      </c>
      <c r="E207" s="3">
        <v>594896728</v>
      </c>
      <c r="F207" s="3">
        <v>623553261</v>
      </c>
      <c r="G207" s="3">
        <v>618399749</v>
      </c>
      <c r="H207" s="3">
        <v>670369587</v>
      </c>
      <c r="I207" s="3">
        <v>636854489</v>
      </c>
      <c r="J207" s="3">
        <v>645340721</v>
      </c>
      <c r="K207" s="3">
        <v>621409634</v>
      </c>
      <c r="L207" s="3">
        <f>AVERAGE(Table16[[#This Row],[Control Resolving Time 1]:[Control Resolving Time 10]])</f>
        <v>636340092.89999998</v>
      </c>
      <c r="M207" s="3">
        <f>STDEV(Table16[[#This Row],[Control Resolving Time 1]:[Control Resolving Time 10]])</f>
        <v>27473027.356918041</v>
      </c>
      <c r="N207" s="3">
        <f>Table16[[#This Row],[Control Resolving Time Avg (ns)]]/1000000</f>
        <v>636.34009289999995</v>
      </c>
      <c r="O207" s="3">
        <f>Table16[[#This Row],[Control Resolving Time Sdev (ns)]]/1000000</f>
        <v>27.473027356918042</v>
      </c>
      <c r="P207" t="s">
        <v>198</v>
      </c>
      <c r="Q207" s="3">
        <v>629298989</v>
      </c>
      <c r="R207" s="3">
        <v>562383582</v>
      </c>
      <c r="S207" s="3">
        <v>554786215</v>
      </c>
      <c r="T207" s="3">
        <v>505227147</v>
      </c>
      <c r="U207" s="3">
        <v>511353699</v>
      </c>
      <c r="V207" s="3">
        <v>549464815</v>
      </c>
      <c r="W207" s="3">
        <v>539416632</v>
      </c>
      <c r="X207" s="3">
        <v>539248702</v>
      </c>
      <c r="Y207" s="3">
        <v>515952304</v>
      </c>
      <c r="Z207" s="3">
        <v>535223279</v>
      </c>
      <c r="AA207" s="3">
        <f>AVERAGE(Table16[[#This Row],[Refactored Resolving Time 1]:[Refactored Resolving Time 10]])</f>
        <v>544235536.39999998</v>
      </c>
      <c r="AB207" s="3">
        <f>STDEV(Table16[[#This Row],[Refactored Resolving Time 1]:[Refactored Resolving Time 10]])</f>
        <v>35333218.161285155</v>
      </c>
      <c r="AC207" s="3">
        <f>Table16[[#This Row],[Refactored Resolving Time Avg (ns)]]/1000000</f>
        <v>544.2355364</v>
      </c>
      <c r="AD207" s="3">
        <f>Table16[[#This Row],[Refactored Resolving Time Sdev (ns)]]/1000000</f>
        <v>35.333218161285153</v>
      </c>
      <c r="AE207" t="b">
        <f>IF(Table16[[#This Row],[Control Bundle]]=Table16[[#This Row],[Refactored Bundle]],TRUE,FALSE)</f>
        <v>1</v>
      </c>
      <c r="AF207">
        <f>IF(Table16[[#This Row],[Refactored Resolving Time Avg (ns)]]=-1,0,ROUND(LOG10(Table16[[#This Row],[Refactored Resolving Time Sdev (ns)]]/Table16[[#This Row],[Control Resolving Time Sdev (ns)]]),0))</f>
        <v>0</v>
      </c>
      <c r="AG207" t="b">
        <f>IF(Table16[[#This Row],[Same Sdev OoM?]]=0,TRUE,FALSE)</f>
        <v>1</v>
      </c>
      <c r="AH20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7" s="3">
        <f>Table16[[#This Row],[Control Resolving Time Avg (ms)]]-Table16[[#This Row],[Refactored Resolving Time Avg (ms)]]</f>
        <v>92.104556499999944</v>
      </c>
      <c r="AJ207" s="4">
        <f>Table16[[#This Row],[Absolute Diff?]]/Table16[[#This Row],[Control Resolving Time Avg (ms)]]</f>
        <v>0.14474108661022883</v>
      </c>
    </row>
    <row r="208" spans="1:36" x14ac:dyDescent="0.2">
      <c r="A208" t="s">
        <v>157</v>
      </c>
      <c r="B208" s="3">
        <v>681181987</v>
      </c>
      <c r="C208" s="3">
        <v>611494877</v>
      </c>
      <c r="D208" s="3">
        <v>655114895</v>
      </c>
      <c r="E208" s="3">
        <v>593628920</v>
      </c>
      <c r="F208" s="3">
        <v>622046639</v>
      </c>
      <c r="G208" s="3">
        <v>616879423</v>
      </c>
      <c r="H208" s="3">
        <v>668864269</v>
      </c>
      <c r="I208" s="3">
        <v>635277056</v>
      </c>
      <c r="J208" s="3">
        <v>643782996</v>
      </c>
      <c r="K208" s="3">
        <v>620108578</v>
      </c>
      <c r="L208" s="3">
        <f>AVERAGE(Table16[[#This Row],[Control Resolving Time 1]:[Control Resolving Time 10]])</f>
        <v>634837964</v>
      </c>
      <c r="M208" s="3">
        <f>STDEV(Table16[[#This Row],[Control Resolving Time 1]:[Control Resolving Time 10]])</f>
        <v>27372097.004769515</v>
      </c>
      <c r="N208" s="3">
        <f>Table16[[#This Row],[Control Resolving Time Avg (ns)]]/1000000</f>
        <v>634.83796400000006</v>
      </c>
      <c r="O208" s="3">
        <f>Table16[[#This Row],[Control Resolving Time Sdev (ns)]]/1000000</f>
        <v>27.372097004769515</v>
      </c>
      <c r="P208" t="s">
        <v>157</v>
      </c>
      <c r="Q208" s="3">
        <v>628006293</v>
      </c>
      <c r="R208" s="3">
        <v>561099954</v>
      </c>
      <c r="S208" s="3">
        <v>553756393</v>
      </c>
      <c r="T208" s="3">
        <v>504346413</v>
      </c>
      <c r="U208" s="3">
        <v>510307369</v>
      </c>
      <c r="V208" s="3">
        <v>548278447</v>
      </c>
      <c r="W208" s="3">
        <v>538051620</v>
      </c>
      <c r="X208" s="3">
        <v>537902056</v>
      </c>
      <c r="Y208" s="3">
        <v>514559597</v>
      </c>
      <c r="Z208" s="3">
        <v>533700263</v>
      </c>
      <c r="AA208" s="3">
        <f>AVERAGE(Table16[[#This Row],[Refactored Resolving Time 1]:[Refactored Resolving Time 10]])</f>
        <v>543000840.5</v>
      </c>
      <c r="AB208" s="3">
        <f>STDEV(Table16[[#This Row],[Refactored Resolving Time 1]:[Refactored Resolving Time 10]])</f>
        <v>35286077.217876777</v>
      </c>
      <c r="AC208" s="3">
        <f>Table16[[#This Row],[Refactored Resolving Time Avg (ns)]]/1000000</f>
        <v>543.00084049999998</v>
      </c>
      <c r="AD208" s="3">
        <f>Table16[[#This Row],[Refactored Resolving Time Sdev (ns)]]/1000000</f>
        <v>35.28607721787678</v>
      </c>
      <c r="AE208" t="b">
        <f>IF(Table16[[#This Row],[Control Bundle]]=Table16[[#This Row],[Refactored Bundle]],TRUE,FALSE)</f>
        <v>1</v>
      </c>
      <c r="AF208">
        <f>IF(Table16[[#This Row],[Refactored Resolving Time Avg (ns)]]=-1,0,ROUND(LOG10(Table16[[#This Row],[Refactored Resolving Time Sdev (ns)]]/Table16[[#This Row],[Control Resolving Time Sdev (ns)]]),0))</f>
        <v>0</v>
      </c>
      <c r="AG208" t="b">
        <f>IF(Table16[[#This Row],[Same Sdev OoM?]]=0,TRUE,FALSE)</f>
        <v>1</v>
      </c>
      <c r="AH20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8" s="3">
        <f>Table16[[#This Row],[Control Resolving Time Avg (ms)]]-Table16[[#This Row],[Refactored Resolving Time Avg (ms)]]</f>
        <v>91.837123500000075</v>
      </c>
      <c r="AJ208" s="4">
        <f>Table16[[#This Row],[Absolute Diff?]]/Table16[[#This Row],[Control Resolving Time Avg (ms)]]</f>
        <v>0.14466230551391546</v>
      </c>
    </row>
    <row r="209" spans="1:36" x14ac:dyDescent="0.2">
      <c r="A209" t="s">
        <v>58</v>
      </c>
      <c r="B209" s="3">
        <v>682249625</v>
      </c>
      <c r="C209" s="3">
        <v>612260798</v>
      </c>
      <c r="D209" s="3">
        <v>656000427</v>
      </c>
      <c r="E209" s="3">
        <v>594317317</v>
      </c>
      <c r="F209" s="3">
        <v>622801380</v>
      </c>
      <c r="G209" s="3">
        <v>617626655</v>
      </c>
      <c r="H209" s="3">
        <v>669684690</v>
      </c>
      <c r="I209" s="3">
        <v>636053967</v>
      </c>
      <c r="J209" s="3">
        <v>644594318</v>
      </c>
      <c r="K209" s="3">
        <v>620787453</v>
      </c>
      <c r="L209" s="3">
        <f>AVERAGE(Table16[[#This Row],[Control Resolving Time 1]:[Control Resolving Time 10]])</f>
        <v>635637663</v>
      </c>
      <c r="M209" s="3">
        <f>STDEV(Table16[[#This Row],[Control Resolving Time 1]:[Control Resolving Time 10]])</f>
        <v>27468075.010053851</v>
      </c>
      <c r="N209" s="3">
        <f>Table16[[#This Row],[Control Resolving Time Avg (ns)]]/1000000</f>
        <v>635.63766299999997</v>
      </c>
      <c r="O209" s="3">
        <f>Table16[[#This Row],[Control Resolving Time Sdev (ns)]]/1000000</f>
        <v>27.468075010053852</v>
      </c>
      <c r="P209" t="s">
        <v>58</v>
      </c>
      <c r="Q209" s="3">
        <v>628721514</v>
      </c>
      <c r="R209" s="3">
        <v>561738640</v>
      </c>
      <c r="S209" s="3">
        <v>554240263</v>
      </c>
      <c r="T209" s="3">
        <v>504764855</v>
      </c>
      <c r="U209" s="3">
        <v>510767261</v>
      </c>
      <c r="V209" s="3">
        <v>548801126</v>
      </c>
      <c r="W209" s="3">
        <v>538764800</v>
      </c>
      <c r="X209" s="3">
        <v>538594645</v>
      </c>
      <c r="Y209" s="3">
        <v>515246130</v>
      </c>
      <c r="Z209" s="3">
        <v>534546403</v>
      </c>
      <c r="AA209" s="3">
        <f>AVERAGE(Table16[[#This Row],[Refactored Resolving Time 1]:[Refactored Resolving Time 10]])</f>
        <v>543618563.70000005</v>
      </c>
      <c r="AB209" s="3">
        <f>STDEV(Table16[[#This Row],[Refactored Resolving Time 1]:[Refactored Resolving Time 10]])</f>
        <v>35332461.320550449</v>
      </c>
      <c r="AC209" s="3">
        <f>Table16[[#This Row],[Refactored Resolving Time Avg (ns)]]/1000000</f>
        <v>543.6185637000001</v>
      </c>
      <c r="AD209" s="3">
        <f>Table16[[#This Row],[Refactored Resolving Time Sdev (ns)]]/1000000</f>
        <v>35.332461320550451</v>
      </c>
      <c r="AE209" t="b">
        <f>IF(Table16[[#This Row],[Control Bundle]]=Table16[[#This Row],[Refactored Bundle]],TRUE,FALSE)</f>
        <v>1</v>
      </c>
      <c r="AF209">
        <f>IF(Table16[[#This Row],[Refactored Resolving Time Avg (ns)]]=-1,0,ROUND(LOG10(Table16[[#This Row],[Refactored Resolving Time Sdev (ns)]]/Table16[[#This Row],[Control Resolving Time Sdev (ns)]]),0))</f>
        <v>0</v>
      </c>
      <c r="AG209" t="b">
        <f>IF(Table16[[#This Row],[Same Sdev OoM?]]=0,TRUE,FALSE)</f>
        <v>1</v>
      </c>
      <c r="AH20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09" s="3">
        <f>Table16[[#This Row],[Control Resolving Time Avg (ms)]]-Table16[[#This Row],[Refactored Resolving Time Avg (ms)]]</f>
        <v>92.01909929999988</v>
      </c>
      <c r="AJ209" s="4">
        <f>Table16[[#This Row],[Absolute Diff?]]/Table16[[#This Row],[Control Resolving Time Avg (ms)]]</f>
        <v>0.14476659370009654</v>
      </c>
    </row>
    <row r="210" spans="1:36" x14ac:dyDescent="0.2">
      <c r="A210" t="s">
        <v>348</v>
      </c>
      <c r="B210" s="3">
        <v>680305776</v>
      </c>
      <c r="C210" s="3">
        <v>610718881</v>
      </c>
      <c r="D210" s="3">
        <v>654137080</v>
      </c>
      <c r="E210" s="3">
        <v>592865498</v>
      </c>
      <c r="F210" s="3">
        <v>621137777</v>
      </c>
      <c r="G210" s="3">
        <v>616060347</v>
      </c>
      <c r="H210" s="3">
        <v>667994436</v>
      </c>
      <c r="I210" s="3">
        <v>634404385</v>
      </c>
      <c r="J210" s="3">
        <v>642931756</v>
      </c>
      <c r="K210" s="3">
        <v>619484645</v>
      </c>
      <c r="L210" s="3">
        <f>AVERAGE(Table16[[#This Row],[Control Resolving Time 1]:[Control Resolving Time 10]])</f>
        <v>634004058.10000002</v>
      </c>
      <c r="M210" s="3">
        <f>STDEV(Table16[[#This Row],[Control Resolving Time 1]:[Control Resolving Time 10]])</f>
        <v>27319731.181276705</v>
      </c>
      <c r="N210" s="3">
        <f>Table16[[#This Row],[Control Resolving Time Avg (ns)]]/1000000</f>
        <v>634.00405810000007</v>
      </c>
      <c r="O210" s="3">
        <f>Table16[[#This Row],[Control Resolving Time Sdev (ns)]]/1000000</f>
        <v>27.319731181276705</v>
      </c>
      <c r="P210" t="s">
        <v>348</v>
      </c>
      <c r="Q210" s="3">
        <v>626330566</v>
      </c>
      <c r="R210" s="3">
        <v>560002004</v>
      </c>
      <c r="S210" s="3">
        <v>553112174</v>
      </c>
      <c r="T210" s="3">
        <v>503721392</v>
      </c>
      <c r="U210" s="3">
        <v>509732042</v>
      </c>
      <c r="V210" s="3">
        <v>547670252</v>
      </c>
      <c r="W210" s="3">
        <v>537368296</v>
      </c>
      <c r="X210" s="3">
        <v>537221312</v>
      </c>
      <c r="Y210" s="3">
        <v>513829356</v>
      </c>
      <c r="Z210" s="3">
        <v>532900323</v>
      </c>
      <c r="AA210" s="3">
        <f>AVERAGE(Table16[[#This Row],[Refactored Resolving Time 1]:[Refactored Resolving Time 10]])</f>
        <v>542188771.70000005</v>
      </c>
      <c r="AB210" s="3">
        <f>STDEV(Table16[[#This Row],[Refactored Resolving Time 1]:[Refactored Resolving Time 10]])</f>
        <v>34989114.371997342</v>
      </c>
      <c r="AC210" s="3">
        <f>Table16[[#This Row],[Refactored Resolving Time Avg (ns)]]/1000000</f>
        <v>542.18877170000007</v>
      </c>
      <c r="AD210" s="3">
        <f>Table16[[#This Row],[Refactored Resolving Time Sdev (ns)]]/1000000</f>
        <v>34.989114371997339</v>
      </c>
      <c r="AE210" t="b">
        <f>IF(Table16[[#This Row],[Control Bundle]]=Table16[[#This Row],[Refactored Bundle]],TRUE,FALSE)</f>
        <v>1</v>
      </c>
      <c r="AF210">
        <f>IF(Table16[[#This Row],[Refactored Resolving Time Avg (ns)]]=-1,0,ROUND(LOG10(Table16[[#This Row],[Refactored Resolving Time Sdev (ns)]]/Table16[[#This Row],[Control Resolving Time Sdev (ns)]]),0))</f>
        <v>0</v>
      </c>
      <c r="AG210" t="b">
        <f>IF(Table16[[#This Row],[Same Sdev OoM?]]=0,TRUE,FALSE)</f>
        <v>1</v>
      </c>
      <c r="AH2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0" s="3">
        <f>Table16[[#This Row],[Control Resolving Time Avg (ms)]]-Table16[[#This Row],[Refactored Resolving Time Avg (ms)]]</f>
        <v>91.815286399999991</v>
      </c>
      <c r="AJ210" s="4">
        <f>Table16[[#This Row],[Absolute Diff?]]/Table16[[#This Row],[Control Resolving Time Avg (ms)]]</f>
        <v>0.14481813677211222</v>
      </c>
    </row>
    <row r="211" spans="1:36" x14ac:dyDescent="0.2">
      <c r="A211" t="s">
        <v>357</v>
      </c>
      <c r="B211" s="3">
        <v>679491818</v>
      </c>
      <c r="C211" s="3">
        <v>609965658</v>
      </c>
      <c r="D211" s="3">
        <v>652861136</v>
      </c>
      <c r="E211" s="3">
        <v>591968909</v>
      </c>
      <c r="F211" s="3">
        <v>620283706</v>
      </c>
      <c r="G211" s="3">
        <v>615170284</v>
      </c>
      <c r="H211" s="3">
        <v>666750958</v>
      </c>
      <c r="I211" s="3">
        <v>633600900</v>
      </c>
      <c r="J211" s="3">
        <v>641987296</v>
      </c>
      <c r="K211" s="3">
        <v>618579749</v>
      </c>
      <c r="L211" s="3">
        <f>AVERAGE(Table16[[#This Row],[Control Resolving Time 1]:[Control Resolving Time 10]])</f>
        <v>633066041.39999998</v>
      </c>
      <c r="M211" s="3">
        <f>STDEV(Table16[[#This Row],[Control Resolving Time 1]:[Control Resolving Time 10]])</f>
        <v>27239366.672094267</v>
      </c>
      <c r="N211" s="3">
        <f>Table16[[#This Row],[Control Resolving Time Avg (ns)]]/1000000</f>
        <v>633.06604140000002</v>
      </c>
      <c r="O211" s="3">
        <f>Table16[[#This Row],[Control Resolving Time Sdev (ns)]]/1000000</f>
        <v>27.239366672094267</v>
      </c>
      <c r="P211" t="s">
        <v>357</v>
      </c>
      <c r="Q211" s="3">
        <v>625482853</v>
      </c>
      <c r="R211" s="3">
        <v>559207789</v>
      </c>
      <c r="S211" s="3">
        <v>552395808</v>
      </c>
      <c r="T211" s="3">
        <v>502865611</v>
      </c>
      <c r="U211" s="3">
        <v>508270516</v>
      </c>
      <c r="V211" s="3">
        <v>546844389</v>
      </c>
      <c r="W211" s="3">
        <v>536507480</v>
      </c>
      <c r="X211" s="3">
        <v>536466173</v>
      </c>
      <c r="Y211" s="3">
        <v>513030595</v>
      </c>
      <c r="Z211" s="3">
        <v>531679059</v>
      </c>
      <c r="AA211" s="3">
        <f>AVERAGE(Table16[[#This Row],[Refactored Resolving Time 1]:[Refactored Resolving Time 10]])</f>
        <v>541275027.29999995</v>
      </c>
      <c r="AB211" s="3">
        <f>STDEV(Table16[[#This Row],[Refactored Resolving Time 1]:[Refactored Resolving Time 10]])</f>
        <v>35067391.598324686</v>
      </c>
      <c r="AC211" s="3">
        <f>Table16[[#This Row],[Refactored Resolving Time Avg (ns)]]/1000000</f>
        <v>541.27502729999992</v>
      </c>
      <c r="AD211" s="3">
        <f>Table16[[#This Row],[Refactored Resolving Time Sdev (ns)]]/1000000</f>
        <v>35.067391598324683</v>
      </c>
      <c r="AE211" t="b">
        <f>IF(Table16[[#This Row],[Control Bundle]]=Table16[[#This Row],[Refactored Bundle]],TRUE,FALSE)</f>
        <v>1</v>
      </c>
      <c r="AF211">
        <f>IF(Table16[[#This Row],[Refactored Resolving Time Avg (ns)]]=-1,0,ROUND(LOG10(Table16[[#This Row],[Refactored Resolving Time Sdev (ns)]]/Table16[[#This Row],[Control Resolving Time Sdev (ns)]]),0))</f>
        <v>0</v>
      </c>
      <c r="AG211" t="b">
        <f>IF(Table16[[#This Row],[Same Sdev OoM?]]=0,TRUE,FALSE)</f>
        <v>1</v>
      </c>
      <c r="AH2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1" s="3">
        <f>Table16[[#This Row],[Control Resolving Time Avg (ms)]]-Table16[[#This Row],[Refactored Resolving Time Avg (ms)]]</f>
        <v>91.791014100000098</v>
      </c>
      <c r="AJ211" s="4">
        <f>Table16[[#This Row],[Absolute Diff?]]/Table16[[#This Row],[Control Resolving Time Avg (ms)]]</f>
        <v>0.14499437356805298</v>
      </c>
    </row>
    <row r="212" spans="1:36" x14ac:dyDescent="0.2">
      <c r="A212" t="s">
        <v>367</v>
      </c>
      <c r="B212" s="3">
        <v>674332801</v>
      </c>
      <c r="C212" s="3">
        <v>605819102</v>
      </c>
      <c r="D212" s="3">
        <v>647992362</v>
      </c>
      <c r="E212" s="3">
        <v>587520785</v>
      </c>
      <c r="F212" s="3">
        <v>614789706</v>
      </c>
      <c r="G212" s="3">
        <v>610699264</v>
      </c>
      <c r="H212" s="3">
        <v>661117196</v>
      </c>
      <c r="I212" s="3">
        <v>628326016</v>
      </c>
      <c r="J212" s="3">
        <v>636114790</v>
      </c>
      <c r="K212" s="3">
        <v>614111768</v>
      </c>
      <c r="L212" s="3">
        <f>AVERAGE(Table16[[#This Row],[Control Resolving Time 1]:[Control Resolving Time 10]])</f>
        <v>628082379</v>
      </c>
      <c r="M212" s="3">
        <f>STDEV(Table16[[#This Row],[Control Resolving Time 1]:[Control Resolving Time 10]])</f>
        <v>26887273.533988349</v>
      </c>
      <c r="N212" s="3">
        <f>Table16[[#This Row],[Control Resolving Time Avg (ns)]]/1000000</f>
        <v>628.08237899999995</v>
      </c>
      <c r="O212" s="3">
        <f>Table16[[#This Row],[Control Resolving Time Sdev (ns)]]/1000000</f>
        <v>26.887273533988349</v>
      </c>
      <c r="P212" t="s">
        <v>367</v>
      </c>
      <c r="Q212" s="3">
        <v>620011245</v>
      </c>
      <c r="R212" s="3">
        <v>554570385</v>
      </c>
      <c r="S212" s="3">
        <v>546460068</v>
      </c>
      <c r="T212" s="3">
        <v>498197588</v>
      </c>
      <c r="U212" s="3">
        <v>503366234</v>
      </c>
      <c r="V212" s="3">
        <v>541678432</v>
      </c>
      <c r="W212" s="3">
        <v>532010160</v>
      </c>
      <c r="X212" s="3">
        <v>531249330</v>
      </c>
      <c r="Y212" s="3">
        <v>508097644</v>
      </c>
      <c r="Z212" s="3">
        <v>527321161</v>
      </c>
      <c r="AA212" s="3">
        <f>AVERAGE(Table16[[#This Row],[Refactored Resolving Time 1]:[Refactored Resolving Time 10]])</f>
        <v>536296224.69999999</v>
      </c>
      <c r="AB212" s="3">
        <f>STDEV(Table16[[#This Row],[Refactored Resolving Time 1]:[Refactored Resolving Time 10]])</f>
        <v>34848664.965798512</v>
      </c>
      <c r="AC212" s="3">
        <f>Table16[[#This Row],[Refactored Resolving Time Avg (ns)]]/1000000</f>
        <v>536.29622470000004</v>
      </c>
      <c r="AD212" s="3">
        <f>Table16[[#This Row],[Refactored Resolving Time Sdev (ns)]]/1000000</f>
        <v>34.848664965798513</v>
      </c>
      <c r="AE212" t="b">
        <f>IF(Table16[[#This Row],[Control Bundle]]=Table16[[#This Row],[Refactored Bundle]],TRUE,FALSE)</f>
        <v>1</v>
      </c>
      <c r="AF212">
        <f>IF(Table16[[#This Row],[Refactored Resolving Time Avg (ns)]]=-1,0,ROUND(LOG10(Table16[[#This Row],[Refactored Resolving Time Sdev (ns)]]/Table16[[#This Row],[Control Resolving Time Sdev (ns)]]),0))</f>
        <v>0</v>
      </c>
      <c r="AG212" t="b">
        <f>IF(Table16[[#This Row],[Same Sdev OoM?]]=0,TRUE,FALSE)</f>
        <v>1</v>
      </c>
      <c r="AH2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2" s="3">
        <f>Table16[[#This Row],[Control Resolving Time Avg (ms)]]-Table16[[#This Row],[Refactored Resolving Time Avg (ms)]]</f>
        <v>91.786154299999907</v>
      </c>
      <c r="AJ212" s="4">
        <f>Table16[[#This Row],[Absolute Diff?]]/Table16[[#This Row],[Control Resolving Time Avg (ms)]]</f>
        <v>0.14613712686246197</v>
      </c>
    </row>
    <row r="213" spans="1:36" x14ac:dyDescent="0.2">
      <c r="A213" t="s">
        <v>326</v>
      </c>
      <c r="B213" s="3">
        <v>677913622</v>
      </c>
      <c r="C213" s="3">
        <v>608679056</v>
      </c>
      <c r="D213" s="3">
        <v>651742664</v>
      </c>
      <c r="E213" s="3">
        <v>590929492</v>
      </c>
      <c r="F213" s="3">
        <v>618872879</v>
      </c>
      <c r="G213" s="3">
        <v>614008649</v>
      </c>
      <c r="H213" s="3">
        <v>665271947</v>
      </c>
      <c r="I213" s="3">
        <v>632256298</v>
      </c>
      <c r="J213" s="3">
        <v>640197706</v>
      </c>
      <c r="K213" s="3">
        <v>617414492</v>
      </c>
      <c r="L213" s="3">
        <f>AVERAGE(Table16[[#This Row],[Control Resolving Time 1]:[Control Resolving Time 10]])</f>
        <v>631728680.5</v>
      </c>
      <c r="M213" s="3">
        <f>STDEV(Table16[[#This Row],[Control Resolving Time 1]:[Control Resolving Time 10]])</f>
        <v>27102250.768287227</v>
      </c>
      <c r="N213" s="3">
        <f>Table16[[#This Row],[Control Resolving Time Avg (ns)]]/1000000</f>
        <v>631.7286805</v>
      </c>
      <c r="O213" s="3">
        <f>Table16[[#This Row],[Control Resolving Time Sdev (ns)]]/1000000</f>
        <v>27.102250768287227</v>
      </c>
      <c r="P213" t="s">
        <v>326</v>
      </c>
      <c r="Q213" s="3">
        <v>623933809</v>
      </c>
      <c r="R213" s="3">
        <v>558302971</v>
      </c>
      <c r="S213" s="3">
        <v>551354590</v>
      </c>
      <c r="T213" s="3">
        <v>501557998</v>
      </c>
      <c r="U213" s="3">
        <v>506799155</v>
      </c>
      <c r="V213" s="3">
        <v>545577107</v>
      </c>
      <c r="W213" s="3">
        <v>535416600</v>
      </c>
      <c r="X213" s="3">
        <v>535160034</v>
      </c>
      <c r="Y213" s="3">
        <v>511789895</v>
      </c>
      <c r="Z213" s="3">
        <v>530340638</v>
      </c>
      <c r="AA213" s="3">
        <f>AVERAGE(Table16[[#This Row],[Refactored Resolving Time 1]:[Refactored Resolving Time 10]])</f>
        <v>540023279.70000005</v>
      </c>
      <c r="AB213" s="3">
        <f>STDEV(Table16[[#This Row],[Refactored Resolving Time 1]:[Refactored Resolving Time 10]])</f>
        <v>35045269.468487002</v>
      </c>
      <c r="AC213" s="3">
        <f>Table16[[#This Row],[Refactored Resolving Time Avg (ns)]]/1000000</f>
        <v>540.0232797000001</v>
      </c>
      <c r="AD213" s="3">
        <f>Table16[[#This Row],[Refactored Resolving Time Sdev (ns)]]/1000000</f>
        <v>35.045269468487</v>
      </c>
      <c r="AE213" t="b">
        <f>IF(Table16[[#This Row],[Control Bundle]]=Table16[[#This Row],[Refactored Bundle]],TRUE,FALSE)</f>
        <v>1</v>
      </c>
      <c r="AF213">
        <f>IF(Table16[[#This Row],[Refactored Resolving Time Avg (ns)]]=-1,0,ROUND(LOG10(Table16[[#This Row],[Refactored Resolving Time Sdev (ns)]]/Table16[[#This Row],[Control Resolving Time Sdev (ns)]]),0))</f>
        <v>0</v>
      </c>
      <c r="AG213" t="b">
        <f>IF(Table16[[#This Row],[Same Sdev OoM?]]=0,TRUE,FALSE)</f>
        <v>1</v>
      </c>
      <c r="AH2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3" s="3">
        <f>Table16[[#This Row],[Control Resolving Time Avg (ms)]]-Table16[[#This Row],[Refactored Resolving Time Avg (ms)]]</f>
        <v>91.705400799999893</v>
      </c>
      <c r="AJ213" s="4">
        <f>Table16[[#This Row],[Absolute Diff?]]/Table16[[#This Row],[Control Resolving Time Avg (ms)]]</f>
        <v>0.1451658023938647</v>
      </c>
    </row>
    <row r="214" spans="1:36" x14ac:dyDescent="0.2">
      <c r="A214" t="s">
        <v>327</v>
      </c>
      <c r="B214" s="3">
        <v>676792417</v>
      </c>
      <c r="C214" s="3">
        <v>607583781</v>
      </c>
      <c r="D214" s="3">
        <v>650673909</v>
      </c>
      <c r="E214" s="3">
        <v>589959163</v>
      </c>
      <c r="F214" s="3">
        <v>617492430</v>
      </c>
      <c r="G214" s="3">
        <v>612957878</v>
      </c>
      <c r="H214" s="3">
        <v>663655108</v>
      </c>
      <c r="I214" s="3">
        <v>630963773</v>
      </c>
      <c r="J214" s="3">
        <v>638727915</v>
      </c>
      <c r="K214" s="3">
        <v>616247674</v>
      </c>
      <c r="L214" s="3">
        <f>AVERAGE(Table16[[#This Row],[Control Resolving Time 1]:[Control Resolving Time 10]])</f>
        <v>630505404.79999995</v>
      </c>
      <c r="M214" s="3">
        <f>STDEV(Table16[[#This Row],[Control Resolving Time 1]:[Control Resolving Time 10]])</f>
        <v>27010107.81366558</v>
      </c>
      <c r="N214" s="3">
        <f>Table16[[#This Row],[Control Resolving Time Avg (ns)]]/1000000</f>
        <v>630.50540479999995</v>
      </c>
      <c r="O214" s="3">
        <f>Table16[[#This Row],[Control Resolving Time Sdev (ns)]]/1000000</f>
        <v>27.010107813665581</v>
      </c>
      <c r="P214" t="s">
        <v>327</v>
      </c>
      <c r="Q214" s="3">
        <v>622535437</v>
      </c>
      <c r="R214" s="3">
        <v>557072565</v>
      </c>
      <c r="S214" s="3">
        <v>550029933</v>
      </c>
      <c r="T214" s="3">
        <v>500301026</v>
      </c>
      <c r="U214" s="3">
        <v>505523666</v>
      </c>
      <c r="V214" s="3">
        <v>544222413</v>
      </c>
      <c r="W214" s="3">
        <v>534133491</v>
      </c>
      <c r="X214" s="3">
        <v>533762864</v>
      </c>
      <c r="Y214" s="3">
        <v>510484398</v>
      </c>
      <c r="Z214" s="3">
        <v>529458457</v>
      </c>
      <c r="AA214" s="3">
        <f>AVERAGE(Table16[[#This Row],[Refactored Resolving Time 1]:[Refactored Resolving Time 10]])</f>
        <v>538752425</v>
      </c>
      <c r="AB214" s="3">
        <f>STDEV(Table16[[#This Row],[Refactored Resolving Time 1]:[Refactored Resolving Time 10]])</f>
        <v>35002656.338064887</v>
      </c>
      <c r="AC214" s="3">
        <f>Table16[[#This Row],[Refactored Resolving Time Avg (ns)]]/1000000</f>
        <v>538.75242500000002</v>
      </c>
      <c r="AD214" s="3">
        <f>Table16[[#This Row],[Refactored Resolving Time Sdev (ns)]]/1000000</f>
        <v>35.002656338064888</v>
      </c>
      <c r="AE214" t="b">
        <f>IF(Table16[[#This Row],[Control Bundle]]=Table16[[#This Row],[Refactored Bundle]],TRUE,FALSE)</f>
        <v>1</v>
      </c>
      <c r="AF214">
        <f>IF(Table16[[#This Row],[Refactored Resolving Time Avg (ns)]]=-1,0,ROUND(LOG10(Table16[[#This Row],[Refactored Resolving Time Sdev (ns)]]/Table16[[#This Row],[Control Resolving Time Sdev (ns)]]),0))</f>
        <v>0</v>
      </c>
      <c r="AG214" t="b">
        <f>IF(Table16[[#This Row],[Same Sdev OoM?]]=0,TRUE,FALSE)</f>
        <v>1</v>
      </c>
      <c r="AH2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4" s="3">
        <f>Table16[[#This Row],[Control Resolving Time Avg (ms)]]-Table16[[#This Row],[Refactored Resolving Time Avg (ms)]]</f>
        <v>91.752979799999935</v>
      </c>
      <c r="AJ214" s="4">
        <f>Table16[[#This Row],[Absolute Diff?]]/Table16[[#This Row],[Control Resolving Time Avg (ms)]]</f>
        <v>0.14552290765707951</v>
      </c>
    </row>
    <row r="215" spans="1:36" x14ac:dyDescent="0.2">
      <c r="A215" t="s">
        <v>301</v>
      </c>
      <c r="B215" s="3">
        <v>675513645</v>
      </c>
      <c r="C215" s="3">
        <v>606606400</v>
      </c>
      <c r="D215" s="3">
        <v>649644533</v>
      </c>
      <c r="E215" s="3">
        <v>588726578</v>
      </c>
      <c r="F215" s="3">
        <v>616099311</v>
      </c>
      <c r="G215" s="3">
        <v>611918363</v>
      </c>
      <c r="H215" s="3">
        <v>662304997</v>
      </c>
      <c r="I215" s="3">
        <v>629614191</v>
      </c>
      <c r="J215" s="3">
        <v>637413127</v>
      </c>
      <c r="K215" s="3">
        <v>615242346</v>
      </c>
      <c r="L215" s="3">
        <f>AVERAGE(Table16[[#This Row],[Control Resolving Time 1]:[Control Resolving Time 10]])</f>
        <v>629308349.10000002</v>
      </c>
      <c r="M215" s="3">
        <f>STDEV(Table16[[#This Row],[Control Resolving Time 1]:[Control Resolving Time 10]])</f>
        <v>26956860.325301476</v>
      </c>
      <c r="N215" s="3">
        <f>Table16[[#This Row],[Control Resolving Time Avg (ns)]]/1000000</f>
        <v>629.30834909999999</v>
      </c>
      <c r="O215" s="3">
        <f>Table16[[#This Row],[Control Resolving Time Sdev (ns)]]/1000000</f>
        <v>26.956860325301477</v>
      </c>
      <c r="P215" t="s">
        <v>301</v>
      </c>
      <c r="Q215" s="3">
        <v>621017021</v>
      </c>
      <c r="R215" s="3">
        <v>555744253</v>
      </c>
      <c r="S215" s="3">
        <v>548229036</v>
      </c>
      <c r="T215" s="3">
        <v>499137463</v>
      </c>
      <c r="U215" s="3">
        <v>504369431</v>
      </c>
      <c r="V215" s="3">
        <v>542876501</v>
      </c>
      <c r="W215" s="3">
        <v>532993633</v>
      </c>
      <c r="X215" s="3">
        <v>532249593</v>
      </c>
      <c r="Y215" s="3">
        <v>509118676</v>
      </c>
      <c r="Z215" s="3">
        <v>528341899</v>
      </c>
      <c r="AA215" s="3">
        <f>AVERAGE(Table16[[#This Row],[Refactored Resolving Time 1]:[Refactored Resolving Time 10]])</f>
        <v>537407750.60000002</v>
      </c>
      <c r="AB215" s="3">
        <f>STDEV(Table16[[#This Row],[Refactored Resolving Time 1]:[Refactored Resolving Time 10]])</f>
        <v>34894193.677586704</v>
      </c>
      <c r="AC215" s="3">
        <f>Table16[[#This Row],[Refactored Resolving Time Avg (ns)]]/1000000</f>
        <v>537.40775059999999</v>
      </c>
      <c r="AD215" s="3">
        <f>Table16[[#This Row],[Refactored Resolving Time Sdev (ns)]]/1000000</f>
        <v>34.894193677586706</v>
      </c>
      <c r="AE215" t="b">
        <f>IF(Table16[[#This Row],[Control Bundle]]=Table16[[#This Row],[Refactored Bundle]],TRUE,FALSE)</f>
        <v>1</v>
      </c>
      <c r="AF215">
        <f>IF(Table16[[#This Row],[Refactored Resolving Time Avg (ns)]]=-1,0,ROUND(LOG10(Table16[[#This Row],[Refactored Resolving Time Sdev (ns)]]/Table16[[#This Row],[Control Resolving Time Sdev (ns)]]),0))</f>
        <v>0</v>
      </c>
      <c r="AG215" t="b">
        <f>IF(Table16[[#This Row],[Same Sdev OoM?]]=0,TRUE,FALSE)</f>
        <v>1</v>
      </c>
      <c r="AH2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5" s="3">
        <f>Table16[[#This Row],[Control Resolving Time Avg (ms)]]-Table16[[#This Row],[Refactored Resolving Time Avg (ms)]]</f>
        <v>91.900598500000001</v>
      </c>
      <c r="AJ215" s="4">
        <f>Table16[[#This Row],[Absolute Diff?]]/Table16[[#This Row],[Control Resolving Time Avg (ms)]]</f>
        <v>0.14603429087097106</v>
      </c>
    </row>
    <row r="216" spans="1:36" x14ac:dyDescent="0.2">
      <c r="A216" t="s">
        <v>267</v>
      </c>
      <c r="B216" s="3">
        <v>639508756</v>
      </c>
      <c r="C216" s="3">
        <v>574481489</v>
      </c>
      <c r="D216" s="3">
        <v>615257870</v>
      </c>
      <c r="E216" s="3">
        <v>551544853</v>
      </c>
      <c r="F216" s="3">
        <v>583016295</v>
      </c>
      <c r="G216" s="3">
        <v>578693574</v>
      </c>
      <c r="H216" s="3">
        <v>624480938</v>
      </c>
      <c r="I216" s="3">
        <v>595749894</v>
      </c>
      <c r="J216" s="3">
        <v>601411623</v>
      </c>
      <c r="K216" s="3">
        <v>563028044</v>
      </c>
      <c r="L216" s="3">
        <f>AVERAGE(Table16[[#This Row],[Control Resolving Time 1]:[Control Resolving Time 10]])</f>
        <v>592717333.60000002</v>
      </c>
      <c r="M216" s="3">
        <f>STDEV(Table16[[#This Row],[Control Resolving Time 1]:[Control Resolving Time 10]])</f>
        <v>27871083.648884241</v>
      </c>
      <c r="N216" s="3">
        <f>Table16[[#This Row],[Control Resolving Time Avg (ns)]]/1000000</f>
        <v>592.71733360000007</v>
      </c>
      <c r="O216" s="3">
        <f>Table16[[#This Row],[Control Resolving Time Sdev (ns)]]/1000000</f>
        <v>27.871083648884241</v>
      </c>
      <c r="P216" t="s">
        <v>267</v>
      </c>
      <c r="Q216" s="3">
        <v>588167415</v>
      </c>
      <c r="R216" s="3">
        <v>522657223</v>
      </c>
      <c r="S216" s="3">
        <v>517244963</v>
      </c>
      <c r="T216" s="3">
        <v>467103151</v>
      </c>
      <c r="U216" s="3">
        <v>472854298</v>
      </c>
      <c r="V216" s="3">
        <v>512002613</v>
      </c>
      <c r="W216" s="3">
        <v>502735469</v>
      </c>
      <c r="X216" s="3">
        <v>497386539</v>
      </c>
      <c r="Y216" s="3">
        <v>473595536</v>
      </c>
      <c r="Z216" s="3">
        <v>495450005</v>
      </c>
      <c r="AA216" s="3">
        <f>AVERAGE(Table16[[#This Row],[Refactored Resolving Time 1]:[Refactored Resolving Time 10]])</f>
        <v>504919721.19999999</v>
      </c>
      <c r="AB216" s="3">
        <f>STDEV(Table16[[#This Row],[Refactored Resolving Time 1]:[Refactored Resolving Time 10]])</f>
        <v>35019931.906420894</v>
      </c>
      <c r="AC216" s="3">
        <f>Table16[[#This Row],[Refactored Resolving Time Avg (ns)]]/1000000</f>
        <v>504.91972119999997</v>
      </c>
      <c r="AD216" s="3">
        <f>Table16[[#This Row],[Refactored Resolving Time Sdev (ns)]]/1000000</f>
        <v>35.019931906420894</v>
      </c>
      <c r="AE216" t="b">
        <f>IF(Table16[[#This Row],[Control Bundle]]=Table16[[#This Row],[Refactored Bundle]],TRUE,FALSE)</f>
        <v>1</v>
      </c>
      <c r="AF216">
        <f>IF(Table16[[#This Row],[Refactored Resolving Time Avg (ns)]]=-1,0,ROUND(LOG10(Table16[[#This Row],[Refactored Resolving Time Sdev (ns)]]/Table16[[#This Row],[Control Resolving Time Sdev (ns)]]),0))</f>
        <v>0</v>
      </c>
      <c r="AG216" t="b">
        <f>IF(Table16[[#This Row],[Same Sdev OoM?]]=0,TRUE,FALSE)</f>
        <v>1</v>
      </c>
      <c r="AH2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6" s="3">
        <f>Table16[[#This Row],[Control Resolving Time Avg (ms)]]-Table16[[#This Row],[Refactored Resolving Time Avg (ms)]]</f>
        <v>87.797612400000105</v>
      </c>
      <c r="AJ216" s="4">
        <f>Table16[[#This Row],[Absolute Diff?]]/Table16[[#This Row],[Control Resolving Time Avg (ms)]]</f>
        <v>0.14812729006378444</v>
      </c>
    </row>
    <row r="217" spans="1:36" x14ac:dyDescent="0.2">
      <c r="A217" t="s">
        <v>78</v>
      </c>
      <c r="B217" s="3">
        <v>673669119</v>
      </c>
      <c r="C217" s="3">
        <v>605378473</v>
      </c>
      <c r="D217" s="3">
        <v>646689789</v>
      </c>
      <c r="E217" s="3">
        <v>586592996</v>
      </c>
      <c r="F217" s="3">
        <v>614073603</v>
      </c>
      <c r="G217" s="3">
        <v>609950310</v>
      </c>
      <c r="H217" s="3">
        <v>660339106</v>
      </c>
      <c r="I217" s="3">
        <v>627314180</v>
      </c>
      <c r="J217" s="3">
        <v>635273862</v>
      </c>
      <c r="K217" s="3">
        <v>611993305</v>
      </c>
      <c r="L217" s="3">
        <f>AVERAGE(Table16[[#This Row],[Control Resolving Time 1]:[Control Resolving Time 10]])</f>
        <v>627127474.29999995</v>
      </c>
      <c r="M217" s="3">
        <f>STDEV(Table16[[#This Row],[Control Resolving Time 1]:[Control Resolving Time 10]])</f>
        <v>26933631.223320112</v>
      </c>
      <c r="N217" s="3">
        <f>Table16[[#This Row],[Control Resolving Time Avg (ns)]]/1000000</f>
        <v>627.1274742999999</v>
      </c>
      <c r="O217" s="3">
        <f>Table16[[#This Row],[Control Resolving Time Sdev (ns)]]/1000000</f>
        <v>26.933631223320113</v>
      </c>
      <c r="P217" t="s">
        <v>78</v>
      </c>
      <c r="Q217" s="3">
        <v>619374066</v>
      </c>
      <c r="R217" s="3">
        <v>553301552</v>
      </c>
      <c r="S217" s="3">
        <v>544590915</v>
      </c>
      <c r="T217" s="3">
        <v>496722488</v>
      </c>
      <c r="U217" s="3">
        <v>502760038</v>
      </c>
      <c r="V217" s="3">
        <v>540860016</v>
      </c>
      <c r="W217" s="3">
        <v>531294058</v>
      </c>
      <c r="X217" s="3">
        <v>530503370</v>
      </c>
      <c r="Y217" s="3">
        <v>507280327</v>
      </c>
      <c r="Z217" s="3">
        <v>526699831</v>
      </c>
      <c r="AA217" s="3">
        <f>AVERAGE(Table16[[#This Row],[Refactored Resolving Time 1]:[Refactored Resolving Time 10]])</f>
        <v>535338666.10000002</v>
      </c>
      <c r="AB217" s="3">
        <f>STDEV(Table16[[#This Row],[Refactored Resolving Time 1]:[Refactored Resolving Time 10]])</f>
        <v>34888581.622322276</v>
      </c>
      <c r="AC217" s="3">
        <f>Table16[[#This Row],[Refactored Resolving Time Avg (ns)]]/1000000</f>
        <v>535.33866610000007</v>
      </c>
      <c r="AD217" s="3">
        <f>Table16[[#This Row],[Refactored Resolving Time Sdev (ns)]]/1000000</f>
        <v>34.888581622322278</v>
      </c>
      <c r="AE217" t="b">
        <f>IF(Table16[[#This Row],[Control Bundle]]=Table16[[#This Row],[Refactored Bundle]],TRUE,FALSE)</f>
        <v>1</v>
      </c>
      <c r="AF217">
        <f>IF(Table16[[#This Row],[Refactored Resolving Time Avg (ns)]]=-1,0,ROUND(LOG10(Table16[[#This Row],[Refactored Resolving Time Sdev (ns)]]/Table16[[#This Row],[Control Resolving Time Sdev (ns)]]),0))</f>
        <v>0</v>
      </c>
      <c r="AG217" t="b">
        <f>IF(Table16[[#This Row],[Same Sdev OoM?]]=0,TRUE,FALSE)</f>
        <v>1</v>
      </c>
      <c r="AH2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7" s="3">
        <f>Table16[[#This Row],[Control Resolving Time Avg (ms)]]-Table16[[#This Row],[Refactored Resolving Time Avg (ms)]]</f>
        <v>91.788808199999835</v>
      </c>
      <c r="AJ217" s="4">
        <f>Table16[[#This Row],[Absolute Diff?]]/Table16[[#This Row],[Control Resolving Time Avg (ms)]]</f>
        <v>0.14636387650286661</v>
      </c>
    </row>
    <row r="218" spans="1:36" x14ac:dyDescent="0.2">
      <c r="A218" t="s">
        <v>69</v>
      </c>
      <c r="B218" s="3">
        <v>672442587</v>
      </c>
      <c r="C218" s="3">
        <v>604452890</v>
      </c>
      <c r="D218" s="3">
        <v>644713166</v>
      </c>
      <c r="E218" s="3">
        <v>585052180</v>
      </c>
      <c r="F218" s="3">
        <v>612844277</v>
      </c>
      <c r="G218" s="3">
        <v>608645235</v>
      </c>
      <c r="H218" s="3">
        <v>658996042</v>
      </c>
      <c r="I218" s="3">
        <v>625408360</v>
      </c>
      <c r="J218" s="3">
        <v>633964484</v>
      </c>
      <c r="K218" s="3">
        <v>610557152</v>
      </c>
      <c r="L218" s="3">
        <f>AVERAGE(Table16[[#This Row],[Control Resolving Time 1]:[Control Resolving Time 10]])</f>
        <v>625707637.29999995</v>
      </c>
      <c r="M218" s="3">
        <f>STDEV(Table16[[#This Row],[Control Resolving Time 1]:[Control Resolving Time 10]])</f>
        <v>26900037.015190955</v>
      </c>
      <c r="N218" s="3">
        <f>Table16[[#This Row],[Control Resolving Time Avg (ns)]]/1000000</f>
        <v>625.70763729999999</v>
      </c>
      <c r="O218" s="3">
        <f>Table16[[#This Row],[Control Resolving Time Sdev (ns)]]/1000000</f>
        <v>26.900037015190954</v>
      </c>
      <c r="P218" t="s">
        <v>69</v>
      </c>
      <c r="Q218" s="3">
        <v>617060496</v>
      </c>
      <c r="R218" s="3">
        <v>550772432</v>
      </c>
      <c r="S218" s="3">
        <v>543090548</v>
      </c>
      <c r="T218" s="3">
        <v>495645093</v>
      </c>
      <c r="U218" s="3">
        <v>501765690</v>
      </c>
      <c r="V218" s="3">
        <v>539567710</v>
      </c>
      <c r="W218" s="3">
        <v>530149499</v>
      </c>
      <c r="X218" s="3">
        <v>529492012</v>
      </c>
      <c r="Y218" s="3">
        <v>506096740</v>
      </c>
      <c r="Z218" s="3">
        <v>525685261</v>
      </c>
      <c r="AA218" s="3">
        <f>AVERAGE(Table16[[#This Row],[Refactored Resolving Time 1]:[Refactored Resolving Time 10]])</f>
        <v>533932548.10000002</v>
      </c>
      <c r="AB218" s="3">
        <f>STDEV(Table16[[#This Row],[Refactored Resolving Time 1]:[Refactored Resolving Time 10]])</f>
        <v>34459278.995708227</v>
      </c>
      <c r="AC218" s="3">
        <f>Table16[[#This Row],[Refactored Resolving Time Avg (ns)]]/1000000</f>
        <v>533.93254810000008</v>
      </c>
      <c r="AD218" s="3">
        <f>Table16[[#This Row],[Refactored Resolving Time Sdev (ns)]]/1000000</f>
        <v>34.459278995708225</v>
      </c>
      <c r="AE218" t="b">
        <f>IF(Table16[[#This Row],[Control Bundle]]=Table16[[#This Row],[Refactored Bundle]],TRUE,FALSE)</f>
        <v>1</v>
      </c>
      <c r="AF218">
        <f>IF(Table16[[#This Row],[Refactored Resolving Time Avg (ns)]]=-1,0,ROUND(LOG10(Table16[[#This Row],[Refactored Resolving Time Sdev (ns)]]/Table16[[#This Row],[Control Resolving Time Sdev (ns)]]),0))</f>
        <v>0</v>
      </c>
      <c r="AG218" t="b">
        <f>IF(Table16[[#This Row],[Same Sdev OoM?]]=0,TRUE,FALSE)</f>
        <v>1</v>
      </c>
      <c r="AH2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8" s="3">
        <f>Table16[[#This Row],[Control Resolving Time Avg (ms)]]-Table16[[#This Row],[Refactored Resolving Time Avg (ms)]]</f>
        <v>91.775089199999911</v>
      </c>
      <c r="AJ218" s="4">
        <f>Table16[[#This Row],[Absolute Diff?]]/Table16[[#This Row],[Control Resolving Time Avg (ms)]]</f>
        <v>0.14667407544523497</v>
      </c>
    </row>
    <row r="219" spans="1:36" x14ac:dyDescent="0.2">
      <c r="A219" t="s">
        <v>163</v>
      </c>
      <c r="B219" s="3">
        <v>671300727</v>
      </c>
      <c r="C219" s="3">
        <v>603832693</v>
      </c>
      <c r="D219" s="3">
        <v>643932739</v>
      </c>
      <c r="E219" s="3">
        <v>584064816</v>
      </c>
      <c r="F219" s="3">
        <v>611992747</v>
      </c>
      <c r="G219" s="3">
        <v>607793019</v>
      </c>
      <c r="H219" s="3">
        <v>658094093</v>
      </c>
      <c r="I219" s="3">
        <v>624584454</v>
      </c>
      <c r="J219" s="3">
        <v>633175330</v>
      </c>
      <c r="K219" s="3">
        <v>609450070</v>
      </c>
      <c r="L219" s="3">
        <f>AVERAGE(Table16[[#This Row],[Control Resolving Time 1]:[Control Resolving Time 10]])</f>
        <v>624822068.79999995</v>
      </c>
      <c r="M219" s="3">
        <f>STDEV(Table16[[#This Row],[Control Resolving Time 1]:[Control Resolving Time 10]])</f>
        <v>26863710.229647804</v>
      </c>
      <c r="N219" s="3">
        <f>Table16[[#This Row],[Control Resolving Time Avg (ns)]]/1000000</f>
        <v>624.8220687999999</v>
      </c>
      <c r="O219" s="3">
        <f>Table16[[#This Row],[Control Resolving Time Sdev (ns)]]/1000000</f>
        <v>26.863710229647804</v>
      </c>
      <c r="P219" t="s">
        <v>163</v>
      </c>
      <c r="Q219" s="3">
        <v>616160393</v>
      </c>
      <c r="R219" s="3">
        <v>550002751</v>
      </c>
      <c r="S219" s="3">
        <v>542364240</v>
      </c>
      <c r="T219" s="3">
        <v>494847183</v>
      </c>
      <c r="U219" s="3">
        <v>500952774</v>
      </c>
      <c r="V219" s="3">
        <v>538654673</v>
      </c>
      <c r="W219" s="3">
        <v>529362306</v>
      </c>
      <c r="X219" s="3">
        <v>528710008</v>
      </c>
      <c r="Y219" s="3">
        <v>505324526</v>
      </c>
      <c r="Z219" s="3">
        <v>524965631</v>
      </c>
      <c r="AA219" s="3">
        <f>AVERAGE(Table16[[#This Row],[Refactored Resolving Time 1]:[Refactored Resolving Time 10]])</f>
        <v>533134448.5</v>
      </c>
      <c r="AB219" s="3">
        <f>STDEV(Table16[[#This Row],[Refactored Resolving Time 1]:[Refactored Resolving Time 10]])</f>
        <v>34430299.953007407</v>
      </c>
      <c r="AC219" s="3">
        <f>Table16[[#This Row],[Refactored Resolving Time Avg (ns)]]/1000000</f>
        <v>533.13444849999996</v>
      </c>
      <c r="AD219" s="3">
        <f>Table16[[#This Row],[Refactored Resolving Time Sdev (ns)]]/1000000</f>
        <v>34.430299953007406</v>
      </c>
      <c r="AE219" t="b">
        <f>IF(Table16[[#This Row],[Control Bundle]]=Table16[[#This Row],[Refactored Bundle]],TRUE,FALSE)</f>
        <v>1</v>
      </c>
      <c r="AF219">
        <f>IF(Table16[[#This Row],[Refactored Resolving Time Avg (ns)]]=-1,0,ROUND(LOG10(Table16[[#This Row],[Refactored Resolving Time Sdev (ns)]]/Table16[[#This Row],[Control Resolving Time Sdev (ns)]]),0))</f>
        <v>0</v>
      </c>
      <c r="AG219" t="b">
        <f>IF(Table16[[#This Row],[Same Sdev OoM?]]=0,TRUE,FALSE)</f>
        <v>1</v>
      </c>
      <c r="AH2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19" s="3">
        <f>Table16[[#This Row],[Control Resolving Time Avg (ms)]]-Table16[[#This Row],[Refactored Resolving Time Avg (ms)]]</f>
        <v>91.687620299999935</v>
      </c>
      <c r="AJ219" s="4">
        <f>Table16[[#This Row],[Absolute Diff?]]/Table16[[#This Row],[Control Resolving Time Avg (ms)]]</f>
        <v>0.14674196843925552</v>
      </c>
    </row>
    <row r="220" spans="1:36" x14ac:dyDescent="0.2">
      <c r="A220" t="s">
        <v>14</v>
      </c>
      <c r="B220" s="3">
        <v>670428630</v>
      </c>
      <c r="C220" s="3">
        <v>603200278</v>
      </c>
      <c r="D220" s="3">
        <v>643063784</v>
      </c>
      <c r="E220" s="3">
        <v>582508843</v>
      </c>
      <c r="F220" s="3">
        <v>611169988</v>
      </c>
      <c r="G220" s="3">
        <v>606958516</v>
      </c>
      <c r="H220" s="3">
        <v>657283971</v>
      </c>
      <c r="I220" s="3">
        <v>623737225</v>
      </c>
      <c r="J220" s="3">
        <v>632545275</v>
      </c>
      <c r="K220" s="3">
        <v>607183646</v>
      </c>
      <c r="L220" s="3">
        <f>AVERAGE(Table16[[#This Row],[Control Resolving Time 1]:[Control Resolving Time 10]])</f>
        <v>623808015.60000002</v>
      </c>
      <c r="M220" s="3">
        <f>STDEV(Table16[[#This Row],[Control Resolving Time 1]:[Control Resolving Time 10]])</f>
        <v>27062779.187585015</v>
      </c>
      <c r="N220" s="3">
        <f>Table16[[#This Row],[Control Resolving Time Avg (ns)]]/1000000</f>
        <v>623.80801559999998</v>
      </c>
      <c r="O220" s="3">
        <f>Table16[[#This Row],[Control Resolving Time Sdev (ns)]]/1000000</f>
        <v>27.062779187585015</v>
      </c>
      <c r="P220" t="s">
        <v>14</v>
      </c>
      <c r="Q220" s="3">
        <v>615354222</v>
      </c>
      <c r="R220" s="3">
        <v>549189105</v>
      </c>
      <c r="S220" s="3">
        <v>541594619</v>
      </c>
      <c r="T220" s="3">
        <v>494051957</v>
      </c>
      <c r="U220" s="3">
        <v>500139970</v>
      </c>
      <c r="V220" s="3">
        <v>538002280</v>
      </c>
      <c r="W220" s="3">
        <v>528609509</v>
      </c>
      <c r="X220" s="3">
        <v>527929739</v>
      </c>
      <c r="Y220" s="3">
        <v>504529100</v>
      </c>
      <c r="Z220" s="3">
        <v>524029713</v>
      </c>
      <c r="AA220" s="3">
        <f>AVERAGE(Table16[[#This Row],[Refactored Resolving Time 1]:[Refactored Resolving Time 10]])</f>
        <v>532343021.39999998</v>
      </c>
      <c r="AB220" s="3">
        <f>STDEV(Table16[[#This Row],[Refactored Resolving Time 1]:[Refactored Resolving Time 10]])</f>
        <v>34434564.115957044</v>
      </c>
      <c r="AC220" s="3">
        <f>Table16[[#This Row],[Refactored Resolving Time Avg (ns)]]/1000000</f>
        <v>532.3430214</v>
      </c>
      <c r="AD220" s="3">
        <f>Table16[[#This Row],[Refactored Resolving Time Sdev (ns)]]/1000000</f>
        <v>34.434564115957045</v>
      </c>
      <c r="AE220" t="b">
        <f>IF(Table16[[#This Row],[Control Bundle]]=Table16[[#This Row],[Refactored Bundle]],TRUE,FALSE)</f>
        <v>1</v>
      </c>
      <c r="AF220">
        <f>IF(Table16[[#This Row],[Refactored Resolving Time Avg (ns)]]=-1,0,ROUND(LOG10(Table16[[#This Row],[Refactored Resolving Time Sdev (ns)]]/Table16[[#This Row],[Control Resolving Time Sdev (ns)]]),0))</f>
        <v>0</v>
      </c>
      <c r="AG220" t="b">
        <f>IF(Table16[[#This Row],[Same Sdev OoM?]]=0,TRUE,FALSE)</f>
        <v>1</v>
      </c>
      <c r="AH2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0" s="3">
        <f>Table16[[#This Row],[Control Resolving Time Avg (ms)]]-Table16[[#This Row],[Refactored Resolving Time Avg (ms)]]</f>
        <v>91.464994199999978</v>
      </c>
      <c r="AJ220" s="4">
        <f>Table16[[#This Row],[Absolute Diff?]]/Table16[[#This Row],[Control Resolving Time Avg (ms)]]</f>
        <v>0.14662362764291478</v>
      </c>
    </row>
    <row r="221" spans="1:36" x14ac:dyDescent="0.2">
      <c r="A221" t="s">
        <v>334</v>
      </c>
      <c r="B221" s="3">
        <v>669456526</v>
      </c>
      <c r="C221" s="3">
        <v>602561825</v>
      </c>
      <c r="D221" s="3">
        <v>642294350</v>
      </c>
      <c r="E221" s="3">
        <v>580748721</v>
      </c>
      <c r="F221" s="3">
        <v>610241396</v>
      </c>
      <c r="G221" s="3">
        <v>606114873</v>
      </c>
      <c r="H221" s="3">
        <v>656166271</v>
      </c>
      <c r="I221" s="3">
        <v>622713787</v>
      </c>
      <c r="J221" s="3">
        <v>631770085</v>
      </c>
      <c r="K221" s="3">
        <v>604658770</v>
      </c>
      <c r="L221" s="3">
        <f>AVERAGE(Table16[[#This Row],[Control Resolving Time 1]:[Control Resolving Time 10]])</f>
        <v>622672660.39999998</v>
      </c>
      <c r="M221" s="3">
        <f>STDEV(Table16[[#This Row],[Control Resolving Time 1]:[Control Resolving Time 10]])</f>
        <v>27271447.952477578</v>
      </c>
      <c r="N221" s="3">
        <f>Table16[[#This Row],[Control Resolving Time Avg (ns)]]/1000000</f>
        <v>622.67266039999993</v>
      </c>
      <c r="O221" s="3">
        <f>Table16[[#This Row],[Control Resolving Time Sdev (ns)]]/1000000</f>
        <v>27.27144795247758</v>
      </c>
      <c r="P221" t="s">
        <v>334</v>
      </c>
      <c r="Q221" s="3">
        <v>614489376</v>
      </c>
      <c r="R221" s="3">
        <v>548284891</v>
      </c>
      <c r="S221" s="3">
        <v>540723509</v>
      </c>
      <c r="T221" s="3">
        <v>493177083</v>
      </c>
      <c r="U221" s="3">
        <v>499351728</v>
      </c>
      <c r="V221" s="3">
        <v>537180098</v>
      </c>
      <c r="W221" s="3">
        <v>527890076</v>
      </c>
      <c r="X221" s="3">
        <v>527097351</v>
      </c>
      <c r="Y221" s="3">
        <v>503711901</v>
      </c>
      <c r="Z221" s="3">
        <v>523153705</v>
      </c>
      <c r="AA221" s="3">
        <f>AVERAGE(Table16[[#This Row],[Refactored Resolving Time 1]:[Refactored Resolving Time 10]])</f>
        <v>531505971.80000001</v>
      </c>
      <c r="AB221" s="3">
        <f>STDEV(Table16[[#This Row],[Refactored Resolving Time 1]:[Refactored Resolving Time 10]])</f>
        <v>34420143.787918188</v>
      </c>
      <c r="AC221" s="3">
        <f>Table16[[#This Row],[Refactored Resolving Time Avg (ns)]]/1000000</f>
        <v>531.5059718</v>
      </c>
      <c r="AD221" s="3">
        <f>Table16[[#This Row],[Refactored Resolving Time Sdev (ns)]]/1000000</f>
        <v>34.420143787918185</v>
      </c>
      <c r="AE221" t="b">
        <f>IF(Table16[[#This Row],[Control Bundle]]=Table16[[#This Row],[Refactored Bundle]],TRUE,FALSE)</f>
        <v>1</v>
      </c>
      <c r="AF221">
        <f>IF(Table16[[#This Row],[Refactored Resolving Time Avg (ns)]]=-1,0,ROUND(LOG10(Table16[[#This Row],[Refactored Resolving Time Sdev (ns)]]/Table16[[#This Row],[Control Resolving Time Sdev (ns)]]),0))</f>
        <v>0</v>
      </c>
      <c r="AG221" t="b">
        <f>IF(Table16[[#This Row],[Same Sdev OoM?]]=0,TRUE,FALSE)</f>
        <v>1</v>
      </c>
      <c r="AH2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1" s="3">
        <f>Table16[[#This Row],[Control Resolving Time Avg (ms)]]-Table16[[#This Row],[Refactored Resolving Time Avg (ms)]]</f>
        <v>91.166688599999929</v>
      </c>
      <c r="AJ221" s="4">
        <f>Table16[[#This Row],[Absolute Diff?]]/Table16[[#This Row],[Control Resolving Time Avg (ms)]]</f>
        <v>0.14641190210830066</v>
      </c>
    </row>
    <row r="222" spans="1:36" x14ac:dyDescent="0.2">
      <c r="A222" t="s">
        <v>171</v>
      </c>
      <c r="B222" s="3">
        <v>668646276</v>
      </c>
      <c r="C222" s="3">
        <v>602054862</v>
      </c>
      <c r="D222" s="3">
        <v>641588708</v>
      </c>
      <c r="E222" s="3">
        <v>579861083</v>
      </c>
      <c r="F222" s="3">
        <v>609398208</v>
      </c>
      <c r="G222" s="3">
        <v>605405963</v>
      </c>
      <c r="H222" s="3">
        <v>655420893</v>
      </c>
      <c r="I222" s="3">
        <v>621869870</v>
      </c>
      <c r="J222" s="3">
        <v>631233382</v>
      </c>
      <c r="K222" s="3">
        <v>603770752</v>
      </c>
      <c r="L222" s="3">
        <f>AVERAGE(Table16[[#This Row],[Control Resolving Time 1]:[Control Resolving Time 10]])</f>
        <v>621924999.70000005</v>
      </c>
      <c r="M222" s="3">
        <f>STDEV(Table16[[#This Row],[Control Resolving Time 1]:[Control Resolving Time 10]])</f>
        <v>27288040.166600011</v>
      </c>
      <c r="N222" s="3">
        <f>Table16[[#This Row],[Control Resolving Time Avg (ns)]]/1000000</f>
        <v>621.92499970000006</v>
      </c>
      <c r="O222" s="3">
        <f>Table16[[#This Row],[Control Resolving Time Sdev (ns)]]/1000000</f>
        <v>27.288040166600013</v>
      </c>
      <c r="P222" t="s">
        <v>171</v>
      </c>
      <c r="Q222" s="3">
        <v>614075413</v>
      </c>
      <c r="R222" s="3">
        <v>547577967</v>
      </c>
      <c r="S222" s="3">
        <v>539986606</v>
      </c>
      <c r="T222" s="3">
        <v>492407464</v>
      </c>
      <c r="U222" s="3">
        <v>498696725</v>
      </c>
      <c r="V222" s="3">
        <v>536437777</v>
      </c>
      <c r="W222" s="3">
        <v>527256332</v>
      </c>
      <c r="X222" s="3">
        <v>526420108</v>
      </c>
      <c r="Y222" s="3">
        <v>503047610</v>
      </c>
      <c r="Z222" s="3">
        <v>522233097</v>
      </c>
      <c r="AA222" s="3">
        <f>AVERAGE(Table16[[#This Row],[Refactored Resolving Time 1]:[Refactored Resolving Time 10]])</f>
        <v>530813909.89999998</v>
      </c>
      <c r="AB222" s="3">
        <f>STDEV(Table16[[#This Row],[Refactored Resolving Time 1]:[Refactored Resolving Time 10]])</f>
        <v>34500251.226472989</v>
      </c>
      <c r="AC222" s="3">
        <f>Table16[[#This Row],[Refactored Resolving Time Avg (ns)]]/1000000</f>
        <v>530.8139099</v>
      </c>
      <c r="AD222" s="3">
        <f>Table16[[#This Row],[Refactored Resolving Time Sdev (ns)]]/1000000</f>
        <v>34.50025122647299</v>
      </c>
      <c r="AE222" t="b">
        <f>IF(Table16[[#This Row],[Control Bundle]]=Table16[[#This Row],[Refactored Bundle]],TRUE,FALSE)</f>
        <v>1</v>
      </c>
      <c r="AF222">
        <f>IF(Table16[[#This Row],[Refactored Resolving Time Avg (ns)]]=-1,0,ROUND(LOG10(Table16[[#This Row],[Refactored Resolving Time Sdev (ns)]]/Table16[[#This Row],[Control Resolving Time Sdev (ns)]]),0))</f>
        <v>0</v>
      </c>
      <c r="AG222" t="b">
        <f>IF(Table16[[#This Row],[Same Sdev OoM?]]=0,TRUE,FALSE)</f>
        <v>1</v>
      </c>
      <c r="AH2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2" s="3">
        <f>Table16[[#This Row],[Control Resolving Time Avg (ms)]]-Table16[[#This Row],[Refactored Resolving Time Avg (ms)]]</f>
        <v>91.111089800000059</v>
      </c>
      <c r="AJ222" s="4">
        <f>Table16[[#This Row],[Absolute Diff?]]/Table16[[#This Row],[Control Resolving Time Avg (ms)]]</f>
        <v>0.14649851645125955</v>
      </c>
    </row>
    <row r="223" spans="1:36" x14ac:dyDescent="0.2">
      <c r="A223" t="s">
        <v>72</v>
      </c>
      <c r="B223" s="3">
        <v>662658235</v>
      </c>
      <c r="C223" s="3">
        <v>596864226</v>
      </c>
      <c r="D223" s="3">
        <v>635930437</v>
      </c>
      <c r="E223" s="3">
        <v>572539437</v>
      </c>
      <c r="F223" s="3">
        <v>603979214</v>
      </c>
      <c r="G223" s="3">
        <v>599998324</v>
      </c>
      <c r="H223" s="3">
        <v>648669303</v>
      </c>
      <c r="I223" s="3">
        <v>617371398</v>
      </c>
      <c r="J223" s="3">
        <v>625742806</v>
      </c>
      <c r="K223" s="3">
        <v>594762151</v>
      </c>
      <c r="L223" s="3">
        <f>AVERAGE(Table16[[#This Row],[Control Resolving Time 1]:[Control Resolving Time 10]])</f>
        <v>615851553.10000002</v>
      </c>
      <c r="M223" s="3">
        <f>STDEV(Table16[[#This Row],[Control Resolving Time 1]:[Control Resolving Time 10]])</f>
        <v>27577520.537786778</v>
      </c>
      <c r="N223" s="3">
        <f>Table16[[#This Row],[Control Resolving Time Avg (ns)]]/1000000</f>
        <v>615.85155310000005</v>
      </c>
      <c r="O223" s="3">
        <f>Table16[[#This Row],[Control Resolving Time Sdev (ns)]]/1000000</f>
        <v>27.577520537786778</v>
      </c>
      <c r="P223" t="s">
        <v>72</v>
      </c>
      <c r="Q223" s="3">
        <v>608565155</v>
      </c>
      <c r="R223" s="3">
        <v>541509118</v>
      </c>
      <c r="S223" s="3">
        <v>534511023</v>
      </c>
      <c r="T223" s="3">
        <v>487519380</v>
      </c>
      <c r="U223" s="3">
        <v>493261550</v>
      </c>
      <c r="V223" s="3">
        <v>530803741</v>
      </c>
      <c r="W223" s="3">
        <v>521900811</v>
      </c>
      <c r="X223" s="3">
        <v>521531629</v>
      </c>
      <c r="Y223" s="3">
        <v>498301641</v>
      </c>
      <c r="Z223" s="3">
        <v>516150719</v>
      </c>
      <c r="AA223" s="3">
        <f>AVERAGE(Table16[[#This Row],[Refactored Resolving Time 1]:[Refactored Resolving Time 10]])</f>
        <v>525405476.69999999</v>
      </c>
      <c r="AB223" s="3">
        <f>STDEV(Table16[[#This Row],[Refactored Resolving Time 1]:[Refactored Resolving Time 10]])</f>
        <v>34323716.716675393</v>
      </c>
      <c r="AC223" s="3">
        <f>Table16[[#This Row],[Refactored Resolving Time Avg (ns)]]/1000000</f>
        <v>525.40547670000001</v>
      </c>
      <c r="AD223" s="3">
        <f>Table16[[#This Row],[Refactored Resolving Time Sdev (ns)]]/1000000</f>
        <v>34.323716716675392</v>
      </c>
      <c r="AE223" t="b">
        <f>IF(Table16[[#This Row],[Control Bundle]]=Table16[[#This Row],[Refactored Bundle]],TRUE,FALSE)</f>
        <v>1</v>
      </c>
      <c r="AF223">
        <f>IF(Table16[[#This Row],[Refactored Resolving Time Avg (ns)]]=-1,0,ROUND(LOG10(Table16[[#This Row],[Refactored Resolving Time Sdev (ns)]]/Table16[[#This Row],[Control Resolving Time Sdev (ns)]]),0))</f>
        <v>0</v>
      </c>
      <c r="AG223" t="b">
        <f>IF(Table16[[#This Row],[Same Sdev OoM?]]=0,TRUE,FALSE)</f>
        <v>1</v>
      </c>
      <c r="AH2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3" s="3">
        <f>Table16[[#This Row],[Control Resolving Time Avg (ms)]]-Table16[[#This Row],[Refactored Resolving Time Avg (ms)]]</f>
        <v>90.446076400000038</v>
      </c>
      <c r="AJ223" s="4">
        <f>Table16[[#This Row],[Absolute Diff?]]/Table16[[#This Row],[Control Resolving Time Avg (ms)]]</f>
        <v>0.14686343802288615</v>
      </c>
    </row>
    <row r="224" spans="1:36" x14ac:dyDescent="0.2">
      <c r="A224" t="s">
        <v>224</v>
      </c>
      <c r="B224" s="3">
        <v>667689535</v>
      </c>
      <c r="C224" s="3">
        <v>601206974</v>
      </c>
      <c r="D224" s="3">
        <v>640660595</v>
      </c>
      <c r="E224" s="3">
        <v>577573959</v>
      </c>
      <c r="F224" s="3">
        <v>608486359</v>
      </c>
      <c r="G224" s="3">
        <v>604464760</v>
      </c>
      <c r="H224" s="3">
        <v>654531291</v>
      </c>
      <c r="I224" s="3">
        <v>621133185</v>
      </c>
      <c r="J224" s="3">
        <v>630413204</v>
      </c>
      <c r="K224" s="3">
        <v>602700266</v>
      </c>
      <c r="L224" s="3">
        <f>AVERAGE(Table16[[#This Row],[Control Resolving Time 1]:[Control Resolving Time 10]])</f>
        <v>620886012.79999995</v>
      </c>
      <c r="M224" s="3">
        <f>STDEV(Table16[[#This Row],[Control Resolving Time 1]:[Control Resolving Time 10]])</f>
        <v>27531327.449016508</v>
      </c>
      <c r="N224" s="3">
        <f>Table16[[#This Row],[Control Resolving Time Avg (ns)]]/1000000</f>
        <v>620.8860128</v>
      </c>
      <c r="O224" s="3">
        <f>Table16[[#This Row],[Control Resolving Time Sdev (ns)]]/1000000</f>
        <v>27.531327449016509</v>
      </c>
      <c r="P224" t="s">
        <v>224</v>
      </c>
      <c r="Q224" s="3">
        <v>613252204</v>
      </c>
      <c r="R224" s="3">
        <v>546755288</v>
      </c>
      <c r="S224" s="3">
        <v>539155687</v>
      </c>
      <c r="T224" s="3">
        <v>491545938</v>
      </c>
      <c r="U224" s="3">
        <v>497600536</v>
      </c>
      <c r="V224" s="3">
        <v>535773360</v>
      </c>
      <c r="W224" s="3">
        <v>526397608</v>
      </c>
      <c r="X224" s="3">
        <v>525620707</v>
      </c>
      <c r="Y224" s="3">
        <v>502294003</v>
      </c>
      <c r="Z224" s="3">
        <v>521230881</v>
      </c>
      <c r="AA224" s="3">
        <f>AVERAGE(Table16[[#This Row],[Refactored Resolving Time 1]:[Refactored Resolving Time 10]])</f>
        <v>529962621.19999999</v>
      </c>
      <c r="AB224" s="3">
        <f>STDEV(Table16[[#This Row],[Refactored Resolving Time 1]:[Refactored Resolving Time 10]])</f>
        <v>34534891.808613978</v>
      </c>
      <c r="AC224" s="3">
        <f>Table16[[#This Row],[Refactored Resolving Time Avg (ns)]]/1000000</f>
        <v>529.96262119999994</v>
      </c>
      <c r="AD224" s="3">
        <f>Table16[[#This Row],[Refactored Resolving Time Sdev (ns)]]/1000000</f>
        <v>34.534891808613978</v>
      </c>
      <c r="AE224" t="b">
        <f>IF(Table16[[#This Row],[Control Bundle]]=Table16[[#This Row],[Refactored Bundle]],TRUE,FALSE)</f>
        <v>1</v>
      </c>
      <c r="AF224">
        <f>IF(Table16[[#This Row],[Refactored Resolving Time Avg (ns)]]=-1,0,ROUND(LOG10(Table16[[#This Row],[Refactored Resolving Time Sdev (ns)]]/Table16[[#This Row],[Control Resolving Time Sdev (ns)]]),0))</f>
        <v>0</v>
      </c>
      <c r="AG224" t="b">
        <f>IF(Table16[[#This Row],[Same Sdev OoM?]]=0,TRUE,FALSE)</f>
        <v>1</v>
      </c>
      <c r="AH2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4" s="3">
        <f>Table16[[#This Row],[Control Resolving Time Avg (ms)]]-Table16[[#This Row],[Refactored Resolving Time Avg (ms)]]</f>
        <v>90.923391600000059</v>
      </c>
      <c r="AJ224" s="4">
        <f>Table16[[#This Row],[Absolute Diff?]]/Table16[[#This Row],[Control Resolving Time Avg (ms)]]</f>
        <v>0.14644135916343848</v>
      </c>
    </row>
    <row r="225" spans="1:36" x14ac:dyDescent="0.2">
      <c r="A225" t="s">
        <v>90</v>
      </c>
      <c r="B225" s="3">
        <v>666661790</v>
      </c>
      <c r="C225" s="3">
        <v>600260729</v>
      </c>
      <c r="D225" s="3">
        <v>639563772</v>
      </c>
      <c r="E225" s="3">
        <v>575148548</v>
      </c>
      <c r="F225" s="3">
        <v>607573190</v>
      </c>
      <c r="G225" s="3">
        <v>603543671</v>
      </c>
      <c r="H225" s="3">
        <v>652249192</v>
      </c>
      <c r="I225" s="3">
        <v>620232612</v>
      </c>
      <c r="J225" s="3">
        <v>629547730</v>
      </c>
      <c r="K225" s="3">
        <v>599451690</v>
      </c>
      <c r="L225" s="3">
        <f>AVERAGE(Table16[[#This Row],[Control Resolving Time 1]:[Control Resolving Time 10]])</f>
        <v>619423292.39999998</v>
      </c>
      <c r="M225" s="3">
        <f>STDEV(Table16[[#This Row],[Control Resolving Time 1]:[Control Resolving Time 10]])</f>
        <v>27762329.646022145</v>
      </c>
      <c r="N225" s="3">
        <f>Table16[[#This Row],[Control Resolving Time Avg (ns)]]/1000000</f>
        <v>619.42329239999992</v>
      </c>
      <c r="O225" s="3">
        <f>Table16[[#This Row],[Control Resolving Time Sdev (ns)]]/1000000</f>
        <v>27.762329646022145</v>
      </c>
      <c r="P225" t="s">
        <v>90</v>
      </c>
      <c r="Q225" s="3">
        <v>612354455</v>
      </c>
      <c r="R225" s="3">
        <v>545219991</v>
      </c>
      <c r="S225" s="3">
        <v>537675323</v>
      </c>
      <c r="T225" s="3">
        <v>490702380</v>
      </c>
      <c r="U225" s="3">
        <v>496633030</v>
      </c>
      <c r="V225" s="3">
        <v>534926449</v>
      </c>
      <c r="W225" s="3">
        <v>525311010</v>
      </c>
      <c r="X225" s="3">
        <v>524796128</v>
      </c>
      <c r="Y225" s="3">
        <v>501254107</v>
      </c>
      <c r="Z225" s="3">
        <v>520293874</v>
      </c>
      <c r="AA225" s="3">
        <f>AVERAGE(Table16[[#This Row],[Refactored Resolving Time 1]:[Refactored Resolving Time 10]])</f>
        <v>528916674.69999999</v>
      </c>
      <c r="AB225" s="3">
        <f>STDEV(Table16[[#This Row],[Refactored Resolving Time 1]:[Refactored Resolving Time 10]])</f>
        <v>34500577.63153787</v>
      </c>
      <c r="AC225" s="3">
        <f>Table16[[#This Row],[Refactored Resolving Time Avg (ns)]]/1000000</f>
        <v>528.91667470000004</v>
      </c>
      <c r="AD225" s="3">
        <f>Table16[[#This Row],[Refactored Resolving Time Sdev (ns)]]/1000000</f>
        <v>34.500577631537872</v>
      </c>
      <c r="AE225" t="b">
        <f>IF(Table16[[#This Row],[Control Bundle]]=Table16[[#This Row],[Refactored Bundle]],TRUE,FALSE)</f>
        <v>1</v>
      </c>
      <c r="AF225">
        <f>IF(Table16[[#This Row],[Refactored Resolving Time Avg (ns)]]=-1,0,ROUND(LOG10(Table16[[#This Row],[Refactored Resolving Time Sdev (ns)]]/Table16[[#This Row],[Control Resolving Time Sdev (ns)]]),0))</f>
        <v>0</v>
      </c>
      <c r="AG225" t="b">
        <f>IF(Table16[[#This Row],[Same Sdev OoM?]]=0,TRUE,FALSE)</f>
        <v>1</v>
      </c>
      <c r="AH2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5" s="3">
        <f>Table16[[#This Row],[Control Resolving Time Avg (ms)]]-Table16[[#This Row],[Refactored Resolving Time Avg (ms)]]</f>
        <v>90.506617699999879</v>
      </c>
      <c r="AJ225" s="4">
        <f>Table16[[#This Row],[Absolute Diff?]]/Table16[[#This Row],[Control Resolving Time Avg (ms)]]</f>
        <v>0.1461143273274815</v>
      </c>
    </row>
    <row r="226" spans="1:36" x14ac:dyDescent="0.2">
      <c r="A226" t="s">
        <v>282</v>
      </c>
      <c r="B226" s="3">
        <v>658934322</v>
      </c>
      <c r="C226" s="3">
        <v>593205703</v>
      </c>
      <c r="D226" s="3">
        <v>632225195</v>
      </c>
      <c r="E226" s="3">
        <v>569424928</v>
      </c>
      <c r="F226" s="3">
        <v>600200450</v>
      </c>
      <c r="G226" s="3">
        <v>596362313</v>
      </c>
      <c r="H226" s="3">
        <v>645200719</v>
      </c>
      <c r="I226" s="3">
        <v>614171813</v>
      </c>
      <c r="J226" s="3">
        <v>622846435</v>
      </c>
      <c r="K226" s="3">
        <v>590465401</v>
      </c>
      <c r="L226" s="3">
        <f>AVERAGE(Table16[[#This Row],[Control Resolving Time 1]:[Control Resolving Time 10]])</f>
        <v>612303727.89999998</v>
      </c>
      <c r="M226" s="3">
        <f>STDEV(Table16[[#This Row],[Control Resolving Time 1]:[Control Resolving Time 10]])</f>
        <v>27586196.625972088</v>
      </c>
      <c r="N226" s="3">
        <f>Table16[[#This Row],[Control Resolving Time Avg (ns)]]/1000000</f>
        <v>612.30372790000001</v>
      </c>
      <c r="O226" s="3">
        <f>Table16[[#This Row],[Control Resolving Time Sdev (ns)]]/1000000</f>
        <v>27.586196625972089</v>
      </c>
      <c r="P226" t="s">
        <v>282</v>
      </c>
      <c r="Q226" s="3">
        <v>604649694</v>
      </c>
      <c r="R226" s="3">
        <v>537699066</v>
      </c>
      <c r="S226" s="3">
        <v>531406259</v>
      </c>
      <c r="T226" s="3">
        <v>484204063</v>
      </c>
      <c r="U226" s="3">
        <v>490206000</v>
      </c>
      <c r="V226" s="3">
        <v>527176662</v>
      </c>
      <c r="W226" s="3">
        <v>518411799</v>
      </c>
      <c r="X226" s="3">
        <v>517809151</v>
      </c>
      <c r="Y226" s="3">
        <v>495341665</v>
      </c>
      <c r="Z226" s="3">
        <v>512512529</v>
      </c>
      <c r="AA226" s="3">
        <f>AVERAGE(Table16[[#This Row],[Refactored Resolving Time 1]:[Refactored Resolving Time 10]])</f>
        <v>521941688.80000001</v>
      </c>
      <c r="AB226" s="3">
        <f>STDEV(Table16[[#This Row],[Refactored Resolving Time 1]:[Refactored Resolving Time 10]])</f>
        <v>34096566.705390178</v>
      </c>
      <c r="AC226" s="3">
        <f>Table16[[#This Row],[Refactored Resolving Time Avg (ns)]]/1000000</f>
        <v>521.94168880000007</v>
      </c>
      <c r="AD226" s="3">
        <f>Table16[[#This Row],[Refactored Resolving Time Sdev (ns)]]/1000000</f>
        <v>34.096566705390181</v>
      </c>
      <c r="AE226" t="b">
        <f>IF(Table16[[#This Row],[Control Bundle]]=Table16[[#This Row],[Refactored Bundle]],TRUE,FALSE)</f>
        <v>1</v>
      </c>
      <c r="AF226">
        <f>IF(Table16[[#This Row],[Refactored Resolving Time Avg (ns)]]=-1,0,ROUND(LOG10(Table16[[#This Row],[Refactored Resolving Time Sdev (ns)]]/Table16[[#This Row],[Control Resolving Time Sdev (ns)]]),0))</f>
        <v>0</v>
      </c>
      <c r="AG226" t="b">
        <f>IF(Table16[[#This Row],[Same Sdev OoM?]]=0,TRUE,FALSE)</f>
        <v>1</v>
      </c>
      <c r="AH2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6" s="3">
        <f>Table16[[#This Row],[Control Resolving Time Avg (ms)]]-Table16[[#This Row],[Refactored Resolving Time Avg (ms)]]</f>
        <v>90.362039099999947</v>
      </c>
      <c r="AJ226" s="4">
        <f>Table16[[#This Row],[Absolute Diff?]]/Table16[[#This Row],[Control Resolving Time Avg (ms)]]</f>
        <v>0.14757715000349902</v>
      </c>
    </row>
    <row r="227" spans="1:36" x14ac:dyDescent="0.2">
      <c r="A227" t="s">
        <v>44</v>
      </c>
      <c r="B227" s="3">
        <v>660026621</v>
      </c>
      <c r="C227" s="3">
        <v>594359533</v>
      </c>
      <c r="D227" s="3">
        <v>633385928</v>
      </c>
      <c r="E227" s="3">
        <v>570198716</v>
      </c>
      <c r="F227" s="3">
        <v>601234994</v>
      </c>
      <c r="G227" s="3">
        <v>597382562</v>
      </c>
      <c r="H227" s="3">
        <v>646220046</v>
      </c>
      <c r="I227" s="3">
        <v>614976351</v>
      </c>
      <c r="J227" s="3">
        <v>623823657</v>
      </c>
      <c r="K227" s="3">
        <v>591284447</v>
      </c>
      <c r="L227" s="3">
        <f>AVERAGE(Table16[[#This Row],[Control Resolving Time 1]:[Control Resolving Time 10]])</f>
        <v>613289285.5</v>
      </c>
      <c r="M227" s="3">
        <f>STDEV(Table16[[#This Row],[Control Resolving Time 1]:[Control Resolving Time 10]])</f>
        <v>27656992.590685554</v>
      </c>
      <c r="N227" s="3">
        <f>Table16[[#This Row],[Control Resolving Time Avg (ns)]]/1000000</f>
        <v>613.28928550000001</v>
      </c>
      <c r="O227" s="3">
        <f>Table16[[#This Row],[Control Resolving Time Sdev (ns)]]/1000000</f>
        <v>27.656992590685554</v>
      </c>
      <c r="P227" t="s">
        <v>44</v>
      </c>
      <c r="Q227" s="3">
        <v>605493170</v>
      </c>
      <c r="R227" s="3">
        <v>538566232</v>
      </c>
      <c r="S227" s="3">
        <v>532307122</v>
      </c>
      <c r="T227" s="3">
        <v>485118628</v>
      </c>
      <c r="U227" s="3">
        <v>491056063</v>
      </c>
      <c r="V227" s="3">
        <v>528036721</v>
      </c>
      <c r="W227" s="3">
        <v>519443426</v>
      </c>
      <c r="X227" s="3">
        <v>518795655</v>
      </c>
      <c r="Y227" s="3">
        <v>496610446</v>
      </c>
      <c r="Z227" s="3">
        <v>513679047</v>
      </c>
      <c r="AA227" s="3">
        <f>AVERAGE(Table16[[#This Row],[Refactored Resolving Time 1]:[Refactored Resolving Time 10]])</f>
        <v>522910651</v>
      </c>
      <c r="AB227" s="3">
        <f>STDEV(Table16[[#This Row],[Refactored Resolving Time 1]:[Refactored Resolving Time 10]])</f>
        <v>34039796.705146655</v>
      </c>
      <c r="AC227" s="3">
        <f>Table16[[#This Row],[Refactored Resolving Time Avg (ns)]]/1000000</f>
        <v>522.91065100000003</v>
      </c>
      <c r="AD227" s="3">
        <f>Table16[[#This Row],[Refactored Resolving Time Sdev (ns)]]/1000000</f>
        <v>34.039796705146657</v>
      </c>
      <c r="AE227" t="b">
        <f>IF(Table16[[#This Row],[Control Bundle]]=Table16[[#This Row],[Refactored Bundle]],TRUE,FALSE)</f>
        <v>1</v>
      </c>
      <c r="AF227">
        <f>IF(Table16[[#This Row],[Refactored Resolving Time Avg (ns)]]=-1,0,ROUND(LOG10(Table16[[#This Row],[Refactored Resolving Time Sdev (ns)]]/Table16[[#This Row],[Control Resolving Time Sdev (ns)]]),0))</f>
        <v>0</v>
      </c>
      <c r="AG227" t="b">
        <f>IF(Table16[[#This Row],[Same Sdev OoM?]]=0,TRUE,FALSE)</f>
        <v>1</v>
      </c>
      <c r="AH2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7" s="5">
        <f>Table16[[#This Row],[Control Resolving Time Avg (ms)]]-Table16[[#This Row],[Refactored Resolving Time Avg (ms)]]</f>
        <v>90.378634499999976</v>
      </c>
      <c r="AJ227" s="6">
        <f>Table16[[#This Row],[Absolute Diff?]]/Table16[[#This Row],[Control Resolving Time Avg (ms)]]</f>
        <v>0.14736705277072704</v>
      </c>
    </row>
    <row r="228" spans="1:36" x14ac:dyDescent="0.2">
      <c r="A228" t="s">
        <v>144</v>
      </c>
      <c r="B228" s="3">
        <v>654218310</v>
      </c>
      <c r="C228" s="3">
        <v>588972850</v>
      </c>
      <c r="D228" s="3">
        <v>628347873</v>
      </c>
      <c r="E228" s="3">
        <v>565923500</v>
      </c>
      <c r="F228" s="3">
        <v>596189601</v>
      </c>
      <c r="G228" s="3">
        <v>592332245</v>
      </c>
      <c r="H228" s="3">
        <v>641083248</v>
      </c>
      <c r="I228" s="3">
        <v>610640444</v>
      </c>
      <c r="J228" s="3">
        <v>618231758</v>
      </c>
      <c r="K228" s="3">
        <v>586158621</v>
      </c>
      <c r="L228" s="3">
        <f>AVERAGE(Table16[[#This Row],[Control Resolving Time 1]:[Control Resolving Time 10]])</f>
        <v>608209845</v>
      </c>
      <c r="M228" s="3">
        <f>STDEV(Table16[[#This Row],[Control Resolving Time 1]:[Control Resolving Time 10]])</f>
        <v>27386866.433526836</v>
      </c>
      <c r="N228" s="3">
        <f>Table16[[#This Row],[Control Resolving Time Avg (ns)]]/1000000</f>
        <v>608.20984499999997</v>
      </c>
      <c r="O228" s="3">
        <f>Table16[[#This Row],[Control Resolving Time Sdev (ns)]]/1000000</f>
        <v>27.386866433526837</v>
      </c>
      <c r="P228" t="s">
        <v>144</v>
      </c>
      <c r="Q228" s="3">
        <v>600526691</v>
      </c>
      <c r="R228" s="3">
        <v>534193083</v>
      </c>
      <c r="S228" s="3">
        <v>528060487</v>
      </c>
      <c r="T228" s="3">
        <v>479673934</v>
      </c>
      <c r="U228" s="3">
        <v>486148519</v>
      </c>
      <c r="V228" s="3">
        <v>523391333</v>
      </c>
      <c r="W228" s="3">
        <v>514569783</v>
      </c>
      <c r="X228" s="3">
        <v>512359289</v>
      </c>
      <c r="Y228" s="3">
        <v>491562393</v>
      </c>
      <c r="Z228" s="3">
        <v>508276588</v>
      </c>
      <c r="AA228" s="3">
        <f>AVERAGE(Table16[[#This Row],[Refactored Resolving Time 1]:[Refactored Resolving Time 10]])</f>
        <v>517876210</v>
      </c>
      <c r="AB228" s="3">
        <f>STDEV(Table16[[#This Row],[Refactored Resolving Time 1]:[Refactored Resolving Time 10]])</f>
        <v>34194667.040340833</v>
      </c>
      <c r="AC228" s="3">
        <f>Table16[[#This Row],[Refactored Resolving Time Avg (ns)]]/1000000</f>
        <v>517.87621000000001</v>
      </c>
      <c r="AD228" s="3">
        <f>Table16[[#This Row],[Refactored Resolving Time Sdev (ns)]]/1000000</f>
        <v>34.194667040340832</v>
      </c>
      <c r="AE228" t="b">
        <f>IF(Table16[[#This Row],[Control Bundle]]=Table16[[#This Row],[Refactored Bundle]],TRUE,FALSE)</f>
        <v>1</v>
      </c>
      <c r="AF228">
        <f>IF(Table16[[#This Row],[Refactored Resolving Time Avg (ns)]]=-1,0,ROUND(LOG10(Table16[[#This Row],[Refactored Resolving Time Sdev (ns)]]/Table16[[#This Row],[Control Resolving Time Sdev (ns)]]),0))</f>
        <v>0</v>
      </c>
      <c r="AG228" t="b">
        <f>IF(Table16[[#This Row],[Same Sdev OoM?]]=0,TRUE,FALSE)</f>
        <v>1</v>
      </c>
      <c r="AH2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8" s="3">
        <f>Table16[[#This Row],[Control Resolving Time Avg (ms)]]-Table16[[#This Row],[Refactored Resolving Time Avg (ms)]]</f>
        <v>90.333634999999958</v>
      </c>
      <c r="AJ228" s="4">
        <f>Table16[[#This Row],[Absolute Diff?]]/Table16[[#This Row],[Control Resolving Time Avg (ms)]]</f>
        <v>0.14852379609212008</v>
      </c>
    </row>
    <row r="229" spans="1:36" x14ac:dyDescent="0.2">
      <c r="A229" t="s">
        <v>255</v>
      </c>
      <c r="B229" s="3">
        <v>657789199</v>
      </c>
      <c r="C229" s="3">
        <v>591912075</v>
      </c>
      <c r="D229" s="3">
        <v>631141342</v>
      </c>
      <c r="E229" s="3">
        <v>568697446</v>
      </c>
      <c r="F229" s="3">
        <v>599094525</v>
      </c>
      <c r="G229" s="3">
        <v>595339826</v>
      </c>
      <c r="H229" s="3">
        <v>644208558</v>
      </c>
      <c r="I229" s="3">
        <v>613298856</v>
      </c>
      <c r="J229" s="3">
        <v>621831822</v>
      </c>
      <c r="K229" s="3">
        <v>589573990</v>
      </c>
      <c r="L229" s="3">
        <f>AVERAGE(Table16[[#This Row],[Control Resolving Time 1]:[Control Resolving Time 10]])</f>
        <v>611288763.89999998</v>
      </c>
      <c r="M229" s="3">
        <f>STDEV(Table16[[#This Row],[Control Resolving Time 1]:[Control Resolving Time 10]])</f>
        <v>27526554.110622913</v>
      </c>
      <c r="N229" s="3">
        <f>Table16[[#This Row],[Control Resolving Time Avg (ns)]]/1000000</f>
        <v>611.28876389999994</v>
      </c>
      <c r="O229" s="3">
        <f>Table16[[#This Row],[Control Resolving Time Sdev (ns)]]/1000000</f>
        <v>27.526554110622914</v>
      </c>
      <c r="P229" t="s">
        <v>255</v>
      </c>
      <c r="Q229" s="3">
        <v>603691703</v>
      </c>
      <c r="R229" s="3">
        <v>536759229</v>
      </c>
      <c r="S229" s="3">
        <v>530512328</v>
      </c>
      <c r="T229" s="3">
        <v>482863361</v>
      </c>
      <c r="U229" s="3">
        <v>489246782</v>
      </c>
      <c r="V229" s="3">
        <v>526263541</v>
      </c>
      <c r="W229" s="3">
        <v>517420652</v>
      </c>
      <c r="X229" s="3">
        <v>516897877</v>
      </c>
      <c r="Y229" s="3">
        <v>494361625</v>
      </c>
      <c r="Z229" s="3">
        <v>511322278</v>
      </c>
      <c r="AA229" s="3">
        <f>AVERAGE(Table16[[#This Row],[Refactored Resolving Time 1]:[Refactored Resolving Time 10]])</f>
        <v>520933937.60000002</v>
      </c>
      <c r="AB229" s="3">
        <f>STDEV(Table16[[#This Row],[Refactored Resolving Time 1]:[Refactored Resolving Time 10]])</f>
        <v>34156481.746482231</v>
      </c>
      <c r="AC229" s="3">
        <f>Table16[[#This Row],[Refactored Resolving Time Avg (ns)]]/1000000</f>
        <v>520.93393760000004</v>
      </c>
      <c r="AD229" s="3">
        <f>Table16[[#This Row],[Refactored Resolving Time Sdev (ns)]]/1000000</f>
        <v>34.156481746482228</v>
      </c>
      <c r="AE229" t="b">
        <f>IF(Table16[[#This Row],[Control Bundle]]=Table16[[#This Row],[Refactored Bundle]],TRUE,FALSE)</f>
        <v>1</v>
      </c>
      <c r="AF229">
        <f>IF(Table16[[#This Row],[Refactored Resolving Time Avg (ns)]]=-1,0,ROUND(LOG10(Table16[[#This Row],[Refactored Resolving Time Sdev (ns)]]/Table16[[#This Row],[Control Resolving Time Sdev (ns)]]),0))</f>
        <v>0</v>
      </c>
      <c r="AG229" t="b">
        <f>IF(Table16[[#This Row],[Same Sdev OoM?]]=0,TRUE,FALSE)</f>
        <v>1</v>
      </c>
      <c r="AH2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29" s="3">
        <f>Table16[[#This Row],[Control Resolving Time Avg (ms)]]-Table16[[#This Row],[Refactored Resolving Time Avg (ms)]]</f>
        <v>90.3548262999999</v>
      </c>
      <c r="AJ229" s="4">
        <f>Table16[[#This Row],[Absolute Diff?]]/Table16[[#This Row],[Control Resolving Time Avg (ms)]]</f>
        <v>0.14781038297438909</v>
      </c>
    </row>
    <row r="230" spans="1:36" x14ac:dyDescent="0.2">
      <c r="A230" t="s">
        <v>356</v>
      </c>
      <c r="B230" s="3">
        <v>656914087</v>
      </c>
      <c r="C230" s="3">
        <v>591125352</v>
      </c>
      <c r="D230" s="3">
        <v>630359628</v>
      </c>
      <c r="E230" s="3">
        <v>568055429</v>
      </c>
      <c r="F230" s="3">
        <v>598272806</v>
      </c>
      <c r="G230" s="3">
        <v>594416056</v>
      </c>
      <c r="H230" s="3">
        <v>643544260</v>
      </c>
      <c r="I230" s="3">
        <v>612580674</v>
      </c>
      <c r="J230" s="3">
        <v>621114376</v>
      </c>
      <c r="K230" s="3">
        <v>588870534</v>
      </c>
      <c r="L230" s="3">
        <f>AVERAGE(Table16[[#This Row],[Control Resolving Time 1]:[Control Resolving Time 10]])</f>
        <v>610525320.20000005</v>
      </c>
      <c r="M230" s="3">
        <f>STDEV(Table16[[#This Row],[Control Resolving Time 1]:[Control Resolving Time 10]])</f>
        <v>27508651.378510397</v>
      </c>
      <c r="N230" s="3">
        <f>Table16[[#This Row],[Control Resolving Time Avg (ns)]]/1000000</f>
        <v>610.52532020000001</v>
      </c>
      <c r="O230" s="3">
        <f>Table16[[#This Row],[Control Resolving Time Sdev (ns)]]/1000000</f>
        <v>27.508651378510397</v>
      </c>
      <c r="P230" t="s">
        <v>356</v>
      </c>
      <c r="Q230" s="3">
        <v>603022634</v>
      </c>
      <c r="R230" s="3">
        <v>535935745</v>
      </c>
      <c r="S230" s="3">
        <v>529886169</v>
      </c>
      <c r="T230" s="3">
        <v>482118526</v>
      </c>
      <c r="U230" s="3">
        <v>488537387</v>
      </c>
      <c r="V230" s="3">
        <v>525566405</v>
      </c>
      <c r="W230" s="3">
        <v>516687623</v>
      </c>
      <c r="X230" s="3">
        <v>516113115</v>
      </c>
      <c r="Y230" s="3">
        <v>493696428</v>
      </c>
      <c r="Z230" s="3">
        <v>510519473</v>
      </c>
      <c r="AA230" s="3">
        <f>AVERAGE(Table16[[#This Row],[Refactored Resolving Time 1]:[Refactored Resolving Time 10]])</f>
        <v>520208350.5</v>
      </c>
      <c r="AB230" s="3">
        <f>STDEV(Table16[[#This Row],[Refactored Resolving Time 1]:[Refactored Resolving Time 10]])</f>
        <v>34169077.842669666</v>
      </c>
      <c r="AC230" s="3">
        <f>Table16[[#This Row],[Refactored Resolving Time Avg (ns)]]/1000000</f>
        <v>520.20835050000005</v>
      </c>
      <c r="AD230" s="3">
        <f>Table16[[#This Row],[Refactored Resolving Time Sdev (ns)]]/1000000</f>
        <v>34.169077842669665</v>
      </c>
      <c r="AE230" t="b">
        <f>IF(Table16[[#This Row],[Control Bundle]]=Table16[[#This Row],[Refactored Bundle]],TRUE,FALSE)</f>
        <v>1</v>
      </c>
      <c r="AF230">
        <f>IF(Table16[[#This Row],[Refactored Resolving Time Avg (ns)]]=-1,0,ROUND(LOG10(Table16[[#This Row],[Refactored Resolving Time Sdev (ns)]]/Table16[[#This Row],[Control Resolving Time Sdev (ns)]]),0))</f>
        <v>0</v>
      </c>
      <c r="AG230" t="b">
        <f>IF(Table16[[#This Row],[Same Sdev OoM?]]=0,TRUE,FALSE)</f>
        <v>1</v>
      </c>
      <c r="AH2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0" s="3">
        <f>Table16[[#This Row],[Control Resolving Time Avg (ms)]]-Table16[[#This Row],[Refactored Resolving Time Avg (ms)]]</f>
        <v>90.316969699999959</v>
      </c>
      <c r="AJ230" s="4">
        <f>Table16[[#This Row],[Absolute Diff?]]/Table16[[#This Row],[Control Resolving Time Avg (ms)]]</f>
        <v>0.14793320884777278</v>
      </c>
    </row>
    <row r="231" spans="1:36" x14ac:dyDescent="0.2">
      <c r="A231" t="s">
        <v>304</v>
      </c>
      <c r="B231" s="3">
        <v>656103733</v>
      </c>
      <c r="C231" s="3">
        <v>590443013</v>
      </c>
      <c r="D231" s="3">
        <v>629655876</v>
      </c>
      <c r="E231" s="3">
        <v>567296768</v>
      </c>
      <c r="F231" s="3">
        <v>597490905</v>
      </c>
      <c r="G231" s="3">
        <v>593636959</v>
      </c>
      <c r="H231" s="3">
        <v>642243027</v>
      </c>
      <c r="I231" s="3">
        <v>611799147</v>
      </c>
      <c r="J231" s="3">
        <v>620322295</v>
      </c>
      <c r="K231" s="3">
        <v>587720299</v>
      </c>
      <c r="L231" s="3">
        <f>AVERAGE(Table16[[#This Row],[Control Resolving Time 1]:[Control Resolving Time 10]])</f>
        <v>609671202.20000005</v>
      </c>
      <c r="M231" s="3">
        <f>STDEV(Table16[[#This Row],[Control Resolving Time 1]:[Control Resolving Time 10]])</f>
        <v>27460839.756009892</v>
      </c>
      <c r="N231" s="3">
        <f>Table16[[#This Row],[Control Resolving Time Avg (ns)]]/1000000</f>
        <v>609.67120220000004</v>
      </c>
      <c r="O231" s="3">
        <f>Table16[[#This Row],[Control Resolving Time Sdev (ns)]]/1000000</f>
        <v>27.460839756009893</v>
      </c>
      <c r="P231" t="s">
        <v>304</v>
      </c>
      <c r="Q231" s="3">
        <v>602189936</v>
      </c>
      <c r="R231" s="3">
        <v>535253365</v>
      </c>
      <c r="S231" s="3">
        <v>529294852</v>
      </c>
      <c r="T231" s="3">
        <v>481347157</v>
      </c>
      <c r="U231" s="3">
        <v>487683304</v>
      </c>
      <c r="V231" s="3">
        <v>524779933</v>
      </c>
      <c r="W231" s="3">
        <v>515846402</v>
      </c>
      <c r="X231" s="3">
        <v>515429514</v>
      </c>
      <c r="Y231" s="3">
        <v>492966370</v>
      </c>
      <c r="Z231" s="3">
        <v>509685805</v>
      </c>
      <c r="AA231" s="3">
        <f>AVERAGE(Table16[[#This Row],[Refactored Resolving Time 1]:[Refactored Resolving Time 10]])</f>
        <v>519447663.80000001</v>
      </c>
      <c r="AB231" s="3">
        <f>STDEV(Table16[[#This Row],[Refactored Resolving Time 1]:[Refactored Resolving Time 10]])</f>
        <v>34169178.126153402</v>
      </c>
      <c r="AC231" s="3">
        <f>Table16[[#This Row],[Refactored Resolving Time Avg (ns)]]/1000000</f>
        <v>519.44766379999999</v>
      </c>
      <c r="AD231" s="3">
        <f>Table16[[#This Row],[Refactored Resolving Time Sdev (ns)]]/1000000</f>
        <v>34.169178126153405</v>
      </c>
      <c r="AE231" t="b">
        <f>IF(Table16[[#This Row],[Control Bundle]]=Table16[[#This Row],[Refactored Bundle]],TRUE,FALSE)</f>
        <v>1</v>
      </c>
      <c r="AF231">
        <f>IF(Table16[[#This Row],[Refactored Resolving Time Avg (ns)]]=-1,0,ROUND(LOG10(Table16[[#This Row],[Refactored Resolving Time Sdev (ns)]]/Table16[[#This Row],[Control Resolving Time Sdev (ns)]]),0))</f>
        <v>0</v>
      </c>
      <c r="AG231" t="b">
        <f>IF(Table16[[#This Row],[Same Sdev OoM?]]=0,TRUE,FALSE)</f>
        <v>1</v>
      </c>
      <c r="AH2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1" s="5">
        <f>Table16[[#This Row],[Control Resolving Time Avg (ms)]]-Table16[[#This Row],[Refactored Resolving Time Avg (ms)]]</f>
        <v>90.223538400000052</v>
      </c>
      <c r="AJ231" s="6">
        <f>Table16[[#This Row],[Absolute Diff?]]/Table16[[#This Row],[Control Resolving Time Avg (ms)]]</f>
        <v>0.14798720699686682</v>
      </c>
    </row>
    <row r="232" spans="1:36" x14ac:dyDescent="0.2">
      <c r="A232" t="s">
        <v>293</v>
      </c>
      <c r="B232" s="3">
        <v>651256613</v>
      </c>
      <c r="C232" s="3">
        <v>585913490</v>
      </c>
      <c r="D232" s="3">
        <v>624560402</v>
      </c>
      <c r="E232" s="3">
        <v>563335681</v>
      </c>
      <c r="F232" s="3">
        <v>593323552</v>
      </c>
      <c r="G232" s="3">
        <v>589838510</v>
      </c>
      <c r="H232" s="3">
        <v>636911752</v>
      </c>
      <c r="I232" s="3">
        <v>607991351</v>
      </c>
      <c r="J232" s="3">
        <v>614265203</v>
      </c>
      <c r="K232" s="3">
        <v>583629879</v>
      </c>
      <c r="L232" s="3">
        <f>AVERAGE(Table16[[#This Row],[Control Resolving Time 1]:[Control Resolving Time 10]])</f>
        <v>605102643.29999995</v>
      </c>
      <c r="M232" s="3">
        <f>STDEV(Table16[[#This Row],[Control Resolving Time 1]:[Control Resolving Time 10]])</f>
        <v>26994717.445155911</v>
      </c>
      <c r="N232" s="3">
        <f>Table16[[#This Row],[Control Resolving Time Avg (ns)]]/1000000</f>
        <v>605.10264329999995</v>
      </c>
      <c r="O232" s="3">
        <f>Table16[[#This Row],[Control Resolving Time Sdev (ns)]]/1000000</f>
        <v>26.99471744515591</v>
      </c>
      <c r="P232" t="s">
        <v>293</v>
      </c>
      <c r="Q232" s="3">
        <v>597422803</v>
      </c>
      <c r="R232" s="3">
        <v>531871313</v>
      </c>
      <c r="S232" s="3">
        <v>525683849</v>
      </c>
      <c r="T232" s="3">
        <v>476899840</v>
      </c>
      <c r="U232" s="3">
        <v>482550377</v>
      </c>
      <c r="V232" s="3">
        <v>520599525</v>
      </c>
      <c r="W232" s="3">
        <v>512088210</v>
      </c>
      <c r="X232" s="3">
        <v>506742938</v>
      </c>
      <c r="Y232" s="3">
        <v>485607899</v>
      </c>
      <c r="Z232" s="3">
        <v>505335210</v>
      </c>
      <c r="AA232" s="3">
        <f>AVERAGE(Table16[[#This Row],[Refactored Resolving Time 1]:[Refactored Resolving Time 10]])</f>
        <v>514480196.39999998</v>
      </c>
      <c r="AB232" s="3">
        <f>STDEV(Table16[[#This Row],[Refactored Resolving Time 1]:[Refactored Resolving Time 10]])</f>
        <v>34576033.1158536</v>
      </c>
      <c r="AC232" s="3">
        <f>Table16[[#This Row],[Refactored Resolving Time Avg (ns)]]/1000000</f>
        <v>514.48019639999995</v>
      </c>
      <c r="AD232" s="3">
        <f>Table16[[#This Row],[Refactored Resolving Time Sdev (ns)]]/1000000</f>
        <v>34.576033115853598</v>
      </c>
      <c r="AE232" t="b">
        <f>IF(Table16[[#This Row],[Control Bundle]]=Table16[[#This Row],[Refactored Bundle]],TRUE,FALSE)</f>
        <v>1</v>
      </c>
      <c r="AF232">
        <f>IF(Table16[[#This Row],[Refactored Resolving Time Avg (ns)]]=-1,0,ROUND(LOG10(Table16[[#This Row],[Refactored Resolving Time Sdev (ns)]]/Table16[[#This Row],[Control Resolving Time Sdev (ns)]]),0))</f>
        <v>0</v>
      </c>
      <c r="AG232" t="b">
        <f>IF(Table16[[#This Row],[Same Sdev OoM?]]=0,TRUE,FALSE)</f>
        <v>1</v>
      </c>
      <c r="AH2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2" s="3">
        <f>Table16[[#This Row],[Control Resolving Time Avg (ms)]]-Table16[[#This Row],[Refactored Resolving Time Avg (ms)]]</f>
        <v>90.6224469</v>
      </c>
      <c r="AJ232" s="4">
        <f>Table16[[#This Row],[Absolute Diff?]]/Table16[[#This Row],[Control Resolving Time Avg (ms)]]</f>
        <v>0.14976375975781497</v>
      </c>
    </row>
    <row r="233" spans="1:36" x14ac:dyDescent="0.2">
      <c r="A233" t="s">
        <v>318</v>
      </c>
      <c r="B233" s="3">
        <v>653468341</v>
      </c>
      <c r="C233" s="3">
        <v>588104054</v>
      </c>
      <c r="D233" s="3">
        <v>627662512</v>
      </c>
      <c r="E233" s="3">
        <v>565148366</v>
      </c>
      <c r="F233" s="3">
        <v>595364510</v>
      </c>
      <c r="G233" s="3">
        <v>591550332</v>
      </c>
      <c r="H233" s="3">
        <v>640482842</v>
      </c>
      <c r="I233" s="3">
        <v>609817317</v>
      </c>
      <c r="J233" s="3">
        <v>617453744</v>
      </c>
      <c r="K233" s="3">
        <v>585551787</v>
      </c>
      <c r="L233" s="3">
        <f>AVERAGE(Table16[[#This Row],[Control Resolving Time 1]:[Control Resolving Time 10]])</f>
        <v>607460380.5</v>
      </c>
      <c r="M233" s="3">
        <f>STDEV(Table16[[#This Row],[Control Resolving Time 1]:[Control Resolving Time 10]])</f>
        <v>27416872.57457871</v>
      </c>
      <c r="N233" s="3">
        <f>Table16[[#This Row],[Control Resolving Time Avg (ns)]]/1000000</f>
        <v>607.46038050000004</v>
      </c>
      <c r="O233" s="3">
        <f>Table16[[#This Row],[Control Resolving Time Sdev (ns)]]/1000000</f>
        <v>27.416872574578711</v>
      </c>
      <c r="P233" t="s">
        <v>318</v>
      </c>
      <c r="Q233" s="3">
        <v>599690645</v>
      </c>
      <c r="R233" s="3">
        <v>533609929</v>
      </c>
      <c r="S233" s="3">
        <v>527309603</v>
      </c>
      <c r="T233" s="3">
        <v>478799186</v>
      </c>
      <c r="U233" s="3">
        <v>485380573</v>
      </c>
      <c r="V233" s="3">
        <v>522621879</v>
      </c>
      <c r="W233" s="3">
        <v>513799088</v>
      </c>
      <c r="X233" s="3">
        <v>511557933</v>
      </c>
      <c r="Y233" s="3">
        <v>490400674</v>
      </c>
      <c r="Z233" s="3">
        <v>507408329</v>
      </c>
      <c r="AA233" s="3">
        <f>AVERAGE(Table16[[#This Row],[Refactored Resolving Time 1]:[Refactored Resolving Time 10]])</f>
        <v>517057783.89999998</v>
      </c>
      <c r="AB233" s="3">
        <f>STDEV(Table16[[#This Row],[Refactored Resolving Time 1]:[Refactored Resolving Time 10]])</f>
        <v>34237680.900142752</v>
      </c>
      <c r="AC233" s="3">
        <f>Table16[[#This Row],[Refactored Resolving Time Avg (ns)]]/1000000</f>
        <v>517.0577839</v>
      </c>
      <c r="AD233" s="3">
        <f>Table16[[#This Row],[Refactored Resolving Time Sdev (ns)]]/1000000</f>
        <v>34.237680900142749</v>
      </c>
      <c r="AE233" t="b">
        <f>IF(Table16[[#This Row],[Control Bundle]]=Table16[[#This Row],[Refactored Bundle]],TRUE,FALSE)</f>
        <v>1</v>
      </c>
      <c r="AF233">
        <f>IF(Table16[[#This Row],[Refactored Resolving Time Avg (ns)]]=-1,0,ROUND(LOG10(Table16[[#This Row],[Refactored Resolving Time Sdev (ns)]]/Table16[[#This Row],[Control Resolving Time Sdev (ns)]]),0))</f>
        <v>0</v>
      </c>
      <c r="AG233" t="b">
        <f>IF(Table16[[#This Row],[Same Sdev OoM?]]=0,TRUE,FALSE)</f>
        <v>1</v>
      </c>
      <c r="AH2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3" s="5">
        <f>Table16[[#This Row],[Control Resolving Time Avg (ms)]]-Table16[[#This Row],[Refactored Resolving Time Avg (ms)]]</f>
        <v>90.402596600000038</v>
      </c>
      <c r="AJ233" s="6">
        <f>Table16[[#This Row],[Absolute Diff?]]/Table16[[#This Row],[Control Resolving Time Avg (ms)]]</f>
        <v>0.14882056427382104</v>
      </c>
    </row>
    <row r="234" spans="1:36" x14ac:dyDescent="0.2">
      <c r="A234" t="s">
        <v>216</v>
      </c>
      <c r="B234" s="3">
        <v>652443271</v>
      </c>
      <c r="C234" s="3">
        <v>587315509</v>
      </c>
      <c r="D234" s="3">
        <v>625719910</v>
      </c>
      <c r="E234" s="3">
        <v>564466284</v>
      </c>
      <c r="F234" s="3">
        <v>594406496</v>
      </c>
      <c r="G234" s="3">
        <v>590860800</v>
      </c>
      <c r="H234" s="3">
        <v>638559522</v>
      </c>
      <c r="I234" s="3">
        <v>609064799</v>
      </c>
      <c r="J234" s="3">
        <v>616637723</v>
      </c>
      <c r="K234" s="3">
        <v>584736244</v>
      </c>
      <c r="L234" s="3">
        <f>AVERAGE(Table16[[#This Row],[Control Resolving Time 1]:[Control Resolving Time 10]])</f>
        <v>606421055.79999995</v>
      </c>
      <c r="M234" s="3">
        <f>STDEV(Table16[[#This Row],[Control Resolving Time 1]:[Control Resolving Time 10]])</f>
        <v>27114300.875465266</v>
      </c>
      <c r="N234" s="3">
        <f>Table16[[#This Row],[Control Resolving Time Avg (ns)]]/1000000</f>
        <v>606.42105579999998</v>
      </c>
      <c r="O234" s="3">
        <f>Table16[[#This Row],[Control Resolving Time Sdev (ns)]]/1000000</f>
        <v>27.114300875465265</v>
      </c>
      <c r="P234" t="s">
        <v>216</v>
      </c>
      <c r="Q234" s="3">
        <v>598892939</v>
      </c>
      <c r="R234" s="3">
        <v>532888246</v>
      </c>
      <c r="S234" s="3">
        <v>526623917</v>
      </c>
      <c r="T234" s="3">
        <v>478020580</v>
      </c>
      <c r="U234" s="3">
        <v>484694208</v>
      </c>
      <c r="V234" s="3">
        <v>521824937</v>
      </c>
      <c r="W234" s="3">
        <v>513133766</v>
      </c>
      <c r="X234" s="3">
        <v>508711671</v>
      </c>
      <c r="Y234" s="3">
        <v>487685499</v>
      </c>
      <c r="Z234" s="3">
        <v>506438741</v>
      </c>
      <c r="AA234" s="3">
        <f>AVERAGE(Table16[[#This Row],[Refactored Resolving Time 1]:[Refactored Resolving Time 10]])</f>
        <v>515891450.39999998</v>
      </c>
      <c r="AB234" s="3">
        <f>STDEV(Table16[[#This Row],[Refactored Resolving Time 1]:[Refactored Resolving Time 10]])</f>
        <v>34448164.756981425</v>
      </c>
      <c r="AC234" s="3">
        <f>Table16[[#This Row],[Refactored Resolving Time Avg (ns)]]/1000000</f>
        <v>515.89145039999994</v>
      </c>
      <c r="AD234" s="3">
        <f>Table16[[#This Row],[Refactored Resolving Time Sdev (ns)]]/1000000</f>
        <v>34.448164756981427</v>
      </c>
      <c r="AE234" t="b">
        <f>IF(Table16[[#This Row],[Control Bundle]]=Table16[[#This Row],[Refactored Bundle]],TRUE,FALSE)</f>
        <v>1</v>
      </c>
      <c r="AF234">
        <f>IF(Table16[[#This Row],[Refactored Resolving Time Avg (ns)]]=-1,0,ROUND(LOG10(Table16[[#This Row],[Refactored Resolving Time Sdev (ns)]]/Table16[[#This Row],[Control Resolving Time Sdev (ns)]]),0))</f>
        <v>0</v>
      </c>
      <c r="AG234" t="b">
        <f>IF(Table16[[#This Row],[Same Sdev OoM?]]=0,TRUE,FALSE)</f>
        <v>1</v>
      </c>
      <c r="AH2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4" s="3">
        <f>Table16[[#This Row],[Control Resolving Time Avg (ms)]]-Table16[[#This Row],[Refactored Resolving Time Avg (ms)]]</f>
        <v>90.529605400000037</v>
      </c>
      <c r="AJ234" s="4">
        <f>Table16[[#This Row],[Absolute Diff?]]/Table16[[#This Row],[Control Resolving Time Avg (ms)]]</f>
        <v>0.14928506280272869</v>
      </c>
    </row>
    <row r="235" spans="1:36" x14ac:dyDescent="0.2">
      <c r="A235" t="s">
        <v>83</v>
      </c>
      <c r="B235" s="3">
        <v>640289179</v>
      </c>
      <c r="C235" s="3">
        <v>575263938</v>
      </c>
      <c r="D235" s="3">
        <v>616036665</v>
      </c>
      <c r="E235" s="3">
        <v>552342430</v>
      </c>
      <c r="F235" s="3">
        <v>583805310</v>
      </c>
      <c r="G235" s="3">
        <v>579482843</v>
      </c>
      <c r="H235" s="3">
        <v>625516053</v>
      </c>
      <c r="I235" s="3">
        <v>596665058</v>
      </c>
      <c r="J235" s="3">
        <v>603623262</v>
      </c>
      <c r="K235" s="3">
        <v>565292436</v>
      </c>
      <c r="L235" s="3">
        <f>AVERAGE(Table16[[#This Row],[Control Resolving Time 1]:[Control Resolving Time 10]])</f>
        <v>593831717.39999998</v>
      </c>
      <c r="M235" s="3">
        <f>STDEV(Table16[[#This Row],[Control Resolving Time 1]:[Control Resolving Time 10]])</f>
        <v>27781264.167680517</v>
      </c>
      <c r="N235" s="3">
        <f>Table16[[#This Row],[Control Resolving Time Avg (ns)]]/1000000</f>
        <v>593.8317174</v>
      </c>
      <c r="O235" s="3">
        <f>Table16[[#This Row],[Control Resolving Time Sdev (ns)]]/1000000</f>
        <v>27.781264167680519</v>
      </c>
      <c r="P235" t="s">
        <v>83</v>
      </c>
      <c r="Q235" s="3">
        <v>588988740</v>
      </c>
      <c r="R235" s="3">
        <v>523450979</v>
      </c>
      <c r="S235" s="3">
        <v>518104856</v>
      </c>
      <c r="T235" s="3">
        <v>468019827</v>
      </c>
      <c r="U235" s="3">
        <v>473744685</v>
      </c>
      <c r="V235" s="3">
        <v>512807210</v>
      </c>
      <c r="W235" s="3">
        <v>503488312</v>
      </c>
      <c r="X235" s="3">
        <v>498285310</v>
      </c>
      <c r="Y235" s="3">
        <v>476228354</v>
      </c>
      <c r="Z235" s="3">
        <v>496287659</v>
      </c>
      <c r="AA235" s="3">
        <f>AVERAGE(Table16[[#This Row],[Refactored Resolving Time 1]:[Refactored Resolving Time 10]])</f>
        <v>505940593.19999999</v>
      </c>
      <c r="AB235" s="3">
        <f>STDEV(Table16[[#This Row],[Refactored Resolving Time 1]:[Refactored Resolving Time 10]])</f>
        <v>34823208.047453716</v>
      </c>
      <c r="AC235" s="3">
        <f>Table16[[#This Row],[Refactored Resolving Time Avg (ns)]]/1000000</f>
        <v>505.94059319999997</v>
      </c>
      <c r="AD235" s="3">
        <f>Table16[[#This Row],[Refactored Resolving Time Sdev (ns)]]/1000000</f>
        <v>34.823208047453718</v>
      </c>
      <c r="AE235" t="b">
        <f>IF(Table16[[#This Row],[Control Bundle]]=Table16[[#This Row],[Refactored Bundle]],TRUE,FALSE)</f>
        <v>1</v>
      </c>
      <c r="AF235">
        <f>IF(Table16[[#This Row],[Refactored Resolving Time Avg (ns)]]=-1,0,ROUND(LOG10(Table16[[#This Row],[Refactored Resolving Time Sdev (ns)]]/Table16[[#This Row],[Control Resolving Time Sdev (ns)]]),0))</f>
        <v>0</v>
      </c>
      <c r="AG235" t="b">
        <f>IF(Table16[[#This Row],[Same Sdev OoM?]]=0,TRUE,FALSE)</f>
        <v>1</v>
      </c>
      <c r="AH2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5" s="3">
        <f>Table16[[#This Row],[Control Resolving Time Avg (ms)]]-Table16[[#This Row],[Refactored Resolving Time Avg (ms)]]</f>
        <v>87.891124200000036</v>
      </c>
      <c r="AJ235" s="4">
        <f>Table16[[#This Row],[Absolute Diff?]]/Table16[[#This Row],[Control Resolving Time Avg (ms)]]</f>
        <v>0.14800678647617152</v>
      </c>
    </row>
    <row r="236" spans="1:36" x14ac:dyDescent="0.2">
      <c r="A236" t="s">
        <v>131</v>
      </c>
      <c r="B236" s="3">
        <v>638657555</v>
      </c>
      <c r="C236" s="3">
        <v>573631865</v>
      </c>
      <c r="D236" s="3">
        <v>614440401</v>
      </c>
      <c r="E236" s="3">
        <v>550814542</v>
      </c>
      <c r="F236" s="3">
        <v>582302342</v>
      </c>
      <c r="G236" s="3">
        <v>577937551</v>
      </c>
      <c r="H236" s="3">
        <v>623693120</v>
      </c>
      <c r="I236" s="3">
        <v>594934132</v>
      </c>
      <c r="J236" s="3">
        <v>600652537</v>
      </c>
      <c r="K236" s="3">
        <v>562244543</v>
      </c>
      <c r="L236" s="3">
        <f>AVERAGE(Table16[[#This Row],[Control Resolving Time 1]:[Control Resolving Time 10]])</f>
        <v>591930858.79999995</v>
      </c>
      <c r="M236" s="3">
        <f>STDEV(Table16[[#This Row],[Control Resolving Time 1]:[Control Resolving Time 10]])</f>
        <v>27847192.579259019</v>
      </c>
      <c r="N236" s="3">
        <f>Table16[[#This Row],[Control Resolving Time Avg (ns)]]/1000000</f>
        <v>591.9308587999999</v>
      </c>
      <c r="O236" s="3">
        <f>Table16[[#This Row],[Control Resolving Time Sdev (ns)]]/1000000</f>
        <v>27.847192579259019</v>
      </c>
      <c r="P236" t="s">
        <v>131</v>
      </c>
      <c r="Q236" s="3">
        <v>587818766</v>
      </c>
      <c r="R236" s="3">
        <v>521967738</v>
      </c>
      <c r="S236" s="3">
        <v>516478771</v>
      </c>
      <c r="T236" s="3">
        <v>466301928</v>
      </c>
      <c r="U236" s="3">
        <v>472029735</v>
      </c>
      <c r="V236" s="3">
        <v>511167243</v>
      </c>
      <c r="W236" s="3">
        <v>502037423</v>
      </c>
      <c r="X236" s="3">
        <v>496733773</v>
      </c>
      <c r="Y236" s="3">
        <v>472558149</v>
      </c>
      <c r="Z236" s="3">
        <v>494779941</v>
      </c>
      <c r="AA236" s="3">
        <f>AVERAGE(Table16[[#This Row],[Refactored Resolving Time 1]:[Refactored Resolving Time 10]])</f>
        <v>504187346.69999999</v>
      </c>
      <c r="AB236" s="3">
        <f>STDEV(Table16[[#This Row],[Refactored Resolving Time 1]:[Refactored Resolving Time 10]])</f>
        <v>35164146.789472982</v>
      </c>
      <c r="AC236" s="3">
        <f>Table16[[#This Row],[Refactored Resolving Time Avg (ns)]]/1000000</f>
        <v>504.18734669999998</v>
      </c>
      <c r="AD236" s="3">
        <f>Table16[[#This Row],[Refactored Resolving Time Sdev (ns)]]/1000000</f>
        <v>35.16414678947298</v>
      </c>
      <c r="AE236" t="b">
        <f>IF(Table16[[#This Row],[Control Bundle]]=Table16[[#This Row],[Refactored Bundle]],TRUE,FALSE)</f>
        <v>1</v>
      </c>
      <c r="AF236">
        <f>IF(Table16[[#This Row],[Refactored Resolving Time Avg (ns)]]=-1,0,ROUND(LOG10(Table16[[#This Row],[Refactored Resolving Time Sdev (ns)]]/Table16[[#This Row],[Control Resolving Time Sdev (ns)]]),0))</f>
        <v>0</v>
      </c>
      <c r="AG236" t="b">
        <f>IF(Table16[[#This Row],[Same Sdev OoM?]]=0,TRUE,FALSE)</f>
        <v>1</v>
      </c>
      <c r="AH2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6" s="5">
        <f>Table16[[#This Row],[Control Resolving Time Avg (ms)]]-Table16[[#This Row],[Refactored Resolving Time Avg (ms)]]</f>
        <v>87.743512099999919</v>
      </c>
      <c r="AJ236" s="6">
        <f>Table16[[#This Row],[Absolute Diff?]]/Table16[[#This Row],[Control Resolving Time Avg (ms)]]</f>
        <v>0.14823270453897128</v>
      </c>
    </row>
    <row r="237" spans="1:36" x14ac:dyDescent="0.2">
      <c r="A237" t="s">
        <v>23</v>
      </c>
      <c r="B237" s="3">
        <v>637690213</v>
      </c>
      <c r="C237" s="3">
        <v>572741405</v>
      </c>
      <c r="D237" s="3">
        <v>613302204</v>
      </c>
      <c r="E237" s="3">
        <v>549913672</v>
      </c>
      <c r="F237" s="3">
        <v>581543199</v>
      </c>
      <c r="G237" s="3">
        <v>576734588</v>
      </c>
      <c r="H237" s="3">
        <v>622919823</v>
      </c>
      <c r="I237" s="3">
        <v>594084699</v>
      </c>
      <c r="J237" s="3">
        <v>599577367</v>
      </c>
      <c r="K237" s="3">
        <v>561364623</v>
      </c>
      <c r="L237" s="3">
        <f>AVERAGE(Table16[[#This Row],[Control Resolving Time 1]:[Control Resolving Time 10]])</f>
        <v>590987179.29999995</v>
      </c>
      <c r="M237" s="3">
        <f>STDEV(Table16[[#This Row],[Control Resolving Time 1]:[Control Resolving Time 10]])</f>
        <v>27832785.657240838</v>
      </c>
      <c r="N237" s="3">
        <f>Table16[[#This Row],[Control Resolving Time Avg (ns)]]/1000000</f>
        <v>590.98717929999998</v>
      </c>
      <c r="O237" s="3">
        <f>Table16[[#This Row],[Control Resolving Time Sdev (ns)]]/1000000</f>
        <v>27.832785657240837</v>
      </c>
      <c r="P237" t="s">
        <v>23</v>
      </c>
      <c r="Q237" s="3">
        <v>586995565</v>
      </c>
      <c r="R237" s="3">
        <v>521162935</v>
      </c>
      <c r="S237" s="3">
        <v>515617236</v>
      </c>
      <c r="T237" s="3">
        <v>465096571</v>
      </c>
      <c r="U237" s="3">
        <v>471148417</v>
      </c>
      <c r="V237" s="3">
        <v>510333478</v>
      </c>
      <c r="W237" s="3">
        <v>501090088</v>
      </c>
      <c r="X237" s="3">
        <v>495849639</v>
      </c>
      <c r="Y237" s="3">
        <v>471642701</v>
      </c>
      <c r="Z237" s="3">
        <v>493983836</v>
      </c>
      <c r="AA237" s="3">
        <f>AVERAGE(Table16[[#This Row],[Refactored Resolving Time 1]:[Refactored Resolving Time 10]])</f>
        <v>503292046.60000002</v>
      </c>
      <c r="AB237" s="3">
        <f>STDEV(Table16[[#This Row],[Refactored Resolving Time 1]:[Refactored Resolving Time 10]])</f>
        <v>35225951.432409421</v>
      </c>
      <c r="AC237" s="3">
        <f>Table16[[#This Row],[Refactored Resolving Time Avg (ns)]]/1000000</f>
        <v>503.29204660000005</v>
      </c>
      <c r="AD237" s="3">
        <f>Table16[[#This Row],[Refactored Resolving Time Sdev (ns)]]/1000000</f>
        <v>35.225951432409424</v>
      </c>
      <c r="AE237" t="b">
        <f>IF(Table16[[#This Row],[Control Bundle]]=Table16[[#This Row],[Refactored Bundle]],TRUE,FALSE)</f>
        <v>1</v>
      </c>
      <c r="AF237">
        <f>IF(Table16[[#This Row],[Refactored Resolving Time Avg (ns)]]=-1,0,ROUND(LOG10(Table16[[#This Row],[Refactored Resolving Time Sdev (ns)]]/Table16[[#This Row],[Control Resolving Time Sdev (ns)]]),0))</f>
        <v>0</v>
      </c>
      <c r="AG237" t="b">
        <f>IF(Table16[[#This Row],[Same Sdev OoM?]]=0,TRUE,FALSE)</f>
        <v>1</v>
      </c>
      <c r="AH2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7" s="3">
        <f>Table16[[#This Row],[Control Resolving Time Avg (ms)]]-Table16[[#This Row],[Refactored Resolving Time Avg (ms)]]</f>
        <v>87.695132699999931</v>
      </c>
      <c r="AJ237" s="4">
        <f>Table16[[#This Row],[Absolute Diff?]]/Table16[[#This Row],[Control Resolving Time Avg (ms)]]</f>
        <v>0.14838753829460599</v>
      </c>
    </row>
    <row r="238" spans="1:36" x14ac:dyDescent="0.2">
      <c r="A238" t="s">
        <v>314</v>
      </c>
      <c r="B238" s="3">
        <v>636834579</v>
      </c>
      <c r="C238" s="3">
        <v>571993572</v>
      </c>
      <c r="D238" s="3">
        <v>612563723</v>
      </c>
      <c r="E238" s="3">
        <v>549081185</v>
      </c>
      <c r="F238" s="3">
        <v>580947652</v>
      </c>
      <c r="G238" s="3">
        <v>575895880</v>
      </c>
      <c r="H238" s="3">
        <v>622014871</v>
      </c>
      <c r="I238" s="3">
        <v>593322784</v>
      </c>
      <c r="J238" s="3">
        <v>598565154</v>
      </c>
      <c r="K238" s="3">
        <v>560468657</v>
      </c>
      <c r="L238" s="3">
        <f>AVERAGE(Table16[[#This Row],[Control Resolving Time 1]:[Control Resolving Time 10]])</f>
        <v>590168805.70000005</v>
      </c>
      <c r="M238" s="3">
        <f>STDEV(Table16[[#This Row],[Control Resolving Time 1]:[Control Resolving Time 10]])</f>
        <v>27815306.435246568</v>
      </c>
      <c r="N238" s="3">
        <f>Table16[[#This Row],[Control Resolving Time Avg (ns)]]/1000000</f>
        <v>590.16880570000001</v>
      </c>
      <c r="O238" s="3">
        <f>Table16[[#This Row],[Control Resolving Time Sdev (ns)]]/1000000</f>
        <v>27.815306435246569</v>
      </c>
      <c r="P238" t="s">
        <v>314</v>
      </c>
      <c r="Q238" s="3">
        <v>586114445</v>
      </c>
      <c r="R238" s="3">
        <v>520169699</v>
      </c>
      <c r="S238" s="3">
        <v>514568398</v>
      </c>
      <c r="T238" s="3">
        <v>464054722</v>
      </c>
      <c r="U238" s="3">
        <v>470291985</v>
      </c>
      <c r="V238" s="3">
        <v>509688789</v>
      </c>
      <c r="W238" s="3">
        <v>500189503</v>
      </c>
      <c r="X238" s="3">
        <v>495073441</v>
      </c>
      <c r="Y238" s="3">
        <v>470864457</v>
      </c>
      <c r="Z238" s="3">
        <v>493159193</v>
      </c>
      <c r="AA238" s="3">
        <f>AVERAGE(Table16[[#This Row],[Refactored Resolving Time 1]:[Refactored Resolving Time 10]])</f>
        <v>502417463.19999999</v>
      </c>
      <c r="AB238" s="3">
        <f>STDEV(Table16[[#This Row],[Refactored Resolving Time 1]:[Refactored Resolving Time 10]])</f>
        <v>35221200.263113476</v>
      </c>
      <c r="AC238" s="3">
        <f>Table16[[#This Row],[Refactored Resolving Time Avg (ns)]]/1000000</f>
        <v>502.41746319999999</v>
      </c>
      <c r="AD238" s="3">
        <f>Table16[[#This Row],[Refactored Resolving Time Sdev (ns)]]/1000000</f>
        <v>35.221200263113474</v>
      </c>
      <c r="AE238" t="b">
        <f>IF(Table16[[#This Row],[Control Bundle]]=Table16[[#This Row],[Refactored Bundle]],TRUE,FALSE)</f>
        <v>1</v>
      </c>
      <c r="AF238">
        <f>IF(Table16[[#This Row],[Refactored Resolving Time Avg (ns)]]=-1,0,ROUND(LOG10(Table16[[#This Row],[Refactored Resolving Time Sdev (ns)]]/Table16[[#This Row],[Control Resolving Time Sdev (ns)]]),0))</f>
        <v>0</v>
      </c>
      <c r="AG238" t="b">
        <f>IF(Table16[[#This Row],[Same Sdev OoM?]]=0,TRUE,FALSE)</f>
        <v>1</v>
      </c>
      <c r="AH2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8" s="3">
        <f>Table16[[#This Row],[Control Resolving Time Avg (ms)]]-Table16[[#This Row],[Refactored Resolving Time Avg (ms)]]</f>
        <v>87.751342500000021</v>
      </c>
      <c r="AJ238" s="4">
        <f>Table16[[#This Row],[Absolute Diff?]]/Table16[[#This Row],[Control Resolving Time Avg (ms)]]</f>
        <v>0.14868854750111374</v>
      </c>
    </row>
    <row r="239" spans="1:36" x14ac:dyDescent="0.2">
      <c r="A239" t="s">
        <v>53</v>
      </c>
      <c r="B239" s="3">
        <v>635907168</v>
      </c>
      <c r="C239" s="3">
        <v>571083665</v>
      </c>
      <c r="D239" s="3">
        <v>611554308</v>
      </c>
      <c r="E239" s="3">
        <v>548176331</v>
      </c>
      <c r="F239" s="3">
        <v>580017723</v>
      </c>
      <c r="G239" s="3">
        <v>574912058</v>
      </c>
      <c r="H239" s="3">
        <v>620489910</v>
      </c>
      <c r="I239" s="3">
        <v>592525074</v>
      </c>
      <c r="J239" s="3">
        <v>597563988</v>
      </c>
      <c r="K239" s="3">
        <v>556925678</v>
      </c>
      <c r="L239" s="3">
        <f>AVERAGE(Table16[[#This Row],[Control Resolving Time 1]:[Control Resolving Time 10]])</f>
        <v>588915590.29999995</v>
      </c>
      <c r="M239" s="3">
        <f>STDEV(Table16[[#This Row],[Control Resolving Time 1]:[Control Resolving Time 10]])</f>
        <v>28051086.313398965</v>
      </c>
      <c r="N239" s="3">
        <f>Table16[[#This Row],[Control Resolving Time Avg (ns)]]/1000000</f>
        <v>588.91559029999996</v>
      </c>
      <c r="O239" s="3">
        <f>Table16[[#This Row],[Control Resolving Time Sdev (ns)]]/1000000</f>
        <v>28.051086313398965</v>
      </c>
      <c r="P239" t="s">
        <v>53</v>
      </c>
      <c r="Q239" s="3">
        <v>585212500</v>
      </c>
      <c r="R239" s="3">
        <v>519144440</v>
      </c>
      <c r="S239" s="3">
        <v>513662400</v>
      </c>
      <c r="T239" s="3">
        <v>463087104</v>
      </c>
      <c r="U239" s="3">
        <v>469373685</v>
      </c>
      <c r="V239" s="3">
        <v>508363585</v>
      </c>
      <c r="W239" s="3">
        <v>499164807</v>
      </c>
      <c r="X239" s="3">
        <v>494206447</v>
      </c>
      <c r="Y239" s="3">
        <v>469815401</v>
      </c>
      <c r="Z239" s="3">
        <v>492276641</v>
      </c>
      <c r="AA239" s="3">
        <f>AVERAGE(Table16[[#This Row],[Refactored Resolving Time 1]:[Refactored Resolving Time 10]])</f>
        <v>501430701</v>
      </c>
      <c r="AB239" s="3">
        <f>STDEV(Table16[[#This Row],[Refactored Resolving Time 1]:[Refactored Resolving Time 10]])</f>
        <v>35228425.343735948</v>
      </c>
      <c r="AC239" s="3">
        <f>Table16[[#This Row],[Refactored Resolving Time Avg (ns)]]/1000000</f>
        <v>501.430701</v>
      </c>
      <c r="AD239" s="3">
        <f>Table16[[#This Row],[Refactored Resolving Time Sdev (ns)]]/1000000</f>
        <v>35.22842534373595</v>
      </c>
      <c r="AE239" t="b">
        <f>IF(Table16[[#This Row],[Control Bundle]]=Table16[[#This Row],[Refactored Bundle]],TRUE,FALSE)</f>
        <v>1</v>
      </c>
      <c r="AF239">
        <f>IF(Table16[[#This Row],[Refactored Resolving Time Avg (ns)]]=-1,0,ROUND(LOG10(Table16[[#This Row],[Refactored Resolving Time Sdev (ns)]]/Table16[[#This Row],[Control Resolving Time Sdev (ns)]]),0))</f>
        <v>0</v>
      </c>
      <c r="AG239" t="b">
        <f>IF(Table16[[#This Row],[Same Sdev OoM?]]=0,TRUE,FALSE)</f>
        <v>1</v>
      </c>
      <c r="AH2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39" s="3">
        <f>Table16[[#This Row],[Control Resolving Time Avg (ms)]]-Table16[[#This Row],[Refactored Resolving Time Avg (ms)]]</f>
        <v>87.484889299999963</v>
      </c>
      <c r="AJ239" s="4">
        <f>Table16[[#This Row],[Absolute Diff?]]/Table16[[#This Row],[Control Resolving Time Avg (ms)]]</f>
        <v>0.14855251031040664</v>
      </c>
    </row>
    <row r="240" spans="1:36" x14ac:dyDescent="0.2">
      <c r="A240" t="s">
        <v>67</v>
      </c>
      <c r="B240" s="3">
        <v>634586913</v>
      </c>
      <c r="C240" s="3">
        <v>569946400</v>
      </c>
      <c r="D240" s="3">
        <v>610377445</v>
      </c>
      <c r="E240" s="3">
        <v>547043881</v>
      </c>
      <c r="F240" s="3">
        <v>578764677</v>
      </c>
      <c r="G240" s="3">
        <v>573565430</v>
      </c>
      <c r="H240" s="3">
        <v>619337536</v>
      </c>
      <c r="I240" s="3">
        <v>591283291</v>
      </c>
      <c r="J240" s="3">
        <v>596516542</v>
      </c>
      <c r="K240" s="3">
        <v>553569739</v>
      </c>
      <c r="L240" s="3">
        <f>AVERAGE(Table16[[#This Row],[Control Resolving Time 1]:[Control Resolving Time 10]])</f>
        <v>587499185.39999998</v>
      </c>
      <c r="M240" s="3">
        <f>STDEV(Table16[[#This Row],[Control Resolving Time 1]:[Control Resolving Time 10]])</f>
        <v>28316391.083554249</v>
      </c>
      <c r="N240" s="3">
        <f>Table16[[#This Row],[Control Resolving Time Avg (ns)]]/1000000</f>
        <v>587.49918539999999</v>
      </c>
      <c r="O240" s="3">
        <f>Table16[[#This Row],[Control Resolving Time Sdev (ns)]]/1000000</f>
        <v>28.316391083554251</v>
      </c>
      <c r="P240" t="s">
        <v>67</v>
      </c>
      <c r="Q240" s="3">
        <v>584154583</v>
      </c>
      <c r="R240" s="3">
        <v>518014892</v>
      </c>
      <c r="S240" s="3">
        <v>512561625</v>
      </c>
      <c r="T240" s="3">
        <v>461086743</v>
      </c>
      <c r="U240" s="3">
        <v>464042236</v>
      </c>
      <c r="V240" s="3">
        <v>507193594</v>
      </c>
      <c r="W240" s="3">
        <v>497862973</v>
      </c>
      <c r="X240" s="3">
        <v>493022862</v>
      </c>
      <c r="Y240" s="3">
        <v>468710135</v>
      </c>
      <c r="Z240" s="3">
        <v>490895460</v>
      </c>
      <c r="AA240" s="3">
        <f>AVERAGE(Table16[[#This Row],[Refactored Resolving Time 1]:[Refactored Resolving Time 10]])</f>
        <v>499754510.30000001</v>
      </c>
      <c r="AB240" s="3">
        <f>STDEV(Table16[[#This Row],[Refactored Resolving Time 1]:[Refactored Resolving Time 10]])</f>
        <v>35804822.363990605</v>
      </c>
      <c r="AC240" s="3">
        <f>Table16[[#This Row],[Refactored Resolving Time Avg (ns)]]/1000000</f>
        <v>499.75451029999999</v>
      </c>
      <c r="AD240" s="3">
        <f>Table16[[#This Row],[Refactored Resolving Time Sdev (ns)]]/1000000</f>
        <v>35.804822363990603</v>
      </c>
      <c r="AE240" t="b">
        <f>IF(Table16[[#This Row],[Control Bundle]]=Table16[[#This Row],[Refactored Bundle]],TRUE,FALSE)</f>
        <v>1</v>
      </c>
      <c r="AF240">
        <f>IF(Table16[[#This Row],[Refactored Resolving Time Avg (ns)]]=-1,0,ROUND(LOG10(Table16[[#This Row],[Refactored Resolving Time Sdev (ns)]]/Table16[[#This Row],[Control Resolving Time Sdev (ns)]]),0))</f>
        <v>0</v>
      </c>
      <c r="AG240" t="b">
        <f>IF(Table16[[#This Row],[Same Sdev OoM?]]=0,TRUE,FALSE)</f>
        <v>1</v>
      </c>
      <c r="AH2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0" s="3">
        <f>Table16[[#This Row],[Control Resolving Time Avg (ms)]]-Table16[[#This Row],[Refactored Resolving Time Avg (ms)]]</f>
        <v>87.744675099999995</v>
      </c>
      <c r="AJ240" s="4">
        <f>Table16[[#This Row],[Absolute Diff?]]/Table16[[#This Row],[Control Resolving Time Avg (ms)]]</f>
        <v>0.14935284555374975</v>
      </c>
    </row>
    <row r="241" spans="1:36" x14ac:dyDescent="0.2">
      <c r="A241" t="s">
        <v>222</v>
      </c>
      <c r="B241" s="3">
        <v>633543157</v>
      </c>
      <c r="C241" s="3">
        <v>568907453</v>
      </c>
      <c r="D241" s="3">
        <v>609355257</v>
      </c>
      <c r="E241" s="3">
        <v>545936581</v>
      </c>
      <c r="F241" s="3">
        <v>577682722</v>
      </c>
      <c r="G241" s="3">
        <v>572549114</v>
      </c>
      <c r="H241" s="3">
        <v>618224371</v>
      </c>
      <c r="I241" s="3">
        <v>590354667</v>
      </c>
      <c r="J241" s="3">
        <v>595436714</v>
      </c>
      <c r="K241" s="3">
        <v>552150629</v>
      </c>
      <c r="L241" s="3">
        <f>AVERAGE(Table16[[#This Row],[Control Resolving Time 1]:[Control Resolving Time 10]])</f>
        <v>586414066.5</v>
      </c>
      <c r="M241" s="3">
        <f>STDEV(Table16[[#This Row],[Control Resolving Time 1]:[Control Resolving Time 10]])</f>
        <v>28369870.849331006</v>
      </c>
      <c r="N241" s="3">
        <f>Table16[[#This Row],[Control Resolving Time Avg (ns)]]/1000000</f>
        <v>586.41406649999999</v>
      </c>
      <c r="O241" s="3">
        <f>Table16[[#This Row],[Control Resolving Time Sdev (ns)]]/1000000</f>
        <v>28.369870849331008</v>
      </c>
      <c r="P241" t="s">
        <v>222</v>
      </c>
      <c r="Q241" s="3">
        <v>583021312</v>
      </c>
      <c r="R241" s="3">
        <v>516901106</v>
      </c>
      <c r="S241" s="3">
        <v>511534218</v>
      </c>
      <c r="T241" s="3">
        <v>460023721</v>
      </c>
      <c r="U241" s="3">
        <v>461432030</v>
      </c>
      <c r="V241" s="3">
        <v>506179038</v>
      </c>
      <c r="W241" s="3">
        <v>496713694</v>
      </c>
      <c r="X241" s="3">
        <v>492090909</v>
      </c>
      <c r="Y241" s="3">
        <v>467815122</v>
      </c>
      <c r="Z241" s="3">
        <v>489838276</v>
      </c>
      <c r="AA241" s="3">
        <f>AVERAGE(Table16[[#This Row],[Refactored Resolving Time 1]:[Refactored Resolving Time 10]])</f>
        <v>498554942.60000002</v>
      </c>
      <c r="AB241" s="3">
        <f>STDEV(Table16[[#This Row],[Refactored Resolving Time 1]:[Refactored Resolving Time 10]])</f>
        <v>35942228.558115497</v>
      </c>
      <c r="AC241" s="3">
        <f>Table16[[#This Row],[Refactored Resolving Time Avg (ns)]]/1000000</f>
        <v>498.5549426</v>
      </c>
      <c r="AD241" s="3">
        <f>Table16[[#This Row],[Refactored Resolving Time Sdev (ns)]]/1000000</f>
        <v>35.942228558115495</v>
      </c>
      <c r="AE241" t="b">
        <f>IF(Table16[[#This Row],[Control Bundle]]=Table16[[#This Row],[Refactored Bundle]],TRUE,FALSE)</f>
        <v>1</v>
      </c>
      <c r="AF241">
        <f>IF(Table16[[#This Row],[Refactored Resolving Time Avg (ns)]]=-1,0,ROUND(LOG10(Table16[[#This Row],[Refactored Resolving Time Sdev (ns)]]/Table16[[#This Row],[Control Resolving Time Sdev (ns)]]),0))</f>
        <v>0</v>
      </c>
      <c r="AG241" t="b">
        <f>IF(Table16[[#This Row],[Same Sdev OoM?]]=0,TRUE,FALSE)</f>
        <v>1</v>
      </c>
      <c r="AH2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1" s="3">
        <f>Table16[[#This Row],[Control Resolving Time Avg (ms)]]-Table16[[#This Row],[Refactored Resolving Time Avg (ms)]]</f>
        <v>87.859123899999986</v>
      </c>
      <c r="AJ241" s="4">
        <f>Table16[[#This Row],[Absolute Diff?]]/Table16[[#This Row],[Control Resolving Time Avg (ms)]]</f>
        <v>0.14982437993751638</v>
      </c>
    </row>
    <row r="242" spans="1:36" x14ac:dyDescent="0.2">
      <c r="A242" t="s">
        <v>65</v>
      </c>
      <c r="B242" s="3">
        <v>632439294</v>
      </c>
      <c r="C242" s="3">
        <v>567607649</v>
      </c>
      <c r="D242" s="3">
        <v>608267295</v>
      </c>
      <c r="E242" s="3">
        <v>544740335</v>
      </c>
      <c r="F242" s="3">
        <v>576528739</v>
      </c>
      <c r="G242" s="3">
        <v>571534693</v>
      </c>
      <c r="H242" s="3">
        <v>617044442</v>
      </c>
      <c r="I242" s="3">
        <v>589249287</v>
      </c>
      <c r="J242" s="3">
        <v>594133747</v>
      </c>
      <c r="K242" s="3">
        <v>550869991</v>
      </c>
      <c r="L242" s="3">
        <f>AVERAGE(Table16[[#This Row],[Control Resolving Time 1]:[Control Resolving Time 10]])</f>
        <v>585241547.20000005</v>
      </c>
      <c r="M242" s="3">
        <f>STDEV(Table16[[#This Row],[Control Resolving Time 1]:[Control Resolving Time 10]])</f>
        <v>28403573.694931813</v>
      </c>
      <c r="N242" s="3">
        <f>Table16[[#This Row],[Control Resolving Time Avg (ns)]]/1000000</f>
        <v>585.24154720000001</v>
      </c>
      <c r="O242" s="3">
        <f>Table16[[#This Row],[Control Resolving Time Sdev (ns)]]/1000000</f>
        <v>28.403573694931811</v>
      </c>
      <c r="P242" t="s">
        <v>65</v>
      </c>
      <c r="Q242" s="3">
        <v>581811858</v>
      </c>
      <c r="R242" s="3">
        <v>515699478</v>
      </c>
      <c r="S242" s="3">
        <v>510297722</v>
      </c>
      <c r="T242" s="3">
        <v>458300562</v>
      </c>
      <c r="U242" s="3">
        <v>456964779</v>
      </c>
      <c r="V242" s="3">
        <v>505014661</v>
      </c>
      <c r="W242" s="3">
        <v>492766972</v>
      </c>
      <c r="X242" s="3">
        <v>491085190</v>
      </c>
      <c r="Y242" s="3">
        <v>466700231</v>
      </c>
      <c r="Z242" s="3">
        <v>485603505</v>
      </c>
      <c r="AA242" s="3">
        <f>AVERAGE(Table16[[#This Row],[Refactored Resolving Time 1]:[Refactored Resolving Time 10]])</f>
        <v>496424495.80000001</v>
      </c>
      <c r="AB242" s="3">
        <f>STDEV(Table16[[#This Row],[Refactored Resolving Time 1]:[Refactored Resolving Time 10]])</f>
        <v>36487134.582745783</v>
      </c>
      <c r="AC242" s="3">
        <f>Table16[[#This Row],[Refactored Resolving Time Avg (ns)]]/1000000</f>
        <v>496.42449579999999</v>
      </c>
      <c r="AD242" s="3">
        <f>Table16[[#This Row],[Refactored Resolving Time Sdev (ns)]]/1000000</f>
        <v>36.487134582745782</v>
      </c>
      <c r="AE242" t="b">
        <f>IF(Table16[[#This Row],[Control Bundle]]=Table16[[#This Row],[Refactored Bundle]],TRUE,FALSE)</f>
        <v>1</v>
      </c>
      <c r="AF242">
        <f>IF(Table16[[#This Row],[Refactored Resolving Time Avg (ns)]]=-1,0,ROUND(LOG10(Table16[[#This Row],[Refactored Resolving Time Sdev (ns)]]/Table16[[#This Row],[Control Resolving Time Sdev (ns)]]),0))</f>
        <v>0</v>
      </c>
      <c r="AG242" t="b">
        <f>IF(Table16[[#This Row],[Same Sdev OoM?]]=0,TRUE,FALSE)</f>
        <v>1</v>
      </c>
      <c r="AH2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2" s="3">
        <f>Table16[[#This Row],[Control Resolving Time Avg (ms)]]-Table16[[#This Row],[Refactored Resolving Time Avg (ms)]]</f>
        <v>88.817051400000025</v>
      </c>
      <c r="AJ242" s="4">
        <f>Table16[[#This Row],[Absolute Diff?]]/Table16[[#This Row],[Control Resolving Time Avg (ms)]]</f>
        <v>0.1517613570412624</v>
      </c>
    </row>
    <row r="243" spans="1:36" x14ac:dyDescent="0.2">
      <c r="A243" t="s">
        <v>8</v>
      </c>
      <c r="B243" s="3">
        <v>625542485</v>
      </c>
      <c r="C243" s="3">
        <v>561092009</v>
      </c>
      <c r="D243" s="3">
        <v>598109687</v>
      </c>
      <c r="E243" s="3">
        <v>539169882</v>
      </c>
      <c r="F243" s="3">
        <v>569908785</v>
      </c>
      <c r="G243" s="3">
        <v>565580653</v>
      </c>
      <c r="H243" s="3">
        <v>611123901</v>
      </c>
      <c r="I243" s="3">
        <v>581875346</v>
      </c>
      <c r="J243" s="3">
        <v>584564241</v>
      </c>
      <c r="K243" s="3">
        <v>544199696</v>
      </c>
      <c r="L243" s="3">
        <f>AVERAGE(Table16[[#This Row],[Control Resolving Time 1]:[Control Resolving Time 10]])</f>
        <v>578116668.5</v>
      </c>
      <c r="M243" s="3">
        <f>STDEV(Table16[[#This Row],[Control Resolving Time 1]:[Control Resolving Time 10]])</f>
        <v>27840175.554069981</v>
      </c>
      <c r="N243" s="3">
        <f>Table16[[#This Row],[Control Resolving Time Avg (ns)]]/1000000</f>
        <v>578.11666849999995</v>
      </c>
      <c r="O243" s="3">
        <f>Table16[[#This Row],[Control Resolving Time Sdev (ns)]]/1000000</f>
        <v>27.84017555406998</v>
      </c>
      <c r="P243" t="s">
        <v>8</v>
      </c>
      <c r="Q243" s="3">
        <v>576128272</v>
      </c>
      <c r="R243" s="3">
        <v>509430331</v>
      </c>
      <c r="S243" s="3">
        <v>503000698</v>
      </c>
      <c r="T243" s="3">
        <v>452795849</v>
      </c>
      <c r="U243" s="3">
        <v>448655231</v>
      </c>
      <c r="V243" s="3">
        <v>498679579</v>
      </c>
      <c r="W243" s="3">
        <v>485271509</v>
      </c>
      <c r="X243" s="3">
        <v>485436825</v>
      </c>
      <c r="Y243" s="3">
        <v>460628594</v>
      </c>
      <c r="Z243" s="3">
        <v>479336447</v>
      </c>
      <c r="AA243" s="3">
        <f>AVERAGE(Table16[[#This Row],[Refactored Resolving Time 1]:[Refactored Resolving Time 10]])</f>
        <v>489936333.5</v>
      </c>
      <c r="AB243" s="3">
        <f>STDEV(Table16[[#This Row],[Refactored Resolving Time 1]:[Refactored Resolving Time 10]])</f>
        <v>36746943.225646943</v>
      </c>
      <c r="AC243" s="3">
        <f>Table16[[#This Row],[Refactored Resolving Time Avg (ns)]]/1000000</f>
        <v>489.93633349999999</v>
      </c>
      <c r="AD243" s="3">
        <f>Table16[[#This Row],[Refactored Resolving Time Sdev (ns)]]/1000000</f>
        <v>36.746943225646945</v>
      </c>
      <c r="AE243" t="b">
        <f>IF(Table16[[#This Row],[Control Bundle]]=Table16[[#This Row],[Refactored Bundle]],TRUE,FALSE)</f>
        <v>1</v>
      </c>
      <c r="AF243">
        <f>IF(Table16[[#This Row],[Refactored Resolving Time Avg (ns)]]=-1,0,ROUND(LOG10(Table16[[#This Row],[Refactored Resolving Time Sdev (ns)]]/Table16[[#This Row],[Control Resolving Time Sdev (ns)]]),0))</f>
        <v>0</v>
      </c>
      <c r="AG243" t="b">
        <f>IF(Table16[[#This Row],[Same Sdev OoM?]]=0,TRUE,FALSE)</f>
        <v>1</v>
      </c>
      <c r="AH2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3" s="3">
        <f>Table16[[#This Row],[Control Resolving Time Avg (ms)]]-Table16[[#This Row],[Refactored Resolving Time Avg (ms)]]</f>
        <v>88.180334999999957</v>
      </c>
      <c r="AJ243" s="4">
        <f>Table16[[#This Row],[Absolute Diff?]]/Table16[[#This Row],[Control Resolving Time Avg (ms)]]</f>
        <v>0.15253034517893332</v>
      </c>
    </row>
    <row r="244" spans="1:36" x14ac:dyDescent="0.2">
      <c r="A244" t="s">
        <v>185</v>
      </c>
      <c r="B244" s="3">
        <v>630709752</v>
      </c>
      <c r="C244" s="3">
        <v>566278160</v>
      </c>
      <c r="D244" s="3">
        <v>607089932</v>
      </c>
      <c r="E244" s="3">
        <v>543602721</v>
      </c>
      <c r="F244" s="3">
        <v>575097768</v>
      </c>
      <c r="G244" s="3">
        <v>570267616</v>
      </c>
      <c r="H244" s="3">
        <v>615850773</v>
      </c>
      <c r="I244" s="3">
        <v>587814583</v>
      </c>
      <c r="J244" s="3">
        <v>591387156</v>
      </c>
      <c r="K244" s="3">
        <v>548784476</v>
      </c>
      <c r="L244" s="3">
        <f>AVERAGE(Table16[[#This Row],[Control Resolving Time 1]:[Control Resolving Time 10]])</f>
        <v>583688293.70000005</v>
      </c>
      <c r="M244" s="3">
        <f>STDEV(Table16[[#This Row],[Control Resolving Time 1]:[Control Resolving Time 10]])</f>
        <v>28385309.464405432</v>
      </c>
      <c r="N244" s="3">
        <f>Table16[[#This Row],[Control Resolving Time Avg (ns)]]/1000000</f>
        <v>583.68829370000003</v>
      </c>
      <c r="O244" s="3">
        <f>Table16[[#This Row],[Control Resolving Time Sdev (ns)]]/1000000</f>
        <v>28.385309464405431</v>
      </c>
      <c r="P244" t="s">
        <v>185</v>
      </c>
      <c r="Q244" s="3">
        <v>580665766</v>
      </c>
      <c r="R244" s="3">
        <v>514258192</v>
      </c>
      <c r="S244" s="3">
        <v>507927796</v>
      </c>
      <c r="T244" s="3">
        <v>457169400</v>
      </c>
      <c r="U244" s="3">
        <v>454096958</v>
      </c>
      <c r="V244" s="3">
        <v>503802229</v>
      </c>
      <c r="W244" s="3">
        <v>491497626</v>
      </c>
      <c r="X244" s="3">
        <v>490077523</v>
      </c>
      <c r="Y244" s="3">
        <v>465185865</v>
      </c>
      <c r="Z244" s="3">
        <v>484298441</v>
      </c>
      <c r="AA244" s="3">
        <f>AVERAGE(Table16[[#This Row],[Refactored Resolving Time 1]:[Refactored Resolving Time 10]])</f>
        <v>494897979.60000002</v>
      </c>
      <c r="AB244" s="3">
        <f>STDEV(Table16[[#This Row],[Refactored Resolving Time 1]:[Refactored Resolving Time 10]])</f>
        <v>36663819.650281623</v>
      </c>
      <c r="AC244" s="3">
        <f>Table16[[#This Row],[Refactored Resolving Time Avg (ns)]]/1000000</f>
        <v>494.89797960000004</v>
      </c>
      <c r="AD244" s="3">
        <f>Table16[[#This Row],[Refactored Resolving Time Sdev (ns)]]/1000000</f>
        <v>36.663819650281624</v>
      </c>
      <c r="AE244" t="b">
        <f>IF(Table16[[#This Row],[Control Bundle]]=Table16[[#This Row],[Refactored Bundle]],TRUE,FALSE)</f>
        <v>1</v>
      </c>
      <c r="AF244">
        <f>IF(Table16[[#This Row],[Refactored Resolving Time Avg (ns)]]=-1,0,ROUND(LOG10(Table16[[#This Row],[Refactored Resolving Time Sdev (ns)]]/Table16[[#This Row],[Control Resolving Time Sdev (ns)]]),0))</f>
        <v>0</v>
      </c>
      <c r="AG244" t="b">
        <f>IF(Table16[[#This Row],[Same Sdev OoM?]]=0,TRUE,FALSE)</f>
        <v>1</v>
      </c>
      <c r="AH2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4" s="3">
        <f>Table16[[#This Row],[Control Resolving Time Avg (ms)]]-Table16[[#This Row],[Refactored Resolving Time Avg (ms)]]</f>
        <v>88.790314099999989</v>
      </c>
      <c r="AJ244" s="4">
        <f>Table16[[#This Row],[Absolute Diff?]]/Table16[[#This Row],[Control Resolving Time Avg (ms)]]</f>
        <v>0.15211940184230557</v>
      </c>
    </row>
    <row r="245" spans="1:36" x14ac:dyDescent="0.2">
      <c r="A245" t="s">
        <v>223</v>
      </c>
      <c r="B245" s="3">
        <v>629392770</v>
      </c>
      <c r="C245" s="3">
        <v>564889009</v>
      </c>
      <c r="D245" s="3">
        <v>605833605</v>
      </c>
      <c r="E245" s="3">
        <v>542047099</v>
      </c>
      <c r="F245" s="3">
        <v>573706019</v>
      </c>
      <c r="G245" s="3">
        <v>568958086</v>
      </c>
      <c r="H245" s="3">
        <v>614555273</v>
      </c>
      <c r="I245" s="3">
        <v>586173645</v>
      </c>
      <c r="J245" s="3">
        <v>588767210</v>
      </c>
      <c r="K245" s="3">
        <v>547443730</v>
      </c>
      <c r="L245" s="3">
        <f>AVERAGE(Table16[[#This Row],[Control Resolving Time 1]:[Control Resolving Time 10]])</f>
        <v>582176644.60000002</v>
      </c>
      <c r="M245" s="3">
        <f>STDEV(Table16[[#This Row],[Control Resolving Time 1]:[Control Resolving Time 10]])</f>
        <v>28399728.74584667</v>
      </c>
      <c r="N245" s="3">
        <f>Table16[[#This Row],[Control Resolving Time Avg (ns)]]/1000000</f>
        <v>582.17664460000003</v>
      </c>
      <c r="O245" s="3">
        <f>Table16[[#This Row],[Control Resolving Time Sdev (ns)]]/1000000</f>
        <v>28.399728745846669</v>
      </c>
      <c r="P245" t="s">
        <v>223</v>
      </c>
      <c r="Q245" s="3">
        <v>579447926</v>
      </c>
      <c r="R245" s="3">
        <v>513042377</v>
      </c>
      <c r="S245" s="3">
        <v>506435119</v>
      </c>
      <c r="T245" s="3">
        <v>455909875</v>
      </c>
      <c r="U245" s="3">
        <v>452626766</v>
      </c>
      <c r="V245" s="3">
        <v>502369045</v>
      </c>
      <c r="W245" s="3">
        <v>490272584</v>
      </c>
      <c r="X245" s="3">
        <v>488812723</v>
      </c>
      <c r="Y245" s="3">
        <v>464092504</v>
      </c>
      <c r="Z245" s="3">
        <v>482874665</v>
      </c>
      <c r="AA245" s="3">
        <f>AVERAGE(Table16[[#This Row],[Refactored Resolving Time 1]:[Refactored Resolving Time 10]])</f>
        <v>493588358.39999998</v>
      </c>
      <c r="AB245" s="3">
        <f>STDEV(Table16[[#This Row],[Refactored Resolving Time 1]:[Refactored Resolving Time 10]])</f>
        <v>36679654.931276567</v>
      </c>
      <c r="AC245" s="3">
        <f>Table16[[#This Row],[Refactored Resolving Time Avg (ns)]]/1000000</f>
        <v>493.5883584</v>
      </c>
      <c r="AD245" s="3">
        <f>Table16[[#This Row],[Refactored Resolving Time Sdev (ns)]]/1000000</f>
        <v>36.679654931276566</v>
      </c>
      <c r="AE245" t="b">
        <f>IF(Table16[[#This Row],[Control Bundle]]=Table16[[#This Row],[Refactored Bundle]],TRUE,FALSE)</f>
        <v>1</v>
      </c>
      <c r="AF245">
        <f>IF(Table16[[#This Row],[Refactored Resolving Time Avg (ns)]]=-1,0,ROUND(LOG10(Table16[[#This Row],[Refactored Resolving Time Sdev (ns)]]/Table16[[#This Row],[Control Resolving Time Sdev (ns)]]),0))</f>
        <v>0</v>
      </c>
      <c r="AG245" t="b">
        <f>IF(Table16[[#This Row],[Same Sdev OoM?]]=0,TRUE,FALSE)</f>
        <v>1</v>
      </c>
      <c r="AH2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5" s="5">
        <f>Table16[[#This Row],[Control Resolving Time Avg (ms)]]-Table16[[#This Row],[Refactored Resolving Time Avg (ms)]]</f>
        <v>88.588286200000027</v>
      </c>
      <c r="AJ245" s="6">
        <f>Table16[[#This Row],[Absolute Diff?]]/Table16[[#This Row],[Control Resolving Time Avg (ms)]]</f>
        <v>0.15216736538936043</v>
      </c>
    </row>
    <row r="246" spans="1:36" x14ac:dyDescent="0.2">
      <c r="A246" t="s">
        <v>213</v>
      </c>
      <c r="B246" s="3">
        <v>627458699</v>
      </c>
      <c r="C246" s="3">
        <v>562928671</v>
      </c>
      <c r="D246" s="3">
        <v>603980698</v>
      </c>
      <c r="E246" s="3">
        <v>540638547</v>
      </c>
      <c r="F246" s="3">
        <v>571815411</v>
      </c>
      <c r="G246" s="3">
        <v>567104597</v>
      </c>
      <c r="H246" s="3">
        <v>612914672</v>
      </c>
      <c r="I246" s="3">
        <v>583905627</v>
      </c>
      <c r="J246" s="3">
        <v>586480788</v>
      </c>
      <c r="K246" s="3">
        <v>546031904</v>
      </c>
      <c r="L246" s="3">
        <f>AVERAGE(Table16[[#This Row],[Control Resolving Time 1]:[Control Resolving Time 10]])</f>
        <v>580325961.39999998</v>
      </c>
      <c r="M246" s="3">
        <f>STDEV(Table16[[#This Row],[Control Resolving Time 1]:[Control Resolving Time 10]])</f>
        <v>28274123.161220048</v>
      </c>
      <c r="N246" s="3">
        <f>Table16[[#This Row],[Control Resolving Time Avg (ns)]]/1000000</f>
        <v>580.32596139999998</v>
      </c>
      <c r="O246" s="3">
        <f>Table16[[#This Row],[Control Resolving Time Sdev (ns)]]/1000000</f>
        <v>28.274123161220047</v>
      </c>
      <c r="P246" t="s">
        <v>213</v>
      </c>
      <c r="Q246" s="3">
        <v>577770595</v>
      </c>
      <c r="R246" s="3">
        <v>511699431</v>
      </c>
      <c r="S246" s="3">
        <v>504577909</v>
      </c>
      <c r="T246" s="3">
        <v>454332747</v>
      </c>
      <c r="U246" s="3">
        <v>450587902</v>
      </c>
      <c r="V246" s="3">
        <v>500616935</v>
      </c>
      <c r="W246" s="3">
        <v>487874599</v>
      </c>
      <c r="X246" s="3">
        <v>487146195</v>
      </c>
      <c r="Y246" s="3">
        <v>462334434</v>
      </c>
      <c r="Z246" s="3">
        <v>481141363</v>
      </c>
      <c r="AA246" s="3">
        <f>AVERAGE(Table16[[#This Row],[Refactored Resolving Time 1]:[Refactored Resolving Time 10]])</f>
        <v>491808211</v>
      </c>
      <c r="AB246" s="3">
        <f>STDEV(Table16[[#This Row],[Refactored Resolving Time 1]:[Refactored Resolving Time 10]])</f>
        <v>36740936.979362898</v>
      </c>
      <c r="AC246" s="3">
        <f>Table16[[#This Row],[Refactored Resolving Time Avg (ns)]]/1000000</f>
        <v>491.80821100000003</v>
      </c>
      <c r="AD246" s="3">
        <f>Table16[[#This Row],[Refactored Resolving Time Sdev (ns)]]/1000000</f>
        <v>36.7409369793629</v>
      </c>
      <c r="AE246" t="b">
        <f>IF(Table16[[#This Row],[Control Bundle]]=Table16[[#This Row],[Refactored Bundle]],TRUE,FALSE)</f>
        <v>1</v>
      </c>
      <c r="AF246">
        <f>IF(Table16[[#This Row],[Refactored Resolving Time Avg (ns)]]=-1,0,ROUND(LOG10(Table16[[#This Row],[Refactored Resolving Time Sdev (ns)]]/Table16[[#This Row],[Control Resolving Time Sdev (ns)]]),0))</f>
        <v>0</v>
      </c>
      <c r="AG246" t="b">
        <f>IF(Table16[[#This Row],[Same Sdev OoM?]]=0,TRUE,FALSE)</f>
        <v>1</v>
      </c>
      <c r="AH2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6" s="5">
        <f>Table16[[#This Row],[Control Resolving Time Avg (ms)]]-Table16[[#This Row],[Refactored Resolving Time Avg (ms)]]</f>
        <v>88.517750399999954</v>
      </c>
      <c r="AJ246" s="6">
        <f>Table16[[#This Row],[Absolute Diff?]]/Table16[[#This Row],[Control Resolving Time Avg (ms)]]</f>
        <v>0.15253108819473876</v>
      </c>
    </row>
    <row r="247" spans="1:36" x14ac:dyDescent="0.2">
      <c r="A247" t="s">
        <v>40</v>
      </c>
      <c r="B247" s="3">
        <v>624833106</v>
      </c>
      <c r="C247" s="3">
        <v>560456578</v>
      </c>
      <c r="D247" s="3">
        <v>597103410</v>
      </c>
      <c r="E247" s="3">
        <v>538479704</v>
      </c>
      <c r="F247" s="3">
        <v>569138449</v>
      </c>
      <c r="G247" s="3">
        <v>564746298</v>
      </c>
      <c r="H247" s="3">
        <v>610499699</v>
      </c>
      <c r="I247" s="3">
        <v>581104786</v>
      </c>
      <c r="J247" s="3">
        <v>583611158</v>
      </c>
      <c r="K247" s="3">
        <v>543471664</v>
      </c>
      <c r="L247" s="3">
        <f>AVERAGE(Table16[[#This Row],[Control Resolving Time 1]:[Control Resolving Time 10]])</f>
        <v>577344485.20000005</v>
      </c>
      <c r="M247" s="3">
        <f>STDEV(Table16[[#This Row],[Control Resolving Time 1]:[Control Resolving Time 10]])</f>
        <v>27823566.072984301</v>
      </c>
      <c r="N247" s="3">
        <f>Table16[[#This Row],[Control Resolving Time Avg (ns)]]/1000000</f>
        <v>577.34448520000001</v>
      </c>
      <c r="O247" s="3">
        <f>Table16[[#This Row],[Control Resolving Time Sdev (ns)]]/1000000</f>
        <v>27.823566072984299</v>
      </c>
      <c r="P247" t="s">
        <v>40</v>
      </c>
      <c r="Q247" s="3">
        <v>575408043</v>
      </c>
      <c r="R247" s="3">
        <v>508732966</v>
      </c>
      <c r="S247" s="3">
        <v>502343892</v>
      </c>
      <c r="T247" s="3">
        <v>452277293</v>
      </c>
      <c r="U247" s="3">
        <v>447891923</v>
      </c>
      <c r="V247" s="3">
        <v>497774675</v>
      </c>
      <c r="W247" s="3">
        <v>484353360</v>
      </c>
      <c r="X247" s="3">
        <v>484718907</v>
      </c>
      <c r="Y247" s="3">
        <v>459892587</v>
      </c>
      <c r="Z247" s="3">
        <v>478607596</v>
      </c>
      <c r="AA247" s="3">
        <f>AVERAGE(Table16[[#This Row],[Refactored Resolving Time 1]:[Refactored Resolving Time 10]])</f>
        <v>489200124.19999999</v>
      </c>
      <c r="AB247" s="3">
        <f>STDEV(Table16[[#This Row],[Refactored Resolving Time 1]:[Refactored Resolving Time 10]])</f>
        <v>36733253.92825333</v>
      </c>
      <c r="AC247" s="3">
        <f>Table16[[#This Row],[Refactored Resolving Time Avg (ns)]]/1000000</f>
        <v>489.2001242</v>
      </c>
      <c r="AD247" s="3">
        <f>Table16[[#This Row],[Refactored Resolving Time Sdev (ns)]]/1000000</f>
        <v>36.733253928253333</v>
      </c>
      <c r="AE247" t="b">
        <f>IF(Table16[[#This Row],[Control Bundle]]=Table16[[#This Row],[Refactored Bundle]],TRUE,FALSE)</f>
        <v>1</v>
      </c>
      <c r="AF247">
        <f>IF(Table16[[#This Row],[Refactored Resolving Time Avg (ns)]]=-1,0,ROUND(LOG10(Table16[[#This Row],[Refactored Resolving Time Sdev (ns)]]/Table16[[#This Row],[Control Resolving Time Sdev (ns)]]),0))</f>
        <v>0</v>
      </c>
      <c r="AG247" t="b">
        <f>IF(Table16[[#This Row],[Same Sdev OoM?]]=0,TRUE,FALSE)</f>
        <v>1</v>
      </c>
      <c r="AH2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7" s="3">
        <f>Table16[[#This Row],[Control Resolving Time Avg (ms)]]-Table16[[#This Row],[Refactored Resolving Time Avg (ms)]]</f>
        <v>88.144361000000004</v>
      </c>
      <c r="AJ247" s="4">
        <f>Table16[[#This Row],[Absolute Diff?]]/Table16[[#This Row],[Control Resolving Time Avg (ms)]]</f>
        <v>0.15267204114622415</v>
      </c>
    </row>
    <row r="248" spans="1:36" x14ac:dyDescent="0.2">
      <c r="A248" t="s">
        <v>42</v>
      </c>
      <c r="B248" s="3">
        <v>623716380</v>
      </c>
      <c r="C248" s="3">
        <v>559698239</v>
      </c>
      <c r="D248" s="3">
        <v>596183572</v>
      </c>
      <c r="E248" s="3">
        <v>537491598</v>
      </c>
      <c r="F248" s="3">
        <v>568068539</v>
      </c>
      <c r="G248" s="3">
        <v>563884400</v>
      </c>
      <c r="H248" s="3">
        <v>609644242</v>
      </c>
      <c r="I248" s="3">
        <v>580132891</v>
      </c>
      <c r="J248" s="3">
        <v>582718806</v>
      </c>
      <c r="K248" s="3">
        <v>542542328</v>
      </c>
      <c r="L248" s="3">
        <f>AVERAGE(Table16[[#This Row],[Control Resolving Time 1]:[Control Resolving Time 10]])</f>
        <v>576408099.5</v>
      </c>
      <c r="M248" s="3">
        <f>STDEV(Table16[[#This Row],[Control Resolving Time 1]:[Control Resolving Time 10]])</f>
        <v>27797838.240712754</v>
      </c>
      <c r="N248" s="3">
        <f>Table16[[#This Row],[Control Resolving Time Avg (ns)]]/1000000</f>
        <v>576.40809950000005</v>
      </c>
      <c r="O248" s="3">
        <f>Table16[[#This Row],[Control Resolving Time Sdev (ns)]]/1000000</f>
        <v>27.797838240712753</v>
      </c>
      <c r="P248" t="s">
        <v>42</v>
      </c>
      <c r="Q248" s="3">
        <v>574609623</v>
      </c>
      <c r="R248" s="3">
        <v>507959970</v>
      </c>
      <c r="S248" s="3">
        <v>501512174</v>
      </c>
      <c r="T248" s="3">
        <v>451450797</v>
      </c>
      <c r="U248" s="3">
        <v>446963741</v>
      </c>
      <c r="V248" s="3">
        <v>496928858</v>
      </c>
      <c r="W248" s="3">
        <v>483333242</v>
      </c>
      <c r="X248" s="3">
        <v>483413584</v>
      </c>
      <c r="Y248" s="3">
        <v>458983818</v>
      </c>
      <c r="Z248" s="3">
        <v>477769486</v>
      </c>
      <c r="AA248" s="3">
        <f>AVERAGE(Table16[[#This Row],[Refactored Resolving Time 1]:[Refactored Resolving Time 10]])</f>
        <v>488292529.30000001</v>
      </c>
      <c r="AB248" s="3">
        <f>STDEV(Table16[[#This Row],[Refactored Resolving Time 1]:[Refactored Resolving Time 10]])</f>
        <v>36773042.187098473</v>
      </c>
      <c r="AC248" s="3">
        <f>Table16[[#This Row],[Refactored Resolving Time Avg (ns)]]/1000000</f>
        <v>488.29252930000001</v>
      </c>
      <c r="AD248" s="3">
        <f>Table16[[#This Row],[Refactored Resolving Time Sdev (ns)]]/1000000</f>
        <v>36.773042187098476</v>
      </c>
      <c r="AE248" t="b">
        <f>IF(Table16[[#This Row],[Control Bundle]]=Table16[[#This Row],[Refactored Bundle]],TRUE,FALSE)</f>
        <v>1</v>
      </c>
      <c r="AF248">
        <f>IF(Table16[[#This Row],[Refactored Resolving Time Avg (ns)]]=-1,0,ROUND(LOG10(Table16[[#This Row],[Refactored Resolving Time Sdev (ns)]]/Table16[[#This Row],[Control Resolving Time Sdev (ns)]]),0))</f>
        <v>0</v>
      </c>
      <c r="AG248" t="b">
        <f>IF(Table16[[#This Row],[Same Sdev OoM?]]=0,TRUE,FALSE)</f>
        <v>1</v>
      </c>
      <c r="AH2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8" s="3">
        <f>Table16[[#This Row],[Control Resolving Time Avg (ms)]]-Table16[[#This Row],[Refactored Resolving Time Avg (ms)]]</f>
        <v>88.115570200000036</v>
      </c>
      <c r="AJ248" s="4">
        <f>Table16[[#This Row],[Absolute Diff?]]/Table16[[#This Row],[Control Resolving Time Avg (ms)]]</f>
        <v>0.15287011108351026</v>
      </c>
    </row>
    <row r="249" spans="1:36" x14ac:dyDescent="0.2">
      <c r="A249" t="s">
        <v>151</v>
      </c>
      <c r="B249" s="3">
        <v>622385236</v>
      </c>
      <c r="C249" s="3">
        <v>558380569</v>
      </c>
      <c r="D249" s="3">
        <v>594707231</v>
      </c>
      <c r="E249" s="3">
        <v>535305625</v>
      </c>
      <c r="F249" s="3">
        <v>564442007</v>
      </c>
      <c r="G249" s="3">
        <v>562663461</v>
      </c>
      <c r="H249" s="3">
        <v>608350272</v>
      </c>
      <c r="I249" s="3">
        <v>578844021</v>
      </c>
      <c r="J249" s="3">
        <v>580999230</v>
      </c>
      <c r="K249" s="3">
        <v>541221348</v>
      </c>
      <c r="L249" s="3">
        <f>AVERAGE(Table16[[#This Row],[Control Resolving Time 1]:[Control Resolving Time 10]])</f>
        <v>574729900</v>
      </c>
      <c r="M249" s="3">
        <f>STDEV(Table16[[#This Row],[Control Resolving Time 1]:[Control Resolving Time 10]])</f>
        <v>27993097.442656271</v>
      </c>
      <c r="N249" s="3">
        <f>Table16[[#This Row],[Control Resolving Time Avg (ns)]]/1000000</f>
        <v>574.72990000000004</v>
      </c>
      <c r="O249" s="3">
        <f>Table16[[#This Row],[Control Resolving Time Sdev (ns)]]/1000000</f>
        <v>27.993097442656271</v>
      </c>
      <c r="P249" t="s">
        <v>151</v>
      </c>
      <c r="Q249" s="3">
        <v>573102812</v>
      </c>
      <c r="R249" s="3">
        <v>506773993</v>
      </c>
      <c r="S249" s="3">
        <v>500263094</v>
      </c>
      <c r="T249" s="3">
        <v>450098123</v>
      </c>
      <c r="U249" s="3">
        <v>445090746</v>
      </c>
      <c r="V249" s="3">
        <v>495753317</v>
      </c>
      <c r="W249" s="3">
        <v>481935196</v>
      </c>
      <c r="X249" s="3">
        <v>482115639</v>
      </c>
      <c r="Y249" s="3">
        <v>457815934</v>
      </c>
      <c r="Z249" s="3">
        <v>476640339</v>
      </c>
      <c r="AA249" s="3">
        <f>AVERAGE(Table16[[#This Row],[Refactored Resolving Time 1]:[Refactored Resolving Time 10]])</f>
        <v>486958919.30000001</v>
      </c>
      <c r="AB249" s="3">
        <f>STDEV(Table16[[#This Row],[Refactored Resolving Time 1]:[Refactored Resolving Time 10]])</f>
        <v>36793559.190904371</v>
      </c>
      <c r="AC249" s="3">
        <f>Table16[[#This Row],[Refactored Resolving Time Avg (ns)]]/1000000</f>
        <v>486.95891929999999</v>
      </c>
      <c r="AD249" s="3">
        <f>Table16[[#This Row],[Refactored Resolving Time Sdev (ns)]]/1000000</f>
        <v>36.793559190904368</v>
      </c>
      <c r="AE249" t="b">
        <f>IF(Table16[[#This Row],[Control Bundle]]=Table16[[#This Row],[Refactored Bundle]],TRUE,FALSE)</f>
        <v>1</v>
      </c>
      <c r="AF249">
        <f>IF(Table16[[#This Row],[Refactored Resolving Time Avg (ns)]]=-1,0,ROUND(LOG10(Table16[[#This Row],[Refactored Resolving Time Sdev (ns)]]/Table16[[#This Row],[Control Resolving Time Sdev (ns)]]),0))</f>
        <v>0</v>
      </c>
      <c r="AG249" t="b">
        <f>IF(Table16[[#This Row],[Same Sdev OoM?]]=0,TRUE,FALSE)</f>
        <v>1</v>
      </c>
      <c r="AH2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49" s="3">
        <f>Table16[[#This Row],[Control Resolving Time Avg (ms)]]-Table16[[#This Row],[Refactored Resolving Time Avg (ms)]]</f>
        <v>87.770980700000052</v>
      </c>
      <c r="AJ249" s="4">
        <f>Table16[[#This Row],[Absolute Diff?]]/Table16[[#This Row],[Control Resolving Time Avg (ms)]]</f>
        <v>0.15271692093973194</v>
      </c>
    </row>
    <row r="250" spans="1:36" x14ac:dyDescent="0.2">
      <c r="A250" t="s">
        <v>227</v>
      </c>
      <c r="B250" s="3">
        <v>620902177</v>
      </c>
      <c r="C250" s="3">
        <v>552120839</v>
      </c>
      <c r="D250" s="3">
        <v>592997180</v>
      </c>
      <c r="E250" s="3">
        <v>529059591</v>
      </c>
      <c r="F250" s="3">
        <v>562901293</v>
      </c>
      <c r="G250" s="3">
        <v>561261198</v>
      </c>
      <c r="H250" s="3">
        <v>606811261</v>
      </c>
      <c r="I250" s="3">
        <v>577220600</v>
      </c>
      <c r="J250" s="3">
        <v>579289289</v>
      </c>
      <c r="K250" s="3">
        <v>539623156</v>
      </c>
      <c r="L250" s="3">
        <f>AVERAGE(Table16[[#This Row],[Control Resolving Time 1]:[Control Resolving Time 10]])</f>
        <v>572218658.39999998</v>
      </c>
      <c r="M250" s="3">
        <f>STDEV(Table16[[#This Row],[Control Resolving Time 1]:[Control Resolving Time 10]])</f>
        <v>29077419.248251073</v>
      </c>
      <c r="N250" s="3">
        <f>Table16[[#This Row],[Control Resolving Time Avg (ns)]]/1000000</f>
        <v>572.21865839999998</v>
      </c>
      <c r="O250" s="3">
        <f>Table16[[#This Row],[Control Resolving Time Sdev (ns)]]/1000000</f>
        <v>29.077419248251072</v>
      </c>
      <c r="P250" t="s">
        <v>227</v>
      </c>
      <c r="Q250" s="3">
        <v>571439975</v>
      </c>
      <c r="R250" s="3">
        <v>505406742</v>
      </c>
      <c r="S250" s="3">
        <v>497491994</v>
      </c>
      <c r="T250" s="3">
        <v>448753388</v>
      </c>
      <c r="U250" s="3">
        <v>441999840</v>
      </c>
      <c r="V250" s="3">
        <v>494296458</v>
      </c>
      <c r="W250" s="3">
        <v>480576083</v>
      </c>
      <c r="X250" s="3">
        <v>480723543</v>
      </c>
      <c r="Y250" s="3">
        <v>456494836</v>
      </c>
      <c r="Z250" s="3">
        <v>475264566</v>
      </c>
      <c r="AA250" s="3">
        <f>AVERAGE(Table16[[#This Row],[Refactored Resolving Time 1]:[Refactored Resolving Time 10]])</f>
        <v>485244742.5</v>
      </c>
      <c r="AB250" s="3">
        <f>STDEV(Table16[[#This Row],[Refactored Resolving Time 1]:[Refactored Resolving Time 10]])</f>
        <v>36875454.454478793</v>
      </c>
      <c r="AC250" s="3">
        <f>Table16[[#This Row],[Refactored Resolving Time Avg (ns)]]/1000000</f>
        <v>485.24474249999997</v>
      </c>
      <c r="AD250" s="3">
        <f>Table16[[#This Row],[Refactored Resolving Time Sdev (ns)]]/1000000</f>
        <v>36.875454454478792</v>
      </c>
      <c r="AE250" t="b">
        <f>IF(Table16[[#This Row],[Control Bundle]]=Table16[[#This Row],[Refactored Bundle]],TRUE,FALSE)</f>
        <v>1</v>
      </c>
      <c r="AF250">
        <f>IF(Table16[[#This Row],[Refactored Resolving Time Avg (ns)]]=-1,0,ROUND(LOG10(Table16[[#This Row],[Refactored Resolving Time Sdev (ns)]]/Table16[[#This Row],[Control Resolving Time Sdev (ns)]]),0))</f>
        <v>0</v>
      </c>
      <c r="AG250" t="b">
        <f>IF(Table16[[#This Row],[Same Sdev OoM?]]=0,TRUE,FALSE)</f>
        <v>1</v>
      </c>
      <c r="AH2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0" s="3">
        <f>Table16[[#This Row],[Control Resolving Time Avg (ms)]]-Table16[[#This Row],[Refactored Resolving Time Avg (ms)]]</f>
        <v>86.973915900000009</v>
      </c>
      <c r="AJ250" s="4">
        <f>Table16[[#This Row],[Absolute Diff?]]/Table16[[#This Row],[Control Resolving Time Avg (ms)]]</f>
        <v>0.15199419771314471</v>
      </c>
    </row>
    <row r="251" spans="1:36" x14ac:dyDescent="0.2">
      <c r="A251" t="s">
        <v>229</v>
      </c>
      <c r="B251" s="3">
        <v>618944735</v>
      </c>
      <c r="C251" s="3">
        <v>551130497</v>
      </c>
      <c r="D251" s="3">
        <v>592088747</v>
      </c>
      <c r="E251" s="3">
        <v>528102773</v>
      </c>
      <c r="F251" s="3">
        <v>561978426</v>
      </c>
      <c r="G251" s="3">
        <v>560578331</v>
      </c>
      <c r="H251" s="3">
        <v>605993525</v>
      </c>
      <c r="I251" s="3">
        <v>576454811</v>
      </c>
      <c r="J251" s="3">
        <v>578356456</v>
      </c>
      <c r="K251" s="3">
        <v>538784121</v>
      </c>
      <c r="L251" s="3">
        <f>AVERAGE(Table16[[#This Row],[Control Resolving Time 1]:[Control Resolving Time 10]])</f>
        <v>571241242.20000005</v>
      </c>
      <c r="M251" s="3">
        <f>STDEV(Table16[[#This Row],[Control Resolving Time 1]:[Control Resolving Time 10]])</f>
        <v>28894640.336907398</v>
      </c>
      <c r="N251" s="3">
        <f>Table16[[#This Row],[Control Resolving Time Avg (ns)]]/1000000</f>
        <v>571.2412422000001</v>
      </c>
      <c r="O251" s="3">
        <f>Table16[[#This Row],[Control Resolving Time Sdev (ns)]]/1000000</f>
        <v>28.894640336907397</v>
      </c>
      <c r="P251" t="s">
        <v>229</v>
      </c>
      <c r="Q251" s="3">
        <v>570408109</v>
      </c>
      <c r="R251" s="3">
        <v>504725951</v>
      </c>
      <c r="S251" s="3">
        <v>496547925</v>
      </c>
      <c r="T251" s="3">
        <v>448036426</v>
      </c>
      <c r="U251" s="3">
        <v>440973631</v>
      </c>
      <c r="V251" s="3">
        <v>493367543</v>
      </c>
      <c r="W251" s="3">
        <v>479844220</v>
      </c>
      <c r="X251" s="3">
        <v>480062725</v>
      </c>
      <c r="Y251" s="3">
        <v>454773337</v>
      </c>
      <c r="Z251" s="3">
        <v>474483269</v>
      </c>
      <c r="AA251" s="3">
        <f>AVERAGE(Table16[[#This Row],[Refactored Resolving Time 1]:[Refactored Resolving Time 10]])</f>
        <v>484322313.60000002</v>
      </c>
      <c r="AB251" s="3">
        <f>STDEV(Table16[[#This Row],[Refactored Resolving Time 1]:[Refactored Resolving Time 10]])</f>
        <v>36911718.244660608</v>
      </c>
      <c r="AC251" s="3">
        <f>Table16[[#This Row],[Refactored Resolving Time Avg (ns)]]/1000000</f>
        <v>484.32231360000003</v>
      </c>
      <c r="AD251" s="3">
        <f>Table16[[#This Row],[Refactored Resolving Time Sdev (ns)]]/1000000</f>
        <v>36.911718244660605</v>
      </c>
      <c r="AE251" t="b">
        <f>IF(Table16[[#This Row],[Control Bundle]]=Table16[[#This Row],[Refactored Bundle]],TRUE,FALSE)</f>
        <v>1</v>
      </c>
      <c r="AF251">
        <f>IF(Table16[[#This Row],[Refactored Resolving Time Avg (ns)]]=-1,0,ROUND(LOG10(Table16[[#This Row],[Refactored Resolving Time Sdev (ns)]]/Table16[[#This Row],[Control Resolving Time Sdev (ns)]]),0))</f>
        <v>0</v>
      </c>
      <c r="AG251" t="b">
        <f>IF(Table16[[#This Row],[Same Sdev OoM?]]=0,TRUE,FALSE)</f>
        <v>1</v>
      </c>
      <c r="AH2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1" s="3">
        <f>Table16[[#This Row],[Control Resolving Time Avg (ms)]]-Table16[[#This Row],[Refactored Resolving Time Avg (ms)]]</f>
        <v>86.918928600000072</v>
      </c>
      <c r="AJ251" s="4">
        <f>Table16[[#This Row],[Absolute Diff?]]/Table16[[#This Row],[Control Resolving Time Avg (ms)]]</f>
        <v>0.15215800642343758</v>
      </c>
    </row>
    <row r="252" spans="1:36" x14ac:dyDescent="0.2">
      <c r="A252" t="s">
        <v>225</v>
      </c>
      <c r="B252" s="3">
        <v>618117415</v>
      </c>
      <c r="C252" s="3">
        <v>550375798</v>
      </c>
      <c r="D252" s="3">
        <v>591226984</v>
      </c>
      <c r="E252" s="3">
        <v>527280219</v>
      </c>
      <c r="F252" s="3">
        <v>561174993</v>
      </c>
      <c r="G252" s="3">
        <v>559836765</v>
      </c>
      <c r="H252" s="3">
        <v>604635575</v>
      </c>
      <c r="I252" s="3">
        <v>575717598</v>
      </c>
      <c r="J252" s="3">
        <v>577479246</v>
      </c>
      <c r="K252" s="3">
        <v>537952686</v>
      </c>
      <c r="L252" s="3">
        <f>AVERAGE(Table16[[#This Row],[Control Resolving Time 1]:[Control Resolving Time 10]])</f>
        <v>570379727.89999998</v>
      </c>
      <c r="M252" s="3">
        <f>STDEV(Table16[[#This Row],[Control Resolving Time 1]:[Control Resolving Time 10]])</f>
        <v>28811596.947701991</v>
      </c>
      <c r="N252" s="3">
        <f>Table16[[#This Row],[Control Resolving Time Avg (ns)]]/1000000</f>
        <v>570.37972789999992</v>
      </c>
      <c r="O252" s="3">
        <f>Table16[[#This Row],[Control Resolving Time Sdev (ns)]]/1000000</f>
        <v>28.81159694770199</v>
      </c>
      <c r="P252" t="s">
        <v>225</v>
      </c>
      <c r="Q252" s="3">
        <v>569514513</v>
      </c>
      <c r="R252" s="3">
        <v>504172596</v>
      </c>
      <c r="S252" s="3">
        <v>495667630</v>
      </c>
      <c r="T252" s="3">
        <v>447130062</v>
      </c>
      <c r="U252" s="3">
        <v>437464935</v>
      </c>
      <c r="V252" s="3">
        <v>492566146</v>
      </c>
      <c r="W252" s="3">
        <v>479051926</v>
      </c>
      <c r="X252" s="3">
        <v>478529322</v>
      </c>
      <c r="Y252" s="3">
        <v>453881143</v>
      </c>
      <c r="Z252" s="3">
        <v>473658365</v>
      </c>
      <c r="AA252" s="3">
        <f>AVERAGE(Table16[[#This Row],[Refactored Resolving Time 1]:[Refactored Resolving Time 10]])</f>
        <v>483163663.80000001</v>
      </c>
      <c r="AB252" s="3">
        <f>STDEV(Table16[[#This Row],[Refactored Resolving Time 1]:[Refactored Resolving Time 10]])</f>
        <v>37291039.65349853</v>
      </c>
      <c r="AC252" s="3">
        <f>Table16[[#This Row],[Refactored Resolving Time Avg (ns)]]/1000000</f>
        <v>483.16366379999999</v>
      </c>
      <c r="AD252" s="3">
        <f>Table16[[#This Row],[Refactored Resolving Time Sdev (ns)]]/1000000</f>
        <v>37.29103965349853</v>
      </c>
      <c r="AE252" t="b">
        <f>IF(Table16[[#This Row],[Control Bundle]]=Table16[[#This Row],[Refactored Bundle]],TRUE,FALSE)</f>
        <v>1</v>
      </c>
      <c r="AF252">
        <f>IF(Table16[[#This Row],[Refactored Resolving Time Avg (ns)]]=-1,0,ROUND(LOG10(Table16[[#This Row],[Refactored Resolving Time Sdev (ns)]]/Table16[[#This Row],[Control Resolving Time Sdev (ns)]]),0))</f>
        <v>0</v>
      </c>
      <c r="AG252" t="b">
        <f>IF(Table16[[#This Row],[Same Sdev OoM?]]=0,TRUE,FALSE)</f>
        <v>1</v>
      </c>
      <c r="AH2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2" s="3">
        <f>Table16[[#This Row],[Control Resolving Time Avg (ms)]]-Table16[[#This Row],[Refactored Resolving Time Avg (ms)]]</f>
        <v>87.216064099999926</v>
      </c>
      <c r="AJ252" s="4">
        <f>Table16[[#This Row],[Absolute Diff?]]/Table16[[#This Row],[Control Resolving Time Avg (ms)]]</f>
        <v>0.15290877258402635</v>
      </c>
    </row>
    <row r="253" spans="1:36" x14ac:dyDescent="0.2">
      <c r="A253" t="s">
        <v>232</v>
      </c>
      <c r="B253" s="3">
        <v>616853520</v>
      </c>
      <c r="C253" s="3">
        <v>549267077</v>
      </c>
      <c r="D253" s="3">
        <v>590066416</v>
      </c>
      <c r="E253" s="3">
        <v>526126324</v>
      </c>
      <c r="F253" s="3">
        <v>560103941</v>
      </c>
      <c r="G253" s="3">
        <v>558776292</v>
      </c>
      <c r="H253" s="3">
        <v>603449947</v>
      </c>
      <c r="I253" s="3">
        <v>574396432</v>
      </c>
      <c r="J253" s="3">
        <v>576376285</v>
      </c>
      <c r="K253" s="3">
        <v>536709354</v>
      </c>
      <c r="L253" s="3">
        <f>AVERAGE(Table16[[#This Row],[Control Resolving Time 1]:[Control Resolving Time 10]])</f>
        <v>569212558.79999995</v>
      </c>
      <c r="M253" s="3">
        <f>STDEV(Table16[[#This Row],[Control Resolving Time 1]:[Control Resolving Time 10]])</f>
        <v>28785647.635295432</v>
      </c>
      <c r="N253" s="3">
        <f>Table16[[#This Row],[Control Resolving Time Avg (ns)]]/1000000</f>
        <v>569.2125587999999</v>
      </c>
      <c r="O253" s="3">
        <f>Table16[[#This Row],[Control Resolving Time Sdev (ns)]]/1000000</f>
        <v>28.785647635295433</v>
      </c>
      <c r="P253" t="s">
        <v>232</v>
      </c>
      <c r="Q253" s="3">
        <v>568288009</v>
      </c>
      <c r="R253" s="3">
        <v>503305628</v>
      </c>
      <c r="S253" s="3">
        <v>494441345</v>
      </c>
      <c r="T253" s="3">
        <v>445832835</v>
      </c>
      <c r="U253" s="3">
        <v>434621961</v>
      </c>
      <c r="V253" s="3">
        <v>491377101</v>
      </c>
      <c r="W253" s="3">
        <v>477796900</v>
      </c>
      <c r="X253" s="3">
        <v>477317240</v>
      </c>
      <c r="Y253" s="3">
        <v>452758671</v>
      </c>
      <c r="Z253" s="3">
        <v>472486036</v>
      </c>
      <c r="AA253" s="3">
        <f>AVERAGE(Table16[[#This Row],[Refactored Resolving Time 1]:[Refactored Resolving Time 10]])</f>
        <v>481822572.60000002</v>
      </c>
      <c r="AB253" s="3">
        <f>STDEV(Table16[[#This Row],[Refactored Resolving Time 1]:[Refactored Resolving Time 10]])</f>
        <v>37534961.617343225</v>
      </c>
      <c r="AC253" s="3">
        <f>Table16[[#This Row],[Refactored Resolving Time Avg (ns)]]/1000000</f>
        <v>481.8225726</v>
      </c>
      <c r="AD253" s="3">
        <f>Table16[[#This Row],[Refactored Resolving Time Sdev (ns)]]/1000000</f>
        <v>37.534961617343228</v>
      </c>
      <c r="AE253" t="b">
        <f>IF(Table16[[#This Row],[Control Bundle]]=Table16[[#This Row],[Refactored Bundle]],TRUE,FALSE)</f>
        <v>1</v>
      </c>
      <c r="AF253">
        <f>IF(Table16[[#This Row],[Refactored Resolving Time Avg (ns)]]=-1,0,ROUND(LOG10(Table16[[#This Row],[Refactored Resolving Time Sdev (ns)]]/Table16[[#This Row],[Control Resolving Time Sdev (ns)]]),0))</f>
        <v>0</v>
      </c>
      <c r="AG253" t="b">
        <f>IF(Table16[[#This Row],[Same Sdev OoM?]]=0,TRUE,FALSE)</f>
        <v>1</v>
      </c>
      <c r="AH2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3" s="3">
        <f>Table16[[#This Row],[Control Resolving Time Avg (ms)]]-Table16[[#This Row],[Refactored Resolving Time Avg (ms)]]</f>
        <v>87.389986199999896</v>
      </c>
      <c r="AJ253" s="4">
        <f>Table16[[#This Row],[Absolute Diff?]]/Table16[[#This Row],[Control Resolving Time Avg (ms)]]</f>
        <v>0.15352786028515136</v>
      </c>
    </row>
    <row r="254" spans="1:36" x14ac:dyDescent="0.2">
      <c r="A254" t="s">
        <v>130</v>
      </c>
      <c r="B254" s="3">
        <v>615998793</v>
      </c>
      <c r="C254" s="3">
        <v>548566423</v>
      </c>
      <c r="D254" s="3">
        <v>589227886</v>
      </c>
      <c r="E254" s="3">
        <v>525375730</v>
      </c>
      <c r="F254" s="3">
        <v>558883020</v>
      </c>
      <c r="G254" s="3">
        <v>557969434</v>
      </c>
      <c r="H254" s="3">
        <v>602350243</v>
      </c>
      <c r="I254" s="3">
        <v>571459772</v>
      </c>
      <c r="J254" s="3">
        <v>575658624</v>
      </c>
      <c r="K254" s="3">
        <v>536019058</v>
      </c>
      <c r="L254" s="3">
        <f>AVERAGE(Table16[[#This Row],[Control Resolving Time 1]:[Control Resolving Time 10]])</f>
        <v>568150898.29999995</v>
      </c>
      <c r="M254" s="3">
        <f>STDEV(Table16[[#This Row],[Control Resolving Time 1]:[Control Resolving Time 10]])</f>
        <v>28685745.291572519</v>
      </c>
      <c r="N254" s="3">
        <f>Table16[[#This Row],[Control Resolving Time Avg (ns)]]/1000000</f>
        <v>568.15089829999999</v>
      </c>
      <c r="O254" s="3">
        <f>Table16[[#This Row],[Control Resolving Time Sdev (ns)]]/1000000</f>
        <v>28.68574529157252</v>
      </c>
      <c r="P254" t="s">
        <v>130</v>
      </c>
      <c r="Q254" s="3">
        <v>566489651</v>
      </c>
      <c r="R254" s="3">
        <v>502560513</v>
      </c>
      <c r="S254" s="3">
        <v>493778623</v>
      </c>
      <c r="T254" s="3">
        <v>445060104</v>
      </c>
      <c r="U254" s="3">
        <v>429814872</v>
      </c>
      <c r="V254" s="3">
        <v>490627388</v>
      </c>
      <c r="W254" s="3">
        <v>476953482</v>
      </c>
      <c r="X254" s="3">
        <v>476573106</v>
      </c>
      <c r="Y254" s="3">
        <v>451999772</v>
      </c>
      <c r="Z254" s="3">
        <v>471711795</v>
      </c>
      <c r="AA254" s="3">
        <f>AVERAGE(Table16[[#This Row],[Refactored Resolving Time 1]:[Refactored Resolving Time 10]])</f>
        <v>480556930.60000002</v>
      </c>
      <c r="AB254" s="3">
        <f>STDEV(Table16[[#This Row],[Refactored Resolving Time 1]:[Refactored Resolving Time 10]])</f>
        <v>37862620.055088997</v>
      </c>
      <c r="AC254" s="3">
        <f>Table16[[#This Row],[Refactored Resolving Time Avg (ns)]]/1000000</f>
        <v>480.55693060000004</v>
      </c>
      <c r="AD254" s="3">
        <f>Table16[[#This Row],[Refactored Resolving Time Sdev (ns)]]/1000000</f>
        <v>37.862620055088996</v>
      </c>
      <c r="AE254" t="b">
        <f>IF(Table16[[#This Row],[Control Bundle]]=Table16[[#This Row],[Refactored Bundle]],TRUE,FALSE)</f>
        <v>1</v>
      </c>
      <c r="AF254">
        <f>IF(Table16[[#This Row],[Refactored Resolving Time Avg (ns)]]=-1,0,ROUND(LOG10(Table16[[#This Row],[Refactored Resolving Time Sdev (ns)]]/Table16[[#This Row],[Control Resolving Time Sdev (ns)]]),0))</f>
        <v>0</v>
      </c>
      <c r="AG254" t="b">
        <f>IF(Table16[[#This Row],[Same Sdev OoM?]]=0,TRUE,FALSE)</f>
        <v>1</v>
      </c>
      <c r="AH2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4" s="3">
        <f>Table16[[#This Row],[Control Resolving Time Avg (ms)]]-Table16[[#This Row],[Refactored Resolving Time Avg (ms)]]</f>
        <v>87.593967699999951</v>
      </c>
      <c r="AJ254" s="4">
        <f>Table16[[#This Row],[Absolute Diff?]]/Table16[[#This Row],[Control Resolving Time Avg (ms)]]</f>
        <v>0.15417377313332667</v>
      </c>
    </row>
    <row r="255" spans="1:36" x14ac:dyDescent="0.2">
      <c r="A255" t="s">
        <v>132</v>
      </c>
      <c r="B255" s="3">
        <v>575714888</v>
      </c>
      <c r="C255" s="3">
        <v>513939767</v>
      </c>
      <c r="D255" s="3">
        <v>546361284</v>
      </c>
      <c r="E255" s="3">
        <v>488961812</v>
      </c>
      <c r="F255" s="3">
        <v>520306856</v>
      </c>
      <c r="G255" s="3">
        <v>521243232</v>
      </c>
      <c r="H255" s="3">
        <v>568084236</v>
      </c>
      <c r="I255" s="3">
        <v>535406714</v>
      </c>
      <c r="J255" s="3">
        <v>534478591</v>
      </c>
      <c r="K255" s="3">
        <v>495593960</v>
      </c>
      <c r="L255" s="3">
        <f>AVERAGE(Table16[[#This Row],[Control Resolving Time 1]:[Control Resolving Time 10]])</f>
        <v>530009134</v>
      </c>
      <c r="M255" s="3">
        <f>STDEV(Table16[[#This Row],[Control Resolving Time 1]:[Control Resolving Time 10]])</f>
        <v>28193219.640423015</v>
      </c>
      <c r="N255" s="3">
        <f>Table16[[#This Row],[Control Resolving Time Avg (ns)]]/1000000</f>
        <v>530.00913400000002</v>
      </c>
      <c r="O255" s="3">
        <f>Table16[[#This Row],[Control Resolving Time Sdev (ns)]]/1000000</f>
        <v>28.193219640423013</v>
      </c>
      <c r="P255" t="s">
        <v>132</v>
      </c>
      <c r="Q255" s="3">
        <v>533727711</v>
      </c>
      <c r="R255" s="3">
        <v>466620494</v>
      </c>
      <c r="S255" s="3">
        <v>461635306</v>
      </c>
      <c r="T255" s="3">
        <v>409608139</v>
      </c>
      <c r="U255" s="3">
        <v>397248423</v>
      </c>
      <c r="V255" s="3">
        <v>453847399</v>
      </c>
      <c r="W255" s="3">
        <v>441690853</v>
      </c>
      <c r="X255" s="3">
        <v>442709892</v>
      </c>
      <c r="Y255" s="3">
        <v>415612859</v>
      </c>
      <c r="Z255" s="3">
        <v>435166871</v>
      </c>
      <c r="AA255" s="3">
        <f>AVERAGE(Table16[[#This Row],[Refactored Resolving Time 1]:[Refactored Resolving Time 10]])</f>
        <v>445786794.69999999</v>
      </c>
      <c r="AB255" s="3">
        <f>STDEV(Table16[[#This Row],[Refactored Resolving Time 1]:[Refactored Resolving Time 10]])</f>
        <v>38294412.614660695</v>
      </c>
      <c r="AC255" s="3">
        <f>Table16[[#This Row],[Refactored Resolving Time Avg (ns)]]/1000000</f>
        <v>445.78679469999997</v>
      </c>
      <c r="AD255" s="3">
        <f>Table16[[#This Row],[Refactored Resolving Time Sdev (ns)]]/1000000</f>
        <v>38.294412614660693</v>
      </c>
      <c r="AE255" t="b">
        <f>IF(Table16[[#This Row],[Control Bundle]]=Table16[[#This Row],[Refactored Bundle]],TRUE,FALSE)</f>
        <v>1</v>
      </c>
      <c r="AF255">
        <f>IF(Table16[[#This Row],[Refactored Resolving Time Avg (ns)]]=-1,0,ROUND(LOG10(Table16[[#This Row],[Refactored Resolving Time Sdev (ns)]]/Table16[[#This Row],[Control Resolving Time Sdev (ns)]]),0))</f>
        <v>0</v>
      </c>
      <c r="AG255" t="b">
        <f>IF(Table16[[#This Row],[Same Sdev OoM?]]=0,TRUE,FALSE)</f>
        <v>1</v>
      </c>
      <c r="AH2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5" s="3">
        <f>Table16[[#This Row],[Control Resolving Time Avg (ms)]]-Table16[[#This Row],[Refactored Resolving Time Avg (ms)]]</f>
        <v>84.222339300000044</v>
      </c>
      <c r="AJ255" s="4">
        <f>Table16[[#This Row],[Absolute Diff?]]/Table16[[#This Row],[Control Resolving Time Avg (ms)]]</f>
        <v>0.15890733554791914</v>
      </c>
    </row>
    <row r="256" spans="1:36" x14ac:dyDescent="0.2">
      <c r="A256" t="s">
        <v>162</v>
      </c>
      <c r="B256" s="3">
        <v>594937622</v>
      </c>
      <c r="C256" s="3">
        <v>534948365</v>
      </c>
      <c r="D256" s="3">
        <v>567141530</v>
      </c>
      <c r="E256" s="3">
        <v>511971200</v>
      </c>
      <c r="F256" s="3">
        <v>541436309</v>
      </c>
      <c r="G256" s="3">
        <v>543494145</v>
      </c>
      <c r="H256" s="3">
        <v>588528860</v>
      </c>
      <c r="I256" s="3">
        <v>555023063</v>
      </c>
      <c r="J256" s="3">
        <v>555002915</v>
      </c>
      <c r="K256" s="3">
        <v>516221942</v>
      </c>
      <c r="L256" s="3">
        <f>AVERAGE(Table16[[#This Row],[Control Resolving Time 1]:[Control Resolving Time 10]])</f>
        <v>550870595.10000002</v>
      </c>
      <c r="M256" s="3">
        <f>STDEV(Table16[[#This Row],[Control Resolving Time 1]:[Control Resolving Time 10]])</f>
        <v>27426138.054908764</v>
      </c>
      <c r="N256" s="3">
        <f>Table16[[#This Row],[Control Resolving Time Avg (ns)]]/1000000</f>
        <v>550.87059510000006</v>
      </c>
      <c r="O256" s="3">
        <f>Table16[[#This Row],[Control Resolving Time Sdev (ns)]]/1000000</f>
        <v>27.426138054908762</v>
      </c>
      <c r="P256" t="s">
        <v>162</v>
      </c>
      <c r="Q256" s="3">
        <v>554090141</v>
      </c>
      <c r="R256" s="3">
        <v>484604434</v>
      </c>
      <c r="S256" s="3">
        <v>480044812</v>
      </c>
      <c r="T256" s="3">
        <v>430847484</v>
      </c>
      <c r="U256" s="3">
        <v>416122829</v>
      </c>
      <c r="V256" s="3">
        <v>471532801</v>
      </c>
      <c r="W256" s="3">
        <v>463524234</v>
      </c>
      <c r="X256" s="3">
        <v>460165849</v>
      </c>
      <c r="Y256" s="3">
        <v>433904433</v>
      </c>
      <c r="Z256" s="3">
        <v>455626379</v>
      </c>
      <c r="AA256" s="3">
        <f>AVERAGE(Table16[[#This Row],[Refactored Resolving Time 1]:[Refactored Resolving Time 10]])</f>
        <v>465046339.60000002</v>
      </c>
      <c r="AB256" s="3">
        <f>STDEV(Table16[[#This Row],[Refactored Resolving Time 1]:[Refactored Resolving Time 10]])</f>
        <v>38334938.505914308</v>
      </c>
      <c r="AC256" s="3">
        <f>Table16[[#This Row],[Refactored Resolving Time Avg (ns)]]/1000000</f>
        <v>465.04633960000001</v>
      </c>
      <c r="AD256" s="3">
        <f>Table16[[#This Row],[Refactored Resolving Time Sdev (ns)]]/1000000</f>
        <v>38.334938505914309</v>
      </c>
      <c r="AE256" t="b">
        <f>IF(Table16[[#This Row],[Control Bundle]]=Table16[[#This Row],[Refactored Bundle]],TRUE,FALSE)</f>
        <v>1</v>
      </c>
      <c r="AF256">
        <f>IF(Table16[[#This Row],[Refactored Resolving Time Avg (ns)]]=-1,0,ROUND(LOG10(Table16[[#This Row],[Refactored Resolving Time Sdev (ns)]]/Table16[[#This Row],[Control Resolving Time Sdev (ns)]]),0))</f>
        <v>0</v>
      </c>
      <c r="AG256" t="b">
        <f>IF(Table16[[#This Row],[Same Sdev OoM?]]=0,TRUE,FALSE)</f>
        <v>1</v>
      </c>
      <c r="AH2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6" s="3">
        <f>Table16[[#This Row],[Control Resolving Time Avg (ms)]]-Table16[[#This Row],[Refactored Resolving Time Avg (ms)]]</f>
        <v>85.824255500000049</v>
      </c>
      <c r="AJ256" s="4">
        <f>Table16[[#This Row],[Absolute Diff?]]/Table16[[#This Row],[Control Resolving Time Avg (ms)]]</f>
        <v>0.15579748903537008</v>
      </c>
    </row>
    <row r="257" spans="1:36" x14ac:dyDescent="0.2">
      <c r="A257" t="s">
        <v>28</v>
      </c>
      <c r="B257" s="3">
        <v>612419316</v>
      </c>
      <c r="C257" s="3">
        <v>545241773</v>
      </c>
      <c r="D257" s="3">
        <v>579648914</v>
      </c>
      <c r="E257" s="3">
        <v>521677907</v>
      </c>
      <c r="F257" s="3">
        <v>555475405</v>
      </c>
      <c r="G257" s="3">
        <v>554624595</v>
      </c>
      <c r="H257" s="3">
        <v>598874248</v>
      </c>
      <c r="I257" s="3">
        <v>567923814</v>
      </c>
      <c r="J257" s="3">
        <v>572191739</v>
      </c>
      <c r="K257" s="3">
        <v>532503637</v>
      </c>
      <c r="L257" s="3">
        <f>AVERAGE(Table16[[#This Row],[Control Resolving Time 1]:[Control Resolving Time 10]])</f>
        <v>564058134.79999995</v>
      </c>
      <c r="M257" s="3">
        <f>STDEV(Table16[[#This Row],[Control Resolving Time 1]:[Control Resolving Time 10]])</f>
        <v>28252074.475639559</v>
      </c>
      <c r="N257" s="3">
        <f>Table16[[#This Row],[Control Resolving Time Avg (ns)]]/1000000</f>
        <v>564.05813479999995</v>
      </c>
      <c r="O257" s="3">
        <f>Table16[[#This Row],[Control Resolving Time Sdev (ns)]]/1000000</f>
        <v>28.25207447563956</v>
      </c>
      <c r="P257" t="s">
        <v>28</v>
      </c>
      <c r="Q257" s="3">
        <v>557928724</v>
      </c>
      <c r="R257" s="3">
        <v>499404308</v>
      </c>
      <c r="S257" s="3">
        <v>488859459</v>
      </c>
      <c r="T257" s="3">
        <v>441956930</v>
      </c>
      <c r="U257" s="3">
        <v>426603132</v>
      </c>
      <c r="V257" s="3">
        <v>487477921</v>
      </c>
      <c r="W257" s="3">
        <v>473840617</v>
      </c>
      <c r="X257" s="3">
        <v>473305520</v>
      </c>
      <c r="Y257" s="3">
        <v>448816767</v>
      </c>
      <c r="Z257" s="3">
        <v>467271528</v>
      </c>
      <c r="AA257" s="3">
        <f>AVERAGE(Table16[[#This Row],[Refactored Resolving Time 1]:[Refactored Resolving Time 10]])</f>
        <v>476546490.60000002</v>
      </c>
      <c r="AB257" s="3">
        <f>STDEV(Table16[[#This Row],[Refactored Resolving Time 1]:[Refactored Resolving Time 10]])</f>
        <v>36484727.407742612</v>
      </c>
      <c r="AC257" s="3">
        <f>Table16[[#This Row],[Refactored Resolving Time Avg (ns)]]/1000000</f>
        <v>476.54649060000003</v>
      </c>
      <c r="AD257" s="3">
        <f>Table16[[#This Row],[Refactored Resolving Time Sdev (ns)]]/1000000</f>
        <v>36.484727407742611</v>
      </c>
      <c r="AE257" t="b">
        <f>IF(Table16[[#This Row],[Control Bundle]]=Table16[[#This Row],[Refactored Bundle]],TRUE,FALSE)</f>
        <v>1</v>
      </c>
      <c r="AF257">
        <f>IF(Table16[[#This Row],[Refactored Resolving Time Avg (ns)]]=-1,0,ROUND(LOG10(Table16[[#This Row],[Refactored Resolving Time Sdev (ns)]]/Table16[[#This Row],[Control Resolving Time Sdev (ns)]]),0))</f>
        <v>0</v>
      </c>
      <c r="AG257" t="b">
        <f>IF(Table16[[#This Row],[Same Sdev OoM?]]=0,TRUE,FALSE)</f>
        <v>1</v>
      </c>
      <c r="AH2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7" s="3">
        <f>Table16[[#This Row],[Control Resolving Time Avg (ms)]]-Table16[[#This Row],[Refactored Resolving Time Avg (ms)]]</f>
        <v>87.511644199999921</v>
      </c>
      <c r="AJ257" s="4">
        <f>Table16[[#This Row],[Absolute Diff?]]/Table16[[#This Row],[Control Resolving Time Avg (ms)]]</f>
        <v>0.15514649785350446</v>
      </c>
    </row>
    <row r="258" spans="1:36" x14ac:dyDescent="0.2">
      <c r="A258" t="s">
        <v>308</v>
      </c>
      <c r="B258" s="3">
        <v>608490228</v>
      </c>
      <c r="C258" s="3">
        <v>544599438</v>
      </c>
      <c r="D258" s="3">
        <v>577544985</v>
      </c>
      <c r="E258" s="3">
        <v>520993833</v>
      </c>
      <c r="F258" s="3">
        <v>554658469</v>
      </c>
      <c r="G258" s="3">
        <v>553695507</v>
      </c>
      <c r="H258" s="3">
        <v>597987969</v>
      </c>
      <c r="I258" s="3">
        <v>565551229</v>
      </c>
      <c r="J258" s="3">
        <v>571432060</v>
      </c>
      <c r="K258" s="3">
        <v>531516746</v>
      </c>
      <c r="L258" s="3">
        <f>AVERAGE(Table16[[#This Row],[Control Resolving Time 1]:[Control Resolving Time 10]])</f>
        <v>562647046.39999998</v>
      </c>
      <c r="M258" s="3">
        <f>STDEV(Table16[[#This Row],[Control Resolving Time 1]:[Control Resolving Time 10]])</f>
        <v>27551742.855722982</v>
      </c>
      <c r="N258" s="3">
        <f>Table16[[#This Row],[Control Resolving Time Avg (ns)]]/1000000</f>
        <v>562.64704640000002</v>
      </c>
      <c r="O258" s="3">
        <f>Table16[[#This Row],[Control Resolving Time Sdev (ns)]]/1000000</f>
        <v>27.551742855722981</v>
      </c>
      <c r="P258" t="s">
        <v>308</v>
      </c>
      <c r="Q258" s="3">
        <v>557021676</v>
      </c>
      <c r="R258" s="3">
        <v>498752352</v>
      </c>
      <c r="S258" s="3">
        <v>488098658</v>
      </c>
      <c r="T258" s="3">
        <v>441221898</v>
      </c>
      <c r="U258" s="3">
        <v>425761497</v>
      </c>
      <c r="V258" s="3">
        <v>486886254</v>
      </c>
      <c r="W258" s="3">
        <v>472927241</v>
      </c>
      <c r="X258" s="3">
        <v>472600670</v>
      </c>
      <c r="Y258" s="3">
        <v>448222272</v>
      </c>
      <c r="Z258" s="3">
        <v>466390001</v>
      </c>
      <c r="AA258" s="3">
        <f>AVERAGE(Table16[[#This Row],[Refactored Resolving Time 1]:[Refactored Resolving Time 10]])</f>
        <v>475788251.89999998</v>
      </c>
      <c r="AB258" s="3">
        <f>STDEV(Table16[[#This Row],[Refactored Resolving Time 1]:[Refactored Resolving Time 10]])</f>
        <v>36461541.825603656</v>
      </c>
      <c r="AC258" s="3">
        <f>Table16[[#This Row],[Refactored Resolving Time Avg (ns)]]/1000000</f>
        <v>475.78825189999998</v>
      </c>
      <c r="AD258" s="3">
        <f>Table16[[#This Row],[Refactored Resolving Time Sdev (ns)]]/1000000</f>
        <v>36.461541825603653</v>
      </c>
      <c r="AE258" t="b">
        <f>IF(Table16[[#This Row],[Control Bundle]]=Table16[[#This Row],[Refactored Bundle]],TRUE,FALSE)</f>
        <v>1</v>
      </c>
      <c r="AF258">
        <f>IF(Table16[[#This Row],[Refactored Resolving Time Avg (ns)]]=-1,0,ROUND(LOG10(Table16[[#This Row],[Refactored Resolving Time Sdev (ns)]]/Table16[[#This Row],[Control Resolving Time Sdev (ns)]]),0))</f>
        <v>0</v>
      </c>
      <c r="AG258" t="b">
        <f>IF(Table16[[#This Row],[Same Sdev OoM?]]=0,TRUE,FALSE)</f>
        <v>1</v>
      </c>
      <c r="AH2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8" s="3">
        <f>Table16[[#This Row],[Control Resolving Time Avg (ms)]]-Table16[[#This Row],[Refactored Resolving Time Avg (ms)]]</f>
        <v>86.858794500000045</v>
      </c>
      <c r="AJ258" s="4">
        <f>Table16[[#This Row],[Absolute Diff?]]/Table16[[#This Row],[Control Resolving Time Avg (ms)]]</f>
        <v>0.15437527852630001</v>
      </c>
    </row>
    <row r="259" spans="1:36" x14ac:dyDescent="0.2">
      <c r="A259" t="s">
        <v>38</v>
      </c>
      <c r="B259" s="3">
        <v>607793346</v>
      </c>
      <c r="C259" s="3">
        <v>543986565</v>
      </c>
      <c r="D259" s="3">
        <v>576729478</v>
      </c>
      <c r="E259" s="3">
        <v>520402039</v>
      </c>
      <c r="F259" s="3">
        <v>553584298</v>
      </c>
      <c r="G259" s="3">
        <v>553008251</v>
      </c>
      <c r="H259" s="3">
        <v>597383594</v>
      </c>
      <c r="I259" s="3">
        <v>564804478</v>
      </c>
      <c r="J259" s="3">
        <v>570271956</v>
      </c>
      <c r="K259" s="3">
        <v>525630759</v>
      </c>
      <c r="L259" s="3">
        <f>AVERAGE(Table16[[#This Row],[Control Resolving Time 1]:[Control Resolving Time 10]])</f>
        <v>561359476.39999998</v>
      </c>
      <c r="M259" s="3">
        <f>STDEV(Table16[[#This Row],[Control Resolving Time 1]:[Control Resolving Time 10]])</f>
        <v>28220256.541645397</v>
      </c>
      <c r="N259" s="3">
        <f>Table16[[#This Row],[Control Resolving Time Avg (ns)]]/1000000</f>
        <v>561.35947639999995</v>
      </c>
      <c r="O259" s="3">
        <f>Table16[[#This Row],[Control Resolving Time Sdev (ns)]]/1000000</f>
        <v>28.220256541645398</v>
      </c>
      <c r="P259" t="s">
        <v>38</v>
      </c>
      <c r="Q259" s="3">
        <v>556435334</v>
      </c>
      <c r="R259" s="3">
        <v>495350696</v>
      </c>
      <c r="S259" s="3">
        <v>487265703</v>
      </c>
      <c r="T259" s="3">
        <v>440394390</v>
      </c>
      <c r="U259" s="3">
        <v>425041514</v>
      </c>
      <c r="V259" s="3">
        <v>487108792</v>
      </c>
      <c r="W259" s="3">
        <v>472388016</v>
      </c>
      <c r="X259" s="3">
        <v>471958278</v>
      </c>
      <c r="Y259" s="3">
        <v>447665890</v>
      </c>
      <c r="Z259" s="3">
        <v>465591765</v>
      </c>
      <c r="AA259" s="3">
        <f>AVERAGE(Table16[[#This Row],[Refactored Resolving Time 1]:[Refactored Resolving Time 10]])</f>
        <v>474920037.80000001</v>
      </c>
      <c r="AB259" s="3">
        <f>STDEV(Table16[[#This Row],[Refactored Resolving Time 1]:[Refactored Resolving Time 10]])</f>
        <v>36344054.046720274</v>
      </c>
      <c r="AC259" s="3">
        <f>Table16[[#This Row],[Refactored Resolving Time Avg (ns)]]/1000000</f>
        <v>474.92003779999999</v>
      </c>
      <c r="AD259" s="3">
        <f>Table16[[#This Row],[Refactored Resolving Time Sdev (ns)]]/1000000</f>
        <v>36.344054046720274</v>
      </c>
      <c r="AE259" t="b">
        <f>IF(Table16[[#This Row],[Control Bundle]]=Table16[[#This Row],[Refactored Bundle]],TRUE,FALSE)</f>
        <v>1</v>
      </c>
      <c r="AF259">
        <f>IF(Table16[[#This Row],[Refactored Resolving Time Avg (ns)]]=-1,0,ROUND(LOG10(Table16[[#This Row],[Refactored Resolving Time Sdev (ns)]]/Table16[[#This Row],[Control Resolving Time Sdev (ns)]]),0))</f>
        <v>0</v>
      </c>
      <c r="AG259" t="b">
        <f>IF(Table16[[#This Row],[Same Sdev OoM?]]=0,TRUE,FALSE)</f>
        <v>1</v>
      </c>
      <c r="AH2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59" s="3">
        <f>Table16[[#This Row],[Control Resolving Time Avg (ms)]]-Table16[[#This Row],[Refactored Resolving Time Avg (ms)]]</f>
        <v>86.43943859999996</v>
      </c>
      <c r="AJ259" s="4">
        <f>Table16[[#This Row],[Absolute Diff?]]/Table16[[#This Row],[Control Resolving Time Avg (ms)]]</f>
        <v>0.15398232725015412</v>
      </c>
    </row>
    <row r="260" spans="1:36" x14ac:dyDescent="0.2">
      <c r="A260" t="s">
        <v>204</v>
      </c>
      <c r="B260" s="3">
        <v>607110227</v>
      </c>
      <c r="C260" s="3">
        <v>543344802</v>
      </c>
      <c r="D260" s="3">
        <v>576048420</v>
      </c>
      <c r="E260" s="3">
        <v>519657167</v>
      </c>
      <c r="F260" s="3">
        <v>552833964</v>
      </c>
      <c r="G260" s="3">
        <v>552360605</v>
      </c>
      <c r="H260" s="3">
        <v>596824239</v>
      </c>
      <c r="I260" s="3">
        <v>564078564</v>
      </c>
      <c r="J260" s="3">
        <v>569618023</v>
      </c>
      <c r="K260" s="3">
        <v>524697580</v>
      </c>
      <c r="L260" s="3">
        <f>AVERAGE(Table16[[#This Row],[Control Resolving Time 1]:[Control Resolving Time 10]])</f>
        <v>560657359.10000002</v>
      </c>
      <c r="M260" s="3">
        <f>STDEV(Table16[[#This Row],[Control Resolving Time 1]:[Control Resolving Time 10]])</f>
        <v>28281683.848866176</v>
      </c>
      <c r="N260" s="3">
        <f>Table16[[#This Row],[Control Resolving Time Avg (ns)]]/1000000</f>
        <v>560.65735910000001</v>
      </c>
      <c r="O260" s="3">
        <f>Table16[[#This Row],[Control Resolving Time Sdev (ns)]]/1000000</f>
        <v>28.281683848866177</v>
      </c>
      <c r="P260" t="s">
        <v>204</v>
      </c>
      <c r="Q260" s="3">
        <v>556988492</v>
      </c>
      <c r="R260" s="3">
        <v>494422371</v>
      </c>
      <c r="S260" s="3">
        <v>486511752</v>
      </c>
      <c r="T260" s="3">
        <v>439729754</v>
      </c>
      <c r="U260" s="3">
        <v>424475818</v>
      </c>
      <c r="V260" s="3">
        <v>486432116</v>
      </c>
      <c r="W260" s="3">
        <v>471296155</v>
      </c>
      <c r="X260" s="3">
        <v>471297410</v>
      </c>
      <c r="Y260" s="3">
        <v>446912328</v>
      </c>
      <c r="Z260" s="3">
        <v>464745283</v>
      </c>
      <c r="AA260" s="3">
        <f>AVERAGE(Table16[[#This Row],[Refactored Resolving Time 1]:[Refactored Resolving Time 10]])</f>
        <v>474281147.89999998</v>
      </c>
      <c r="AB260" s="3">
        <f>STDEV(Table16[[#This Row],[Refactored Resolving Time 1]:[Refactored Resolving Time 10]])</f>
        <v>36629640.308115624</v>
      </c>
      <c r="AC260" s="3">
        <f>Table16[[#This Row],[Refactored Resolving Time Avg (ns)]]/1000000</f>
        <v>474.28114789999995</v>
      </c>
      <c r="AD260" s="3">
        <f>Table16[[#This Row],[Refactored Resolving Time Sdev (ns)]]/1000000</f>
        <v>36.629640308115626</v>
      </c>
      <c r="AE260" t="b">
        <f>IF(Table16[[#This Row],[Control Bundle]]=Table16[[#This Row],[Refactored Bundle]],TRUE,FALSE)</f>
        <v>1</v>
      </c>
      <c r="AF260">
        <f>IF(Table16[[#This Row],[Refactored Resolving Time Avg (ns)]]=-1,0,ROUND(LOG10(Table16[[#This Row],[Refactored Resolving Time Sdev (ns)]]/Table16[[#This Row],[Control Resolving Time Sdev (ns)]]),0))</f>
        <v>0</v>
      </c>
      <c r="AG260" t="b">
        <f>IF(Table16[[#This Row],[Same Sdev OoM?]]=0,TRUE,FALSE)</f>
        <v>1</v>
      </c>
      <c r="AH2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0" s="5">
        <f>Table16[[#This Row],[Control Resolving Time Avg (ms)]]-Table16[[#This Row],[Refactored Resolving Time Avg (ms)]]</f>
        <v>86.376211200000057</v>
      </c>
      <c r="AJ260" s="6">
        <f>Table16[[#This Row],[Absolute Diff?]]/Table16[[#This Row],[Control Resolving Time Avg (ms)]]</f>
        <v>0.15406238729953747</v>
      </c>
    </row>
    <row r="261" spans="1:36" x14ac:dyDescent="0.2">
      <c r="A261" t="s">
        <v>200</v>
      </c>
      <c r="B261" s="3">
        <v>606366193</v>
      </c>
      <c r="C261" s="3">
        <v>542743803</v>
      </c>
      <c r="D261" s="3">
        <v>575360354</v>
      </c>
      <c r="E261" s="3">
        <v>519019259</v>
      </c>
      <c r="F261" s="3">
        <v>552137526</v>
      </c>
      <c r="G261" s="3">
        <v>551735149</v>
      </c>
      <c r="H261" s="3">
        <v>596259318</v>
      </c>
      <c r="I261" s="3">
        <v>563391148</v>
      </c>
      <c r="J261" s="3">
        <v>568890839</v>
      </c>
      <c r="K261" s="3">
        <v>524033335</v>
      </c>
      <c r="L261" s="3">
        <f>AVERAGE(Table16[[#This Row],[Control Resolving Time 1]:[Control Resolving Time 10]])</f>
        <v>559993692.39999998</v>
      </c>
      <c r="M261" s="3">
        <f>STDEV(Table16[[#This Row],[Control Resolving Time 1]:[Control Resolving Time 10]])</f>
        <v>28268501.696832366</v>
      </c>
      <c r="N261" s="3">
        <f>Table16[[#This Row],[Control Resolving Time Avg (ns)]]/1000000</f>
        <v>559.99369239999999</v>
      </c>
      <c r="O261" s="3">
        <f>Table16[[#This Row],[Control Resolving Time Sdev (ns)]]/1000000</f>
        <v>28.268501696832367</v>
      </c>
      <c r="P261" t="s">
        <v>200</v>
      </c>
      <c r="Q261" s="3">
        <v>556500129</v>
      </c>
      <c r="R261" s="3">
        <v>492775873</v>
      </c>
      <c r="S261" s="3">
        <v>485841290</v>
      </c>
      <c r="T261" s="3">
        <v>439084432</v>
      </c>
      <c r="U261" s="3">
        <v>423915228</v>
      </c>
      <c r="V261" s="3">
        <v>485601100</v>
      </c>
      <c r="W261" s="3">
        <v>470526551</v>
      </c>
      <c r="X261" s="3">
        <v>470667497</v>
      </c>
      <c r="Y261" s="3">
        <v>446286160</v>
      </c>
      <c r="Z261" s="3">
        <v>464105110</v>
      </c>
      <c r="AA261" s="3">
        <f>AVERAGE(Table16[[#This Row],[Refactored Resolving Time 1]:[Refactored Resolving Time 10]])</f>
        <v>473530337</v>
      </c>
      <c r="AB261" s="3">
        <f>STDEV(Table16[[#This Row],[Refactored Resolving Time 1]:[Refactored Resolving Time 10]])</f>
        <v>36587973.135657109</v>
      </c>
      <c r="AC261" s="3">
        <f>Table16[[#This Row],[Refactored Resolving Time Avg (ns)]]/1000000</f>
        <v>473.53033699999997</v>
      </c>
      <c r="AD261" s="3">
        <f>Table16[[#This Row],[Refactored Resolving Time Sdev (ns)]]/1000000</f>
        <v>36.587973135657109</v>
      </c>
      <c r="AE261" t="b">
        <f>IF(Table16[[#This Row],[Control Bundle]]=Table16[[#This Row],[Refactored Bundle]],TRUE,FALSE)</f>
        <v>1</v>
      </c>
      <c r="AF261">
        <f>IF(Table16[[#This Row],[Refactored Resolving Time Avg (ns)]]=-1,0,ROUND(LOG10(Table16[[#This Row],[Refactored Resolving Time Sdev (ns)]]/Table16[[#This Row],[Control Resolving Time Sdev (ns)]]),0))</f>
        <v>0</v>
      </c>
      <c r="AG261" t="b">
        <f>IF(Table16[[#This Row],[Same Sdev OoM?]]=0,TRUE,FALSE)</f>
        <v>1</v>
      </c>
      <c r="AH2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1" s="5">
        <f>Table16[[#This Row],[Control Resolving Time Avg (ms)]]-Table16[[#This Row],[Refactored Resolving Time Avg (ms)]]</f>
        <v>86.463355400000012</v>
      </c>
      <c r="AJ261" s="6">
        <f>Table16[[#This Row],[Absolute Diff?]]/Table16[[#This Row],[Control Resolving Time Avg (ms)]]</f>
        <v>0.15440058803062334</v>
      </c>
    </row>
    <row r="262" spans="1:36" x14ac:dyDescent="0.2">
      <c r="A262" t="s">
        <v>340</v>
      </c>
      <c r="B262" s="3">
        <v>601179051</v>
      </c>
      <c r="C262" s="3">
        <v>542138713</v>
      </c>
      <c r="D262" s="3">
        <v>574670366</v>
      </c>
      <c r="E262" s="3">
        <v>518454272</v>
      </c>
      <c r="F262" s="3">
        <v>551503635</v>
      </c>
      <c r="G262" s="3">
        <v>550757654</v>
      </c>
      <c r="H262" s="3">
        <v>595622162</v>
      </c>
      <c r="I262" s="3">
        <v>562680648</v>
      </c>
      <c r="J262" s="3">
        <v>568121117</v>
      </c>
      <c r="K262" s="3">
        <v>523393570</v>
      </c>
      <c r="L262" s="3">
        <f>AVERAGE(Table16[[#This Row],[Control Resolving Time 1]:[Control Resolving Time 10]])</f>
        <v>558852118.79999995</v>
      </c>
      <c r="M262" s="3">
        <f>STDEV(Table16[[#This Row],[Control Resolving Time 1]:[Control Resolving Time 10]])</f>
        <v>27452074.180715285</v>
      </c>
      <c r="N262" s="3">
        <f>Table16[[#This Row],[Control Resolving Time Avg (ns)]]/1000000</f>
        <v>558.85211879999997</v>
      </c>
      <c r="O262" s="3">
        <f>Table16[[#This Row],[Control Resolving Time Sdev (ns)]]/1000000</f>
        <v>27.452074180715286</v>
      </c>
      <c r="P262" t="s">
        <v>340</v>
      </c>
      <c r="Q262" s="3">
        <v>555983424</v>
      </c>
      <c r="R262" s="3">
        <v>492006487</v>
      </c>
      <c r="S262" s="3">
        <v>485117837</v>
      </c>
      <c r="T262" s="3">
        <v>438442256</v>
      </c>
      <c r="U262" s="3">
        <v>423376398</v>
      </c>
      <c r="V262" s="3">
        <v>485012864</v>
      </c>
      <c r="W262" s="3">
        <v>469848272</v>
      </c>
      <c r="X262" s="3">
        <v>470011405</v>
      </c>
      <c r="Y262" s="3">
        <v>445718637</v>
      </c>
      <c r="Z262" s="3">
        <v>463324406</v>
      </c>
      <c r="AA262" s="3">
        <f>AVERAGE(Table16[[#This Row],[Refactored Resolving Time 1]:[Refactored Resolving Time 10]])</f>
        <v>472884198.60000002</v>
      </c>
      <c r="AB262" s="3">
        <f>STDEV(Table16[[#This Row],[Refactored Resolving Time 1]:[Refactored Resolving Time 10]])</f>
        <v>36593876.998326957</v>
      </c>
      <c r="AC262" s="3">
        <f>Table16[[#This Row],[Refactored Resolving Time Avg (ns)]]/1000000</f>
        <v>472.88419860000005</v>
      </c>
      <c r="AD262" s="3">
        <f>Table16[[#This Row],[Refactored Resolving Time Sdev (ns)]]/1000000</f>
        <v>36.593876998326955</v>
      </c>
      <c r="AE262" t="b">
        <f>IF(Table16[[#This Row],[Control Bundle]]=Table16[[#This Row],[Refactored Bundle]],TRUE,FALSE)</f>
        <v>1</v>
      </c>
      <c r="AF262">
        <f>IF(Table16[[#This Row],[Refactored Resolving Time Avg (ns)]]=-1,0,ROUND(LOG10(Table16[[#This Row],[Refactored Resolving Time Sdev (ns)]]/Table16[[#This Row],[Control Resolving Time Sdev (ns)]]),0))</f>
        <v>0</v>
      </c>
      <c r="AG262" t="b">
        <f>IF(Table16[[#This Row],[Same Sdev OoM?]]=0,TRUE,FALSE)</f>
        <v>1</v>
      </c>
      <c r="AH2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2" s="5">
        <f>Table16[[#This Row],[Control Resolving Time Avg (ms)]]-Table16[[#This Row],[Refactored Resolving Time Avg (ms)]]</f>
        <v>85.967920199999924</v>
      </c>
      <c r="AJ262" s="6">
        <f>Table16[[#This Row],[Absolute Diff?]]/Table16[[#This Row],[Control Resolving Time Avg (ms)]]</f>
        <v>0.15382946097546393</v>
      </c>
    </row>
    <row r="263" spans="1:36" x14ac:dyDescent="0.2">
      <c r="A263" t="s">
        <v>197</v>
      </c>
      <c r="B263" s="3">
        <v>599841063</v>
      </c>
      <c r="C263" s="3">
        <v>541563028</v>
      </c>
      <c r="D263" s="3">
        <v>573736582</v>
      </c>
      <c r="E263" s="3">
        <v>517862867</v>
      </c>
      <c r="F263" s="3">
        <v>550944013</v>
      </c>
      <c r="G263" s="3">
        <v>550049753</v>
      </c>
      <c r="H263" s="3">
        <v>595016538</v>
      </c>
      <c r="I263" s="3">
        <v>561943804</v>
      </c>
      <c r="J263" s="3">
        <v>567423679</v>
      </c>
      <c r="K263" s="3">
        <v>522740543</v>
      </c>
      <c r="L263" s="3">
        <f>AVERAGE(Table16[[#This Row],[Control Resolving Time 1]:[Control Resolving Time 10]])</f>
        <v>558112187</v>
      </c>
      <c r="M263" s="3">
        <f>STDEV(Table16[[#This Row],[Control Resolving Time 1]:[Control Resolving Time 10]])</f>
        <v>27305185.282901864</v>
      </c>
      <c r="N263" s="3">
        <f>Table16[[#This Row],[Control Resolving Time Avg (ns)]]/1000000</f>
        <v>558.11218699999995</v>
      </c>
      <c r="O263" s="3">
        <f>Table16[[#This Row],[Control Resolving Time Sdev (ns)]]/1000000</f>
        <v>27.305185282901864</v>
      </c>
      <c r="P263" t="s">
        <v>197</v>
      </c>
      <c r="Q263" s="3">
        <v>555367562</v>
      </c>
      <c r="R263" s="3">
        <v>491373338</v>
      </c>
      <c r="S263" s="3">
        <v>484497283</v>
      </c>
      <c r="T263" s="3">
        <v>437274414</v>
      </c>
      <c r="U263" s="3">
        <v>422440563</v>
      </c>
      <c r="V263" s="3">
        <v>484125221</v>
      </c>
      <c r="W263" s="3">
        <v>469097496</v>
      </c>
      <c r="X263" s="3">
        <v>469297371</v>
      </c>
      <c r="Y263" s="3">
        <v>445203287</v>
      </c>
      <c r="Z263" s="3">
        <v>462518840</v>
      </c>
      <c r="AA263" s="3">
        <f>AVERAGE(Table16[[#This Row],[Refactored Resolving Time 1]:[Refactored Resolving Time 10]])</f>
        <v>472119537.5</v>
      </c>
      <c r="AB263" s="3">
        <f>STDEV(Table16[[#This Row],[Refactored Resolving Time 1]:[Refactored Resolving Time 10]])</f>
        <v>36688214.680466451</v>
      </c>
      <c r="AC263" s="3">
        <f>Table16[[#This Row],[Refactored Resolving Time Avg (ns)]]/1000000</f>
        <v>472.11953749999998</v>
      </c>
      <c r="AD263" s="3">
        <f>Table16[[#This Row],[Refactored Resolving Time Sdev (ns)]]/1000000</f>
        <v>36.688214680466452</v>
      </c>
      <c r="AE263" t="b">
        <f>IF(Table16[[#This Row],[Control Bundle]]=Table16[[#This Row],[Refactored Bundle]],TRUE,FALSE)</f>
        <v>1</v>
      </c>
      <c r="AF263">
        <f>IF(Table16[[#This Row],[Refactored Resolving Time Avg (ns)]]=-1,0,ROUND(LOG10(Table16[[#This Row],[Refactored Resolving Time Sdev (ns)]]/Table16[[#This Row],[Control Resolving Time Sdev (ns)]]),0))</f>
        <v>0</v>
      </c>
      <c r="AG263" t="b">
        <f>IF(Table16[[#This Row],[Same Sdev OoM?]]=0,TRUE,FALSE)</f>
        <v>1</v>
      </c>
      <c r="AH2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3" s="3">
        <f>Table16[[#This Row],[Control Resolving Time Avg (ms)]]-Table16[[#This Row],[Refactored Resolving Time Avg (ms)]]</f>
        <v>85.99264949999997</v>
      </c>
      <c r="AJ263" s="4">
        <f>Table16[[#This Row],[Absolute Diff?]]/Table16[[#This Row],[Control Resolving Time Avg (ms)]]</f>
        <v>0.15407771323223224</v>
      </c>
    </row>
    <row r="264" spans="1:36" x14ac:dyDescent="0.2">
      <c r="A264" t="s">
        <v>183</v>
      </c>
      <c r="B264" s="3">
        <v>599191255</v>
      </c>
      <c r="C264" s="3">
        <v>540905798</v>
      </c>
      <c r="D264" s="3">
        <v>573055139</v>
      </c>
      <c r="E264" s="3">
        <v>517307635</v>
      </c>
      <c r="F264" s="3">
        <v>550336116</v>
      </c>
      <c r="G264" s="3">
        <v>549334420</v>
      </c>
      <c r="H264" s="3">
        <v>594404671</v>
      </c>
      <c r="I264" s="3">
        <v>561274760</v>
      </c>
      <c r="J264" s="3">
        <v>561107064</v>
      </c>
      <c r="K264" s="3">
        <v>522135241</v>
      </c>
      <c r="L264" s="3">
        <f>AVERAGE(Table16[[#This Row],[Control Resolving Time 1]:[Control Resolving Time 10]])</f>
        <v>556905209.89999998</v>
      </c>
      <c r="M264" s="3">
        <f>STDEV(Table16[[#This Row],[Control Resolving Time 1]:[Control Resolving Time 10]])</f>
        <v>27131895.251959391</v>
      </c>
      <c r="N264" s="3">
        <f>Table16[[#This Row],[Control Resolving Time Avg (ns)]]/1000000</f>
        <v>556.90520989999993</v>
      </c>
      <c r="O264" s="3">
        <f>Table16[[#This Row],[Control Resolving Time Sdev (ns)]]/1000000</f>
        <v>27.131895251959392</v>
      </c>
      <c r="P264" t="s">
        <v>183</v>
      </c>
      <c r="Q264" s="3">
        <v>554738282</v>
      </c>
      <c r="R264" s="3">
        <v>490786664</v>
      </c>
      <c r="S264" s="3">
        <v>483812511</v>
      </c>
      <c r="T264" s="3">
        <v>436560081</v>
      </c>
      <c r="U264" s="3">
        <v>421727958</v>
      </c>
      <c r="V264" s="3">
        <v>481010873</v>
      </c>
      <c r="W264" s="3">
        <v>468486660</v>
      </c>
      <c r="X264" s="3">
        <v>468558777</v>
      </c>
      <c r="Y264" s="3">
        <v>444475784</v>
      </c>
      <c r="Z264" s="3">
        <v>461814195</v>
      </c>
      <c r="AA264" s="3">
        <f>AVERAGE(Table16[[#This Row],[Refactored Resolving Time 1]:[Refactored Resolving Time 10]])</f>
        <v>471197178.5</v>
      </c>
      <c r="AB264" s="3">
        <f>STDEV(Table16[[#This Row],[Refactored Resolving Time 1]:[Refactored Resolving Time 10]])</f>
        <v>36638827.016764268</v>
      </c>
      <c r="AC264" s="3">
        <f>Table16[[#This Row],[Refactored Resolving Time Avg (ns)]]/1000000</f>
        <v>471.19717850000001</v>
      </c>
      <c r="AD264" s="3">
        <f>Table16[[#This Row],[Refactored Resolving Time Sdev (ns)]]/1000000</f>
        <v>36.638827016764267</v>
      </c>
      <c r="AE264" t="b">
        <f>IF(Table16[[#This Row],[Control Bundle]]=Table16[[#This Row],[Refactored Bundle]],TRUE,FALSE)</f>
        <v>1</v>
      </c>
      <c r="AF264">
        <f>IF(Table16[[#This Row],[Refactored Resolving Time Avg (ns)]]=-1,0,ROUND(LOG10(Table16[[#This Row],[Refactored Resolving Time Sdev (ns)]]/Table16[[#This Row],[Control Resolving Time Sdev (ns)]]),0))</f>
        <v>0</v>
      </c>
      <c r="AG264" t="b">
        <f>IF(Table16[[#This Row],[Same Sdev OoM?]]=0,TRUE,FALSE)</f>
        <v>1</v>
      </c>
      <c r="AH2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4" s="3">
        <f>Table16[[#This Row],[Control Resolving Time Avg (ms)]]-Table16[[#This Row],[Refactored Resolving Time Avg (ms)]]</f>
        <v>85.708031399999925</v>
      </c>
      <c r="AJ264" s="4">
        <f>Table16[[#This Row],[Absolute Diff?]]/Table16[[#This Row],[Control Resolving Time Avg (ms)]]</f>
        <v>0.15390057387933218</v>
      </c>
    </row>
    <row r="265" spans="1:36" x14ac:dyDescent="0.2">
      <c r="A265" t="s">
        <v>247</v>
      </c>
      <c r="B265" s="3">
        <v>598590503</v>
      </c>
      <c r="C265" s="3">
        <v>540281446</v>
      </c>
      <c r="D265" s="3">
        <v>572380268</v>
      </c>
      <c r="E265" s="3">
        <v>516675925</v>
      </c>
      <c r="F265" s="3">
        <v>549729481</v>
      </c>
      <c r="G265" s="3">
        <v>548630103</v>
      </c>
      <c r="H265" s="3">
        <v>593841055</v>
      </c>
      <c r="I265" s="3">
        <v>560617632</v>
      </c>
      <c r="J265" s="3">
        <v>560322749</v>
      </c>
      <c r="K265" s="3">
        <v>521359782</v>
      </c>
      <c r="L265" s="3">
        <f>AVERAGE(Table16[[#This Row],[Control Resolving Time 1]:[Control Resolving Time 10]])</f>
        <v>556242894.39999998</v>
      </c>
      <c r="M265" s="3">
        <f>STDEV(Table16[[#This Row],[Control Resolving Time 1]:[Control Resolving Time 10]])</f>
        <v>27163422.268907469</v>
      </c>
      <c r="N265" s="3">
        <f>Table16[[#This Row],[Control Resolving Time Avg (ns)]]/1000000</f>
        <v>556.24289439999995</v>
      </c>
      <c r="O265" s="3">
        <f>Table16[[#This Row],[Control Resolving Time Sdev (ns)]]/1000000</f>
        <v>27.163422268907468</v>
      </c>
      <c r="P265" t="s">
        <v>247</v>
      </c>
      <c r="Q265" s="3">
        <v>557962257</v>
      </c>
      <c r="R265" s="3">
        <v>490160578</v>
      </c>
      <c r="S265" s="3">
        <v>482765702</v>
      </c>
      <c r="T265" s="3">
        <v>435883547</v>
      </c>
      <c r="U265" s="3">
        <v>420852340</v>
      </c>
      <c r="V265" s="3">
        <v>477046790</v>
      </c>
      <c r="W265" s="3">
        <v>467888303</v>
      </c>
      <c r="X265" s="3">
        <v>467969162</v>
      </c>
      <c r="Y265" s="3">
        <v>443811463</v>
      </c>
      <c r="Z265" s="3">
        <v>461139276</v>
      </c>
      <c r="AA265" s="3">
        <f>AVERAGE(Table16[[#This Row],[Refactored Resolving Time 1]:[Refactored Resolving Time 10]])</f>
        <v>470547941.80000001</v>
      </c>
      <c r="AB265" s="3">
        <f>STDEV(Table16[[#This Row],[Refactored Resolving Time 1]:[Refactored Resolving Time 10]])</f>
        <v>37573314.810302049</v>
      </c>
      <c r="AC265" s="3">
        <f>Table16[[#This Row],[Refactored Resolving Time Avg (ns)]]/1000000</f>
        <v>470.54794179999999</v>
      </c>
      <c r="AD265" s="3">
        <f>Table16[[#This Row],[Refactored Resolving Time Sdev (ns)]]/1000000</f>
        <v>37.573314810302051</v>
      </c>
      <c r="AE265" t="b">
        <f>IF(Table16[[#This Row],[Control Bundle]]=Table16[[#This Row],[Refactored Bundle]],TRUE,FALSE)</f>
        <v>1</v>
      </c>
      <c r="AF265">
        <f>IF(Table16[[#This Row],[Refactored Resolving Time Avg (ns)]]=-1,0,ROUND(LOG10(Table16[[#This Row],[Refactored Resolving Time Sdev (ns)]]/Table16[[#This Row],[Control Resolving Time Sdev (ns)]]),0))</f>
        <v>0</v>
      </c>
      <c r="AG265" t="b">
        <f>IF(Table16[[#This Row],[Same Sdev OoM?]]=0,TRUE,FALSE)</f>
        <v>1</v>
      </c>
      <c r="AH2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5" s="3">
        <f>Table16[[#This Row],[Control Resolving Time Avg (ms)]]-Table16[[#This Row],[Refactored Resolving Time Avg (ms)]]</f>
        <v>85.694952599999965</v>
      </c>
      <c r="AJ265" s="4">
        <f>Table16[[#This Row],[Absolute Diff?]]/Table16[[#This Row],[Control Resolving Time Avg (ms)]]</f>
        <v>0.15406030973651566</v>
      </c>
    </row>
    <row r="266" spans="1:36" x14ac:dyDescent="0.2">
      <c r="A266" t="s">
        <v>211</v>
      </c>
      <c r="B266" s="3">
        <v>597980367</v>
      </c>
      <c r="C266" s="3">
        <v>539671595</v>
      </c>
      <c r="D266" s="3">
        <v>571806193</v>
      </c>
      <c r="E266" s="3">
        <v>516176614</v>
      </c>
      <c r="F266" s="3">
        <v>549094144</v>
      </c>
      <c r="G266" s="3">
        <v>548006763</v>
      </c>
      <c r="H266" s="3">
        <v>593314144</v>
      </c>
      <c r="I266" s="3">
        <v>559915662</v>
      </c>
      <c r="J266" s="3">
        <v>559623042</v>
      </c>
      <c r="K266" s="3">
        <v>520720268</v>
      </c>
      <c r="L266" s="3">
        <f>AVERAGE(Table16[[#This Row],[Control Resolving Time 1]:[Control Resolving Time 10]])</f>
        <v>555630879.20000005</v>
      </c>
      <c r="M266" s="3">
        <f>STDEV(Table16[[#This Row],[Control Resolving Time 1]:[Control Resolving Time 10]])</f>
        <v>27162862.086996049</v>
      </c>
      <c r="N266" s="3">
        <f>Table16[[#This Row],[Control Resolving Time Avg (ns)]]/1000000</f>
        <v>555.63087920000009</v>
      </c>
      <c r="O266" s="3">
        <f>Table16[[#This Row],[Control Resolving Time Sdev (ns)]]/1000000</f>
        <v>27.16286208699605</v>
      </c>
      <c r="P266" t="s">
        <v>211</v>
      </c>
      <c r="Q266" s="3">
        <v>557347271</v>
      </c>
      <c r="R266" s="3">
        <v>489556422</v>
      </c>
      <c r="S266" s="3">
        <v>483593703</v>
      </c>
      <c r="T266" s="3">
        <v>435079401</v>
      </c>
      <c r="U266" s="3">
        <v>420059499</v>
      </c>
      <c r="V266" s="3">
        <v>476375217</v>
      </c>
      <c r="W266" s="3">
        <v>467234204</v>
      </c>
      <c r="X266" s="3">
        <v>467427608</v>
      </c>
      <c r="Y266" s="3">
        <v>443195655</v>
      </c>
      <c r="Z266" s="3">
        <v>460464812</v>
      </c>
      <c r="AA266" s="3">
        <f>AVERAGE(Table16[[#This Row],[Refactored Resolving Time 1]:[Refactored Resolving Time 10]])</f>
        <v>470033379.19999999</v>
      </c>
      <c r="AB266" s="3">
        <f>STDEV(Table16[[#This Row],[Refactored Resolving Time 1]:[Refactored Resolving Time 10]])</f>
        <v>37674898.551464595</v>
      </c>
      <c r="AC266" s="3">
        <f>Table16[[#This Row],[Refactored Resolving Time Avg (ns)]]/1000000</f>
        <v>470.03337920000001</v>
      </c>
      <c r="AD266" s="3">
        <f>Table16[[#This Row],[Refactored Resolving Time Sdev (ns)]]/1000000</f>
        <v>37.674898551464594</v>
      </c>
      <c r="AE266" t="b">
        <f>IF(Table16[[#This Row],[Control Bundle]]=Table16[[#This Row],[Refactored Bundle]],TRUE,FALSE)</f>
        <v>1</v>
      </c>
      <c r="AF266">
        <f>IF(Table16[[#This Row],[Refactored Resolving Time Avg (ns)]]=-1,0,ROUND(LOG10(Table16[[#This Row],[Refactored Resolving Time Sdev (ns)]]/Table16[[#This Row],[Control Resolving Time Sdev (ns)]]),0))</f>
        <v>0</v>
      </c>
      <c r="AG266" t="b">
        <f>IF(Table16[[#This Row],[Same Sdev OoM?]]=0,TRUE,FALSE)</f>
        <v>1</v>
      </c>
      <c r="AH2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6" s="5">
        <f>Table16[[#This Row],[Control Resolving Time Avg (ms)]]-Table16[[#This Row],[Refactored Resolving Time Avg (ms)]]</f>
        <v>85.597500000000082</v>
      </c>
      <c r="AJ266" s="6">
        <f>Table16[[#This Row],[Absolute Diff?]]/Table16[[#This Row],[Control Resolving Time Avg (ms)]]</f>
        <v>0.15405461288120587</v>
      </c>
    </row>
    <row r="267" spans="1:36" x14ac:dyDescent="0.2">
      <c r="A267" t="s">
        <v>107</v>
      </c>
      <c r="B267" s="3">
        <v>597496745</v>
      </c>
      <c r="C267" s="3">
        <v>538967747</v>
      </c>
      <c r="D267" s="3">
        <v>571213614</v>
      </c>
      <c r="E267" s="3">
        <v>515671696</v>
      </c>
      <c r="F267" s="3">
        <v>548510352</v>
      </c>
      <c r="G267" s="3">
        <v>547382985</v>
      </c>
      <c r="H267" s="3">
        <v>592767535</v>
      </c>
      <c r="I267" s="3">
        <v>559255167</v>
      </c>
      <c r="J267" s="3">
        <v>558989942</v>
      </c>
      <c r="K267" s="3">
        <v>520084123</v>
      </c>
      <c r="L267" s="3">
        <f>AVERAGE(Table16[[#This Row],[Control Resolving Time 1]:[Control Resolving Time 10]])</f>
        <v>555033990.60000002</v>
      </c>
      <c r="M267" s="3">
        <f>STDEV(Table16[[#This Row],[Control Resolving Time 1]:[Control Resolving Time 10]])</f>
        <v>27187123.977252126</v>
      </c>
      <c r="N267" s="3">
        <f>Table16[[#This Row],[Control Resolving Time Avg (ns)]]/1000000</f>
        <v>555.03399060000004</v>
      </c>
      <c r="O267" s="3">
        <f>Table16[[#This Row],[Control Resolving Time Sdev (ns)]]/1000000</f>
        <v>27.187123977252124</v>
      </c>
      <c r="P267" t="s">
        <v>107</v>
      </c>
      <c r="Q267" s="3">
        <v>557251235</v>
      </c>
      <c r="R267" s="3">
        <v>488642983</v>
      </c>
      <c r="S267" s="3">
        <v>482947368</v>
      </c>
      <c r="T267" s="3">
        <v>434458268</v>
      </c>
      <c r="U267" s="3">
        <v>419160426</v>
      </c>
      <c r="V267" s="3">
        <v>475522853</v>
      </c>
      <c r="W267" s="3">
        <v>466610866</v>
      </c>
      <c r="X267" s="3">
        <v>466880870</v>
      </c>
      <c r="Y267" s="3">
        <v>442577943</v>
      </c>
      <c r="Z267" s="3">
        <v>459314989</v>
      </c>
      <c r="AA267" s="3">
        <f>AVERAGE(Table16[[#This Row],[Refactored Resolving Time 1]:[Refactored Resolving Time 10]])</f>
        <v>469336780.10000002</v>
      </c>
      <c r="AB267" s="3">
        <f>STDEV(Table16[[#This Row],[Refactored Resolving Time 1]:[Refactored Resolving Time 10]])</f>
        <v>37843695.101859458</v>
      </c>
      <c r="AC267" s="3">
        <f>Table16[[#This Row],[Refactored Resolving Time Avg (ns)]]/1000000</f>
        <v>469.3367801</v>
      </c>
      <c r="AD267" s="3">
        <f>Table16[[#This Row],[Refactored Resolving Time Sdev (ns)]]/1000000</f>
        <v>37.84369510185946</v>
      </c>
      <c r="AE267" t="b">
        <f>IF(Table16[[#This Row],[Control Bundle]]=Table16[[#This Row],[Refactored Bundle]],TRUE,FALSE)</f>
        <v>1</v>
      </c>
      <c r="AF267">
        <f>IF(Table16[[#This Row],[Refactored Resolving Time Avg (ns)]]=-1,0,ROUND(LOG10(Table16[[#This Row],[Refactored Resolving Time Sdev (ns)]]/Table16[[#This Row],[Control Resolving Time Sdev (ns)]]),0))</f>
        <v>0</v>
      </c>
      <c r="AG267" t="b">
        <f>IF(Table16[[#This Row],[Same Sdev OoM?]]=0,TRUE,FALSE)</f>
        <v>1</v>
      </c>
      <c r="AH2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7" s="5">
        <f>Table16[[#This Row],[Control Resolving Time Avg (ms)]]-Table16[[#This Row],[Refactored Resolving Time Avg (ms)]]</f>
        <v>85.69721050000004</v>
      </c>
      <c r="AJ267" s="6">
        <f>Table16[[#This Row],[Absolute Diff?]]/Table16[[#This Row],[Control Resolving Time Avg (ms)]]</f>
        <v>0.15439993216876696</v>
      </c>
    </row>
    <row r="268" spans="1:36" x14ac:dyDescent="0.2">
      <c r="A268" t="s">
        <v>297</v>
      </c>
      <c r="B268" s="3">
        <v>597071983</v>
      </c>
      <c r="C268" s="3">
        <v>538271338</v>
      </c>
      <c r="D268" s="3">
        <v>570633969</v>
      </c>
      <c r="E268" s="3">
        <v>515163424</v>
      </c>
      <c r="F268" s="3">
        <v>547935382</v>
      </c>
      <c r="G268" s="3">
        <v>546754672</v>
      </c>
      <c r="H268" s="3">
        <v>592218785</v>
      </c>
      <c r="I268" s="3">
        <v>558572152</v>
      </c>
      <c r="J268" s="3">
        <v>558195142</v>
      </c>
      <c r="K268" s="3">
        <v>519508675</v>
      </c>
      <c r="L268" s="3">
        <f>AVERAGE(Table16[[#This Row],[Control Resolving Time 1]:[Control Resolving Time 10]])</f>
        <v>554432552.20000005</v>
      </c>
      <c r="M268" s="3">
        <f>STDEV(Table16[[#This Row],[Control Resolving Time 1]:[Control Resolving Time 10]])</f>
        <v>27210678.583270796</v>
      </c>
      <c r="N268" s="3">
        <f>Table16[[#This Row],[Control Resolving Time Avg (ns)]]/1000000</f>
        <v>554.43255220000003</v>
      </c>
      <c r="O268" s="3">
        <f>Table16[[#This Row],[Control Resolving Time Sdev (ns)]]/1000000</f>
        <v>27.210678583270795</v>
      </c>
      <c r="P268" t="s">
        <v>297</v>
      </c>
      <c r="Q268" s="3">
        <v>556741057</v>
      </c>
      <c r="R268" s="3">
        <v>487890110</v>
      </c>
      <c r="S268" s="3">
        <v>482319380</v>
      </c>
      <c r="T268" s="3">
        <v>433797781</v>
      </c>
      <c r="U268" s="3">
        <v>418679118</v>
      </c>
      <c r="V268" s="3">
        <v>474544315</v>
      </c>
      <c r="W268" s="3">
        <v>466030576</v>
      </c>
      <c r="X268" s="3">
        <v>466284780</v>
      </c>
      <c r="Y268" s="3">
        <v>441981466</v>
      </c>
      <c r="Z268" s="3">
        <v>458680446</v>
      </c>
      <c r="AA268" s="3">
        <f>AVERAGE(Table16[[#This Row],[Refactored Resolving Time 1]:[Refactored Resolving Time 10]])</f>
        <v>468694902.89999998</v>
      </c>
      <c r="AB268" s="3">
        <f>STDEV(Table16[[#This Row],[Refactored Resolving Time 1]:[Refactored Resolving Time 10]])</f>
        <v>37839743.171959676</v>
      </c>
      <c r="AC268" s="3">
        <f>Table16[[#This Row],[Refactored Resolving Time Avg (ns)]]/1000000</f>
        <v>468.69490289999999</v>
      </c>
      <c r="AD268" s="3">
        <f>Table16[[#This Row],[Refactored Resolving Time Sdev (ns)]]/1000000</f>
        <v>37.839743171959675</v>
      </c>
      <c r="AE268" t="b">
        <f>IF(Table16[[#This Row],[Control Bundle]]=Table16[[#This Row],[Refactored Bundle]],TRUE,FALSE)</f>
        <v>1</v>
      </c>
      <c r="AF268">
        <f>IF(Table16[[#This Row],[Refactored Resolving Time Avg (ns)]]=-1,0,ROUND(LOG10(Table16[[#This Row],[Refactored Resolving Time Sdev (ns)]]/Table16[[#This Row],[Control Resolving Time Sdev (ns)]]),0))</f>
        <v>0</v>
      </c>
      <c r="AG268" t="b">
        <f>IF(Table16[[#This Row],[Same Sdev OoM?]]=0,TRUE,FALSE)</f>
        <v>1</v>
      </c>
      <c r="AH2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8" s="5">
        <f>Table16[[#This Row],[Control Resolving Time Avg (ms)]]-Table16[[#This Row],[Refactored Resolving Time Avg (ms)]]</f>
        <v>85.737649300000044</v>
      </c>
      <c r="AJ268" s="6">
        <f>Table16[[#This Row],[Absolute Diff?]]/Table16[[#This Row],[Control Resolving Time Avg (ms)]]</f>
        <v>0.15464035969711959</v>
      </c>
    </row>
    <row r="269" spans="1:36" x14ac:dyDescent="0.2">
      <c r="A269" t="s">
        <v>295</v>
      </c>
      <c r="B269" s="3">
        <v>596001173</v>
      </c>
      <c r="C269" s="3">
        <v>536631001</v>
      </c>
      <c r="D269" s="3">
        <v>568801433</v>
      </c>
      <c r="E269" s="3">
        <v>513575974</v>
      </c>
      <c r="F269" s="3">
        <v>546320928</v>
      </c>
      <c r="G269" s="3">
        <v>545027963</v>
      </c>
      <c r="H269" s="3">
        <v>590571634</v>
      </c>
      <c r="I269" s="3">
        <v>556689545</v>
      </c>
      <c r="J269" s="3">
        <v>556566546</v>
      </c>
      <c r="K269" s="3">
        <v>517921873</v>
      </c>
      <c r="L269" s="3">
        <f>AVERAGE(Table16[[#This Row],[Control Resolving Time 1]:[Control Resolving Time 10]])</f>
        <v>552810807</v>
      </c>
      <c r="M269" s="3">
        <f>STDEV(Table16[[#This Row],[Control Resolving Time 1]:[Control Resolving Time 10]])</f>
        <v>27278858.772303231</v>
      </c>
      <c r="N269" s="3">
        <f>Table16[[#This Row],[Control Resolving Time Avg (ns)]]/1000000</f>
        <v>552.81080699999995</v>
      </c>
      <c r="O269" s="3">
        <f>Table16[[#This Row],[Control Resolving Time Sdev (ns)]]/1000000</f>
        <v>27.278858772303231</v>
      </c>
      <c r="P269" t="s">
        <v>295</v>
      </c>
      <c r="Q269" s="3">
        <v>555575725</v>
      </c>
      <c r="R269" s="3">
        <v>486122803</v>
      </c>
      <c r="S269" s="3">
        <v>481250587</v>
      </c>
      <c r="T269" s="3">
        <v>432327510</v>
      </c>
      <c r="U269" s="3">
        <v>417524509</v>
      </c>
      <c r="V269" s="3">
        <v>473112555</v>
      </c>
      <c r="W269" s="3">
        <v>464593138</v>
      </c>
      <c r="X269" s="3">
        <v>461824094</v>
      </c>
      <c r="Y269" s="3">
        <v>440417250</v>
      </c>
      <c r="Z269" s="3">
        <v>457094040</v>
      </c>
      <c r="AA269" s="3">
        <f>AVERAGE(Table16[[#This Row],[Refactored Resolving Time 1]:[Refactored Resolving Time 10]])</f>
        <v>466984221.10000002</v>
      </c>
      <c r="AB269" s="3">
        <f>STDEV(Table16[[#This Row],[Refactored Resolving Time 1]:[Refactored Resolving Time 10]])</f>
        <v>37916780.400959581</v>
      </c>
      <c r="AC269" s="3">
        <f>Table16[[#This Row],[Refactored Resolving Time Avg (ns)]]/1000000</f>
        <v>466.98422110000001</v>
      </c>
      <c r="AD269" s="3">
        <f>Table16[[#This Row],[Refactored Resolving Time Sdev (ns)]]/1000000</f>
        <v>37.916780400959581</v>
      </c>
      <c r="AE269" t="b">
        <f>IF(Table16[[#This Row],[Control Bundle]]=Table16[[#This Row],[Refactored Bundle]],TRUE,FALSE)</f>
        <v>1</v>
      </c>
      <c r="AF269">
        <f>IF(Table16[[#This Row],[Refactored Resolving Time Avg (ns)]]=-1,0,ROUND(LOG10(Table16[[#This Row],[Refactored Resolving Time Sdev (ns)]]/Table16[[#This Row],[Control Resolving Time Sdev (ns)]]),0))</f>
        <v>0</v>
      </c>
      <c r="AG269" t="b">
        <f>IF(Table16[[#This Row],[Same Sdev OoM?]]=0,TRUE,FALSE)</f>
        <v>1</v>
      </c>
      <c r="AH2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69" s="3">
        <f>Table16[[#This Row],[Control Resolving Time Avg (ms)]]-Table16[[#This Row],[Refactored Resolving Time Avg (ms)]]</f>
        <v>85.826585899999941</v>
      </c>
      <c r="AJ269" s="4">
        <f>Table16[[#This Row],[Absolute Diff?]]/Table16[[#This Row],[Control Resolving Time Avg (ms)]]</f>
        <v>0.15525489880663629</v>
      </c>
    </row>
    <row r="270" spans="1:36" x14ac:dyDescent="0.2">
      <c r="A270" t="s">
        <v>39</v>
      </c>
      <c r="B270" s="3">
        <v>594050441</v>
      </c>
      <c r="C270" s="3">
        <v>533723181</v>
      </c>
      <c r="D270" s="3">
        <v>565844741</v>
      </c>
      <c r="E270" s="3">
        <v>510762718</v>
      </c>
      <c r="F270" s="3">
        <v>539024843</v>
      </c>
      <c r="G270" s="3">
        <v>542237357</v>
      </c>
      <c r="H270" s="3">
        <v>587349397</v>
      </c>
      <c r="I270" s="3">
        <v>553954928</v>
      </c>
      <c r="J270" s="3">
        <v>553923703</v>
      </c>
      <c r="K270" s="3">
        <v>514294665</v>
      </c>
      <c r="L270" s="3">
        <f>AVERAGE(Table16[[#This Row],[Control Resolving Time 1]:[Control Resolving Time 10]])</f>
        <v>549516597.39999998</v>
      </c>
      <c r="M270" s="3">
        <f>STDEV(Table16[[#This Row],[Control Resolving Time 1]:[Control Resolving Time 10]])</f>
        <v>27639057.562290173</v>
      </c>
      <c r="N270" s="3">
        <f>Table16[[#This Row],[Control Resolving Time Avg (ns)]]/1000000</f>
        <v>549.51659740000002</v>
      </c>
      <c r="O270" s="3">
        <f>Table16[[#This Row],[Control Resolving Time Sdev (ns)]]/1000000</f>
        <v>27.639057562290173</v>
      </c>
      <c r="P270" t="s">
        <v>39</v>
      </c>
      <c r="Q270" s="3">
        <v>552867063</v>
      </c>
      <c r="R270" s="3">
        <v>483398993</v>
      </c>
      <c r="S270" s="3">
        <v>479179578</v>
      </c>
      <c r="T270" s="3">
        <v>429397658</v>
      </c>
      <c r="U270" s="3">
        <v>415162319</v>
      </c>
      <c r="V270" s="3">
        <v>470564734</v>
      </c>
      <c r="W270" s="3">
        <v>462551333</v>
      </c>
      <c r="X270" s="3">
        <v>458981206</v>
      </c>
      <c r="Y270" s="3">
        <v>432541714</v>
      </c>
      <c r="Z270" s="3">
        <v>454419690</v>
      </c>
      <c r="AA270" s="3">
        <f>AVERAGE(Table16[[#This Row],[Refactored Resolving Time 1]:[Refactored Resolving Time 10]])</f>
        <v>463906428.80000001</v>
      </c>
      <c r="AB270" s="3">
        <f>STDEV(Table16[[#This Row],[Refactored Resolving Time 1]:[Refactored Resolving Time 10]])</f>
        <v>38352513.701628059</v>
      </c>
      <c r="AC270" s="3">
        <f>Table16[[#This Row],[Refactored Resolving Time Avg (ns)]]/1000000</f>
        <v>463.90642880000001</v>
      </c>
      <c r="AD270" s="3">
        <f>Table16[[#This Row],[Refactored Resolving Time Sdev (ns)]]/1000000</f>
        <v>38.352513701628062</v>
      </c>
      <c r="AE270" t="b">
        <f>IF(Table16[[#This Row],[Control Bundle]]=Table16[[#This Row],[Refactored Bundle]],TRUE,FALSE)</f>
        <v>1</v>
      </c>
      <c r="AF270">
        <f>IF(Table16[[#This Row],[Refactored Resolving Time Avg (ns)]]=-1,0,ROUND(LOG10(Table16[[#This Row],[Refactored Resolving Time Sdev (ns)]]/Table16[[#This Row],[Control Resolving Time Sdev (ns)]]),0))</f>
        <v>0</v>
      </c>
      <c r="AG270" t="b">
        <f>IF(Table16[[#This Row],[Same Sdev OoM?]]=0,TRUE,FALSE)</f>
        <v>1</v>
      </c>
      <c r="AH2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0" s="3">
        <f>Table16[[#This Row],[Control Resolving Time Avg (ms)]]-Table16[[#This Row],[Refactored Resolving Time Avg (ms)]]</f>
        <v>85.610168600000009</v>
      </c>
      <c r="AJ270" s="4">
        <f>Table16[[#This Row],[Absolute Diff?]]/Table16[[#This Row],[Control Resolving Time Avg (ms)]]</f>
        <v>0.15579177954780371</v>
      </c>
    </row>
    <row r="271" spans="1:36" x14ac:dyDescent="0.2">
      <c r="A271" t="s">
        <v>43</v>
      </c>
      <c r="B271" s="3">
        <v>591976852</v>
      </c>
      <c r="C271" s="3">
        <v>531352068</v>
      </c>
      <c r="D271" s="3">
        <v>563312100</v>
      </c>
      <c r="E271" s="3">
        <v>504222427</v>
      </c>
      <c r="F271" s="3">
        <v>536700515</v>
      </c>
      <c r="G271" s="3">
        <v>539598728</v>
      </c>
      <c r="H271" s="3">
        <v>585092194</v>
      </c>
      <c r="I271" s="3">
        <v>551823453</v>
      </c>
      <c r="J271" s="3">
        <v>551701254</v>
      </c>
      <c r="K271" s="3">
        <v>512153757</v>
      </c>
      <c r="L271" s="3">
        <f>AVERAGE(Table16[[#This Row],[Control Resolving Time 1]:[Control Resolving Time 10]])</f>
        <v>546793334.79999995</v>
      </c>
      <c r="M271" s="3">
        <f>STDEV(Table16[[#This Row],[Control Resolving Time 1]:[Control Resolving Time 10]])</f>
        <v>28352649.976649381</v>
      </c>
      <c r="N271" s="3">
        <f>Table16[[#This Row],[Control Resolving Time Avg (ns)]]/1000000</f>
        <v>546.79333479999991</v>
      </c>
      <c r="O271" s="3">
        <f>Table16[[#This Row],[Control Resolving Time Sdev (ns)]]/1000000</f>
        <v>28.352649976649381</v>
      </c>
      <c r="P271" t="s">
        <v>43</v>
      </c>
      <c r="Q271" s="3">
        <v>550272079</v>
      </c>
      <c r="R271" s="3">
        <v>481973379</v>
      </c>
      <c r="S271" s="3">
        <v>477307994</v>
      </c>
      <c r="T271" s="3">
        <v>427542158</v>
      </c>
      <c r="U271" s="3">
        <v>413632149</v>
      </c>
      <c r="V271" s="3">
        <v>468200767</v>
      </c>
      <c r="W271" s="3">
        <v>460716916</v>
      </c>
      <c r="X271" s="3">
        <v>457049845</v>
      </c>
      <c r="Y271" s="3">
        <v>430631556</v>
      </c>
      <c r="Z271" s="3">
        <v>451328677</v>
      </c>
      <c r="AA271" s="3">
        <f>AVERAGE(Table16[[#This Row],[Refactored Resolving Time 1]:[Refactored Resolving Time 10]])</f>
        <v>461865552</v>
      </c>
      <c r="AB271" s="3">
        <f>STDEV(Table16[[#This Row],[Refactored Resolving Time 1]:[Refactored Resolving Time 10]])</f>
        <v>38172558.303616308</v>
      </c>
      <c r="AC271" s="3">
        <f>Table16[[#This Row],[Refactored Resolving Time Avg (ns)]]/1000000</f>
        <v>461.86555199999998</v>
      </c>
      <c r="AD271" s="3">
        <f>Table16[[#This Row],[Refactored Resolving Time Sdev (ns)]]/1000000</f>
        <v>38.172558303616306</v>
      </c>
      <c r="AE271" t="b">
        <f>IF(Table16[[#This Row],[Control Bundle]]=Table16[[#This Row],[Refactored Bundle]],TRUE,FALSE)</f>
        <v>1</v>
      </c>
      <c r="AF271">
        <f>IF(Table16[[#This Row],[Refactored Resolving Time Avg (ns)]]=-1,0,ROUND(LOG10(Table16[[#This Row],[Refactored Resolving Time Sdev (ns)]]/Table16[[#This Row],[Control Resolving Time Sdev (ns)]]),0))</f>
        <v>0</v>
      </c>
      <c r="AG271" t="b">
        <f>IF(Table16[[#This Row],[Same Sdev OoM?]]=0,TRUE,FALSE)</f>
        <v>1</v>
      </c>
      <c r="AH2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1" s="3">
        <f>Table16[[#This Row],[Control Resolving Time Avg (ms)]]-Table16[[#This Row],[Refactored Resolving Time Avg (ms)]]</f>
        <v>84.927782799999932</v>
      </c>
      <c r="AJ271" s="4">
        <f>Table16[[#This Row],[Absolute Diff?]]/Table16[[#This Row],[Control Resolving Time Avg (ms)]]</f>
        <v>0.15531971111364021</v>
      </c>
    </row>
    <row r="272" spans="1:36" x14ac:dyDescent="0.2">
      <c r="A272" t="s">
        <v>68</v>
      </c>
      <c r="B272" s="3">
        <v>591293509</v>
      </c>
      <c r="C272" s="3">
        <v>530359374</v>
      </c>
      <c r="D272" s="3">
        <v>562343853</v>
      </c>
      <c r="E272" s="3">
        <v>503429631</v>
      </c>
      <c r="F272" s="3">
        <v>535441861</v>
      </c>
      <c r="G272" s="3">
        <v>538383434</v>
      </c>
      <c r="H272" s="3">
        <v>583738421</v>
      </c>
      <c r="I272" s="3">
        <v>550867861</v>
      </c>
      <c r="J272" s="3">
        <v>550960295</v>
      </c>
      <c r="K272" s="3">
        <v>511310184</v>
      </c>
      <c r="L272" s="3">
        <f>AVERAGE(Table16[[#This Row],[Control Resolving Time 1]:[Control Resolving Time 10]])</f>
        <v>545812842.29999995</v>
      </c>
      <c r="M272" s="3">
        <f>STDEV(Table16[[#This Row],[Control Resolving Time 1]:[Control Resolving Time 10]])</f>
        <v>28324503.397637792</v>
      </c>
      <c r="N272" s="3">
        <f>Table16[[#This Row],[Control Resolving Time Avg (ns)]]/1000000</f>
        <v>545.81284229999994</v>
      </c>
      <c r="O272" s="3">
        <f>Table16[[#This Row],[Control Resolving Time Sdev (ns)]]/1000000</f>
        <v>28.324503397637791</v>
      </c>
      <c r="P272" t="s">
        <v>68</v>
      </c>
      <c r="Q272" s="3">
        <v>549251156</v>
      </c>
      <c r="R272" s="3">
        <v>481309027</v>
      </c>
      <c r="S272" s="3">
        <v>476506652</v>
      </c>
      <c r="T272" s="3">
        <v>426451642</v>
      </c>
      <c r="U272" s="3">
        <v>412652280</v>
      </c>
      <c r="V272" s="3">
        <v>467290395</v>
      </c>
      <c r="W272" s="3">
        <v>459842372</v>
      </c>
      <c r="X272" s="3">
        <v>456310474</v>
      </c>
      <c r="Y272" s="3">
        <v>429713374</v>
      </c>
      <c r="Z272" s="3">
        <v>450604888</v>
      </c>
      <c r="AA272" s="3">
        <f>AVERAGE(Table16[[#This Row],[Refactored Resolving Time 1]:[Refactored Resolving Time 10]])</f>
        <v>460993226</v>
      </c>
      <c r="AB272" s="3">
        <f>STDEV(Table16[[#This Row],[Refactored Resolving Time 1]:[Refactored Resolving Time 10]])</f>
        <v>38183885.673292249</v>
      </c>
      <c r="AC272" s="3">
        <f>Table16[[#This Row],[Refactored Resolving Time Avg (ns)]]/1000000</f>
        <v>460.99322599999999</v>
      </c>
      <c r="AD272" s="3">
        <f>Table16[[#This Row],[Refactored Resolving Time Sdev (ns)]]/1000000</f>
        <v>38.183885673292252</v>
      </c>
      <c r="AE272" t="b">
        <f>IF(Table16[[#This Row],[Control Bundle]]=Table16[[#This Row],[Refactored Bundle]],TRUE,FALSE)</f>
        <v>1</v>
      </c>
      <c r="AF272">
        <f>IF(Table16[[#This Row],[Refactored Resolving Time Avg (ns)]]=-1,0,ROUND(LOG10(Table16[[#This Row],[Refactored Resolving Time Sdev (ns)]]/Table16[[#This Row],[Control Resolving Time Sdev (ns)]]),0))</f>
        <v>0</v>
      </c>
      <c r="AG272" t="b">
        <f>IF(Table16[[#This Row],[Same Sdev OoM?]]=0,TRUE,FALSE)</f>
        <v>1</v>
      </c>
      <c r="AH2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2" s="3">
        <f>Table16[[#This Row],[Control Resolving Time Avg (ms)]]-Table16[[#This Row],[Refactored Resolving Time Avg (ms)]]</f>
        <v>84.81961629999995</v>
      </c>
      <c r="AJ272" s="4">
        <f>Table16[[#This Row],[Absolute Diff?]]/Table16[[#This Row],[Control Resolving Time Avg (ms)]]</f>
        <v>0.15540055075028775</v>
      </c>
    </row>
    <row r="273" spans="1:36" x14ac:dyDescent="0.2">
      <c r="A273" t="s">
        <v>285</v>
      </c>
      <c r="B273" s="3">
        <v>590499876</v>
      </c>
      <c r="C273" s="3">
        <v>528782633</v>
      </c>
      <c r="D273" s="3">
        <v>561679815</v>
      </c>
      <c r="E273" s="3">
        <v>502491132</v>
      </c>
      <c r="F273" s="3">
        <v>534525345</v>
      </c>
      <c r="G273" s="3">
        <v>537443110</v>
      </c>
      <c r="H273" s="3">
        <v>582775428</v>
      </c>
      <c r="I273" s="3">
        <v>550034266</v>
      </c>
      <c r="J273" s="3">
        <v>550428217</v>
      </c>
      <c r="K273" s="3">
        <v>510556511</v>
      </c>
      <c r="L273" s="3">
        <f>AVERAGE(Table16[[#This Row],[Control Resolving Time 1]:[Control Resolving Time 10]])</f>
        <v>544921633.29999995</v>
      </c>
      <c r="M273" s="3">
        <f>STDEV(Table16[[#This Row],[Control Resolving Time 1]:[Control Resolving Time 10]])</f>
        <v>28388909.48354128</v>
      </c>
      <c r="N273" s="3">
        <f>Table16[[#This Row],[Control Resolving Time Avg (ns)]]/1000000</f>
        <v>544.92163329999994</v>
      </c>
      <c r="O273" s="3">
        <f>Table16[[#This Row],[Control Resolving Time Sdev (ns)]]/1000000</f>
        <v>28.38890948354128</v>
      </c>
      <c r="P273" t="s">
        <v>285</v>
      </c>
      <c r="Q273" s="3">
        <v>548452023</v>
      </c>
      <c r="R273" s="3">
        <v>480592039</v>
      </c>
      <c r="S273" s="3">
        <v>475836119</v>
      </c>
      <c r="T273" s="3">
        <v>425500940</v>
      </c>
      <c r="U273" s="3">
        <v>411781040</v>
      </c>
      <c r="V273" s="3">
        <v>466611668</v>
      </c>
      <c r="W273" s="3">
        <v>459153393</v>
      </c>
      <c r="X273" s="3">
        <v>455692268</v>
      </c>
      <c r="Y273" s="3">
        <v>428890707</v>
      </c>
      <c r="Z273" s="3">
        <v>449865938</v>
      </c>
      <c r="AA273" s="3">
        <f>AVERAGE(Table16[[#This Row],[Refactored Resolving Time 1]:[Refactored Resolving Time 10]])</f>
        <v>460237613.5</v>
      </c>
      <c r="AB273" s="3">
        <f>STDEV(Table16[[#This Row],[Refactored Resolving Time 1]:[Refactored Resolving Time 10]])</f>
        <v>38219742.609578356</v>
      </c>
      <c r="AC273" s="3">
        <f>Table16[[#This Row],[Refactored Resolving Time Avg (ns)]]/1000000</f>
        <v>460.23761350000001</v>
      </c>
      <c r="AD273" s="3">
        <f>Table16[[#This Row],[Refactored Resolving Time Sdev (ns)]]/1000000</f>
        <v>38.219742609578354</v>
      </c>
      <c r="AE273" t="b">
        <f>IF(Table16[[#This Row],[Control Bundle]]=Table16[[#This Row],[Refactored Bundle]],TRUE,FALSE)</f>
        <v>1</v>
      </c>
      <c r="AF273">
        <f>IF(Table16[[#This Row],[Refactored Resolving Time Avg (ns)]]=-1,0,ROUND(LOG10(Table16[[#This Row],[Refactored Resolving Time Sdev (ns)]]/Table16[[#This Row],[Control Resolving Time Sdev (ns)]]),0))</f>
        <v>0</v>
      </c>
      <c r="AG273" t="b">
        <f>IF(Table16[[#This Row],[Same Sdev OoM?]]=0,TRUE,FALSE)</f>
        <v>1</v>
      </c>
      <c r="AH27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3" s="3">
        <f>Table16[[#This Row],[Control Resolving Time Avg (ms)]]-Table16[[#This Row],[Refactored Resolving Time Avg (ms)]]</f>
        <v>84.68401979999993</v>
      </c>
      <c r="AJ273" s="4">
        <f>Table16[[#This Row],[Absolute Diff?]]/Table16[[#This Row],[Control Resolving Time Avg (ms)]]</f>
        <v>0.15540586870658918</v>
      </c>
    </row>
    <row r="274" spans="1:36" x14ac:dyDescent="0.2">
      <c r="A274" t="s">
        <v>277</v>
      </c>
      <c r="B274" s="3">
        <v>589441068</v>
      </c>
      <c r="C274" s="3">
        <v>527707428</v>
      </c>
      <c r="D274" s="3">
        <v>560715552</v>
      </c>
      <c r="E274" s="3">
        <v>501506051</v>
      </c>
      <c r="F274" s="3">
        <v>533407624</v>
      </c>
      <c r="G274" s="3">
        <v>535986500</v>
      </c>
      <c r="H274" s="3">
        <v>581642821</v>
      </c>
      <c r="I274" s="3">
        <v>548894342</v>
      </c>
      <c r="J274" s="3">
        <v>549449183</v>
      </c>
      <c r="K274" s="3">
        <v>509482771</v>
      </c>
      <c r="L274" s="3">
        <f>AVERAGE(Table16[[#This Row],[Control Resolving Time 1]:[Control Resolving Time 10]])</f>
        <v>543823334</v>
      </c>
      <c r="M274" s="3">
        <f>STDEV(Table16[[#This Row],[Control Resolving Time 1]:[Control Resolving Time 10]])</f>
        <v>28389465.370317023</v>
      </c>
      <c r="N274" s="3">
        <f>Table16[[#This Row],[Control Resolving Time Avg (ns)]]/1000000</f>
        <v>543.82333400000005</v>
      </c>
      <c r="O274" s="3">
        <f>Table16[[#This Row],[Control Resolving Time Sdev (ns)]]/1000000</f>
        <v>28.389465370317023</v>
      </c>
      <c r="P274" t="s">
        <v>277</v>
      </c>
      <c r="Q274" s="3">
        <v>547343236</v>
      </c>
      <c r="R274" s="3">
        <v>479825157</v>
      </c>
      <c r="S274" s="3">
        <v>475009429</v>
      </c>
      <c r="T274" s="3">
        <v>424290223</v>
      </c>
      <c r="U274" s="3">
        <v>410760878</v>
      </c>
      <c r="V274" s="3">
        <v>465840276</v>
      </c>
      <c r="W274" s="3">
        <v>458347411</v>
      </c>
      <c r="X274" s="3">
        <v>454820769</v>
      </c>
      <c r="Y274" s="3">
        <v>427854409</v>
      </c>
      <c r="Z274" s="3">
        <v>448876974</v>
      </c>
      <c r="AA274" s="3">
        <f>AVERAGE(Table16[[#This Row],[Refactored Resolving Time 1]:[Refactored Resolving Time 10]])</f>
        <v>459296876.19999999</v>
      </c>
      <c r="AB274" s="3">
        <f>STDEV(Table16[[#This Row],[Refactored Resolving Time 1]:[Refactored Resolving Time 10]])</f>
        <v>38242822.417224258</v>
      </c>
      <c r="AC274" s="3">
        <f>Table16[[#This Row],[Refactored Resolving Time Avg (ns)]]/1000000</f>
        <v>459.29687619999999</v>
      </c>
      <c r="AD274" s="3">
        <f>Table16[[#This Row],[Refactored Resolving Time Sdev (ns)]]/1000000</f>
        <v>38.242822417224261</v>
      </c>
      <c r="AE274" t="b">
        <f>IF(Table16[[#This Row],[Control Bundle]]=Table16[[#This Row],[Refactored Bundle]],TRUE,FALSE)</f>
        <v>1</v>
      </c>
      <c r="AF274">
        <f>IF(Table16[[#This Row],[Refactored Resolving Time Avg (ns)]]=-1,0,ROUND(LOG10(Table16[[#This Row],[Refactored Resolving Time Sdev (ns)]]/Table16[[#This Row],[Control Resolving Time Sdev (ns)]]),0))</f>
        <v>0</v>
      </c>
      <c r="AG274" t="b">
        <f>IF(Table16[[#This Row],[Same Sdev OoM?]]=0,TRUE,FALSE)</f>
        <v>1</v>
      </c>
      <c r="AH27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4" s="3">
        <f>Table16[[#This Row],[Control Resolving Time Avg (ms)]]-Table16[[#This Row],[Refactored Resolving Time Avg (ms)]]</f>
        <v>84.52645780000006</v>
      </c>
      <c r="AJ274" s="4">
        <f>Table16[[#This Row],[Absolute Diff?]]/Table16[[#This Row],[Control Resolving Time Avg (ms)]]</f>
        <v>0.15542999447684613</v>
      </c>
    </row>
    <row r="275" spans="1:36" x14ac:dyDescent="0.2">
      <c r="A275" t="s">
        <v>126</v>
      </c>
      <c r="B275" s="3">
        <v>588773537</v>
      </c>
      <c r="C275" s="3">
        <v>526923010</v>
      </c>
      <c r="D275" s="3">
        <v>559810182</v>
      </c>
      <c r="E275" s="3">
        <v>500981393</v>
      </c>
      <c r="F275" s="3">
        <v>532734882</v>
      </c>
      <c r="G275" s="3">
        <v>535042992</v>
      </c>
      <c r="H275" s="3">
        <v>580895813</v>
      </c>
      <c r="I275" s="3">
        <v>548134257</v>
      </c>
      <c r="J275" s="3">
        <v>548797810</v>
      </c>
      <c r="K275" s="3">
        <v>508765334</v>
      </c>
      <c r="L275" s="3">
        <f>AVERAGE(Table16[[#This Row],[Control Resolving Time 1]:[Control Resolving Time 10]])</f>
        <v>543085921</v>
      </c>
      <c r="M275" s="3">
        <f>STDEV(Table16[[#This Row],[Control Resolving Time 1]:[Control Resolving Time 10]])</f>
        <v>28359840.237224918</v>
      </c>
      <c r="N275" s="3">
        <f>Table16[[#This Row],[Control Resolving Time Avg (ns)]]/1000000</f>
        <v>543.08592099999998</v>
      </c>
      <c r="O275" s="3">
        <f>Table16[[#This Row],[Control Resolving Time Sdev (ns)]]/1000000</f>
        <v>28.359840237224919</v>
      </c>
      <c r="P275" t="s">
        <v>126</v>
      </c>
      <c r="Q275" s="3">
        <v>546311686</v>
      </c>
      <c r="R275" s="3">
        <v>479109192</v>
      </c>
      <c r="S275" s="3">
        <v>473354927</v>
      </c>
      <c r="T275" s="3">
        <v>423570196</v>
      </c>
      <c r="U275" s="3">
        <v>410084861</v>
      </c>
      <c r="V275" s="3">
        <v>465330868</v>
      </c>
      <c r="W275" s="3">
        <v>457820949</v>
      </c>
      <c r="X275" s="3">
        <v>454183665</v>
      </c>
      <c r="Y275" s="3">
        <v>426884865</v>
      </c>
      <c r="Z275" s="3">
        <v>448290675</v>
      </c>
      <c r="AA275" s="3">
        <f>AVERAGE(Table16[[#This Row],[Refactored Resolving Time 1]:[Refactored Resolving Time 10]])</f>
        <v>458494188.39999998</v>
      </c>
      <c r="AB275" s="3">
        <f>STDEV(Table16[[#This Row],[Refactored Resolving Time 1]:[Refactored Resolving Time 10]])</f>
        <v>38137057.06921009</v>
      </c>
      <c r="AC275" s="3">
        <f>Table16[[#This Row],[Refactored Resolving Time Avg (ns)]]/1000000</f>
        <v>458.49418839999998</v>
      </c>
      <c r="AD275" s="3">
        <f>Table16[[#This Row],[Refactored Resolving Time Sdev (ns)]]/1000000</f>
        <v>38.137057069210087</v>
      </c>
      <c r="AE275" t="b">
        <f>IF(Table16[[#This Row],[Control Bundle]]=Table16[[#This Row],[Refactored Bundle]],TRUE,FALSE)</f>
        <v>1</v>
      </c>
      <c r="AF275">
        <f>IF(Table16[[#This Row],[Refactored Resolving Time Avg (ns)]]=-1,0,ROUND(LOG10(Table16[[#This Row],[Refactored Resolving Time Sdev (ns)]]/Table16[[#This Row],[Control Resolving Time Sdev (ns)]]),0))</f>
        <v>0</v>
      </c>
      <c r="AG275" t="b">
        <f>IF(Table16[[#This Row],[Same Sdev OoM?]]=0,TRUE,FALSE)</f>
        <v>1</v>
      </c>
      <c r="AH27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5" s="3">
        <f>Table16[[#This Row],[Control Resolving Time Avg (ms)]]-Table16[[#This Row],[Refactored Resolving Time Avg (ms)]]</f>
        <v>84.5917326</v>
      </c>
      <c r="AJ275" s="4">
        <f>Table16[[#This Row],[Absolute Diff?]]/Table16[[#This Row],[Control Resolving Time Avg (ms)]]</f>
        <v>0.15576123285287671</v>
      </c>
    </row>
    <row r="276" spans="1:36" x14ac:dyDescent="0.2">
      <c r="A276" t="s">
        <v>206</v>
      </c>
      <c r="B276" s="3">
        <v>587992688</v>
      </c>
      <c r="C276" s="3">
        <v>526045441</v>
      </c>
      <c r="D276" s="3">
        <v>558863374</v>
      </c>
      <c r="E276" s="3">
        <v>500360729</v>
      </c>
      <c r="F276" s="3">
        <v>531965698</v>
      </c>
      <c r="G276" s="3">
        <v>534105740</v>
      </c>
      <c r="H276" s="3">
        <v>580081853</v>
      </c>
      <c r="I276" s="3">
        <v>547265851</v>
      </c>
      <c r="J276" s="3">
        <v>548138470</v>
      </c>
      <c r="K276" s="3">
        <v>507956706</v>
      </c>
      <c r="L276" s="3">
        <f>AVERAGE(Table16[[#This Row],[Control Resolving Time 1]:[Control Resolving Time 10]])</f>
        <v>542277655</v>
      </c>
      <c r="M276" s="3">
        <f>STDEV(Table16[[#This Row],[Control Resolving Time 1]:[Control Resolving Time 10]])</f>
        <v>28333130.595331211</v>
      </c>
      <c r="N276" s="3">
        <f>Table16[[#This Row],[Control Resolving Time Avg (ns)]]/1000000</f>
        <v>542.27765499999998</v>
      </c>
      <c r="O276" s="3">
        <f>Table16[[#This Row],[Control Resolving Time Sdev (ns)]]/1000000</f>
        <v>28.333130595331209</v>
      </c>
      <c r="P276" t="s">
        <v>206</v>
      </c>
      <c r="Q276" s="3">
        <v>545276614</v>
      </c>
      <c r="R276" s="3">
        <v>478294325</v>
      </c>
      <c r="S276" s="3">
        <v>472624316</v>
      </c>
      <c r="T276" s="3">
        <v>422798926</v>
      </c>
      <c r="U276" s="3">
        <v>409094888</v>
      </c>
      <c r="V276" s="3">
        <v>464727293</v>
      </c>
      <c r="W276" s="3">
        <v>457125946</v>
      </c>
      <c r="X276" s="3">
        <v>453447705</v>
      </c>
      <c r="Y276" s="3">
        <v>426116107</v>
      </c>
      <c r="Z276" s="3">
        <v>447913417</v>
      </c>
      <c r="AA276" s="3">
        <f>AVERAGE(Table16[[#This Row],[Refactored Resolving Time 1]:[Refactored Resolving Time 10]])</f>
        <v>457741953.69999999</v>
      </c>
      <c r="AB276" s="3">
        <f>STDEV(Table16[[#This Row],[Refactored Resolving Time 1]:[Refactored Resolving Time 10]])</f>
        <v>38090773.057783648</v>
      </c>
      <c r="AC276" s="3">
        <f>Table16[[#This Row],[Refactored Resolving Time Avg (ns)]]/1000000</f>
        <v>457.74195370000001</v>
      </c>
      <c r="AD276" s="3">
        <f>Table16[[#This Row],[Refactored Resolving Time Sdev (ns)]]/1000000</f>
        <v>38.09077305778365</v>
      </c>
      <c r="AE276" t="b">
        <f>IF(Table16[[#This Row],[Control Bundle]]=Table16[[#This Row],[Refactored Bundle]],TRUE,FALSE)</f>
        <v>1</v>
      </c>
      <c r="AF276">
        <f>IF(Table16[[#This Row],[Refactored Resolving Time Avg (ns)]]=-1,0,ROUND(LOG10(Table16[[#This Row],[Refactored Resolving Time Sdev (ns)]]/Table16[[#This Row],[Control Resolving Time Sdev (ns)]]),0))</f>
        <v>0</v>
      </c>
      <c r="AG276" t="b">
        <f>IF(Table16[[#This Row],[Same Sdev OoM?]]=0,TRUE,FALSE)</f>
        <v>1</v>
      </c>
      <c r="AH27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6" s="3">
        <f>Table16[[#This Row],[Control Resolving Time Avg (ms)]]-Table16[[#This Row],[Refactored Resolving Time Avg (ms)]]</f>
        <v>84.535701299999971</v>
      </c>
      <c r="AJ276" s="4">
        <f>Table16[[#This Row],[Absolute Diff?]]/Table16[[#This Row],[Control Resolving Time Avg (ms)]]</f>
        <v>0.1558900694515985</v>
      </c>
    </row>
    <row r="277" spans="1:36" x14ac:dyDescent="0.2">
      <c r="A277" t="s">
        <v>48</v>
      </c>
      <c r="B277" s="3">
        <v>587111918</v>
      </c>
      <c r="C277" s="3">
        <v>525032025</v>
      </c>
      <c r="D277" s="3">
        <v>557801224</v>
      </c>
      <c r="E277" s="3">
        <v>499551259</v>
      </c>
      <c r="F277" s="3">
        <v>531032995</v>
      </c>
      <c r="G277" s="3">
        <v>533074876</v>
      </c>
      <c r="H277" s="3">
        <v>579126769</v>
      </c>
      <c r="I277" s="3">
        <v>546255451</v>
      </c>
      <c r="J277" s="3">
        <v>547409374</v>
      </c>
      <c r="K277" s="3">
        <v>507043916</v>
      </c>
      <c r="L277" s="3">
        <f>AVERAGE(Table16[[#This Row],[Control Resolving Time 1]:[Control Resolving Time 10]])</f>
        <v>541343980.70000005</v>
      </c>
      <c r="M277" s="3">
        <f>STDEV(Table16[[#This Row],[Control Resolving Time 1]:[Control Resolving Time 10]])</f>
        <v>28319400.520899247</v>
      </c>
      <c r="N277" s="3">
        <f>Table16[[#This Row],[Control Resolving Time Avg (ns)]]/1000000</f>
        <v>541.34398070000009</v>
      </c>
      <c r="O277" s="3">
        <f>Table16[[#This Row],[Control Resolving Time Sdev (ns)]]/1000000</f>
        <v>28.319400520899247</v>
      </c>
      <c r="P277" t="s">
        <v>48</v>
      </c>
      <c r="Q277" s="3">
        <v>544103508</v>
      </c>
      <c r="R277" s="3">
        <v>477395042</v>
      </c>
      <c r="S277" s="3">
        <v>471775673</v>
      </c>
      <c r="T277" s="3">
        <v>421953357</v>
      </c>
      <c r="U277" s="3">
        <v>408122786</v>
      </c>
      <c r="V277" s="3">
        <v>463909393</v>
      </c>
      <c r="W277" s="3">
        <v>456184136</v>
      </c>
      <c r="X277" s="3">
        <v>452684850</v>
      </c>
      <c r="Y277" s="3">
        <v>425870731</v>
      </c>
      <c r="Z277" s="3">
        <v>447312744</v>
      </c>
      <c r="AA277" s="3">
        <f>AVERAGE(Table16[[#This Row],[Refactored Resolving Time 1]:[Refactored Resolving Time 10]])</f>
        <v>456931222</v>
      </c>
      <c r="AB277" s="3">
        <f>STDEV(Table16[[#This Row],[Refactored Resolving Time 1]:[Refactored Resolving Time 10]])</f>
        <v>37959629.826421447</v>
      </c>
      <c r="AC277" s="3">
        <f>Table16[[#This Row],[Refactored Resolving Time Avg (ns)]]/1000000</f>
        <v>456.93122199999999</v>
      </c>
      <c r="AD277" s="3">
        <f>Table16[[#This Row],[Refactored Resolving Time Sdev (ns)]]/1000000</f>
        <v>37.959629826421448</v>
      </c>
      <c r="AE277" t="b">
        <f>IF(Table16[[#This Row],[Control Bundle]]=Table16[[#This Row],[Refactored Bundle]],TRUE,FALSE)</f>
        <v>1</v>
      </c>
      <c r="AF277">
        <f>IF(Table16[[#This Row],[Refactored Resolving Time Avg (ns)]]=-1,0,ROUND(LOG10(Table16[[#This Row],[Refactored Resolving Time Sdev (ns)]]/Table16[[#This Row],[Control Resolving Time Sdev (ns)]]),0))</f>
        <v>0</v>
      </c>
      <c r="AG277" t="b">
        <f>IF(Table16[[#This Row],[Same Sdev OoM?]]=0,TRUE,FALSE)</f>
        <v>1</v>
      </c>
      <c r="AH27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7" s="5">
        <f>Table16[[#This Row],[Control Resolving Time Avg (ms)]]-Table16[[#This Row],[Refactored Resolving Time Avg (ms)]]</f>
        <v>84.412758700000097</v>
      </c>
      <c r="AJ277" s="6">
        <f>Table16[[#This Row],[Absolute Diff?]]/Table16[[#This Row],[Control Resolving Time Avg (ms)]]</f>
        <v>0.15593183208733161</v>
      </c>
    </row>
    <row r="278" spans="1:36" x14ac:dyDescent="0.2">
      <c r="A278" t="s">
        <v>233</v>
      </c>
      <c r="B278" s="3">
        <v>586524033</v>
      </c>
      <c r="C278" s="3">
        <v>524322629</v>
      </c>
      <c r="D278" s="3">
        <v>557007722</v>
      </c>
      <c r="E278" s="3">
        <v>498772300</v>
      </c>
      <c r="F278" s="3">
        <v>530247111</v>
      </c>
      <c r="G278" s="3">
        <v>532333137</v>
      </c>
      <c r="H278" s="3">
        <v>578392583</v>
      </c>
      <c r="I278" s="3">
        <v>545428302</v>
      </c>
      <c r="J278" s="3">
        <v>545664176</v>
      </c>
      <c r="K278" s="3">
        <v>506133422</v>
      </c>
      <c r="L278" s="3">
        <f>AVERAGE(Table16[[#This Row],[Control Resolving Time 1]:[Control Resolving Time 10]])</f>
        <v>540482541.5</v>
      </c>
      <c r="M278" s="3">
        <f>STDEV(Table16[[#This Row],[Control Resolving Time 1]:[Control Resolving Time 10]])</f>
        <v>28349617.907076381</v>
      </c>
      <c r="N278" s="3">
        <f>Table16[[#This Row],[Control Resolving Time Avg (ns)]]/1000000</f>
        <v>540.48254150000002</v>
      </c>
      <c r="O278" s="3">
        <f>Table16[[#This Row],[Control Resolving Time Sdev (ns)]]/1000000</f>
        <v>28.349617907076382</v>
      </c>
      <c r="P278" t="s">
        <v>233</v>
      </c>
      <c r="Q278" s="3">
        <v>543248066</v>
      </c>
      <c r="R278" s="3">
        <v>476703826</v>
      </c>
      <c r="S278" s="3">
        <v>471140426</v>
      </c>
      <c r="T278" s="3">
        <v>419692037</v>
      </c>
      <c r="U278" s="3">
        <v>407098507</v>
      </c>
      <c r="V278" s="3">
        <v>463189922</v>
      </c>
      <c r="W278" s="3">
        <v>455496757</v>
      </c>
      <c r="X278" s="3">
        <v>452165560</v>
      </c>
      <c r="Y278" s="3">
        <v>425129022</v>
      </c>
      <c r="Z278" s="3">
        <v>446837691</v>
      </c>
      <c r="AA278" s="3">
        <f>AVERAGE(Table16[[#This Row],[Refactored Resolving Time 1]:[Refactored Resolving Time 10]])</f>
        <v>456070181.39999998</v>
      </c>
      <c r="AB278" s="3">
        <f>STDEV(Table16[[#This Row],[Refactored Resolving Time 1]:[Refactored Resolving Time 10]])</f>
        <v>38127413.909262724</v>
      </c>
      <c r="AC278" s="3">
        <f>Table16[[#This Row],[Refactored Resolving Time Avg (ns)]]/1000000</f>
        <v>456.07018139999997</v>
      </c>
      <c r="AD278" s="3">
        <f>Table16[[#This Row],[Refactored Resolving Time Sdev (ns)]]/1000000</f>
        <v>38.127413909262721</v>
      </c>
      <c r="AE278" t="b">
        <f>IF(Table16[[#This Row],[Control Bundle]]=Table16[[#This Row],[Refactored Bundle]],TRUE,FALSE)</f>
        <v>1</v>
      </c>
      <c r="AF278">
        <f>IF(Table16[[#This Row],[Refactored Resolving Time Avg (ns)]]=-1,0,ROUND(LOG10(Table16[[#This Row],[Refactored Resolving Time Sdev (ns)]]/Table16[[#This Row],[Control Resolving Time Sdev (ns)]]),0))</f>
        <v>0</v>
      </c>
      <c r="AG278" t="b">
        <f>IF(Table16[[#This Row],[Same Sdev OoM?]]=0,TRUE,FALSE)</f>
        <v>1</v>
      </c>
      <c r="AH27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8" s="5">
        <f>Table16[[#This Row],[Control Resolving Time Avg (ms)]]-Table16[[#This Row],[Refactored Resolving Time Avg (ms)]]</f>
        <v>84.412360100000058</v>
      </c>
      <c r="AJ278" s="6">
        <f>Table16[[#This Row],[Absolute Diff?]]/Table16[[#This Row],[Control Resolving Time Avg (ms)]]</f>
        <v>0.15617962398143448</v>
      </c>
    </row>
    <row r="279" spans="1:36" x14ac:dyDescent="0.2">
      <c r="A279" t="s">
        <v>329</v>
      </c>
      <c r="B279" s="3">
        <v>585584570</v>
      </c>
      <c r="C279" s="3">
        <v>523437818</v>
      </c>
      <c r="D279" s="3">
        <v>555986643</v>
      </c>
      <c r="E279" s="3">
        <v>497605660</v>
      </c>
      <c r="F279" s="3">
        <v>529159838</v>
      </c>
      <c r="G279" s="3">
        <v>531130760</v>
      </c>
      <c r="H279" s="3">
        <v>577515900</v>
      </c>
      <c r="I279" s="3">
        <v>544387047</v>
      </c>
      <c r="J279" s="3">
        <v>543448214</v>
      </c>
      <c r="K279" s="3">
        <v>505190272</v>
      </c>
      <c r="L279" s="3">
        <f>AVERAGE(Table16[[#This Row],[Control Resolving Time 1]:[Control Resolving Time 10]])</f>
        <v>539344672.20000005</v>
      </c>
      <c r="M279" s="3">
        <f>STDEV(Table16[[#This Row],[Control Resolving Time 1]:[Control Resolving Time 10]])</f>
        <v>28376997.679369304</v>
      </c>
      <c r="N279" s="3">
        <f>Table16[[#This Row],[Control Resolving Time Avg (ns)]]/1000000</f>
        <v>539.34467219999999</v>
      </c>
      <c r="O279" s="3">
        <f>Table16[[#This Row],[Control Resolving Time Sdev (ns)]]/1000000</f>
        <v>28.376997679369303</v>
      </c>
      <c r="P279" t="s">
        <v>329</v>
      </c>
      <c r="Q279" s="3">
        <v>541004720</v>
      </c>
      <c r="R279" s="3">
        <v>475846387</v>
      </c>
      <c r="S279" s="3">
        <v>470427474</v>
      </c>
      <c r="T279" s="3">
        <v>418767930</v>
      </c>
      <c r="U279" s="3">
        <v>406176408</v>
      </c>
      <c r="V279" s="3">
        <v>462449506</v>
      </c>
      <c r="W279" s="3">
        <v>454681117</v>
      </c>
      <c r="X279" s="3">
        <v>451339986</v>
      </c>
      <c r="Y279" s="3">
        <v>423914083</v>
      </c>
      <c r="Z279" s="3">
        <v>443844937</v>
      </c>
      <c r="AA279" s="3">
        <f>AVERAGE(Table16[[#This Row],[Refactored Resolving Time 1]:[Refactored Resolving Time 10]])</f>
        <v>454845254.80000001</v>
      </c>
      <c r="AB279" s="3">
        <f>STDEV(Table16[[#This Row],[Refactored Resolving Time 1]:[Refactored Resolving Time 10]])</f>
        <v>37896671.553504474</v>
      </c>
      <c r="AC279" s="3">
        <f>Table16[[#This Row],[Refactored Resolving Time Avg (ns)]]/1000000</f>
        <v>454.84525480000002</v>
      </c>
      <c r="AD279" s="3">
        <f>Table16[[#This Row],[Refactored Resolving Time Sdev (ns)]]/1000000</f>
        <v>37.896671553504476</v>
      </c>
      <c r="AE279" t="b">
        <f>IF(Table16[[#This Row],[Control Bundle]]=Table16[[#This Row],[Refactored Bundle]],TRUE,FALSE)</f>
        <v>1</v>
      </c>
      <c r="AF279">
        <f>IF(Table16[[#This Row],[Refactored Resolving Time Avg (ns)]]=-1,0,ROUND(LOG10(Table16[[#This Row],[Refactored Resolving Time Sdev (ns)]]/Table16[[#This Row],[Control Resolving Time Sdev (ns)]]),0))</f>
        <v>0</v>
      </c>
      <c r="AG279" t="b">
        <f>IF(Table16[[#This Row],[Same Sdev OoM?]]=0,TRUE,FALSE)</f>
        <v>1</v>
      </c>
      <c r="AH27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79" s="5">
        <f>Table16[[#This Row],[Control Resolving Time Avg (ms)]]-Table16[[#This Row],[Refactored Resolving Time Avg (ms)]]</f>
        <v>84.49941739999997</v>
      </c>
      <c r="AJ279" s="6">
        <f>Table16[[#This Row],[Absolute Diff?]]/Table16[[#This Row],[Control Resolving Time Avg (ms)]]</f>
        <v>0.15667053325163072</v>
      </c>
    </row>
    <row r="280" spans="1:36" x14ac:dyDescent="0.2">
      <c r="A280" t="s">
        <v>344</v>
      </c>
      <c r="B280" s="3">
        <v>584067282</v>
      </c>
      <c r="C280" s="3">
        <v>521889603</v>
      </c>
      <c r="D280" s="3">
        <v>554315961</v>
      </c>
      <c r="E280" s="3">
        <v>496086867</v>
      </c>
      <c r="F280" s="3">
        <v>527567518</v>
      </c>
      <c r="G280" s="3">
        <v>529631649</v>
      </c>
      <c r="H280" s="3">
        <v>576118580</v>
      </c>
      <c r="I280" s="3">
        <v>542830292</v>
      </c>
      <c r="J280" s="3">
        <v>541905561</v>
      </c>
      <c r="K280" s="3">
        <v>503614000</v>
      </c>
      <c r="L280" s="3">
        <f>AVERAGE(Table16[[#This Row],[Control Resolving Time 1]:[Control Resolving Time 10]])</f>
        <v>537802731.29999995</v>
      </c>
      <c r="M280" s="3">
        <f>STDEV(Table16[[#This Row],[Control Resolving Time 1]:[Control Resolving Time 10]])</f>
        <v>28396294.277169056</v>
      </c>
      <c r="N280" s="3">
        <f>Table16[[#This Row],[Control Resolving Time Avg (ns)]]/1000000</f>
        <v>537.8027313</v>
      </c>
      <c r="O280" s="3">
        <f>Table16[[#This Row],[Control Resolving Time Sdev (ns)]]/1000000</f>
        <v>28.396294277169055</v>
      </c>
      <c r="P280" t="s">
        <v>344</v>
      </c>
      <c r="Q280" s="3">
        <v>539432832</v>
      </c>
      <c r="R280" s="3">
        <v>474594648</v>
      </c>
      <c r="S280" s="3">
        <v>469217439</v>
      </c>
      <c r="T280" s="3">
        <v>417305882</v>
      </c>
      <c r="U280" s="3">
        <v>404776101</v>
      </c>
      <c r="V280" s="3">
        <v>461170312</v>
      </c>
      <c r="W280" s="3">
        <v>453328712</v>
      </c>
      <c r="X280" s="3">
        <v>450034936</v>
      </c>
      <c r="Y280" s="3">
        <v>422364466</v>
      </c>
      <c r="Z280" s="3">
        <v>442479360</v>
      </c>
      <c r="AA280" s="3">
        <f>AVERAGE(Table16[[#This Row],[Refactored Resolving Time 1]:[Refactored Resolving Time 10]])</f>
        <v>453470468.80000001</v>
      </c>
      <c r="AB280" s="3">
        <f>STDEV(Table16[[#This Row],[Refactored Resolving Time 1]:[Refactored Resolving Time 10]])</f>
        <v>37892014.912116274</v>
      </c>
      <c r="AC280" s="3">
        <f>Table16[[#This Row],[Refactored Resolving Time Avg (ns)]]/1000000</f>
        <v>453.47046879999999</v>
      </c>
      <c r="AD280" s="3">
        <f>Table16[[#This Row],[Refactored Resolving Time Sdev (ns)]]/1000000</f>
        <v>37.892014912116274</v>
      </c>
      <c r="AE280" t="b">
        <f>IF(Table16[[#This Row],[Control Bundle]]=Table16[[#This Row],[Refactored Bundle]],TRUE,FALSE)</f>
        <v>1</v>
      </c>
      <c r="AF280">
        <f>IF(Table16[[#This Row],[Refactored Resolving Time Avg (ns)]]=-1,0,ROUND(LOG10(Table16[[#This Row],[Refactored Resolving Time Sdev (ns)]]/Table16[[#This Row],[Control Resolving Time Sdev (ns)]]),0))</f>
        <v>0</v>
      </c>
      <c r="AG280" t="b">
        <f>IF(Table16[[#This Row],[Same Sdev OoM?]]=0,TRUE,FALSE)</f>
        <v>1</v>
      </c>
      <c r="AH28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0" s="3">
        <f>Table16[[#This Row],[Control Resolving Time Avg (ms)]]-Table16[[#This Row],[Refactored Resolving Time Avg (ms)]]</f>
        <v>84.332262500000013</v>
      </c>
      <c r="AJ280" s="4">
        <f>Table16[[#This Row],[Absolute Diff?]]/Table16[[#This Row],[Control Resolving Time Avg (ms)]]</f>
        <v>0.15680891448087</v>
      </c>
    </row>
    <row r="281" spans="1:36" x14ac:dyDescent="0.2">
      <c r="A281" t="s">
        <v>220</v>
      </c>
      <c r="B281" s="3">
        <v>576546427</v>
      </c>
      <c r="C281" s="3">
        <v>514722540</v>
      </c>
      <c r="D281" s="3">
        <v>547154020</v>
      </c>
      <c r="E281" s="3">
        <v>489583997</v>
      </c>
      <c r="F281" s="3">
        <v>520930434</v>
      </c>
      <c r="G281" s="3">
        <v>522007996</v>
      </c>
      <c r="H281" s="3">
        <v>568907935</v>
      </c>
      <c r="I281" s="3">
        <v>535992479</v>
      </c>
      <c r="J281" s="3">
        <v>535253605</v>
      </c>
      <c r="K281" s="3">
        <v>496673156</v>
      </c>
      <c r="L281" s="3">
        <f>AVERAGE(Table16[[#This Row],[Control Resolving Time 1]:[Control Resolving Time 10]])</f>
        <v>530777258.89999998</v>
      </c>
      <c r="M281" s="3">
        <f>STDEV(Table16[[#This Row],[Control Resolving Time 1]:[Control Resolving Time 10]])</f>
        <v>28197297.545033645</v>
      </c>
      <c r="N281" s="3">
        <f>Table16[[#This Row],[Control Resolving Time Avg (ns)]]/1000000</f>
        <v>530.77725889999999</v>
      </c>
      <c r="O281" s="3">
        <f>Table16[[#This Row],[Control Resolving Time Sdev (ns)]]/1000000</f>
        <v>28.197297545033646</v>
      </c>
      <c r="P281" t="s">
        <v>220</v>
      </c>
      <c r="Q281" s="3">
        <v>534267415</v>
      </c>
      <c r="R281" s="3">
        <v>467580991</v>
      </c>
      <c r="S281" s="3">
        <v>462395602</v>
      </c>
      <c r="T281" s="3">
        <v>410615605</v>
      </c>
      <c r="U281" s="3">
        <v>397938591</v>
      </c>
      <c r="V281" s="3">
        <v>454681596</v>
      </c>
      <c r="W281" s="3">
        <v>447383656</v>
      </c>
      <c r="X281" s="3">
        <v>443817949</v>
      </c>
      <c r="Y281" s="3">
        <v>416274410</v>
      </c>
      <c r="Z281" s="3">
        <v>435935052</v>
      </c>
      <c r="AA281" s="3">
        <f>AVERAGE(Table16[[#This Row],[Refactored Resolving Time 1]:[Refactored Resolving Time 10]])</f>
        <v>447089086.69999999</v>
      </c>
      <c r="AB281" s="3">
        <f>STDEV(Table16[[#This Row],[Refactored Resolving Time 1]:[Refactored Resolving Time 10]])</f>
        <v>38213936.772884026</v>
      </c>
      <c r="AC281" s="3">
        <f>Table16[[#This Row],[Refactored Resolving Time Avg (ns)]]/1000000</f>
        <v>447.0890867</v>
      </c>
      <c r="AD281" s="3">
        <f>Table16[[#This Row],[Refactored Resolving Time Sdev (ns)]]/1000000</f>
        <v>38.213936772884026</v>
      </c>
      <c r="AE281" t="b">
        <f>IF(Table16[[#This Row],[Control Bundle]]=Table16[[#This Row],[Refactored Bundle]],TRUE,FALSE)</f>
        <v>1</v>
      </c>
      <c r="AF281">
        <f>IF(Table16[[#This Row],[Refactored Resolving Time Avg (ns)]]=-1,0,ROUND(LOG10(Table16[[#This Row],[Refactored Resolving Time Sdev (ns)]]/Table16[[#This Row],[Control Resolving Time Sdev (ns)]]),0))</f>
        <v>0</v>
      </c>
      <c r="AG281" t="b">
        <f>IF(Table16[[#This Row],[Same Sdev OoM?]]=0,TRUE,FALSE)</f>
        <v>1</v>
      </c>
      <c r="AH28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1" s="3">
        <f>Table16[[#This Row],[Control Resolving Time Avg (ms)]]-Table16[[#This Row],[Refactored Resolving Time Avg (ms)]]</f>
        <v>83.688172199999997</v>
      </c>
      <c r="AJ281" s="4">
        <f>Table16[[#This Row],[Absolute Diff?]]/Table16[[#This Row],[Control Resolving Time Avg (ms)]]</f>
        <v>0.15767098306630181</v>
      </c>
    </row>
    <row r="282" spans="1:36" x14ac:dyDescent="0.2">
      <c r="A282" t="s">
        <v>121</v>
      </c>
      <c r="B282" s="3">
        <v>582906691</v>
      </c>
      <c r="C282" s="3">
        <v>520593190</v>
      </c>
      <c r="D282" s="3">
        <v>553159084</v>
      </c>
      <c r="E282" s="3">
        <v>494943868</v>
      </c>
      <c r="F282" s="3">
        <v>526311352</v>
      </c>
      <c r="G282" s="3">
        <v>528411831</v>
      </c>
      <c r="H282" s="3">
        <v>574724566</v>
      </c>
      <c r="I282" s="3">
        <v>541416134</v>
      </c>
      <c r="J282" s="3">
        <v>540814519</v>
      </c>
      <c r="K282" s="3">
        <v>502379923</v>
      </c>
      <c r="L282" s="3">
        <f>AVERAGE(Table16[[#This Row],[Control Resolving Time 1]:[Control Resolving Time 10]])</f>
        <v>536566115.80000001</v>
      </c>
      <c r="M282" s="3">
        <f>STDEV(Table16[[#This Row],[Control Resolving Time 1]:[Control Resolving Time 10]])</f>
        <v>28378999.711050093</v>
      </c>
      <c r="N282" s="3">
        <f>Table16[[#This Row],[Control Resolving Time Avg (ns)]]/1000000</f>
        <v>536.56611580000003</v>
      </c>
      <c r="O282" s="3">
        <f>Table16[[#This Row],[Control Resolving Time Sdev (ns)]]/1000000</f>
        <v>28.378999711050092</v>
      </c>
      <c r="P282" t="s">
        <v>121</v>
      </c>
      <c r="Q282" s="3">
        <v>538216421</v>
      </c>
      <c r="R282" s="3">
        <v>473300029</v>
      </c>
      <c r="S282" s="3">
        <v>467957045</v>
      </c>
      <c r="T282" s="3">
        <v>416157798</v>
      </c>
      <c r="U282" s="3">
        <v>403542161</v>
      </c>
      <c r="V282" s="3">
        <v>459402526</v>
      </c>
      <c r="W282" s="3">
        <v>452089226</v>
      </c>
      <c r="X282" s="3">
        <v>448666551</v>
      </c>
      <c r="Y282" s="3">
        <v>421295296</v>
      </c>
      <c r="Z282" s="3">
        <v>441406036</v>
      </c>
      <c r="AA282" s="3">
        <f>AVERAGE(Table16[[#This Row],[Refactored Resolving Time 1]:[Refactored Resolving Time 10]])</f>
        <v>452203308.89999998</v>
      </c>
      <c r="AB282" s="3">
        <f>STDEV(Table16[[#This Row],[Refactored Resolving Time 1]:[Refactored Resolving Time 10]])</f>
        <v>37851948.703554809</v>
      </c>
      <c r="AC282" s="3">
        <f>Table16[[#This Row],[Refactored Resolving Time Avg (ns)]]/1000000</f>
        <v>452.20330889999997</v>
      </c>
      <c r="AD282" s="3">
        <f>Table16[[#This Row],[Refactored Resolving Time Sdev (ns)]]/1000000</f>
        <v>37.851948703554811</v>
      </c>
      <c r="AE282" t="b">
        <f>IF(Table16[[#This Row],[Control Bundle]]=Table16[[#This Row],[Refactored Bundle]],TRUE,FALSE)</f>
        <v>1</v>
      </c>
      <c r="AF282">
        <f>IF(Table16[[#This Row],[Refactored Resolving Time Avg (ns)]]=-1,0,ROUND(LOG10(Table16[[#This Row],[Refactored Resolving Time Sdev (ns)]]/Table16[[#This Row],[Control Resolving Time Sdev (ns)]]),0))</f>
        <v>0</v>
      </c>
      <c r="AG282" t="b">
        <f>IF(Table16[[#This Row],[Same Sdev OoM?]]=0,TRUE,FALSE)</f>
        <v>1</v>
      </c>
      <c r="AH28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2" s="3">
        <f>Table16[[#This Row],[Control Resolving Time Avg (ms)]]-Table16[[#This Row],[Refactored Resolving Time Avg (ms)]]</f>
        <v>84.362806900000066</v>
      </c>
      <c r="AJ282" s="4">
        <f>Table16[[#This Row],[Absolute Diff?]]/Table16[[#This Row],[Control Resolving Time Avg (ms)]]</f>
        <v>0.15722723522005908</v>
      </c>
    </row>
    <row r="283" spans="1:36" x14ac:dyDescent="0.2">
      <c r="A283" t="s">
        <v>50</v>
      </c>
      <c r="B283" s="3">
        <v>574828583</v>
      </c>
      <c r="C283" s="3">
        <v>513030461</v>
      </c>
      <c r="D283" s="3">
        <v>545547305</v>
      </c>
      <c r="E283" s="3">
        <v>488387867</v>
      </c>
      <c r="F283" s="3">
        <v>519602731</v>
      </c>
      <c r="G283" s="3">
        <v>519820867</v>
      </c>
      <c r="H283" s="3">
        <v>567169778</v>
      </c>
      <c r="I283" s="3">
        <v>534619278</v>
      </c>
      <c r="J283" s="3">
        <v>533794904</v>
      </c>
      <c r="K283" s="3">
        <v>494862808</v>
      </c>
      <c r="L283" s="3">
        <f>AVERAGE(Table16[[#This Row],[Control Resolving Time 1]:[Control Resolving Time 10]])</f>
        <v>529166458.19999999</v>
      </c>
      <c r="M283" s="3">
        <f>STDEV(Table16[[#This Row],[Control Resolving Time 1]:[Control Resolving Time 10]])</f>
        <v>28141663.71340296</v>
      </c>
      <c r="N283" s="3">
        <f>Table16[[#This Row],[Control Resolving Time Avg (ns)]]/1000000</f>
        <v>529.16645819999997</v>
      </c>
      <c r="O283" s="3">
        <f>Table16[[#This Row],[Control Resolving Time Sdev (ns)]]/1000000</f>
        <v>28.141663713402959</v>
      </c>
      <c r="P283" t="s">
        <v>50</v>
      </c>
      <c r="Q283" s="3">
        <v>533204964</v>
      </c>
      <c r="R283" s="3">
        <v>465666980</v>
      </c>
      <c r="S283" s="3">
        <v>460162656</v>
      </c>
      <c r="T283" s="3">
        <v>408503833</v>
      </c>
      <c r="U283" s="3">
        <v>396732622</v>
      </c>
      <c r="V283" s="3">
        <v>452880772</v>
      </c>
      <c r="W283" s="3">
        <v>439008195</v>
      </c>
      <c r="X283" s="3">
        <v>441958415</v>
      </c>
      <c r="Y283" s="3">
        <v>414971896</v>
      </c>
      <c r="Z283" s="3">
        <v>434232661</v>
      </c>
      <c r="AA283" s="3">
        <f>AVERAGE(Table16[[#This Row],[Refactored Resolving Time 1]:[Refactored Resolving Time 10]])</f>
        <v>444732299.39999998</v>
      </c>
      <c r="AB283" s="3">
        <f>STDEV(Table16[[#This Row],[Refactored Resolving Time 1]:[Refactored Resolving Time 10]])</f>
        <v>38330465.653420404</v>
      </c>
      <c r="AC283" s="3">
        <f>Table16[[#This Row],[Refactored Resolving Time Avg (ns)]]/1000000</f>
        <v>444.73229939999999</v>
      </c>
      <c r="AD283" s="3">
        <f>Table16[[#This Row],[Refactored Resolving Time Sdev (ns)]]/1000000</f>
        <v>38.330465653420404</v>
      </c>
      <c r="AE283" t="b">
        <f>IF(Table16[[#This Row],[Control Bundle]]=Table16[[#This Row],[Refactored Bundle]],TRUE,FALSE)</f>
        <v>1</v>
      </c>
      <c r="AF283">
        <f>IF(Table16[[#This Row],[Refactored Resolving Time Avg (ns)]]=-1,0,ROUND(LOG10(Table16[[#This Row],[Refactored Resolving Time Sdev (ns)]]/Table16[[#This Row],[Control Resolving Time Sdev (ns)]]),0))</f>
        <v>0</v>
      </c>
      <c r="AG283" t="b">
        <f>IF(Table16[[#This Row],[Same Sdev OoM?]]=0,TRUE,FALSE)</f>
        <v>1</v>
      </c>
      <c r="AH28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3" s="3">
        <f>Table16[[#This Row],[Control Resolving Time Avg (ms)]]-Table16[[#This Row],[Refactored Resolving Time Avg (ms)]]</f>
        <v>84.434158799999977</v>
      </c>
      <c r="AJ283" s="4">
        <f>Table16[[#This Row],[Absolute Diff?]]/Table16[[#This Row],[Control Resolving Time Avg (ms)]]</f>
        <v>0.15956067791448689</v>
      </c>
    </row>
    <row r="284" spans="1:36" x14ac:dyDescent="0.2">
      <c r="A284" t="s">
        <v>66</v>
      </c>
      <c r="B284" s="3">
        <v>574188739</v>
      </c>
      <c r="C284" s="3">
        <v>512415128</v>
      </c>
      <c r="D284" s="3">
        <v>545020347</v>
      </c>
      <c r="E284" s="3">
        <v>487698458</v>
      </c>
      <c r="F284" s="3">
        <v>518177449</v>
      </c>
      <c r="G284" s="3">
        <v>519150633</v>
      </c>
      <c r="H284" s="3">
        <v>566642873</v>
      </c>
      <c r="I284" s="3">
        <v>534196670</v>
      </c>
      <c r="J284" s="3">
        <v>533197168</v>
      </c>
      <c r="K284" s="3">
        <v>492406114</v>
      </c>
      <c r="L284" s="3">
        <f>AVERAGE(Table16[[#This Row],[Control Resolving Time 1]:[Control Resolving Time 10]])</f>
        <v>528309357.89999998</v>
      </c>
      <c r="M284" s="3">
        <f>STDEV(Table16[[#This Row],[Control Resolving Time 1]:[Control Resolving Time 10]])</f>
        <v>28459789.870338295</v>
      </c>
      <c r="N284" s="3">
        <f>Table16[[#This Row],[Control Resolving Time Avg (ns)]]/1000000</f>
        <v>528.30935790000001</v>
      </c>
      <c r="O284" s="3">
        <f>Table16[[#This Row],[Control Resolving Time Sdev (ns)]]/1000000</f>
        <v>28.459789870338295</v>
      </c>
      <c r="P284" t="s">
        <v>66</v>
      </c>
      <c r="Q284" s="3">
        <v>533472854</v>
      </c>
      <c r="R284" s="3">
        <v>465091330</v>
      </c>
      <c r="S284" s="3">
        <v>459234899</v>
      </c>
      <c r="T284" s="3">
        <v>407832585</v>
      </c>
      <c r="U284" s="3">
        <v>396417564</v>
      </c>
      <c r="V284" s="3">
        <v>452161712</v>
      </c>
      <c r="W284" s="3">
        <v>438270092</v>
      </c>
      <c r="X284" s="3">
        <v>441382488</v>
      </c>
      <c r="Y284" s="3">
        <v>414341327</v>
      </c>
      <c r="Z284" s="3">
        <v>433697378</v>
      </c>
      <c r="AA284" s="3">
        <f>AVERAGE(Table16[[#This Row],[Refactored Resolving Time 1]:[Refactored Resolving Time 10]])</f>
        <v>444190222.89999998</v>
      </c>
      <c r="AB284" s="3">
        <f>STDEV(Table16[[#This Row],[Refactored Resolving Time 1]:[Refactored Resolving Time 10]])</f>
        <v>38508619.36602889</v>
      </c>
      <c r="AC284" s="3">
        <f>Table16[[#This Row],[Refactored Resolving Time Avg (ns)]]/1000000</f>
        <v>444.19022289999998</v>
      </c>
      <c r="AD284" s="3">
        <f>Table16[[#This Row],[Refactored Resolving Time Sdev (ns)]]/1000000</f>
        <v>38.508619366028888</v>
      </c>
      <c r="AE284" t="b">
        <f>IF(Table16[[#This Row],[Control Bundle]]=Table16[[#This Row],[Refactored Bundle]],TRUE,FALSE)</f>
        <v>1</v>
      </c>
      <c r="AF284">
        <f>IF(Table16[[#This Row],[Refactored Resolving Time Avg (ns)]]=-1,0,ROUND(LOG10(Table16[[#This Row],[Refactored Resolving Time Sdev (ns)]]/Table16[[#This Row],[Control Resolving Time Sdev (ns)]]),0))</f>
        <v>0</v>
      </c>
      <c r="AG284" t="b">
        <f>IF(Table16[[#This Row],[Same Sdev OoM?]]=0,TRUE,FALSE)</f>
        <v>1</v>
      </c>
      <c r="AH28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4" s="3">
        <f>Table16[[#This Row],[Control Resolving Time Avg (ms)]]-Table16[[#This Row],[Refactored Resolving Time Avg (ms)]]</f>
        <v>84.119135000000028</v>
      </c>
      <c r="AJ284" s="4">
        <f>Table16[[#This Row],[Absolute Diff?]]/Table16[[#This Row],[Control Resolving Time Avg (ms)]]</f>
        <v>0.15922325384197028</v>
      </c>
    </row>
    <row r="285" spans="1:36" x14ac:dyDescent="0.2">
      <c r="A285" t="s">
        <v>242</v>
      </c>
      <c r="B285" s="3">
        <v>573280806</v>
      </c>
      <c r="C285" s="3">
        <v>511532034</v>
      </c>
      <c r="D285" s="3">
        <v>544194676</v>
      </c>
      <c r="E285" s="3">
        <v>486560933</v>
      </c>
      <c r="F285" s="3">
        <v>516970832</v>
      </c>
      <c r="G285" s="3">
        <v>518162624</v>
      </c>
      <c r="H285" s="3">
        <v>562837307</v>
      </c>
      <c r="I285" s="3">
        <v>533314419</v>
      </c>
      <c r="J285" s="3">
        <v>532220782</v>
      </c>
      <c r="K285" s="3">
        <v>491353509</v>
      </c>
      <c r="L285" s="3">
        <f>AVERAGE(Table16[[#This Row],[Control Resolving Time 1]:[Control Resolving Time 10]])</f>
        <v>527042792.19999999</v>
      </c>
      <c r="M285" s="3">
        <f>STDEV(Table16[[#This Row],[Control Resolving Time 1]:[Control Resolving Time 10]])</f>
        <v>28112718.470077373</v>
      </c>
      <c r="N285" s="3">
        <f>Table16[[#This Row],[Control Resolving Time Avg (ns)]]/1000000</f>
        <v>527.04279220000001</v>
      </c>
      <c r="O285" s="3">
        <f>Table16[[#This Row],[Control Resolving Time Sdev (ns)]]/1000000</f>
        <v>28.112718470077372</v>
      </c>
      <c r="P285" t="s">
        <v>242</v>
      </c>
      <c r="Q285" s="3">
        <v>532629674</v>
      </c>
      <c r="R285" s="3">
        <v>463979334</v>
      </c>
      <c r="S285" s="3">
        <v>457744254</v>
      </c>
      <c r="T285" s="3">
        <v>406601574</v>
      </c>
      <c r="U285" s="3">
        <v>395757219</v>
      </c>
      <c r="V285" s="3">
        <v>451220697</v>
      </c>
      <c r="W285" s="3">
        <v>437374392</v>
      </c>
      <c r="X285" s="3">
        <v>440492139</v>
      </c>
      <c r="Y285" s="3">
        <v>413483089</v>
      </c>
      <c r="Z285" s="3">
        <v>432838981</v>
      </c>
      <c r="AA285" s="3">
        <f>AVERAGE(Table16[[#This Row],[Refactored Resolving Time 1]:[Refactored Resolving Time 10]])</f>
        <v>443212135.30000001</v>
      </c>
      <c r="AB285" s="3">
        <f>STDEV(Table16[[#This Row],[Refactored Resolving Time 1]:[Refactored Resolving Time 10]])</f>
        <v>38481295.216585129</v>
      </c>
      <c r="AC285" s="3">
        <f>Table16[[#This Row],[Refactored Resolving Time Avg (ns)]]/1000000</f>
        <v>443.2121353</v>
      </c>
      <c r="AD285" s="3">
        <f>Table16[[#This Row],[Refactored Resolving Time Sdev (ns)]]/1000000</f>
        <v>38.481295216585131</v>
      </c>
      <c r="AE285" t="b">
        <f>IF(Table16[[#This Row],[Control Bundle]]=Table16[[#This Row],[Refactored Bundle]],TRUE,FALSE)</f>
        <v>1</v>
      </c>
      <c r="AF285">
        <f>IF(Table16[[#This Row],[Refactored Resolving Time Avg (ns)]]=-1,0,ROUND(LOG10(Table16[[#This Row],[Refactored Resolving Time Sdev (ns)]]/Table16[[#This Row],[Control Resolving Time Sdev (ns)]]),0))</f>
        <v>0</v>
      </c>
      <c r="AG285" t="b">
        <f>IF(Table16[[#This Row],[Same Sdev OoM?]]=0,TRUE,FALSE)</f>
        <v>1</v>
      </c>
      <c r="AH28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5" s="3">
        <f>Table16[[#This Row],[Control Resolving Time Avg (ms)]]-Table16[[#This Row],[Refactored Resolving Time Avg (ms)]]</f>
        <v>83.830656900000008</v>
      </c>
      <c r="AJ285" s="4">
        <f>Table16[[#This Row],[Absolute Diff?]]/Table16[[#This Row],[Control Resolving Time Avg (ms)]]</f>
        <v>0.15905853972515444</v>
      </c>
    </row>
    <row r="286" spans="1:36" x14ac:dyDescent="0.2">
      <c r="A286" t="s">
        <v>331</v>
      </c>
      <c r="B286" s="3">
        <v>572054254</v>
      </c>
      <c r="C286" s="3">
        <v>510393399</v>
      </c>
      <c r="D286" s="3">
        <v>543149161</v>
      </c>
      <c r="E286" s="3">
        <v>485404739</v>
      </c>
      <c r="F286" s="3">
        <v>515664506</v>
      </c>
      <c r="G286" s="3">
        <v>516625511</v>
      </c>
      <c r="H286" s="3">
        <v>561720992</v>
      </c>
      <c r="I286" s="3">
        <v>532517750</v>
      </c>
      <c r="J286" s="3">
        <v>531261002</v>
      </c>
      <c r="K286" s="3">
        <v>490131762</v>
      </c>
      <c r="L286" s="3">
        <f>AVERAGE(Table16[[#This Row],[Control Resolving Time 1]:[Control Resolving Time 10]])</f>
        <v>525892307.60000002</v>
      </c>
      <c r="M286" s="3">
        <f>STDEV(Table16[[#This Row],[Control Resolving Time 1]:[Control Resolving Time 10]])</f>
        <v>28154130.785201248</v>
      </c>
      <c r="N286" s="3">
        <f>Table16[[#This Row],[Control Resolving Time Avg (ns)]]/1000000</f>
        <v>525.89230759999998</v>
      </c>
      <c r="O286" s="3">
        <f>Table16[[#This Row],[Control Resolving Time Sdev (ns)]]/1000000</f>
        <v>28.154130785201247</v>
      </c>
      <c r="P286" t="s">
        <v>331</v>
      </c>
      <c r="Q286" s="3">
        <v>531638717</v>
      </c>
      <c r="R286" s="3">
        <v>462352714</v>
      </c>
      <c r="S286" s="3">
        <v>456760211</v>
      </c>
      <c r="T286" s="3">
        <v>405474980</v>
      </c>
      <c r="U286" s="3">
        <v>395078534</v>
      </c>
      <c r="V286" s="3">
        <v>450135586</v>
      </c>
      <c r="W286" s="3">
        <v>436082236</v>
      </c>
      <c r="X286" s="3">
        <v>439444869</v>
      </c>
      <c r="Y286" s="3">
        <v>412634821</v>
      </c>
      <c r="Z286" s="3">
        <v>431504124</v>
      </c>
      <c r="AA286" s="3">
        <f>AVERAGE(Table16[[#This Row],[Refactored Resolving Time 1]:[Refactored Resolving Time 10]])</f>
        <v>442110679.19999999</v>
      </c>
      <c r="AB286" s="3">
        <f>STDEV(Table16[[#This Row],[Refactored Resolving Time 1]:[Refactored Resolving Time 10]])</f>
        <v>38417282.678405307</v>
      </c>
      <c r="AC286" s="3">
        <f>Table16[[#This Row],[Refactored Resolving Time Avg (ns)]]/1000000</f>
        <v>442.11067919999999</v>
      </c>
      <c r="AD286" s="3">
        <f>Table16[[#This Row],[Refactored Resolving Time Sdev (ns)]]/1000000</f>
        <v>38.417282678405307</v>
      </c>
      <c r="AE286" t="b">
        <f>IF(Table16[[#This Row],[Control Bundle]]=Table16[[#This Row],[Refactored Bundle]],TRUE,FALSE)</f>
        <v>1</v>
      </c>
      <c r="AF286">
        <f>IF(Table16[[#This Row],[Refactored Resolving Time Avg (ns)]]=-1,0,ROUND(LOG10(Table16[[#This Row],[Refactored Resolving Time Sdev (ns)]]/Table16[[#This Row],[Control Resolving Time Sdev (ns)]]),0))</f>
        <v>0</v>
      </c>
      <c r="AG286" t="b">
        <f>IF(Table16[[#This Row],[Same Sdev OoM?]]=0,TRUE,FALSE)</f>
        <v>1</v>
      </c>
      <c r="AH28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6" s="5">
        <f>Table16[[#This Row],[Control Resolving Time Avg (ms)]]-Table16[[#This Row],[Refactored Resolving Time Avg (ms)]]</f>
        <v>83.781628399999988</v>
      </c>
      <c r="AJ286" s="6">
        <f>Table16[[#This Row],[Absolute Diff?]]/Table16[[#This Row],[Control Resolving Time Avg (ms)]]</f>
        <v>0.15931327990392533</v>
      </c>
    </row>
    <row r="287" spans="1:36" x14ac:dyDescent="0.2">
      <c r="A287" t="s">
        <v>193</v>
      </c>
      <c r="B287" s="3">
        <v>572653319</v>
      </c>
      <c r="C287" s="3">
        <v>510977615</v>
      </c>
      <c r="D287" s="3">
        <v>543740949</v>
      </c>
      <c r="E287" s="3">
        <v>485910943</v>
      </c>
      <c r="F287" s="3">
        <v>516350160</v>
      </c>
      <c r="G287" s="3">
        <v>517319434</v>
      </c>
      <c r="H287" s="3">
        <v>562307056</v>
      </c>
      <c r="I287" s="3">
        <v>532909121</v>
      </c>
      <c r="J287" s="3">
        <v>531695903</v>
      </c>
      <c r="K287" s="3">
        <v>490732773</v>
      </c>
      <c r="L287" s="3">
        <f>AVERAGE(Table16[[#This Row],[Control Resolving Time 1]:[Control Resolving Time 10]])</f>
        <v>526459727.30000001</v>
      </c>
      <c r="M287" s="3">
        <f>STDEV(Table16[[#This Row],[Control Resolving Time 1]:[Control Resolving Time 10]])</f>
        <v>28151564.0244628</v>
      </c>
      <c r="N287" s="3">
        <f>Table16[[#This Row],[Control Resolving Time Avg (ns)]]/1000000</f>
        <v>526.45972730000005</v>
      </c>
      <c r="O287" s="3">
        <f>Table16[[#This Row],[Control Resolving Time Sdev (ns)]]/1000000</f>
        <v>28.1515640244628</v>
      </c>
      <c r="P287" t="s">
        <v>193</v>
      </c>
      <c r="Q287" s="3">
        <v>532167138</v>
      </c>
      <c r="R287" s="3">
        <v>463101649</v>
      </c>
      <c r="S287" s="3">
        <v>457215298</v>
      </c>
      <c r="T287" s="3">
        <v>406003433</v>
      </c>
      <c r="U287" s="3">
        <v>395481827</v>
      </c>
      <c r="V287" s="3">
        <v>450766469</v>
      </c>
      <c r="W287" s="3">
        <v>436856547</v>
      </c>
      <c r="X287" s="3">
        <v>439996863</v>
      </c>
      <c r="Y287" s="3">
        <v>413057715</v>
      </c>
      <c r="Z287" s="3">
        <v>432341970</v>
      </c>
      <c r="AA287" s="3">
        <f>AVERAGE(Table16[[#This Row],[Refactored Resolving Time 1]:[Refactored Resolving Time 10]])</f>
        <v>442698890.89999998</v>
      </c>
      <c r="AB287" s="3">
        <f>STDEV(Table16[[#This Row],[Refactored Resolving Time 1]:[Refactored Resolving Time 10]])</f>
        <v>38441815.309829682</v>
      </c>
      <c r="AC287" s="3">
        <f>Table16[[#This Row],[Refactored Resolving Time Avg (ns)]]/1000000</f>
        <v>442.69889089999998</v>
      </c>
      <c r="AD287" s="3">
        <f>Table16[[#This Row],[Refactored Resolving Time Sdev (ns)]]/1000000</f>
        <v>38.441815309829686</v>
      </c>
      <c r="AE287" t="b">
        <f>IF(Table16[[#This Row],[Control Bundle]]=Table16[[#This Row],[Refactored Bundle]],TRUE,FALSE)</f>
        <v>1</v>
      </c>
      <c r="AF287">
        <f>IF(Table16[[#This Row],[Refactored Resolving Time Avg (ns)]]=-1,0,ROUND(LOG10(Table16[[#This Row],[Refactored Resolving Time Sdev (ns)]]/Table16[[#This Row],[Control Resolving Time Sdev (ns)]]),0))</f>
        <v>0</v>
      </c>
      <c r="AG287" t="b">
        <f>IF(Table16[[#This Row],[Same Sdev OoM?]]=0,TRUE,FALSE)</f>
        <v>1</v>
      </c>
      <c r="AH28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7" s="3">
        <f>Table16[[#This Row],[Control Resolving Time Avg (ms)]]-Table16[[#This Row],[Refactored Resolving Time Avg (ms)]]</f>
        <v>83.760836400000073</v>
      </c>
      <c r="AJ287" s="4">
        <f>Table16[[#This Row],[Absolute Diff?]]/Table16[[#This Row],[Control Resolving Time Avg (ms)]]</f>
        <v>0.15910207762629</v>
      </c>
    </row>
    <row r="288" spans="1:36" x14ac:dyDescent="0.2">
      <c r="A288" t="s">
        <v>70</v>
      </c>
      <c r="B288" s="3">
        <v>570759236</v>
      </c>
      <c r="C288" s="3">
        <v>509141578</v>
      </c>
      <c r="D288" s="3">
        <v>541972018</v>
      </c>
      <c r="E288" s="3">
        <v>484551387</v>
      </c>
      <c r="F288" s="3">
        <v>514228455</v>
      </c>
      <c r="G288" s="3">
        <v>515623184</v>
      </c>
      <c r="H288" s="3">
        <v>560380036</v>
      </c>
      <c r="I288" s="3">
        <v>531324773</v>
      </c>
      <c r="J288" s="3">
        <v>530415920</v>
      </c>
      <c r="K288" s="3">
        <v>488953615</v>
      </c>
      <c r="L288" s="3">
        <f>AVERAGE(Table16[[#This Row],[Control Resolving Time 1]:[Control Resolving Time 10]])</f>
        <v>524735020.19999999</v>
      </c>
      <c r="M288" s="3">
        <f>STDEV(Table16[[#This Row],[Control Resolving Time 1]:[Control Resolving Time 10]])</f>
        <v>28073731.088704661</v>
      </c>
      <c r="N288" s="3">
        <f>Table16[[#This Row],[Control Resolving Time Avg (ns)]]/1000000</f>
        <v>524.73502020000001</v>
      </c>
      <c r="O288" s="3">
        <f>Table16[[#This Row],[Control Resolving Time Sdev (ns)]]/1000000</f>
        <v>28.073731088704662</v>
      </c>
      <c r="P288" t="s">
        <v>70</v>
      </c>
      <c r="Q288" s="3">
        <v>530522317</v>
      </c>
      <c r="R288" s="3">
        <v>461091328</v>
      </c>
      <c r="S288" s="3">
        <v>455880662</v>
      </c>
      <c r="T288" s="3">
        <v>404635681</v>
      </c>
      <c r="U288" s="3">
        <v>394109914</v>
      </c>
      <c r="V288" s="3">
        <v>449184191</v>
      </c>
      <c r="W288" s="3">
        <v>434982779</v>
      </c>
      <c r="X288" s="3">
        <v>438346509</v>
      </c>
      <c r="Y288" s="3">
        <v>411833929</v>
      </c>
      <c r="Z288" s="3">
        <v>430473348</v>
      </c>
      <c r="AA288" s="3">
        <f>AVERAGE(Table16[[#This Row],[Refactored Resolving Time 1]:[Refactored Resolving Time 10]])</f>
        <v>441106065.80000001</v>
      </c>
      <c r="AB288" s="3">
        <f>STDEV(Table16[[#This Row],[Refactored Resolving Time 1]:[Refactored Resolving Time 10]])</f>
        <v>38343435.206003241</v>
      </c>
      <c r="AC288" s="3">
        <f>Table16[[#This Row],[Refactored Resolving Time Avg (ns)]]/1000000</f>
        <v>441.10606580000001</v>
      </c>
      <c r="AD288" s="3">
        <f>Table16[[#This Row],[Refactored Resolving Time Sdev (ns)]]/1000000</f>
        <v>38.343435206003242</v>
      </c>
      <c r="AE288" t="b">
        <f>IF(Table16[[#This Row],[Control Bundle]]=Table16[[#This Row],[Refactored Bundle]],TRUE,FALSE)</f>
        <v>1</v>
      </c>
      <c r="AF288">
        <f>IF(Table16[[#This Row],[Refactored Resolving Time Avg (ns)]]=-1,0,ROUND(LOG10(Table16[[#This Row],[Refactored Resolving Time Sdev (ns)]]/Table16[[#This Row],[Control Resolving Time Sdev (ns)]]),0))</f>
        <v>0</v>
      </c>
      <c r="AG288" t="b">
        <f>IF(Table16[[#This Row],[Same Sdev OoM?]]=0,TRUE,FALSE)</f>
        <v>1</v>
      </c>
      <c r="AH28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8" s="5">
        <f>Table16[[#This Row],[Control Resolving Time Avg (ms)]]-Table16[[#This Row],[Refactored Resolving Time Avg (ms)]]</f>
        <v>83.628954399999998</v>
      </c>
      <c r="AJ288" s="6">
        <f>Table16[[#This Row],[Absolute Diff?]]/Table16[[#This Row],[Control Resolving Time Avg (ms)]]</f>
        <v>0.1593736861094677</v>
      </c>
    </row>
    <row r="289" spans="1:36" x14ac:dyDescent="0.2">
      <c r="A289" t="s">
        <v>59</v>
      </c>
      <c r="B289" s="3">
        <v>540502380</v>
      </c>
      <c r="C289" s="3">
        <v>474716161</v>
      </c>
      <c r="D289" s="3">
        <v>500252867</v>
      </c>
      <c r="E289" s="3">
        <v>458812202</v>
      </c>
      <c r="F289" s="3">
        <v>478962644</v>
      </c>
      <c r="G289" s="3">
        <v>484294034</v>
      </c>
      <c r="H289" s="3">
        <v>530495255</v>
      </c>
      <c r="I289" s="3">
        <v>501773597</v>
      </c>
      <c r="J289" s="3">
        <v>501032671</v>
      </c>
      <c r="K289" s="3">
        <v>459435768</v>
      </c>
      <c r="L289" s="3">
        <f>AVERAGE(Table16[[#This Row],[Control Resolving Time 1]:[Control Resolving Time 10]])</f>
        <v>493027757.89999998</v>
      </c>
      <c r="M289" s="3">
        <f>STDEV(Table16[[#This Row],[Control Resolving Time 1]:[Control Resolving Time 10]])</f>
        <v>27404317.610920932</v>
      </c>
      <c r="N289" s="3">
        <f>Table16[[#This Row],[Control Resolving Time Avg (ns)]]/1000000</f>
        <v>493.02775789999998</v>
      </c>
      <c r="O289" s="3">
        <f>Table16[[#This Row],[Control Resolving Time Sdev (ns)]]/1000000</f>
        <v>27.404317610920931</v>
      </c>
      <c r="P289" t="s">
        <v>59</v>
      </c>
      <c r="Q289" s="3">
        <v>509440627</v>
      </c>
      <c r="R289" s="3">
        <v>424183870</v>
      </c>
      <c r="S289" s="3">
        <v>425706308</v>
      </c>
      <c r="T289" s="3">
        <v>379102842</v>
      </c>
      <c r="U289" s="3">
        <v>371055786</v>
      </c>
      <c r="V289" s="3">
        <v>424634778</v>
      </c>
      <c r="W289" s="3">
        <v>400473261</v>
      </c>
      <c r="X289" s="3">
        <v>408660326</v>
      </c>
      <c r="Y289" s="3">
        <v>387960544</v>
      </c>
      <c r="Z289" s="3">
        <v>403652422</v>
      </c>
      <c r="AA289" s="3">
        <f>AVERAGE(Table16[[#This Row],[Refactored Resolving Time 1]:[Refactored Resolving Time 10]])</f>
        <v>413487076.39999998</v>
      </c>
      <c r="AB289" s="3">
        <f>STDEV(Table16[[#This Row],[Refactored Resolving Time 1]:[Refactored Resolving Time 10]])</f>
        <v>38756730.329400688</v>
      </c>
      <c r="AC289" s="3">
        <f>Table16[[#This Row],[Refactored Resolving Time Avg (ns)]]/1000000</f>
        <v>413.48707639999998</v>
      </c>
      <c r="AD289" s="3">
        <f>Table16[[#This Row],[Refactored Resolving Time Sdev (ns)]]/1000000</f>
        <v>38.756730329400689</v>
      </c>
      <c r="AE289" t="b">
        <f>IF(Table16[[#This Row],[Control Bundle]]=Table16[[#This Row],[Refactored Bundle]],TRUE,FALSE)</f>
        <v>1</v>
      </c>
      <c r="AF289">
        <f>IF(Table16[[#This Row],[Refactored Resolving Time Avg (ns)]]=-1,0,ROUND(LOG10(Table16[[#This Row],[Refactored Resolving Time Sdev (ns)]]/Table16[[#This Row],[Control Resolving Time Sdev (ns)]]),0))</f>
        <v>0</v>
      </c>
      <c r="AG289" t="b">
        <f>IF(Table16[[#This Row],[Same Sdev OoM?]]=0,TRUE,FALSE)</f>
        <v>1</v>
      </c>
      <c r="AH28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89" s="3">
        <f>Table16[[#This Row],[Control Resolving Time Avg (ms)]]-Table16[[#This Row],[Refactored Resolving Time Avg (ms)]]</f>
        <v>79.540681500000005</v>
      </c>
      <c r="AJ289" s="4">
        <f>Table16[[#This Row],[Absolute Diff?]]/Table16[[#This Row],[Control Resolving Time Avg (ms)]]</f>
        <v>0.16133104115434635</v>
      </c>
    </row>
    <row r="290" spans="1:36" x14ac:dyDescent="0.2">
      <c r="A290" t="s">
        <v>355</v>
      </c>
      <c r="B290" s="3">
        <v>568673804</v>
      </c>
      <c r="C290" s="3">
        <v>507199638</v>
      </c>
      <c r="D290" s="3">
        <v>540420890</v>
      </c>
      <c r="E290" s="3">
        <v>483231055</v>
      </c>
      <c r="F290" s="3">
        <v>510851602</v>
      </c>
      <c r="G290" s="3">
        <v>513462809</v>
      </c>
      <c r="H290" s="3">
        <v>558895941</v>
      </c>
      <c r="I290" s="3">
        <v>529821087</v>
      </c>
      <c r="J290" s="3">
        <v>529106185</v>
      </c>
      <c r="K290" s="3">
        <v>487410030</v>
      </c>
      <c r="L290" s="3">
        <f>AVERAGE(Table16[[#This Row],[Control Resolving Time 1]:[Control Resolving Time 10]])</f>
        <v>522907304.10000002</v>
      </c>
      <c r="M290" s="3">
        <f>STDEV(Table16[[#This Row],[Control Resolving Time 1]:[Control Resolving Time 10]])</f>
        <v>28083678.800638475</v>
      </c>
      <c r="N290" s="3">
        <f>Table16[[#This Row],[Control Resolving Time Avg (ns)]]/1000000</f>
        <v>522.90730410000003</v>
      </c>
      <c r="O290" s="3">
        <f>Table16[[#This Row],[Control Resolving Time Sdev (ns)]]/1000000</f>
        <v>28.083678800638474</v>
      </c>
      <c r="P290" t="s">
        <v>355</v>
      </c>
      <c r="Q290" s="3">
        <v>529051347</v>
      </c>
      <c r="R290" s="3">
        <v>459526477</v>
      </c>
      <c r="S290" s="3">
        <v>454489807</v>
      </c>
      <c r="T290" s="3">
        <v>403269936</v>
      </c>
      <c r="U290" s="3">
        <v>392714399</v>
      </c>
      <c r="V290" s="3">
        <v>447887830</v>
      </c>
      <c r="W290" s="3">
        <v>433020280</v>
      </c>
      <c r="X290" s="3">
        <v>436484626</v>
      </c>
      <c r="Y290" s="3">
        <v>410568526</v>
      </c>
      <c r="Z290" s="3">
        <v>429090653</v>
      </c>
      <c r="AA290" s="3">
        <f>AVERAGE(Table16[[#This Row],[Refactored Resolving Time 1]:[Refactored Resolving Time 10]])</f>
        <v>439610388.10000002</v>
      </c>
      <c r="AB290" s="3">
        <f>STDEV(Table16[[#This Row],[Refactored Resolving Time 1]:[Refactored Resolving Time 10]])</f>
        <v>38316526.205366045</v>
      </c>
      <c r="AC290" s="3">
        <f>Table16[[#This Row],[Refactored Resolving Time Avg (ns)]]/1000000</f>
        <v>439.61038810000002</v>
      </c>
      <c r="AD290" s="3">
        <f>Table16[[#This Row],[Refactored Resolving Time Sdev (ns)]]/1000000</f>
        <v>38.316526205366046</v>
      </c>
      <c r="AE290" t="b">
        <f>IF(Table16[[#This Row],[Control Bundle]]=Table16[[#This Row],[Refactored Bundle]],TRUE,FALSE)</f>
        <v>1</v>
      </c>
      <c r="AF290">
        <f>IF(Table16[[#This Row],[Refactored Resolving Time Avg (ns)]]=-1,0,ROUND(LOG10(Table16[[#This Row],[Refactored Resolving Time Sdev (ns)]]/Table16[[#This Row],[Control Resolving Time Sdev (ns)]]),0))</f>
        <v>0</v>
      </c>
      <c r="AG290" t="b">
        <f>IF(Table16[[#This Row],[Same Sdev OoM?]]=0,TRUE,FALSE)</f>
        <v>1</v>
      </c>
      <c r="AH29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0" s="3">
        <f>Table16[[#This Row],[Control Resolving Time Avg (ms)]]-Table16[[#This Row],[Refactored Resolving Time Avg (ms)]]</f>
        <v>83.29691600000001</v>
      </c>
      <c r="AJ290" s="4">
        <f>Table16[[#This Row],[Absolute Diff?]]/Table16[[#This Row],[Control Resolving Time Avg (ms)]]</f>
        <v>0.15929575920414077</v>
      </c>
    </row>
    <row r="291" spans="1:36" x14ac:dyDescent="0.2">
      <c r="A291" t="s">
        <v>257</v>
      </c>
      <c r="B291" s="3">
        <v>564413712</v>
      </c>
      <c r="C291" s="3">
        <v>502941038</v>
      </c>
      <c r="D291" s="3">
        <v>536446601</v>
      </c>
      <c r="E291" s="3">
        <v>480033480</v>
      </c>
      <c r="F291" s="3">
        <v>507541466</v>
      </c>
      <c r="G291" s="3">
        <v>509390538</v>
      </c>
      <c r="H291" s="3">
        <v>554842742</v>
      </c>
      <c r="I291" s="3">
        <v>525977837</v>
      </c>
      <c r="J291" s="3">
        <v>525949145</v>
      </c>
      <c r="K291" s="3">
        <v>484184451</v>
      </c>
      <c r="L291" s="3">
        <f>AVERAGE(Table16[[#This Row],[Control Resolving Time 1]:[Control Resolving Time 10]])</f>
        <v>519172101</v>
      </c>
      <c r="M291" s="3">
        <f>STDEV(Table16[[#This Row],[Control Resolving Time 1]:[Control Resolving Time 10]])</f>
        <v>27809307.137072209</v>
      </c>
      <c r="N291" s="3">
        <f>Table16[[#This Row],[Control Resolving Time Avg (ns)]]/1000000</f>
        <v>519.172101</v>
      </c>
      <c r="O291" s="3">
        <f>Table16[[#This Row],[Control Resolving Time Sdev (ns)]]/1000000</f>
        <v>27.80930713707221</v>
      </c>
      <c r="P291" t="s">
        <v>257</v>
      </c>
      <c r="Q291" s="3">
        <v>532370066</v>
      </c>
      <c r="R291" s="3">
        <v>455287249</v>
      </c>
      <c r="S291" s="3">
        <v>450715512</v>
      </c>
      <c r="T291" s="3">
        <v>400309713</v>
      </c>
      <c r="U291" s="3">
        <v>389534752</v>
      </c>
      <c r="V291" s="3">
        <v>444975441</v>
      </c>
      <c r="W291" s="3">
        <v>427702963</v>
      </c>
      <c r="X291" s="3">
        <v>432059587</v>
      </c>
      <c r="Y291" s="3">
        <v>406154980</v>
      </c>
      <c r="Z291" s="3">
        <v>426270095</v>
      </c>
      <c r="AA291" s="3">
        <f>AVERAGE(Table16[[#This Row],[Refactored Resolving Time 1]:[Refactored Resolving Time 10]])</f>
        <v>436538035.80000001</v>
      </c>
      <c r="AB291" s="3">
        <f>STDEV(Table16[[#This Row],[Refactored Resolving Time 1]:[Refactored Resolving Time 10]])</f>
        <v>40077670.992602184</v>
      </c>
      <c r="AC291" s="3">
        <f>Table16[[#This Row],[Refactored Resolving Time Avg (ns)]]/1000000</f>
        <v>436.53803579999999</v>
      </c>
      <c r="AD291" s="3">
        <f>Table16[[#This Row],[Refactored Resolving Time Sdev (ns)]]/1000000</f>
        <v>40.077670992602187</v>
      </c>
      <c r="AE291" t="b">
        <f>IF(Table16[[#This Row],[Control Bundle]]=Table16[[#This Row],[Refactored Bundle]],TRUE,FALSE)</f>
        <v>1</v>
      </c>
      <c r="AF291">
        <f>IF(Table16[[#This Row],[Refactored Resolving Time Avg (ns)]]=-1,0,ROUND(LOG10(Table16[[#This Row],[Refactored Resolving Time Sdev (ns)]]/Table16[[#This Row],[Control Resolving Time Sdev (ns)]]),0))</f>
        <v>0</v>
      </c>
      <c r="AG291" t="b">
        <f>IF(Table16[[#This Row],[Same Sdev OoM?]]=0,TRUE,FALSE)</f>
        <v>1</v>
      </c>
      <c r="AH29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1" s="3">
        <f>Table16[[#This Row],[Control Resolving Time Avg (ms)]]-Table16[[#This Row],[Refactored Resolving Time Avg (ms)]]</f>
        <v>82.634065200000009</v>
      </c>
      <c r="AJ291" s="4">
        <f>Table16[[#This Row],[Absolute Diff?]]/Table16[[#This Row],[Control Resolving Time Avg (ms)]]</f>
        <v>0.15916507270100788</v>
      </c>
    </row>
    <row r="292" spans="1:36" x14ac:dyDescent="0.2">
      <c r="A292" t="s">
        <v>208</v>
      </c>
      <c r="B292" s="3">
        <v>567902715</v>
      </c>
      <c r="C292" s="3">
        <v>506400268</v>
      </c>
      <c r="D292" s="3">
        <v>539720950</v>
      </c>
      <c r="E292" s="3">
        <v>482732895</v>
      </c>
      <c r="F292" s="3">
        <v>510301763</v>
      </c>
      <c r="G292" s="3">
        <v>512664661</v>
      </c>
      <c r="H292" s="3">
        <v>558216639</v>
      </c>
      <c r="I292" s="3">
        <v>529237664</v>
      </c>
      <c r="J292" s="3">
        <v>528409249</v>
      </c>
      <c r="K292" s="3">
        <v>486851250</v>
      </c>
      <c r="L292" s="3">
        <f>AVERAGE(Table16[[#This Row],[Control Resolving Time 1]:[Control Resolving Time 10]])</f>
        <v>522243805.39999998</v>
      </c>
      <c r="M292" s="3">
        <f>STDEV(Table16[[#This Row],[Control Resolving Time 1]:[Control Resolving Time 10]])</f>
        <v>28028345.174897283</v>
      </c>
      <c r="N292" s="3">
        <f>Table16[[#This Row],[Control Resolving Time Avg (ns)]]/1000000</f>
        <v>522.24380539999993</v>
      </c>
      <c r="O292" s="3">
        <f>Table16[[#This Row],[Control Resolving Time Sdev (ns)]]/1000000</f>
        <v>28.028345174897282</v>
      </c>
      <c r="P292" t="s">
        <v>208</v>
      </c>
      <c r="Q292" s="3">
        <v>534232545</v>
      </c>
      <c r="R292" s="3">
        <v>458705882</v>
      </c>
      <c r="S292" s="3">
        <v>453852603</v>
      </c>
      <c r="T292" s="3">
        <v>402732146</v>
      </c>
      <c r="U292" s="3">
        <v>392130879</v>
      </c>
      <c r="V292" s="3">
        <v>447293174</v>
      </c>
      <c r="W292" s="3">
        <v>431976045</v>
      </c>
      <c r="X292" s="3">
        <v>435766352</v>
      </c>
      <c r="Y292" s="3">
        <v>409882270</v>
      </c>
      <c r="Z292" s="3">
        <v>428652014</v>
      </c>
      <c r="AA292" s="3">
        <f>AVERAGE(Table16[[#This Row],[Refactored Resolving Time 1]:[Refactored Resolving Time 10]])</f>
        <v>439522391</v>
      </c>
      <c r="AB292" s="3">
        <f>STDEV(Table16[[#This Row],[Refactored Resolving Time 1]:[Refactored Resolving Time 10]])</f>
        <v>39820422.19597739</v>
      </c>
      <c r="AC292" s="3">
        <f>Table16[[#This Row],[Refactored Resolving Time Avg (ns)]]/1000000</f>
        <v>439.52239100000003</v>
      </c>
      <c r="AD292" s="3">
        <f>Table16[[#This Row],[Refactored Resolving Time Sdev (ns)]]/1000000</f>
        <v>39.820422195977393</v>
      </c>
      <c r="AE292" t="b">
        <f>IF(Table16[[#This Row],[Control Bundle]]=Table16[[#This Row],[Refactored Bundle]],TRUE,FALSE)</f>
        <v>1</v>
      </c>
      <c r="AF292">
        <f>IF(Table16[[#This Row],[Refactored Resolving Time Avg (ns)]]=-1,0,ROUND(LOG10(Table16[[#This Row],[Refactored Resolving Time Sdev (ns)]]/Table16[[#This Row],[Control Resolving Time Sdev (ns)]]),0))</f>
        <v>0</v>
      </c>
      <c r="AG292" t="b">
        <f>IF(Table16[[#This Row],[Same Sdev OoM?]]=0,TRUE,FALSE)</f>
        <v>1</v>
      </c>
      <c r="AH29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2" s="3">
        <f>Table16[[#This Row],[Control Resolving Time Avg (ms)]]-Table16[[#This Row],[Refactored Resolving Time Avg (ms)]]</f>
        <v>82.721414399999901</v>
      </c>
      <c r="AJ292" s="4">
        <f>Table16[[#This Row],[Absolute Diff?]]/Table16[[#This Row],[Control Resolving Time Avg (ms)]]</f>
        <v>0.15839616199303971</v>
      </c>
    </row>
    <row r="293" spans="1:36" x14ac:dyDescent="0.2">
      <c r="A293" t="s">
        <v>173</v>
      </c>
      <c r="B293" s="3">
        <v>567350342</v>
      </c>
      <c r="C293" s="3">
        <v>505782855</v>
      </c>
      <c r="D293" s="3">
        <v>539103353</v>
      </c>
      <c r="E293" s="3">
        <v>482355885</v>
      </c>
      <c r="F293" s="3">
        <v>509728458</v>
      </c>
      <c r="G293" s="3">
        <v>512116595</v>
      </c>
      <c r="H293" s="3">
        <v>557543026</v>
      </c>
      <c r="I293" s="3">
        <v>528804219</v>
      </c>
      <c r="J293" s="3">
        <v>527918343</v>
      </c>
      <c r="K293" s="3">
        <v>486457643</v>
      </c>
      <c r="L293" s="3">
        <f>AVERAGE(Table16[[#This Row],[Control Resolving Time 1]:[Control Resolving Time 10]])</f>
        <v>521716071.89999998</v>
      </c>
      <c r="M293" s="3">
        <f>STDEV(Table16[[#This Row],[Control Resolving Time 1]:[Control Resolving Time 10]])</f>
        <v>27966619.296053745</v>
      </c>
      <c r="N293" s="3">
        <f>Table16[[#This Row],[Control Resolving Time Avg (ns)]]/1000000</f>
        <v>521.71607189999997</v>
      </c>
      <c r="O293" s="3">
        <f>Table16[[#This Row],[Control Resolving Time Sdev (ns)]]/1000000</f>
        <v>27.966619296053747</v>
      </c>
      <c r="P293" t="s">
        <v>173</v>
      </c>
      <c r="Q293" s="3">
        <v>533852342</v>
      </c>
      <c r="R293" s="3">
        <v>457871502</v>
      </c>
      <c r="S293" s="3">
        <v>453308616</v>
      </c>
      <c r="T293" s="3">
        <v>402344748</v>
      </c>
      <c r="U293" s="3">
        <v>391554841</v>
      </c>
      <c r="V293" s="3">
        <v>446876378</v>
      </c>
      <c r="W293" s="3">
        <v>431330642</v>
      </c>
      <c r="X293" s="3">
        <v>435096169</v>
      </c>
      <c r="Y293" s="3">
        <v>409107806</v>
      </c>
      <c r="Z293" s="3">
        <v>428284102</v>
      </c>
      <c r="AA293" s="3">
        <f>AVERAGE(Table16[[#This Row],[Refactored Resolving Time 1]:[Refactored Resolving Time 10]])</f>
        <v>438962714.60000002</v>
      </c>
      <c r="AB293" s="3">
        <f>STDEV(Table16[[#This Row],[Refactored Resolving Time 1]:[Refactored Resolving Time 10]])</f>
        <v>39856609.075886488</v>
      </c>
      <c r="AC293" s="3">
        <f>Table16[[#This Row],[Refactored Resolving Time Avg (ns)]]/1000000</f>
        <v>438.96271460000003</v>
      </c>
      <c r="AD293" s="3">
        <f>Table16[[#This Row],[Refactored Resolving Time Sdev (ns)]]/1000000</f>
        <v>39.856609075886489</v>
      </c>
      <c r="AE293" t="b">
        <f>IF(Table16[[#This Row],[Control Bundle]]=Table16[[#This Row],[Refactored Bundle]],TRUE,FALSE)</f>
        <v>1</v>
      </c>
      <c r="AF293">
        <f>IF(Table16[[#This Row],[Refactored Resolving Time Avg (ns)]]=-1,0,ROUND(LOG10(Table16[[#This Row],[Refactored Resolving Time Sdev (ns)]]/Table16[[#This Row],[Control Resolving Time Sdev (ns)]]),0))</f>
        <v>0</v>
      </c>
      <c r="AG293" t="b">
        <f>IF(Table16[[#This Row],[Same Sdev OoM?]]=0,TRUE,FALSE)</f>
        <v>1</v>
      </c>
      <c r="AH29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3" s="3">
        <f>Table16[[#This Row],[Control Resolving Time Avg (ms)]]-Table16[[#This Row],[Refactored Resolving Time Avg (ms)]]</f>
        <v>82.753357299999948</v>
      </c>
      <c r="AJ293" s="4">
        <f>Table16[[#This Row],[Absolute Diff?]]/Table16[[#This Row],[Control Resolving Time Avg (ms)]]</f>
        <v>0.15861761168028904</v>
      </c>
    </row>
    <row r="294" spans="1:36" x14ac:dyDescent="0.2">
      <c r="A294" t="s">
        <v>3</v>
      </c>
      <c r="B294" s="3">
        <v>566784033</v>
      </c>
      <c r="C294" s="3">
        <v>505145041</v>
      </c>
      <c r="D294" s="3">
        <v>538516975</v>
      </c>
      <c r="E294" s="3">
        <v>481894067</v>
      </c>
      <c r="F294" s="3">
        <v>509144289</v>
      </c>
      <c r="G294" s="3">
        <v>511533435</v>
      </c>
      <c r="H294" s="3">
        <v>556924888</v>
      </c>
      <c r="I294" s="3">
        <v>528010632</v>
      </c>
      <c r="J294" s="3">
        <v>527485490</v>
      </c>
      <c r="K294" s="3">
        <v>485725772</v>
      </c>
      <c r="L294" s="3">
        <f>AVERAGE(Table16[[#This Row],[Control Resolving Time 1]:[Control Resolving Time 10]])</f>
        <v>521116462.19999999</v>
      </c>
      <c r="M294" s="3">
        <f>STDEV(Table16[[#This Row],[Control Resolving Time 1]:[Control Resolving Time 10]])</f>
        <v>27967825.152307492</v>
      </c>
      <c r="N294" s="3">
        <f>Table16[[#This Row],[Control Resolving Time Avg (ns)]]/1000000</f>
        <v>521.1164622</v>
      </c>
      <c r="O294" s="3">
        <f>Table16[[#This Row],[Control Resolving Time Sdev (ns)]]/1000000</f>
        <v>27.967825152307491</v>
      </c>
      <c r="P294" t="s">
        <v>3</v>
      </c>
      <c r="Q294" s="3">
        <v>534407702</v>
      </c>
      <c r="R294" s="3">
        <v>457144231</v>
      </c>
      <c r="S294" s="3">
        <v>452725692</v>
      </c>
      <c r="T294" s="3">
        <v>401921996</v>
      </c>
      <c r="U294" s="3">
        <v>390971239</v>
      </c>
      <c r="V294" s="3">
        <v>446468365</v>
      </c>
      <c r="W294" s="3">
        <v>430654762</v>
      </c>
      <c r="X294" s="3">
        <v>434406687</v>
      </c>
      <c r="Y294" s="3">
        <v>408246377</v>
      </c>
      <c r="Z294" s="3">
        <v>427731044</v>
      </c>
      <c r="AA294" s="3">
        <f>AVERAGE(Table16[[#This Row],[Refactored Resolving Time 1]:[Refactored Resolving Time 10]])</f>
        <v>438467809.5</v>
      </c>
      <c r="AB294" s="3">
        <f>STDEV(Table16[[#This Row],[Refactored Resolving Time 1]:[Refactored Resolving Time 10]])</f>
        <v>40163883.764229946</v>
      </c>
      <c r="AC294" s="3">
        <f>Table16[[#This Row],[Refactored Resolving Time Avg (ns)]]/1000000</f>
        <v>438.46780949999999</v>
      </c>
      <c r="AD294" s="3">
        <f>Table16[[#This Row],[Refactored Resolving Time Sdev (ns)]]/1000000</f>
        <v>40.163883764229944</v>
      </c>
      <c r="AE294" t="b">
        <f>IF(Table16[[#This Row],[Control Bundle]]=Table16[[#This Row],[Refactored Bundle]],TRUE,FALSE)</f>
        <v>1</v>
      </c>
      <c r="AF294">
        <f>IF(Table16[[#This Row],[Refactored Resolving Time Avg (ns)]]=-1,0,ROUND(LOG10(Table16[[#This Row],[Refactored Resolving Time Sdev (ns)]]/Table16[[#This Row],[Control Resolving Time Sdev (ns)]]),0))</f>
        <v>0</v>
      </c>
      <c r="AG294" t="b">
        <f>IF(Table16[[#This Row],[Same Sdev OoM?]]=0,TRUE,FALSE)</f>
        <v>1</v>
      </c>
      <c r="AH29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4" s="5">
        <f>Table16[[#This Row],[Control Resolving Time Avg (ms)]]-Table16[[#This Row],[Refactored Resolving Time Avg (ms)]]</f>
        <v>82.648652700000014</v>
      </c>
      <c r="AJ294" s="6">
        <f>Table16[[#This Row],[Absolute Diff?]]/Table16[[#This Row],[Control Resolving Time Avg (ms)]]</f>
        <v>0.15859919748280793</v>
      </c>
    </row>
    <row r="295" spans="1:36" x14ac:dyDescent="0.2">
      <c r="A295" t="s">
        <v>170</v>
      </c>
      <c r="B295" s="3">
        <v>566268503</v>
      </c>
      <c r="C295" s="3">
        <v>504589883</v>
      </c>
      <c r="D295" s="3">
        <v>538027280</v>
      </c>
      <c r="E295" s="3">
        <v>481466730</v>
      </c>
      <c r="F295" s="3">
        <v>508650591</v>
      </c>
      <c r="G295" s="3">
        <v>511073197</v>
      </c>
      <c r="H295" s="3">
        <v>556416464</v>
      </c>
      <c r="I295" s="3">
        <v>527356534</v>
      </c>
      <c r="J295" s="3">
        <v>527013445</v>
      </c>
      <c r="K295" s="3">
        <v>485324717</v>
      </c>
      <c r="L295" s="3">
        <f>AVERAGE(Table16[[#This Row],[Control Resolving Time 1]:[Control Resolving Time 10]])</f>
        <v>520618734.39999998</v>
      </c>
      <c r="M295" s="3">
        <f>STDEV(Table16[[#This Row],[Control Resolving Time 1]:[Control Resolving Time 10]])</f>
        <v>27937532.451749921</v>
      </c>
      <c r="N295" s="3">
        <f>Table16[[#This Row],[Control Resolving Time Avg (ns)]]/1000000</f>
        <v>520.61873439999999</v>
      </c>
      <c r="O295" s="3">
        <f>Table16[[#This Row],[Control Resolving Time Sdev (ns)]]/1000000</f>
        <v>27.93753245174992</v>
      </c>
      <c r="P295" t="s">
        <v>170</v>
      </c>
      <c r="Q295" s="3">
        <v>533870480</v>
      </c>
      <c r="R295" s="3">
        <v>456490771</v>
      </c>
      <c r="S295" s="3">
        <v>452202768</v>
      </c>
      <c r="T295" s="3">
        <v>401488470</v>
      </c>
      <c r="U295" s="3">
        <v>390464629</v>
      </c>
      <c r="V295" s="3">
        <v>446020132</v>
      </c>
      <c r="W295" s="3">
        <v>429962374</v>
      </c>
      <c r="X295" s="3">
        <v>433705143</v>
      </c>
      <c r="Y295" s="3">
        <v>407667044</v>
      </c>
      <c r="Z295" s="3">
        <v>427318760</v>
      </c>
      <c r="AA295" s="3">
        <f>AVERAGE(Table16[[#This Row],[Refactored Resolving Time 1]:[Refactored Resolving Time 10]])</f>
        <v>437919057.10000002</v>
      </c>
      <c r="AB295" s="3">
        <f>STDEV(Table16[[#This Row],[Refactored Resolving Time 1]:[Refactored Resolving Time 10]])</f>
        <v>40151052.042787798</v>
      </c>
      <c r="AC295" s="3">
        <f>Table16[[#This Row],[Refactored Resolving Time Avg (ns)]]/1000000</f>
        <v>437.91905710000003</v>
      </c>
      <c r="AD295" s="3">
        <f>Table16[[#This Row],[Refactored Resolving Time Sdev (ns)]]/1000000</f>
        <v>40.151052042787796</v>
      </c>
      <c r="AE295" t="b">
        <f>IF(Table16[[#This Row],[Control Bundle]]=Table16[[#This Row],[Refactored Bundle]],TRUE,FALSE)</f>
        <v>1</v>
      </c>
      <c r="AF295">
        <f>IF(Table16[[#This Row],[Refactored Resolving Time Avg (ns)]]=-1,0,ROUND(LOG10(Table16[[#This Row],[Refactored Resolving Time Sdev (ns)]]/Table16[[#This Row],[Control Resolving Time Sdev (ns)]]),0))</f>
        <v>0</v>
      </c>
      <c r="AG295" t="b">
        <f>IF(Table16[[#This Row],[Same Sdev OoM?]]=0,TRUE,FALSE)</f>
        <v>1</v>
      </c>
      <c r="AH29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295" s="3">
        <f>Table16[[#This Row],[Control Resolving Time Avg (ms)]]-Table16[[#This Row],[Refactored Resolving Time Avg (ms)]]</f>
        <v>82.699677299999962</v>
      </c>
      <c r="AJ295" s="4">
        <f>Table16[[#This Row],[Absolute Diff?]]/Table16[[#This Row],[Control Resolving Time Avg (ms)]]</f>
        <v>0.1588488308921677</v>
      </c>
    </row>
    <row r="296" spans="1:36" x14ac:dyDescent="0.2">
      <c r="A296" t="s">
        <v>96</v>
      </c>
      <c r="B296" s="3">
        <v>-1</v>
      </c>
      <c r="C296" s="3">
        <v>-1</v>
      </c>
      <c r="D296" s="3">
        <v>-1</v>
      </c>
      <c r="E296" s="3">
        <v>-1</v>
      </c>
      <c r="F296" s="3">
        <v>-1</v>
      </c>
      <c r="G296" s="3">
        <v>-1</v>
      </c>
      <c r="H296" s="3">
        <v>-1</v>
      </c>
      <c r="I296" s="3">
        <v>-1</v>
      </c>
      <c r="J296" s="3">
        <v>-1</v>
      </c>
      <c r="K296" s="3">
        <v>-1</v>
      </c>
      <c r="L296" s="3">
        <f>AVERAGE(Table16[[#This Row],[Control Resolving Time 1]:[Control Resolving Time 10]])</f>
        <v>-1</v>
      </c>
      <c r="M296" s="3">
        <f>STDEV(Table16[[#This Row],[Control Resolving Time 1]:[Control Resolving Time 10]])</f>
        <v>0</v>
      </c>
      <c r="N296" s="3">
        <f>Table16[[#This Row],[Control Resolving Time Avg (ns)]]/1000000</f>
        <v>-9.9999999999999995E-7</v>
      </c>
      <c r="O296" s="3">
        <f>Table16[[#This Row],[Control Resolving Time Sdev (ns)]]/1000000</f>
        <v>0</v>
      </c>
      <c r="P296" t="s">
        <v>96</v>
      </c>
      <c r="Q296" s="3">
        <v>-1</v>
      </c>
      <c r="R296" s="3">
        <v>-1</v>
      </c>
      <c r="S296" s="3">
        <v>-1</v>
      </c>
      <c r="T296" s="3">
        <v>-1</v>
      </c>
      <c r="U296" s="3">
        <v>-1</v>
      </c>
      <c r="V296" s="3">
        <v>-1</v>
      </c>
      <c r="W296" s="3">
        <v>-1</v>
      </c>
      <c r="X296" s="3">
        <v>-1</v>
      </c>
      <c r="Y296" s="3">
        <v>-1</v>
      </c>
      <c r="Z296" s="3">
        <v>-1</v>
      </c>
      <c r="AA296" s="3">
        <f>AVERAGE(Table16[[#This Row],[Refactored Resolving Time 1]:[Refactored Resolving Time 10]])</f>
        <v>-1</v>
      </c>
      <c r="AB296" s="3">
        <f>STDEV(Table16[[#This Row],[Refactored Resolving Time 1]:[Refactored Resolving Time 10]])</f>
        <v>0</v>
      </c>
      <c r="AC296" s="3">
        <f>Table16[[#This Row],[Refactored Resolving Time Avg (ns)]]/1000000</f>
        <v>-9.9999999999999995E-7</v>
      </c>
      <c r="AD296" s="3">
        <f>Table16[[#This Row],[Refactored Resolving Time Sdev (ns)]]/1000000</f>
        <v>0</v>
      </c>
      <c r="AE296" t="b">
        <f>IF(Table16[[#This Row],[Control Bundle]]=Table16[[#This Row],[Refactored Bundle]],TRUE,FALSE)</f>
        <v>1</v>
      </c>
      <c r="AF296">
        <f>IF(Table16[[#This Row],[Refactored Resolving Time Avg (ns)]]=-1,0,ROUND(LOG10(Table16[[#This Row],[Refactored Resolving Time Sdev (ns)]]/Table16[[#This Row],[Control Resolving Time Sdev (ns)]]),0))</f>
        <v>0</v>
      </c>
      <c r="AG296" t="b">
        <f>IF(Table16[[#This Row],[Same Sdev OoM?]]=0,TRUE,FALSE)</f>
        <v>1</v>
      </c>
      <c r="AH29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6" s="3">
        <f>Table16[[#This Row],[Control Resolving Time Avg (ms)]]-Table16[[#This Row],[Refactored Resolving Time Avg (ms)]]</f>
        <v>0</v>
      </c>
      <c r="AJ296" s="4">
        <f>Table16[[#This Row],[Absolute Diff?]]/Table16[[#This Row],[Control Resolving Time Avg (ms)]]</f>
        <v>0</v>
      </c>
    </row>
    <row r="297" spans="1:36" x14ac:dyDescent="0.2">
      <c r="A297" t="s">
        <v>279</v>
      </c>
      <c r="B297" s="3">
        <v>-1</v>
      </c>
      <c r="C297" s="3">
        <v>-1</v>
      </c>
      <c r="D297" s="3">
        <v>-1</v>
      </c>
      <c r="E297" s="3">
        <v>-1</v>
      </c>
      <c r="F297" s="3">
        <v>-1</v>
      </c>
      <c r="G297" s="3">
        <v>-1</v>
      </c>
      <c r="H297" s="3">
        <v>-1</v>
      </c>
      <c r="I297" s="3">
        <v>-1</v>
      </c>
      <c r="J297" s="3">
        <v>-1</v>
      </c>
      <c r="K297" s="3">
        <v>-1</v>
      </c>
      <c r="L297" s="3">
        <f>AVERAGE(Table16[[#This Row],[Control Resolving Time 1]:[Control Resolving Time 10]])</f>
        <v>-1</v>
      </c>
      <c r="M297" s="3">
        <f>STDEV(Table16[[#This Row],[Control Resolving Time 1]:[Control Resolving Time 10]])</f>
        <v>0</v>
      </c>
      <c r="N297" s="3">
        <f>Table16[[#This Row],[Control Resolving Time Avg (ns)]]/1000000</f>
        <v>-9.9999999999999995E-7</v>
      </c>
      <c r="O297" s="3">
        <f>Table16[[#This Row],[Control Resolving Time Sdev (ns)]]/1000000</f>
        <v>0</v>
      </c>
      <c r="P297" t="s">
        <v>279</v>
      </c>
      <c r="Q297" s="3">
        <v>-1</v>
      </c>
      <c r="R297" s="3">
        <v>-1</v>
      </c>
      <c r="S297" s="3">
        <v>-1</v>
      </c>
      <c r="T297" s="3">
        <v>-1</v>
      </c>
      <c r="U297" s="3">
        <v>-1</v>
      </c>
      <c r="V297" s="3">
        <v>-1</v>
      </c>
      <c r="W297" s="3">
        <v>-1</v>
      </c>
      <c r="X297" s="3">
        <v>-1</v>
      </c>
      <c r="Y297" s="3">
        <v>-1</v>
      </c>
      <c r="Z297" s="3">
        <v>-1</v>
      </c>
      <c r="AA297" s="3">
        <f>AVERAGE(Table16[[#This Row],[Refactored Resolving Time 1]:[Refactored Resolving Time 10]])</f>
        <v>-1</v>
      </c>
      <c r="AB297" s="3">
        <f>STDEV(Table16[[#This Row],[Refactored Resolving Time 1]:[Refactored Resolving Time 10]])</f>
        <v>0</v>
      </c>
      <c r="AC297" s="3">
        <f>Table16[[#This Row],[Refactored Resolving Time Avg (ns)]]/1000000</f>
        <v>-9.9999999999999995E-7</v>
      </c>
      <c r="AD297" s="3">
        <f>Table16[[#This Row],[Refactored Resolving Time Sdev (ns)]]/1000000</f>
        <v>0</v>
      </c>
      <c r="AE297" t="b">
        <f>IF(Table16[[#This Row],[Control Bundle]]=Table16[[#This Row],[Refactored Bundle]],TRUE,FALSE)</f>
        <v>1</v>
      </c>
      <c r="AF297">
        <f>IF(Table16[[#This Row],[Refactored Resolving Time Avg (ns)]]=-1,0,ROUND(LOG10(Table16[[#This Row],[Refactored Resolving Time Sdev (ns)]]/Table16[[#This Row],[Control Resolving Time Sdev (ns)]]),0))</f>
        <v>0</v>
      </c>
      <c r="AG297" t="b">
        <f>IF(Table16[[#This Row],[Same Sdev OoM?]]=0,TRUE,FALSE)</f>
        <v>1</v>
      </c>
      <c r="AH29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7" s="3">
        <f>Table16[[#This Row],[Control Resolving Time Avg (ms)]]-Table16[[#This Row],[Refactored Resolving Time Avg (ms)]]</f>
        <v>0</v>
      </c>
      <c r="AJ297" s="4">
        <f>Table16[[#This Row],[Absolute Diff?]]/Table16[[#This Row],[Control Resolving Time Avg (ms)]]</f>
        <v>0</v>
      </c>
    </row>
    <row r="298" spans="1:36" x14ac:dyDescent="0.2">
      <c r="A298" t="s">
        <v>361</v>
      </c>
      <c r="B298" s="3">
        <v>-1</v>
      </c>
      <c r="C298" s="3">
        <v>-1</v>
      </c>
      <c r="D298" s="3">
        <v>-1</v>
      </c>
      <c r="E298" s="3">
        <v>-1</v>
      </c>
      <c r="F298" s="3">
        <v>-1</v>
      </c>
      <c r="G298" s="3">
        <v>-1</v>
      </c>
      <c r="H298" s="3">
        <v>-1</v>
      </c>
      <c r="I298" s="3">
        <v>-1</v>
      </c>
      <c r="J298" s="3">
        <v>-1</v>
      </c>
      <c r="K298" s="3">
        <v>-1</v>
      </c>
      <c r="L298" s="3">
        <f>AVERAGE(Table16[[#This Row],[Control Resolving Time 1]:[Control Resolving Time 10]])</f>
        <v>-1</v>
      </c>
      <c r="M298" s="3">
        <f>STDEV(Table16[[#This Row],[Control Resolving Time 1]:[Control Resolving Time 10]])</f>
        <v>0</v>
      </c>
      <c r="N298" s="3">
        <f>Table16[[#This Row],[Control Resolving Time Avg (ns)]]/1000000</f>
        <v>-9.9999999999999995E-7</v>
      </c>
      <c r="O298" s="3">
        <f>Table16[[#This Row],[Control Resolving Time Sdev (ns)]]/1000000</f>
        <v>0</v>
      </c>
      <c r="P298" t="s">
        <v>361</v>
      </c>
      <c r="Q298" s="3">
        <v>-1</v>
      </c>
      <c r="R298" s="3">
        <v>-1</v>
      </c>
      <c r="S298" s="3">
        <v>-1</v>
      </c>
      <c r="T298" s="3">
        <v>-1</v>
      </c>
      <c r="U298" s="3">
        <v>-1</v>
      </c>
      <c r="V298" s="3">
        <v>-1</v>
      </c>
      <c r="W298" s="3">
        <v>-1</v>
      </c>
      <c r="X298" s="3">
        <v>-1</v>
      </c>
      <c r="Y298" s="3">
        <v>-1</v>
      </c>
      <c r="Z298" s="3">
        <v>-1</v>
      </c>
      <c r="AA298" s="3">
        <f>AVERAGE(Table16[[#This Row],[Refactored Resolving Time 1]:[Refactored Resolving Time 10]])</f>
        <v>-1</v>
      </c>
      <c r="AB298" s="3">
        <f>STDEV(Table16[[#This Row],[Refactored Resolving Time 1]:[Refactored Resolving Time 10]])</f>
        <v>0</v>
      </c>
      <c r="AC298" s="3">
        <f>Table16[[#This Row],[Refactored Resolving Time Avg (ns)]]/1000000</f>
        <v>-9.9999999999999995E-7</v>
      </c>
      <c r="AD298" s="3">
        <f>Table16[[#This Row],[Refactored Resolving Time Sdev (ns)]]/1000000</f>
        <v>0</v>
      </c>
      <c r="AE298" t="b">
        <f>IF(Table16[[#This Row],[Control Bundle]]=Table16[[#This Row],[Refactored Bundle]],TRUE,FALSE)</f>
        <v>1</v>
      </c>
      <c r="AF298">
        <f>IF(Table16[[#This Row],[Refactored Resolving Time Avg (ns)]]=-1,0,ROUND(LOG10(Table16[[#This Row],[Refactored Resolving Time Sdev (ns)]]/Table16[[#This Row],[Control Resolving Time Sdev (ns)]]),0))</f>
        <v>0</v>
      </c>
      <c r="AG298" t="b">
        <f>IF(Table16[[#This Row],[Same Sdev OoM?]]=0,TRUE,FALSE)</f>
        <v>1</v>
      </c>
      <c r="AH29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8" s="5">
        <f>Table16[[#This Row],[Control Resolving Time Avg (ms)]]-Table16[[#This Row],[Refactored Resolving Time Avg (ms)]]</f>
        <v>0</v>
      </c>
      <c r="AJ298" s="6">
        <f>Table16[[#This Row],[Absolute Diff?]]/Table16[[#This Row],[Control Resolving Time Avg (ms)]]</f>
        <v>0</v>
      </c>
    </row>
    <row r="299" spans="1:36" x14ac:dyDescent="0.2">
      <c r="A299" t="s">
        <v>141</v>
      </c>
      <c r="B299" s="3">
        <v>-1</v>
      </c>
      <c r="C299" s="3">
        <v>-1</v>
      </c>
      <c r="D299" s="3">
        <v>-1</v>
      </c>
      <c r="E299" s="3">
        <v>-1</v>
      </c>
      <c r="F299" s="3">
        <v>-1</v>
      </c>
      <c r="G299" s="3">
        <v>-1</v>
      </c>
      <c r="H299" s="3">
        <v>-1</v>
      </c>
      <c r="I299" s="3">
        <v>-1</v>
      </c>
      <c r="J299" s="3">
        <v>-1</v>
      </c>
      <c r="K299" s="3">
        <v>-1</v>
      </c>
      <c r="L299" s="3">
        <f>AVERAGE(Table16[[#This Row],[Control Resolving Time 1]:[Control Resolving Time 10]])</f>
        <v>-1</v>
      </c>
      <c r="M299" s="3">
        <f>STDEV(Table16[[#This Row],[Control Resolving Time 1]:[Control Resolving Time 10]])</f>
        <v>0</v>
      </c>
      <c r="N299" s="3">
        <f>Table16[[#This Row],[Control Resolving Time Avg (ns)]]/1000000</f>
        <v>-9.9999999999999995E-7</v>
      </c>
      <c r="O299" s="3">
        <f>Table16[[#This Row],[Control Resolving Time Sdev (ns)]]/1000000</f>
        <v>0</v>
      </c>
      <c r="P299" t="s">
        <v>141</v>
      </c>
      <c r="Q299" s="3">
        <v>-1</v>
      </c>
      <c r="R299" s="3">
        <v>-1</v>
      </c>
      <c r="S299" s="3">
        <v>-1</v>
      </c>
      <c r="T299" s="3">
        <v>-1</v>
      </c>
      <c r="U299" s="3">
        <v>-1</v>
      </c>
      <c r="V299" s="3">
        <v>-1</v>
      </c>
      <c r="W299" s="3">
        <v>-1</v>
      </c>
      <c r="X299" s="3">
        <v>-1</v>
      </c>
      <c r="Y299" s="3">
        <v>-1</v>
      </c>
      <c r="Z299" s="3">
        <v>-1</v>
      </c>
      <c r="AA299" s="3">
        <f>AVERAGE(Table16[[#This Row],[Refactored Resolving Time 1]:[Refactored Resolving Time 10]])</f>
        <v>-1</v>
      </c>
      <c r="AB299" s="3">
        <f>STDEV(Table16[[#This Row],[Refactored Resolving Time 1]:[Refactored Resolving Time 10]])</f>
        <v>0</v>
      </c>
      <c r="AC299" s="3">
        <f>Table16[[#This Row],[Refactored Resolving Time Avg (ns)]]/1000000</f>
        <v>-9.9999999999999995E-7</v>
      </c>
      <c r="AD299" s="3">
        <f>Table16[[#This Row],[Refactored Resolving Time Sdev (ns)]]/1000000</f>
        <v>0</v>
      </c>
      <c r="AE299" t="b">
        <f>IF(Table16[[#This Row],[Control Bundle]]=Table16[[#This Row],[Refactored Bundle]],TRUE,FALSE)</f>
        <v>1</v>
      </c>
      <c r="AF299">
        <f>IF(Table16[[#This Row],[Refactored Resolving Time Avg (ns)]]=-1,0,ROUND(LOG10(Table16[[#This Row],[Refactored Resolving Time Sdev (ns)]]/Table16[[#This Row],[Control Resolving Time Sdev (ns)]]),0))</f>
        <v>0</v>
      </c>
      <c r="AG299" t="b">
        <f>IF(Table16[[#This Row],[Same Sdev OoM?]]=0,TRUE,FALSE)</f>
        <v>1</v>
      </c>
      <c r="AH29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9" s="5">
        <f>Table16[[#This Row],[Control Resolving Time Avg (ms)]]-Table16[[#This Row],[Refactored Resolving Time Avg (ms)]]</f>
        <v>0</v>
      </c>
      <c r="AJ299" s="6">
        <f>Table16[[#This Row],[Absolute Diff?]]/Table16[[#This Row],[Control Resolving Time Avg (ms)]]</f>
        <v>0</v>
      </c>
    </row>
    <row r="300" spans="1:36" x14ac:dyDescent="0.2">
      <c r="A300" t="s">
        <v>321</v>
      </c>
      <c r="B300" s="3">
        <v>-1</v>
      </c>
      <c r="C300" s="3">
        <v>-1</v>
      </c>
      <c r="D300" s="3">
        <v>-1</v>
      </c>
      <c r="E300" s="3">
        <v>-1</v>
      </c>
      <c r="F300" s="3">
        <v>-1</v>
      </c>
      <c r="G300" s="3">
        <v>-1</v>
      </c>
      <c r="H300" s="3">
        <v>-1</v>
      </c>
      <c r="I300" s="3">
        <v>-1</v>
      </c>
      <c r="J300" s="3">
        <v>-1</v>
      </c>
      <c r="K300" s="3">
        <v>-1</v>
      </c>
      <c r="L300" s="3">
        <f>AVERAGE(Table16[[#This Row],[Control Resolving Time 1]:[Control Resolving Time 10]])</f>
        <v>-1</v>
      </c>
      <c r="M300" s="3">
        <f>STDEV(Table16[[#This Row],[Control Resolving Time 1]:[Control Resolving Time 10]])</f>
        <v>0</v>
      </c>
      <c r="N300" s="3">
        <f>Table16[[#This Row],[Control Resolving Time Avg (ns)]]/1000000</f>
        <v>-9.9999999999999995E-7</v>
      </c>
      <c r="O300" s="3">
        <f>Table16[[#This Row],[Control Resolving Time Sdev (ns)]]/1000000</f>
        <v>0</v>
      </c>
      <c r="P300" t="s">
        <v>321</v>
      </c>
      <c r="Q300" s="3">
        <v>-1</v>
      </c>
      <c r="R300" s="3">
        <v>-1</v>
      </c>
      <c r="S300" s="3">
        <v>-1</v>
      </c>
      <c r="T300" s="3">
        <v>-1</v>
      </c>
      <c r="U300" s="3">
        <v>-1</v>
      </c>
      <c r="V300" s="3">
        <v>-1</v>
      </c>
      <c r="W300" s="3">
        <v>-1</v>
      </c>
      <c r="X300" s="3">
        <v>-1</v>
      </c>
      <c r="Y300" s="3">
        <v>-1</v>
      </c>
      <c r="Z300" s="3">
        <v>-1</v>
      </c>
      <c r="AA300" s="3">
        <f>AVERAGE(Table16[[#This Row],[Refactored Resolving Time 1]:[Refactored Resolving Time 10]])</f>
        <v>-1</v>
      </c>
      <c r="AB300" s="3">
        <f>STDEV(Table16[[#This Row],[Refactored Resolving Time 1]:[Refactored Resolving Time 10]])</f>
        <v>0</v>
      </c>
      <c r="AC300" s="3">
        <f>Table16[[#This Row],[Refactored Resolving Time Avg (ns)]]/1000000</f>
        <v>-9.9999999999999995E-7</v>
      </c>
      <c r="AD300" s="3">
        <f>Table16[[#This Row],[Refactored Resolving Time Sdev (ns)]]/1000000</f>
        <v>0</v>
      </c>
      <c r="AE300" t="b">
        <f>IF(Table16[[#This Row],[Control Bundle]]=Table16[[#This Row],[Refactored Bundle]],TRUE,FALSE)</f>
        <v>1</v>
      </c>
      <c r="AF300">
        <f>IF(Table16[[#This Row],[Refactored Resolving Time Avg (ns)]]=-1,0,ROUND(LOG10(Table16[[#This Row],[Refactored Resolving Time Sdev (ns)]]/Table16[[#This Row],[Control Resolving Time Sdev (ns)]]),0))</f>
        <v>0</v>
      </c>
      <c r="AG300" t="b">
        <f>IF(Table16[[#This Row],[Same Sdev OoM?]]=0,TRUE,FALSE)</f>
        <v>1</v>
      </c>
      <c r="AH30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0" s="3">
        <f>Table16[[#This Row],[Control Resolving Time Avg (ms)]]-Table16[[#This Row],[Refactored Resolving Time Avg (ms)]]</f>
        <v>0</v>
      </c>
      <c r="AJ300" s="4">
        <f>Table16[[#This Row],[Absolute Diff?]]/Table16[[#This Row],[Control Resolving Time Avg (ms)]]</f>
        <v>0</v>
      </c>
    </row>
    <row r="301" spans="1:36" x14ac:dyDescent="0.2">
      <c r="A301" t="s">
        <v>236</v>
      </c>
      <c r="B301" s="3">
        <v>-1</v>
      </c>
      <c r="C301" s="3">
        <v>-1</v>
      </c>
      <c r="D301" s="3">
        <v>-1</v>
      </c>
      <c r="E301" s="3">
        <v>-1</v>
      </c>
      <c r="F301" s="3">
        <v>-1</v>
      </c>
      <c r="G301" s="3">
        <v>-1</v>
      </c>
      <c r="H301" s="3">
        <v>-1</v>
      </c>
      <c r="I301" s="3">
        <v>-1</v>
      </c>
      <c r="J301" s="3">
        <v>-1</v>
      </c>
      <c r="K301" s="3">
        <v>-1</v>
      </c>
      <c r="L301" s="3">
        <f>AVERAGE(Table16[[#This Row],[Control Resolving Time 1]:[Control Resolving Time 10]])</f>
        <v>-1</v>
      </c>
      <c r="M301" s="3">
        <f>STDEV(Table16[[#This Row],[Control Resolving Time 1]:[Control Resolving Time 10]])</f>
        <v>0</v>
      </c>
      <c r="N301" s="3">
        <f>Table16[[#This Row],[Control Resolving Time Avg (ns)]]/1000000</f>
        <v>-9.9999999999999995E-7</v>
      </c>
      <c r="O301" s="3">
        <f>Table16[[#This Row],[Control Resolving Time Sdev (ns)]]/1000000</f>
        <v>0</v>
      </c>
      <c r="P301" t="s">
        <v>236</v>
      </c>
      <c r="Q301" s="3">
        <v>-1</v>
      </c>
      <c r="R301" s="3">
        <v>-1</v>
      </c>
      <c r="S301" s="3">
        <v>-1</v>
      </c>
      <c r="T301" s="3">
        <v>-1</v>
      </c>
      <c r="U301" s="3">
        <v>-1</v>
      </c>
      <c r="V301" s="3">
        <v>-1</v>
      </c>
      <c r="W301" s="3">
        <v>-1</v>
      </c>
      <c r="X301" s="3">
        <v>-1</v>
      </c>
      <c r="Y301" s="3">
        <v>-1</v>
      </c>
      <c r="Z301" s="3">
        <v>-1</v>
      </c>
      <c r="AA301" s="3">
        <f>AVERAGE(Table16[[#This Row],[Refactored Resolving Time 1]:[Refactored Resolving Time 10]])</f>
        <v>-1</v>
      </c>
      <c r="AB301" s="3">
        <f>STDEV(Table16[[#This Row],[Refactored Resolving Time 1]:[Refactored Resolving Time 10]])</f>
        <v>0</v>
      </c>
      <c r="AC301" s="3">
        <f>Table16[[#This Row],[Refactored Resolving Time Avg (ns)]]/1000000</f>
        <v>-9.9999999999999995E-7</v>
      </c>
      <c r="AD301" s="3">
        <f>Table16[[#This Row],[Refactored Resolving Time Sdev (ns)]]/1000000</f>
        <v>0</v>
      </c>
      <c r="AE301" t="b">
        <f>IF(Table16[[#This Row],[Control Bundle]]=Table16[[#This Row],[Refactored Bundle]],TRUE,FALSE)</f>
        <v>1</v>
      </c>
      <c r="AF301">
        <f>IF(Table16[[#This Row],[Refactored Resolving Time Avg (ns)]]=-1,0,ROUND(LOG10(Table16[[#This Row],[Refactored Resolving Time Sdev (ns)]]/Table16[[#This Row],[Control Resolving Time Sdev (ns)]]),0))</f>
        <v>0</v>
      </c>
      <c r="AG301" t="b">
        <f>IF(Table16[[#This Row],[Same Sdev OoM?]]=0,TRUE,FALSE)</f>
        <v>1</v>
      </c>
      <c r="AH30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1" s="3">
        <f>Table16[[#This Row],[Control Resolving Time Avg (ms)]]-Table16[[#This Row],[Refactored Resolving Time Avg (ms)]]</f>
        <v>0</v>
      </c>
      <c r="AJ301" s="4">
        <f>Table16[[#This Row],[Absolute Diff?]]/Table16[[#This Row],[Control Resolving Time Avg (ms)]]</f>
        <v>0</v>
      </c>
    </row>
    <row r="302" spans="1:36" x14ac:dyDescent="0.2">
      <c r="A302" t="s">
        <v>149</v>
      </c>
      <c r="B302" s="3">
        <v>-1</v>
      </c>
      <c r="C302" s="3">
        <v>-1</v>
      </c>
      <c r="D302" s="3">
        <v>-1</v>
      </c>
      <c r="E302" s="3">
        <v>-1</v>
      </c>
      <c r="F302" s="3">
        <v>-1</v>
      </c>
      <c r="G302" s="3">
        <v>-1</v>
      </c>
      <c r="H302" s="3">
        <v>-1</v>
      </c>
      <c r="I302" s="3">
        <v>-1</v>
      </c>
      <c r="J302" s="3">
        <v>-1</v>
      </c>
      <c r="K302" s="3">
        <v>-1</v>
      </c>
      <c r="L302" s="3">
        <f>AVERAGE(Table16[[#This Row],[Control Resolving Time 1]:[Control Resolving Time 10]])</f>
        <v>-1</v>
      </c>
      <c r="M302" s="3">
        <f>STDEV(Table16[[#This Row],[Control Resolving Time 1]:[Control Resolving Time 10]])</f>
        <v>0</v>
      </c>
      <c r="N302" s="3">
        <f>Table16[[#This Row],[Control Resolving Time Avg (ns)]]/1000000</f>
        <v>-9.9999999999999995E-7</v>
      </c>
      <c r="O302" s="3">
        <f>Table16[[#This Row],[Control Resolving Time Sdev (ns)]]/1000000</f>
        <v>0</v>
      </c>
      <c r="P302" t="s">
        <v>149</v>
      </c>
      <c r="Q302" s="3">
        <v>-1</v>
      </c>
      <c r="R302" s="3">
        <v>-1</v>
      </c>
      <c r="S302" s="3">
        <v>-1</v>
      </c>
      <c r="T302" s="3">
        <v>-1</v>
      </c>
      <c r="U302" s="3">
        <v>-1</v>
      </c>
      <c r="V302" s="3">
        <v>-1</v>
      </c>
      <c r="W302" s="3">
        <v>-1</v>
      </c>
      <c r="X302" s="3">
        <v>-1</v>
      </c>
      <c r="Y302" s="3">
        <v>-1</v>
      </c>
      <c r="Z302" s="3">
        <v>-1</v>
      </c>
      <c r="AA302" s="3">
        <f>AVERAGE(Table16[[#This Row],[Refactored Resolving Time 1]:[Refactored Resolving Time 10]])</f>
        <v>-1</v>
      </c>
      <c r="AB302" s="3">
        <f>STDEV(Table16[[#This Row],[Refactored Resolving Time 1]:[Refactored Resolving Time 10]])</f>
        <v>0</v>
      </c>
      <c r="AC302" s="3">
        <f>Table16[[#This Row],[Refactored Resolving Time Avg (ns)]]/1000000</f>
        <v>-9.9999999999999995E-7</v>
      </c>
      <c r="AD302" s="3">
        <f>Table16[[#This Row],[Refactored Resolving Time Sdev (ns)]]/1000000</f>
        <v>0</v>
      </c>
      <c r="AE302" t="b">
        <f>IF(Table16[[#This Row],[Control Bundle]]=Table16[[#This Row],[Refactored Bundle]],TRUE,FALSE)</f>
        <v>1</v>
      </c>
      <c r="AF302">
        <f>IF(Table16[[#This Row],[Refactored Resolving Time Avg (ns)]]=-1,0,ROUND(LOG10(Table16[[#This Row],[Refactored Resolving Time Sdev (ns)]]/Table16[[#This Row],[Control Resolving Time Sdev (ns)]]),0))</f>
        <v>0</v>
      </c>
      <c r="AG302" t="b">
        <f>IF(Table16[[#This Row],[Same Sdev OoM?]]=0,TRUE,FALSE)</f>
        <v>1</v>
      </c>
      <c r="AH30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2" s="3">
        <f>Table16[[#This Row],[Control Resolving Time Avg (ms)]]-Table16[[#This Row],[Refactored Resolving Time Avg (ms)]]</f>
        <v>0</v>
      </c>
      <c r="AJ302" s="4">
        <f>Table16[[#This Row],[Absolute Diff?]]/Table16[[#This Row],[Control Resolving Time Avg (ms)]]</f>
        <v>0</v>
      </c>
    </row>
    <row r="303" spans="1:36" x14ac:dyDescent="0.2">
      <c r="A303" t="s">
        <v>212</v>
      </c>
      <c r="B303" s="3">
        <v>-1</v>
      </c>
      <c r="C303" s="3">
        <v>-1</v>
      </c>
      <c r="D303" s="3">
        <v>-1</v>
      </c>
      <c r="E303" s="3">
        <v>-1</v>
      </c>
      <c r="F303" s="3">
        <v>-1</v>
      </c>
      <c r="G303" s="3">
        <v>-1</v>
      </c>
      <c r="H303" s="3">
        <v>-1</v>
      </c>
      <c r="I303" s="3">
        <v>-1</v>
      </c>
      <c r="J303" s="3">
        <v>-1</v>
      </c>
      <c r="K303" s="3">
        <v>-1</v>
      </c>
      <c r="L303" s="3">
        <f>AVERAGE(Table16[[#This Row],[Control Resolving Time 1]:[Control Resolving Time 10]])</f>
        <v>-1</v>
      </c>
      <c r="M303" s="3">
        <f>STDEV(Table16[[#This Row],[Control Resolving Time 1]:[Control Resolving Time 10]])</f>
        <v>0</v>
      </c>
      <c r="N303" s="3">
        <f>Table16[[#This Row],[Control Resolving Time Avg (ns)]]/1000000</f>
        <v>-9.9999999999999995E-7</v>
      </c>
      <c r="O303" s="3">
        <f>Table16[[#This Row],[Control Resolving Time Sdev (ns)]]/1000000</f>
        <v>0</v>
      </c>
      <c r="P303" t="s">
        <v>212</v>
      </c>
      <c r="Q303" s="3">
        <v>-1</v>
      </c>
      <c r="R303" s="3">
        <v>-1</v>
      </c>
      <c r="S303" s="3">
        <v>-1</v>
      </c>
      <c r="T303" s="3">
        <v>-1</v>
      </c>
      <c r="U303" s="3">
        <v>-1</v>
      </c>
      <c r="V303" s="3">
        <v>-1</v>
      </c>
      <c r="W303" s="3">
        <v>-1</v>
      </c>
      <c r="X303" s="3">
        <v>-1</v>
      </c>
      <c r="Y303" s="3">
        <v>-1</v>
      </c>
      <c r="Z303" s="3">
        <v>-1</v>
      </c>
      <c r="AA303" s="3">
        <f>AVERAGE(Table16[[#This Row],[Refactored Resolving Time 1]:[Refactored Resolving Time 10]])</f>
        <v>-1</v>
      </c>
      <c r="AB303" s="3">
        <f>STDEV(Table16[[#This Row],[Refactored Resolving Time 1]:[Refactored Resolving Time 10]])</f>
        <v>0</v>
      </c>
      <c r="AC303" s="3">
        <f>Table16[[#This Row],[Refactored Resolving Time Avg (ns)]]/1000000</f>
        <v>-9.9999999999999995E-7</v>
      </c>
      <c r="AD303" s="3">
        <f>Table16[[#This Row],[Refactored Resolving Time Sdev (ns)]]/1000000</f>
        <v>0</v>
      </c>
      <c r="AE303" t="b">
        <f>IF(Table16[[#This Row],[Control Bundle]]=Table16[[#This Row],[Refactored Bundle]],TRUE,FALSE)</f>
        <v>1</v>
      </c>
      <c r="AF303">
        <f>IF(Table16[[#This Row],[Refactored Resolving Time Avg (ns)]]=-1,0,ROUND(LOG10(Table16[[#This Row],[Refactored Resolving Time Sdev (ns)]]/Table16[[#This Row],[Control Resolving Time Sdev (ns)]]),0))</f>
        <v>0</v>
      </c>
      <c r="AG303" t="b">
        <f>IF(Table16[[#This Row],[Same Sdev OoM?]]=0,TRUE,FALSE)</f>
        <v>1</v>
      </c>
      <c r="AH30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3" s="3">
        <f>Table16[[#This Row],[Control Resolving Time Avg (ms)]]-Table16[[#This Row],[Refactored Resolving Time Avg (ms)]]</f>
        <v>0</v>
      </c>
      <c r="AJ303" s="4">
        <f>Table16[[#This Row],[Absolute Diff?]]/Table16[[#This Row],[Control Resolving Time Avg (ms)]]</f>
        <v>0</v>
      </c>
    </row>
    <row r="304" spans="1:36" x14ac:dyDescent="0.2">
      <c r="A304" t="s">
        <v>238</v>
      </c>
      <c r="B304" s="3">
        <v>-1</v>
      </c>
      <c r="C304" s="3">
        <v>-1</v>
      </c>
      <c r="D304" s="3">
        <v>-1</v>
      </c>
      <c r="E304" s="3">
        <v>-1</v>
      </c>
      <c r="F304" s="3">
        <v>-1</v>
      </c>
      <c r="G304" s="3">
        <v>-1</v>
      </c>
      <c r="H304" s="3">
        <v>-1</v>
      </c>
      <c r="I304" s="3">
        <v>-1</v>
      </c>
      <c r="J304" s="3">
        <v>-1</v>
      </c>
      <c r="K304" s="3">
        <v>-1</v>
      </c>
      <c r="L304" s="3">
        <f>AVERAGE(Table16[[#This Row],[Control Resolving Time 1]:[Control Resolving Time 10]])</f>
        <v>-1</v>
      </c>
      <c r="M304" s="3">
        <f>STDEV(Table16[[#This Row],[Control Resolving Time 1]:[Control Resolving Time 10]])</f>
        <v>0</v>
      </c>
      <c r="N304" s="3">
        <f>Table16[[#This Row],[Control Resolving Time Avg (ns)]]/1000000</f>
        <v>-9.9999999999999995E-7</v>
      </c>
      <c r="O304" s="3">
        <f>Table16[[#This Row],[Control Resolving Time Sdev (ns)]]/1000000</f>
        <v>0</v>
      </c>
      <c r="P304" t="s">
        <v>238</v>
      </c>
      <c r="Q304" s="3">
        <v>-1</v>
      </c>
      <c r="R304" s="3">
        <v>-1</v>
      </c>
      <c r="S304" s="3">
        <v>-1</v>
      </c>
      <c r="T304" s="3">
        <v>-1</v>
      </c>
      <c r="U304" s="3">
        <v>-1</v>
      </c>
      <c r="V304" s="3">
        <v>-1</v>
      </c>
      <c r="W304" s="3">
        <v>-1</v>
      </c>
      <c r="X304" s="3">
        <v>-1</v>
      </c>
      <c r="Y304" s="3">
        <v>-1</v>
      </c>
      <c r="Z304" s="3">
        <v>-1</v>
      </c>
      <c r="AA304" s="3">
        <f>AVERAGE(Table16[[#This Row],[Refactored Resolving Time 1]:[Refactored Resolving Time 10]])</f>
        <v>-1</v>
      </c>
      <c r="AB304" s="3">
        <f>STDEV(Table16[[#This Row],[Refactored Resolving Time 1]:[Refactored Resolving Time 10]])</f>
        <v>0</v>
      </c>
      <c r="AC304" s="3">
        <f>Table16[[#This Row],[Refactored Resolving Time Avg (ns)]]/1000000</f>
        <v>-9.9999999999999995E-7</v>
      </c>
      <c r="AD304" s="3">
        <f>Table16[[#This Row],[Refactored Resolving Time Sdev (ns)]]/1000000</f>
        <v>0</v>
      </c>
      <c r="AE304" t="b">
        <f>IF(Table16[[#This Row],[Control Bundle]]=Table16[[#This Row],[Refactored Bundle]],TRUE,FALSE)</f>
        <v>1</v>
      </c>
      <c r="AF304">
        <f>IF(Table16[[#This Row],[Refactored Resolving Time Avg (ns)]]=-1,0,ROUND(LOG10(Table16[[#This Row],[Refactored Resolving Time Sdev (ns)]]/Table16[[#This Row],[Control Resolving Time Sdev (ns)]]),0))</f>
        <v>0</v>
      </c>
      <c r="AG304" t="b">
        <f>IF(Table16[[#This Row],[Same Sdev OoM?]]=0,TRUE,FALSE)</f>
        <v>1</v>
      </c>
      <c r="AH30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4" s="3">
        <f>Table16[[#This Row],[Control Resolving Time Avg (ms)]]-Table16[[#This Row],[Refactored Resolving Time Avg (ms)]]</f>
        <v>0</v>
      </c>
      <c r="AJ304" s="4">
        <f>Table16[[#This Row],[Absolute Diff?]]/Table16[[#This Row],[Control Resolving Time Avg (ms)]]</f>
        <v>0</v>
      </c>
    </row>
    <row r="305" spans="1:36" x14ac:dyDescent="0.2">
      <c r="A305" t="s">
        <v>55</v>
      </c>
      <c r="B305" s="3">
        <v>-1</v>
      </c>
      <c r="C305" s="3">
        <v>-1</v>
      </c>
      <c r="D305" s="3">
        <v>-1</v>
      </c>
      <c r="E305" s="3">
        <v>-1</v>
      </c>
      <c r="F305" s="3">
        <v>-1</v>
      </c>
      <c r="G305" s="3">
        <v>-1</v>
      </c>
      <c r="H305" s="3">
        <v>-1</v>
      </c>
      <c r="I305" s="3">
        <v>-1</v>
      </c>
      <c r="J305" s="3">
        <v>-1</v>
      </c>
      <c r="K305" s="3">
        <v>-1</v>
      </c>
      <c r="L305" s="3">
        <f>AVERAGE(Table16[[#This Row],[Control Resolving Time 1]:[Control Resolving Time 10]])</f>
        <v>-1</v>
      </c>
      <c r="M305" s="3">
        <f>STDEV(Table16[[#This Row],[Control Resolving Time 1]:[Control Resolving Time 10]])</f>
        <v>0</v>
      </c>
      <c r="N305" s="3">
        <f>Table16[[#This Row],[Control Resolving Time Avg (ns)]]/1000000</f>
        <v>-9.9999999999999995E-7</v>
      </c>
      <c r="O305" s="3">
        <f>Table16[[#This Row],[Control Resolving Time Sdev (ns)]]/1000000</f>
        <v>0</v>
      </c>
      <c r="P305" t="s">
        <v>55</v>
      </c>
      <c r="Q305" s="3">
        <v>-1</v>
      </c>
      <c r="R305" s="3">
        <v>-1</v>
      </c>
      <c r="S305" s="3">
        <v>-1</v>
      </c>
      <c r="T305" s="3">
        <v>-1</v>
      </c>
      <c r="U305" s="3">
        <v>-1</v>
      </c>
      <c r="V305" s="3">
        <v>-1</v>
      </c>
      <c r="W305" s="3">
        <v>-1</v>
      </c>
      <c r="X305" s="3">
        <v>-1</v>
      </c>
      <c r="Y305" s="3">
        <v>-1</v>
      </c>
      <c r="Z305" s="3">
        <v>-1</v>
      </c>
      <c r="AA305" s="3">
        <f>AVERAGE(Table16[[#This Row],[Refactored Resolving Time 1]:[Refactored Resolving Time 10]])</f>
        <v>-1</v>
      </c>
      <c r="AB305" s="3">
        <f>STDEV(Table16[[#This Row],[Refactored Resolving Time 1]:[Refactored Resolving Time 10]])</f>
        <v>0</v>
      </c>
      <c r="AC305" s="3">
        <f>Table16[[#This Row],[Refactored Resolving Time Avg (ns)]]/1000000</f>
        <v>-9.9999999999999995E-7</v>
      </c>
      <c r="AD305" s="3">
        <f>Table16[[#This Row],[Refactored Resolving Time Sdev (ns)]]/1000000</f>
        <v>0</v>
      </c>
      <c r="AE305" t="b">
        <f>IF(Table16[[#This Row],[Control Bundle]]=Table16[[#This Row],[Refactored Bundle]],TRUE,FALSE)</f>
        <v>1</v>
      </c>
      <c r="AF305">
        <f>IF(Table16[[#This Row],[Refactored Resolving Time Avg (ns)]]=-1,0,ROUND(LOG10(Table16[[#This Row],[Refactored Resolving Time Sdev (ns)]]/Table16[[#This Row],[Control Resolving Time Sdev (ns)]]),0))</f>
        <v>0</v>
      </c>
      <c r="AG305" t="b">
        <f>IF(Table16[[#This Row],[Same Sdev OoM?]]=0,TRUE,FALSE)</f>
        <v>1</v>
      </c>
      <c r="AH30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5" s="3">
        <f>Table16[[#This Row],[Control Resolving Time Avg (ms)]]-Table16[[#This Row],[Refactored Resolving Time Avg (ms)]]</f>
        <v>0</v>
      </c>
      <c r="AJ305" s="4">
        <f>Table16[[#This Row],[Absolute Diff?]]/Table16[[#This Row],[Control Resolving Time Avg (ms)]]</f>
        <v>0</v>
      </c>
    </row>
    <row r="306" spans="1:36" x14ac:dyDescent="0.2">
      <c r="A306" t="s">
        <v>87</v>
      </c>
      <c r="B306" s="3">
        <v>-1</v>
      </c>
      <c r="C306" s="3">
        <v>-1</v>
      </c>
      <c r="D306" s="3">
        <v>-1</v>
      </c>
      <c r="E306" s="3">
        <v>-1</v>
      </c>
      <c r="F306" s="3">
        <v>-1</v>
      </c>
      <c r="G306" s="3">
        <v>-1</v>
      </c>
      <c r="H306" s="3">
        <v>-1</v>
      </c>
      <c r="I306" s="3">
        <v>-1</v>
      </c>
      <c r="J306" s="3">
        <v>-1</v>
      </c>
      <c r="K306" s="3">
        <v>-1</v>
      </c>
      <c r="L306" s="3">
        <f>AVERAGE(Table16[[#This Row],[Control Resolving Time 1]:[Control Resolving Time 10]])</f>
        <v>-1</v>
      </c>
      <c r="M306" s="3">
        <f>STDEV(Table16[[#This Row],[Control Resolving Time 1]:[Control Resolving Time 10]])</f>
        <v>0</v>
      </c>
      <c r="N306" s="3">
        <f>Table16[[#This Row],[Control Resolving Time Avg (ns)]]/1000000</f>
        <v>-9.9999999999999995E-7</v>
      </c>
      <c r="O306" s="3">
        <f>Table16[[#This Row],[Control Resolving Time Sdev (ns)]]/1000000</f>
        <v>0</v>
      </c>
      <c r="P306" t="s">
        <v>87</v>
      </c>
      <c r="Q306" s="3">
        <v>-1</v>
      </c>
      <c r="R306" s="3">
        <v>-1</v>
      </c>
      <c r="S306" s="3">
        <v>-1</v>
      </c>
      <c r="T306" s="3">
        <v>-1</v>
      </c>
      <c r="U306" s="3">
        <v>-1</v>
      </c>
      <c r="V306" s="3">
        <v>-1</v>
      </c>
      <c r="W306" s="3">
        <v>-1</v>
      </c>
      <c r="X306" s="3">
        <v>-1</v>
      </c>
      <c r="Y306" s="3">
        <v>-1</v>
      </c>
      <c r="Z306" s="3">
        <v>-1</v>
      </c>
      <c r="AA306" s="3">
        <f>AVERAGE(Table16[[#This Row],[Refactored Resolving Time 1]:[Refactored Resolving Time 10]])</f>
        <v>-1</v>
      </c>
      <c r="AB306" s="3">
        <f>STDEV(Table16[[#This Row],[Refactored Resolving Time 1]:[Refactored Resolving Time 10]])</f>
        <v>0</v>
      </c>
      <c r="AC306" s="3">
        <f>Table16[[#This Row],[Refactored Resolving Time Avg (ns)]]/1000000</f>
        <v>-9.9999999999999995E-7</v>
      </c>
      <c r="AD306" s="3">
        <f>Table16[[#This Row],[Refactored Resolving Time Sdev (ns)]]/1000000</f>
        <v>0</v>
      </c>
      <c r="AE306" t="b">
        <f>IF(Table16[[#This Row],[Control Bundle]]=Table16[[#This Row],[Refactored Bundle]],TRUE,FALSE)</f>
        <v>1</v>
      </c>
      <c r="AF306">
        <f>IF(Table16[[#This Row],[Refactored Resolving Time Avg (ns)]]=-1,0,ROUND(LOG10(Table16[[#This Row],[Refactored Resolving Time Sdev (ns)]]/Table16[[#This Row],[Control Resolving Time Sdev (ns)]]),0))</f>
        <v>0</v>
      </c>
      <c r="AG306" t="b">
        <f>IF(Table16[[#This Row],[Same Sdev OoM?]]=0,TRUE,FALSE)</f>
        <v>1</v>
      </c>
      <c r="AH30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6" s="3">
        <f>Table16[[#This Row],[Control Resolving Time Avg (ms)]]-Table16[[#This Row],[Refactored Resolving Time Avg (ms)]]</f>
        <v>0</v>
      </c>
      <c r="AJ306" s="4">
        <f>Table16[[#This Row],[Absolute Diff?]]/Table16[[#This Row],[Control Resolving Time Avg (ms)]]</f>
        <v>0</v>
      </c>
    </row>
    <row r="307" spans="1:36" x14ac:dyDescent="0.2">
      <c r="A307" t="s">
        <v>310</v>
      </c>
      <c r="B307" s="3">
        <v>-1</v>
      </c>
      <c r="C307" s="3">
        <v>-1</v>
      </c>
      <c r="D307" s="3">
        <v>-1</v>
      </c>
      <c r="E307" s="3">
        <v>-1</v>
      </c>
      <c r="F307" s="3">
        <v>-1</v>
      </c>
      <c r="G307" s="3">
        <v>-1</v>
      </c>
      <c r="H307" s="3">
        <v>-1</v>
      </c>
      <c r="I307" s="3">
        <v>-1</v>
      </c>
      <c r="J307" s="3">
        <v>-1</v>
      </c>
      <c r="K307" s="3">
        <v>-1</v>
      </c>
      <c r="L307" s="3">
        <f>AVERAGE(Table16[[#This Row],[Control Resolving Time 1]:[Control Resolving Time 10]])</f>
        <v>-1</v>
      </c>
      <c r="M307" s="3">
        <f>STDEV(Table16[[#This Row],[Control Resolving Time 1]:[Control Resolving Time 10]])</f>
        <v>0</v>
      </c>
      <c r="N307" s="3">
        <f>Table16[[#This Row],[Control Resolving Time Avg (ns)]]/1000000</f>
        <v>-9.9999999999999995E-7</v>
      </c>
      <c r="O307" s="3">
        <f>Table16[[#This Row],[Control Resolving Time Sdev (ns)]]/1000000</f>
        <v>0</v>
      </c>
      <c r="P307" t="s">
        <v>310</v>
      </c>
      <c r="Q307" s="3">
        <v>-1</v>
      </c>
      <c r="R307" s="3">
        <v>-1</v>
      </c>
      <c r="S307" s="3">
        <v>-1</v>
      </c>
      <c r="T307" s="3">
        <v>-1</v>
      </c>
      <c r="U307" s="3">
        <v>-1</v>
      </c>
      <c r="V307" s="3">
        <v>-1</v>
      </c>
      <c r="W307" s="3">
        <v>-1</v>
      </c>
      <c r="X307" s="3">
        <v>-1</v>
      </c>
      <c r="Y307" s="3">
        <v>-1</v>
      </c>
      <c r="Z307" s="3">
        <v>-1</v>
      </c>
      <c r="AA307" s="3">
        <f>AVERAGE(Table16[[#This Row],[Refactored Resolving Time 1]:[Refactored Resolving Time 10]])</f>
        <v>-1</v>
      </c>
      <c r="AB307" s="3">
        <f>STDEV(Table16[[#This Row],[Refactored Resolving Time 1]:[Refactored Resolving Time 10]])</f>
        <v>0</v>
      </c>
      <c r="AC307" s="3">
        <f>Table16[[#This Row],[Refactored Resolving Time Avg (ns)]]/1000000</f>
        <v>-9.9999999999999995E-7</v>
      </c>
      <c r="AD307" s="3">
        <f>Table16[[#This Row],[Refactored Resolving Time Sdev (ns)]]/1000000</f>
        <v>0</v>
      </c>
      <c r="AE307" t="b">
        <f>IF(Table16[[#This Row],[Control Bundle]]=Table16[[#This Row],[Refactored Bundle]],TRUE,FALSE)</f>
        <v>1</v>
      </c>
      <c r="AF307">
        <f>IF(Table16[[#This Row],[Refactored Resolving Time Avg (ns)]]=-1,0,ROUND(LOG10(Table16[[#This Row],[Refactored Resolving Time Sdev (ns)]]/Table16[[#This Row],[Control Resolving Time Sdev (ns)]]),0))</f>
        <v>0</v>
      </c>
      <c r="AG307" t="b">
        <f>IF(Table16[[#This Row],[Same Sdev OoM?]]=0,TRUE,FALSE)</f>
        <v>1</v>
      </c>
      <c r="AH30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7" s="3">
        <f>Table16[[#This Row],[Control Resolving Time Avg (ms)]]-Table16[[#This Row],[Refactored Resolving Time Avg (ms)]]</f>
        <v>0</v>
      </c>
      <c r="AJ307" s="4">
        <f>Table16[[#This Row],[Absolute Diff?]]/Table16[[#This Row],[Control Resolving Time Avg (ms)]]</f>
        <v>0</v>
      </c>
    </row>
    <row r="308" spans="1:36" x14ac:dyDescent="0.2">
      <c r="A308" t="s">
        <v>280</v>
      </c>
      <c r="B308" s="3">
        <v>544242872</v>
      </c>
      <c r="C308" s="3">
        <v>479070101</v>
      </c>
      <c r="D308" s="3">
        <v>505319008</v>
      </c>
      <c r="E308" s="3">
        <v>462755014</v>
      </c>
      <c r="F308" s="3">
        <v>483251520</v>
      </c>
      <c r="G308" s="3">
        <v>487854393</v>
      </c>
      <c r="H308" s="3">
        <v>534324471</v>
      </c>
      <c r="I308" s="3">
        <v>505504464</v>
      </c>
      <c r="J308" s="3">
        <v>504565007</v>
      </c>
      <c r="K308" s="3">
        <v>462960323</v>
      </c>
      <c r="L308" s="3">
        <f>AVERAGE(Table16[[#This Row],[Control Resolving Time 1]:[Control Resolving Time 10]])</f>
        <v>496984717.30000001</v>
      </c>
      <c r="M308" s="3">
        <f>STDEV(Table16[[#This Row],[Control Resolving Time 1]:[Control Resolving Time 10]])</f>
        <v>27384761.926285487</v>
      </c>
      <c r="N308" s="3">
        <f>Table16[[#This Row],[Control Resolving Time Avg (ns)]]/1000000</f>
        <v>496.9847173</v>
      </c>
      <c r="O308" s="3">
        <f>Table16[[#This Row],[Control Resolving Time Sdev (ns)]]/1000000</f>
        <v>27.384761926285488</v>
      </c>
      <c r="P308" t="s">
        <v>280</v>
      </c>
      <c r="Q308" s="3">
        <v>512918293</v>
      </c>
      <c r="R308" s="3">
        <v>428363379</v>
      </c>
      <c r="S308" s="3">
        <v>429465247</v>
      </c>
      <c r="T308" s="3">
        <v>383026927</v>
      </c>
      <c r="U308" s="3">
        <v>374248810</v>
      </c>
      <c r="V308" s="3">
        <v>428067624</v>
      </c>
      <c r="W308" s="3">
        <v>405544497</v>
      </c>
      <c r="X308" s="3">
        <v>412140903</v>
      </c>
      <c r="Y308" s="3">
        <v>391127084</v>
      </c>
      <c r="Z308" s="3">
        <v>407547058</v>
      </c>
      <c r="AA308" s="3">
        <f>AVERAGE(Table16[[#This Row],[Refactored Resolving Time 1]:[Refactored Resolving Time 10]])</f>
        <v>417244982.19999999</v>
      </c>
      <c r="AB308" s="3">
        <f>STDEV(Table16[[#This Row],[Refactored Resolving Time 1]:[Refactored Resolving Time 10]])</f>
        <v>38732930.345351949</v>
      </c>
      <c r="AC308" s="3">
        <f>Table16[[#This Row],[Refactored Resolving Time Avg (ns)]]/1000000</f>
        <v>417.24498219999998</v>
      </c>
      <c r="AD308" s="3">
        <f>Table16[[#This Row],[Refactored Resolving Time Sdev (ns)]]/1000000</f>
        <v>38.732930345351946</v>
      </c>
      <c r="AE308" t="b">
        <f>IF(Table16[[#This Row],[Control Bundle]]=Table16[[#This Row],[Refactored Bundle]],TRUE,FALSE)</f>
        <v>1</v>
      </c>
      <c r="AF308">
        <f>IF(Table16[[#This Row],[Refactored Resolving Time Avg (ns)]]=-1,0,ROUND(LOG10(Table16[[#This Row],[Refactored Resolving Time Sdev (ns)]]/Table16[[#This Row],[Control Resolving Time Sdev (ns)]]),0))</f>
        <v>0</v>
      </c>
      <c r="AG308" t="b">
        <f>IF(Table16[[#This Row],[Same Sdev OoM?]]=0,TRUE,FALSE)</f>
        <v>1</v>
      </c>
      <c r="AH30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08" s="5">
        <f>Table16[[#This Row],[Control Resolving Time Avg (ms)]]-Table16[[#This Row],[Refactored Resolving Time Avg (ms)]]</f>
        <v>79.739735100000019</v>
      </c>
      <c r="AJ308" s="6">
        <f>Table16[[#This Row],[Absolute Diff?]]/Table16[[#This Row],[Control Resolving Time Avg (ms)]]</f>
        <v>0.16044705666847681</v>
      </c>
    </row>
    <row r="309" spans="1:36" x14ac:dyDescent="0.2">
      <c r="A309" t="s">
        <v>184</v>
      </c>
      <c r="B309" s="3">
        <v>-1</v>
      </c>
      <c r="C309" s="3">
        <v>-1</v>
      </c>
      <c r="D309" s="3">
        <v>-1</v>
      </c>
      <c r="E309" s="3">
        <v>-1</v>
      </c>
      <c r="F309" s="3">
        <v>-1</v>
      </c>
      <c r="G309" s="3">
        <v>-1</v>
      </c>
      <c r="H309" s="3">
        <v>-1</v>
      </c>
      <c r="I309" s="3">
        <v>-1</v>
      </c>
      <c r="J309" s="3">
        <v>-1</v>
      </c>
      <c r="K309" s="3">
        <v>-1</v>
      </c>
      <c r="L309" s="3">
        <f>AVERAGE(Table16[[#This Row],[Control Resolving Time 1]:[Control Resolving Time 10]])</f>
        <v>-1</v>
      </c>
      <c r="M309" s="3">
        <f>STDEV(Table16[[#This Row],[Control Resolving Time 1]:[Control Resolving Time 10]])</f>
        <v>0</v>
      </c>
      <c r="N309" s="3">
        <f>Table16[[#This Row],[Control Resolving Time Avg (ns)]]/1000000</f>
        <v>-9.9999999999999995E-7</v>
      </c>
      <c r="O309" s="3">
        <f>Table16[[#This Row],[Control Resolving Time Sdev (ns)]]/1000000</f>
        <v>0</v>
      </c>
      <c r="P309" t="s">
        <v>184</v>
      </c>
      <c r="Q309" s="3">
        <v>-1</v>
      </c>
      <c r="R309" s="3">
        <v>-1</v>
      </c>
      <c r="S309" s="3">
        <v>-1</v>
      </c>
      <c r="T309" s="3">
        <v>-1</v>
      </c>
      <c r="U309" s="3">
        <v>-1</v>
      </c>
      <c r="V309" s="3">
        <v>-1</v>
      </c>
      <c r="W309" s="3">
        <v>-1</v>
      </c>
      <c r="X309" s="3">
        <v>-1</v>
      </c>
      <c r="Y309" s="3">
        <v>-1</v>
      </c>
      <c r="Z309" s="3">
        <v>-1</v>
      </c>
      <c r="AA309" s="3">
        <f>AVERAGE(Table16[[#This Row],[Refactored Resolving Time 1]:[Refactored Resolving Time 10]])</f>
        <v>-1</v>
      </c>
      <c r="AB309" s="3">
        <f>STDEV(Table16[[#This Row],[Refactored Resolving Time 1]:[Refactored Resolving Time 10]])</f>
        <v>0</v>
      </c>
      <c r="AC309" s="3">
        <f>Table16[[#This Row],[Refactored Resolving Time Avg (ns)]]/1000000</f>
        <v>-9.9999999999999995E-7</v>
      </c>
      <c r="AD309" s="3">
        <f>Table16[[#This Row],[Refactored Resolving Time Sdev (ns)]]/1000000</f>
        <v>0</v>
      </c>
      <c r="AE309" t="b">
        <f>IF(Table16[[#This Row],[Control Bundle]]=Table16[[#This Row],[Refactored Bundle]],TRUE,FALSE)</f>
        <v>1</v>
      </c>
      <c r="AF309">
        <f>IF(Table16[[#This Row],[Refactored Resolving Time Avg (ns)]]=-1,0,ROUND(LOG10(Table16[[#This Row],[Refactored Resolving Time Sdev (ns)]]/Table16[[#This Row],[Control Resolving Time Sdev (ns)]]),0))</f>
        <v>0</v>
      </c>
      <c r="AG309" t="b">
        <f>IF(Table16[[#This Row],[Same Sdev OoM?]]=0,TRUE,FALSE)</f>
        <v>1</v>
      </c>
      <c r="AH30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9" s="5">
        <f>Table16[[#This Row],[Control Resolving Time Avg (ms)]]-Table16[[#This Row],[Refactored Resolving Time Avg (ms)]]</f>
        <v>0</v>
      </c>
      <c r="AJ309" s="6">
        <f>Table16[[#This Row],[Absolute Diff?]]/Table16[[#This Row],[Control Resolving Time Avg (ms)]]</f>
        <v>0</v>
      </c>
    </row>
    <row r="310" spans="1:36" x14ac:dyDescent="0.2">
      <c r="A310" t="s">
        <v>160</v>
      </c>
      <c r="B310" s="3">
        <v>-1</v>
      </c>
      <c r="C310" s="3">
        <v>-1</v>
      </c>
      <c r="D310" s="3">
        <v>-1</v>
      </c>
      <c r="E310" s="3">
        <v>-1</v>
      </c>
      <c r="F310" s="3">
        <v>-1</v>
      </c>
      <c r="G310" s="3">
        <v>-1</v>
      </c>
      <c r="H310" s="3">
        <v>-1</v>
      </c>
      <c r="I310" s="3">
        <v>-1</v>
      </c>
      <c r="J310" s="3">
        <v>-1</v>
      </c>
      <c r="K310" s="3">
        <v>-1</v>
      </c>
      <c r="L310" s="3">
        <f>AVERAGE(Table16[[#This Row],[Control Resolving Time 1]:[Control Resolving Time 10]])</f>
        <v>-1</v>
      </c>
      <c r="M310" s="3">
        <f>STDEV(Table16[[#This Row],[Control Resolving Time 1]:[Control Resolving Time 10]])</f>
        <v>0</v>
      </c>
      <c r="N310" s="3">
        <f>Table16[[#This Row],[Control Resolving Time Avg (ns)]]/1000000</f>
        <v>-9.9999999999999995E-7</v>
      </c>
      <c r="O310" s="3">
        <f>Table16[[#This Row],[Control Resolving Time Sdev (ns)]]/1000000</f>
        <v>0</v>
      </c>
      <c r="P310" t="s">
        <v>160</v>
      </c>
      <c r="Q310" s="3">
        <v>-1</v>
      </c>
      <c r="R310" s="3">
        <v>-1</v>
      </c>
      <c r="S310" s="3">
        <v>-1</v>
      </c>
      <c r="T310" s="3">
        <v>-1</v>
      </c>
      <c r="U310" s="3">
        <v>-1</v>
      </c>
      <c r="V310" s="3">
        <v>-1</v>
      </c>
      <c r="W310" s="3">
        <v>-1</v>
      </c>
      <c r="X310" s="3">
        <v>-1</v>
      </c>
      <c r="Y310" s="3">
        <v>-1</v>
      </c>
      <c r="Z310" s="3">
        <v>-1</v>
      </c>
      <c r="AA310" s="3">
        <f>AVERAGE(Table16[[#This Row],[Refactored Resolving Time 1]:[Refactored Resolving Time 10]])</f>
        <v>-1</v>
      </c>
      <c r="AB310" s="3">
        <f>STDEV(Table16[[#This Row],[Refactored Resolving Time 1]:[Refactored Resolving Time 10]])</f>
        <v>0</v>
      </c>
      <c r="AC310" s="3">
        <f>Table16[[#This Row],[Refactored Resolving Time Avg (ns)]]/1000000</f>
        <v>-9.9999999999999995E-7</v>
      </c>
      <c r="AD310" s="3">
        <f>Table16[[#This Row],[Refactored Resolving Time Sdev (ns)]]/1000000</f>
        <v>0</v>
      </c>
      <c r="AE310" t="b">
        <f>IF(Table16[[#This Row],[Control Bundle]]=Table16[[#This Row],[Refactored Bundle]],TRUE,FALSE)</f>
        <v>1</v>
      </c>
      <c r="AF310">
        <f>IF(Table16[[#This Row],[Refactored Resolving Time Avg (ns)]]=-1,0,ROUND(LOG10(Table16[[#This Row],[Refactored Resolving Time Sdev (ns)]]/Table16[[#This Row],[Control Resolving Time Sdev (ns)]]),0))</f>
        <v>0</v>
      </c>
      <c r="AG310" t="b">
        <f>IF(Table16[[#This Row],[Same Sdev OoM?]]=0,TRUE,FALSE)</f>
        <v>1</v>
      </c>
      <c r="AH3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10" s="3">
        <f>Table16[[#This Row],[Control Resolving Time Avg (ms)]]-Table16[[#This Row],[Refactored Resolving Time Avg (ms)]]</f>
        <v>0</v>
      </c>
      <c r="AJ310" s="4">
        <f>Table16[[#This Row],[Absolute Diff?]]/Table16[[#This Row],[Control Resolving Time Avg (ms)]]</f>
        <v>0</v>
      </c>
    </row>
    <row r="311" spans="1:36" x14ac:dyDescent="0.2">
      <c r="A311" t="s">
        <v>320</v>
      </c>
      <c r="B311" s="3">
        <v>539709505</v>
      </c>
      <c r="C311" s="3">
        <v>473518904</v>
      </c>
      <c r="D311" s="3">
        <v>498699690</v>
      </c>
      <c r="E311" s="3">
        <v>457824221</v>
      </c>
      <c r="F311" s="3">
        <v>478073610</v>
      </c>
      <c r="G311" s="3">
        <v>483388676</v>
      </c>
      <c r="H311" s="3">
        <v>529609319</v>
      </c>
      <c r="I311" s="3">
        <v>500655886</v>
      </c>
      <c r="J311" s="3">
        <v>500146689</v>
      </c>
      <c r="K311" s="3">
        <v>458464024</v>
      </c>
      <c r="L311" s="3">
        <f>AVERAGE(Table16[[#This Row],[Control Resolving Time 1]:[Control Resolving Time 10]])</f>
        <v>492009052.39999998</v>
      </c>
      <c r="M311" s="3">
        <f>STDEV(Table16[[#This Row],[Control Resolving Time 1]:[Control Resolving Time 10]])</f>
        <v>27445160.227237906</v>
      </c>
      <c r="N311" s="3">
        <f>Table16[[#This Row],[Control Resolving Time Avg (ns)]]/1000000</f>
        <v>492.00905239999997</v>
      </c>
      <c r="O311" s="3">
        <f>Table16[[#This Row],[Control Resolving Time Sdev (ns)]]/1000000</f>
        <v>27.445160227237906</v>
      </c>
      <c r="P311" t="s">
        <v>320</v>
      </c>
      <c r="Q311" s="3">
        <v>508164127</v>
      </c>
      <c r="R311" s="3">
        <v>423140723</v>
      </c>
      <c r="S311" s="3">
        <v>424946275</v>
      </c>
      <c r="T311" s="3">
        <v>378365144</v>
      </c>
      <c r="U311" s="3">
        <v>370141426</v>
      </c>
      <c r="V311" s="3">
        <v>423700454</v>
      </c>
      <c r="W311" s="3">
        <v>399764790</v>
      </c>
      <c r="X311" s="3">
        <v>407975464</v>
      </c>
      <c r="Y311" s="3">
        <v>386886639</v>
      </c>
      <c r="Z311" s="3">
        <v>402878364</v>
      </c>
      <c r="AA311" s="3">
        <f>AVERAGE(Table16[[#This Row],[Refactored Resolving Time 1]:[Refactored Resolving Time 10]])</f>
        <v>412596340.60000002</v>
      </c>
      <c r="AB311" s="3">
        <f>STDEV(Table16[[#This Row],[Refactored Resolving Time 1]:[Refactored Resolving Time 10]])</f>
        <v>38637678.247118868</v>
      </c>
      <c r="AC311" s="3">
        <f>Table16[[#This Row],[Refactored Resolving Time Avg (ns)]]/1000000</f>
        <v>412.59634060000002</v>
      </c>
      <c r="AD311" s="3">
        <f>Table16[[#This Row],[Refactored Resolving Time Sdev (ns)]]/1000000</f>
        <v>38.63767824711887</v>
      </c>
      <c r="AE311" t="b">
        <f>IF(Table16[[#This Row],[Control Bundle]]=Table16[[#This Row],[Refactored Bundle]],TRUE,FALSE)</f>
        <v>1</v>
      </c>
      <c r="AF311">
        <f>IF(Table16[[#This Row],[Refactored Resolving Time Avg (ns)]]=-1,0,ROUND(LOG10(Table16[[#This Row],[Refactored Resolving Time Sdev (ns)]]/Table16[[#This Row],[Control Resolving Time Sdev (ns)]]),0))</f>
        <v>0</v>
      </c>
      <c r="AG311" t="b">
        <f>IF(Table16[[#This Row],[Same Sdev OoM?]]=0,TRUE,FALSE)</f>
        <v>1</v>
      </c>
      <c r="AH3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1" s="3">
        <f>Table16[[#This Row],[Control Resolving Time Avg (ms)]]-Table16[[#This Row],[Refactored Resolving Time Avg (ms)]]</f>
        <v>79.412711799999954</v>
      </c>
      <c r="AJ311" s="4">
        <f>Table16[[#This Row],[Absolute Diff?]]/Table16[[#This Row],[Control Resolving Time Avg (ms)]]</f>
        <v>0.1614049810925795</v>
      </c>
    </row>
    <row r="312" spans="1:36" x14ac:dyDescent="0.2">
      <c r="A312" t="s">
        <v>248</v>
      </c>
      <c r="B312" s="3">
        <v>538710679</v>
      </c>
      <c r="C312" s="3">
        <v>472250668</v>
      </c>
      <c r="D312" s="3">
        <v>497209966</v>
      </c>
      <c r="E312" s="3">
        <v>456788362</v>
      </c>
      <c r="F312" s="3">
        <v>477013306</v>
      </c>
      <c r="G312" s="3">
        <v>482318833</v>
      </c>
      <c r="H312" s="3">
        <v>528473527</v>
      </c>
      <c r="I312" s="3">
        <v>499413066</v>
      </c>
      <c r="J312" s="3">
        <v>499210889</v>
      </c>
      <c r="K312" s="3">
        <v>456825377</v>
      </c>
      <c r="L312" s="3">
        <f>AVERAGE(Table16[[#This Row],[Control Resolving Time 1]:[Control Resolving Time 10]])</f>
        <v>490821467.30000001</v>
      </c>
      <c r="M312" s="3">
        <f>STDEV(Table16[[#This Row],[Control Resolving Time 1]:[Control Resolving Time 10]])</f>
        <v>27523497.404613376</v>
      </c>
      <c r="N312" s="3">
        <f>Table16[[#This Row],[Control Resolving Time Avg (ns)]]/1000000</f>
        <v>490.82146729999999</v>
      </c>
      <c r="O312" s="3">
        <f>Table16[[#This Row],[Control Resolving Time Sdev (ns)]]/1000000</f>
        <v>27.523497404613376</v>
      </c>
      <c r="P312" t="s">
        <v>248</v>
      </c>
      <c r="Q312" s="3">
        <v>507045993</v>
      </c>
      <c r="R312" s="3">
        <v>421997420</v>
      </c>
      <c r="S312" s="3">
        <v>423976213</v>
      </c>
      <c r="T312" s="3">
        <v>377101428</v>
      </c>
      <c r="U312" s="3">
        <v>369014636</v>
      </c>
      <c r="V312" s="3">
        <v>422511822</v>
      </c>
      <c r="W312" s="3">
        <v>398583784</v>
      </c>
      <c r="X312" s="3">
        <v>407128470</v>
      </c>
      <c r="Y312" s="3">
        <v>385687881</v>
      </c>
      <c r="Z312" s="3">
        <v>401922493</v>
      </c>
      <c r="AA312" s="3">
        <f>AVERAGE(Table16[[#This Row],[Refactored Resolving Time 1]:[Refactored Resolving Time 10]])</f>
        <v>411497014</v>
      </c>
      <c r="AB312" s="3">
        <f>STDEV(Table16[[#This Row],[Refactored Resolving Time 1]:[Refactored Resolving Time 10]])</f>
        <v>38655673.118484296</v>
      </c>
      <c r="AC312" s="3">
        <f>Table16[[#This Row],[Refactored Resolving Time Avg (ns)]]/1000000</f>
        <v>411.49701399999998</v>
      </c>
      <c r="AD312" s="3">
        <f>Table16[[#This Row],[Refactored Resolving Time Sdev (ns)]]/1000000</f>
        <v>38.655673118484295</v>
      </c>
      <c r="AE312" t="b">
        <f>IF(Table16[[#This Row],[Control Bundle]]=Table16[[#This Row],[Refactored Bundle]],TRUE,FALSE)</f>
        <v>1</v>
      </c>
      <c r="AF312">
        <f>IF(Table16[[#This Row],[Refactored Resolving Time Avg (ns)]]=-1,0,ROUND(LOG10(Table16[[#This Row],[Refactored Resolving Time Sdev (ns)]]/Table16[[#This Row],[Control Resolving Time Sdev (ns)]]),0))</f>
        <v>0</v>
      </c>
      <c r="AG312" t="b">
        <f>IF(Table16[[#This Row],[Same Sdev OoM?]]=0,TRUE,FALSE)</f>
        <v>1</v>
      </c>
      <c r="AH3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2" s="3">
        <f>Table16[[#This Row],[Control Resolving Time Avg (ms)]]-Table16[[#This Row],[Refactored Resolving Time Avg (ms)]]</f>
        <v>79.324453300000016</v>
      </c>
      <c r="AJ312" s="4">
        <f>Table16[[#This Row],[Absolute Diff?]]/Table16[[#This Row],[Control Resolving Time Avg (ms)]]</f>
        <v>0.16161569651051003</v>
      </c>
    </row>
    <row r="313" spans="1:36" x14ac:dyDescent="0.2">
      <c r="A313" t="s">
        <v>245</v>
      </c>
      <c r="B313" s="3">
        <v>538000489</v>
      </c>
      <c r="C313" s="3">
        <v>471403204</v>
      </c>
      <c r="D313" s="3">
        <v>495250414</v>
      </c>
      <c r="E313" s="3">
        <v>456093828</v>
      </c>
      <c r="F313" s="3">
        <v>476369732</v>
      </c>
      <c r="G313" s="3">
        <v>481696572</v>
      </c>
      <c r="H313" s="3">
        <v>527787831</v>
      </c>
      <c r="I313" s="3">
        <v>498724121</v>
      </c>
      <c r="J313" s="3">
        <v>498600742</v>
      </c>
      <c r="K313" s="3">
        <v>456197089</v>
      </c>
      <c r="L313" s="3">
        <f>AVERAGE(Table16[[#This Row],[Control Resolving Time 1]:[Control Resolving Time 10]])</f>
        <v>490012402.19999999</v>
      </c>
      <c r="M313" s="3">
        <f>STDEV(Table16[[#This Row],[Control Resolving Time 1]:[Control Resolving Time 10]])</f>
        <v>27492327.638126329</v>
      </c>
      <c r="N313" s="3">
        <f>Table16[[#This Row],[Control Resolving Time Avg (ns)]]/1000000</f>
        <v>490.0124022</v>
      </c>
      <c r="O313" s="3">
        <f>Table16[[#This Row],[Control Resolving Time Sdev (ns)]]/1000000</f>
        <v>27.49232763812633</v>
      </c>
      <c r="P313" t="s">
        <v>245</v>
      </c>
      <c r="Q313" s="3">
        <v>506495563</v>
      </c>
      <c r="R313" s="3">
        <v>421183237</v>
      </c>
      <c r="S313" s="3">
        <v>423200984</v>
      </c>
      <c r="T313" s="3">
        <v>376256014</v>
      </c>
      <c r="U313" s="3">
        <v>368070616</v>
      </c>
      <c r="V313" s="3">
        <v>421896200</v>
      </c>
      <c r="W313" s="3">
        <v>397743718</v>
      </c>
      <c r="X313" s="3">
        <v>406625603</v>
      </c>
      <c r="Y313" s="3">
        <v>385039881</v>
      </c>
      <c r="Z313" s="3">
        <v>401283351</v>
      </c>
      <c r="AA313" s="3">
        <f>AVERAGE(Table16[[#This Row],[Refactored Resolving Time 1]:[Refactored Resolving Time 10]])</f>
        <v>410779516.69999999</v>
      </c>
      <c r="AB313" s="3">
        <f>STDEV(Table16[[#This Row],[Refactored Resolving Time 1]:[Refactored Resolving Time 10]])</f>
        <v>38734836.325236507</v>
      </c>
      <c r="AC313" s="3">
        <f>Table16[[#This Row],[Refactored Resolving Time Avg (ns)]]/1000000</f>
        <v>410.77951669999999</v>
      </c>
      <c r="AD313" s="3">
        <f>Table16[[#This Row],[Refactored Resolving Time Sdev (ns)]]/1000000</f>
        <v>38.734836325236508</v>
      </c>
      <c r="AE313" t="b">
        <f>IF(Table16[[#This Row],[Control Bundle]]=Table16[[#This Row],[Refactored Bundle]],TRUE,FALSE)</f>
        <v>1</v>
      </c>
      <c r="AF313">
        <f>IF(Table16[[#This Row],[Refactored Resolving Time Avg (ns)]]=-1,0,ROUND(LOG10(Table16[[#This Row],[Refactored Resolving Time Sdev (ns)]]/Table16[[#This Row],[Control Resolving Time Sdev (ns)]]),0))</f>
        <v>0</v>
      </c>
      <c r="AG313" t="b">
        <f>IF(Table16[[#This Row],[Same Sdev OoM?]]=0,TRUE,FALSE)</f>
        <v>1</v>
      </c>
      <c r="AH3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3" s="3">
        <f>Table16[[#This Row],[Control Resolving Time Avg (ms)]]-Table16[[#This Row],[Refactored Resolving Time Avg (ms)]]</f>
        <v>79.232885500000009</v>
      </c>
      <c r="AJ313" s="4">
        <f>Table16[[#This Row],[Absolute Diff?]]/Table16[[#This Row],[Control Resolving Time Avg (ms)]]</f>
        <v>0.16169567371003168</v>
      </c>
    </row>
    <row r="314" spans="1:36" x14ac:dyDescent="0.2">
      <c r="A314" t="s">
        <v>158</v>
      </c>
      <c r="B314" s="3">
        <v>536131817</v>
      </c>
      <c r="C314" s="3">
        <v>469085405</v>
      </c>
      <c r="D314" s="3">
        <v>492910427</v>
      </c>
      <c r="E314" s="3">
        <v>454180605</v>
      </c>
      <c r="F314" s="3">
        <v>474640956</v>
      </c>
      <c r="G314" s="3">
        <v>479771272</v>
      </c>
      <c r="H314" s="3">
        <v>525535442</v>
      </c>
      <c r="I314" s="3">
        <v>496498436</v>
      </c>
      <c r="J314" s="3">
        <v>496782425</v>
      </c>
      <c r="K314" s="3">
        <v>454069727</v>
      </c>
      <c r="L314" s="3">
        <f>AVERAGE(Table16[[#This Row],[Control Resolving Time 1]:[Control Resolving Time 10]])</f>
        <v>487960651.19999999</v>
      </c>
      <c r="M314" s="3">
        <f>STDEV(Table16[[#This Row],[Control Resolving Time 1]:[Control Resolving Time 10]])</f>
        <v>27483298.476532958</v>
      </c>
      <c r="N314" s="3">
        <f>Table16[[#This Row],[Control Resolving Time Avg (ns)]]/1000000</f>
        <v>487.96065119999997</v>
      </c>
      <c r="O314" s="3">
        <f>Table16[[#This Row],[Control Resolving Time Sdev (ns)]]/1000000</f>
        <v>27.483298476532958</v>
      </c>
      <c r="P314" t="s">
        <v>158</v>
      </c>
      <c r="Q314" s="3">
        <v>504666456</v>
      </c>
      <c r="R314" s="3">
        <v>418909153</v>
      </c>
      <c r="S314" s="3">
        <v>419385770</v>
      </c>
      <c r="T314" s="3">
        <v>374124914</v>
      </c>
      <c r="U314" s="3">
        <v>365450114</v>
      </c>
      <c r="V314" s="3">
        <v>419531292</v>
      </c>
      <c r="W314" s="3">
        <v>395772494</v>
      </c>
      <c r="X314" s="3">
        <v>404686475</v>
      </c>
      <c r="Y314" s="3">
        <v>382961474</v>
      </c>
      <c r="Z314" s="3">
        <v>399162353</v>
      </c>
      <c r="AA314" s="3">
        <f>AVERAGE(Table16[[#This Row],[Refactored Resolving Time 1]:[Refactored Resolving Time 10]])</f>
        <v>408465049.5</v>
      </c>
      <c r="AB314" s="3">
        <f>STDEV(Table16[[#This Row],[Refactored Resolving Time 1]:[Refactored Resolving Time 10]])</f>
        <v>38797758.337106057</v>
      </c>
      <c r="AC314" s="3">
        <f>Table16[[#This Row],[Refactored Resolving Time Avg (ns)]]/1000000</f>
        <v>408.46504950000002</v>
      </c>
      <c r="AD314" s="3">
        <f>Table16[[#This Row],[Refactored Resolving Time Sdev (ns)]]/1000000</f>
        <v>38.797758337106053</v>
      </c>
      <c r="AE314" t="b">
        <f>IF(Table16[[#This Row],[Control Bundle]]=Table16[[#This Row],[Refactored Bundle]],TRUE,FALSE)</f>
        <v>1</v>
      </c>
      <c r="AF314">
        <f>IF(Table16[[#This Row],[Refactored Resolving Time Avg (ns)]]=-1,0,ROUND(LOG10(Table16[[#This Row],[Refactored Resolving Time Sdev (ns)]]/Table16[[#This Row],[Control Resolving Time Sdev (ns)]]),0))</f>
        <v>0</v>
      </c>
      <c r="AG314" t="b">
        <f>IF(Table16[[#This Row],[Same Sdev OoM?]]=0,TRUE,FALSE)</f>
        <v>1</v>
      </c>
      <c r="AH3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4" s="3">
        <f>Table16[[#This Row],[Control Resolving Time Avg (ms)]]-Table16[[#This Row],[Refactored Resolving Time Avg (ms)]]</f>
        <v>79.495601699999952</v>
      </c>
      <c r="AJ314" s="4">
        <f>Table16[[#This Row],[Absolute Diff?]]/Table16[[#This Row],[Control Resolving Time Avg (ms)]]</f>
        <v>0.16291395936230352</v>
      </c>
    </row>
    <row r="315" spans="1:36" x14ac:dyDescent="0.2">
      <c r="A315" t="s">
        <v>112</v>
      </c>
      <c r="B315" s="3">
        <v>535317776</v>
      </c>
      <c r="C315" s="3">
        <v>467977534</v>
      </c>
      <c r="D315" s="3">
        <v>491844643</v>
      </c>
      <c r="E315" s="3">
        <v>453465122</v>
      </c>
      <c r="F315" s="3">
        <v>473760426</v>
      </c>
      <c r="G315" s="3">
        <v>478539864</v>
      </c>
      <c r="H315" s="3">
        <v>524572619</v>
      </c>
      <c r="I315" s="3">
        <v>494618785</v>
      </c>
      <c r="J315" s="3">
        <v>495970014</v>
      </c>
      <c r="K315" s="3">
        <v>453025131</v>
      </c>
      <c r="L315" s="3">
        <f>AVERAGE(Table16[[#This Row],[Control Resolving Time 1]:[Control Resolving Time 10]])</f>
        <v>486909191.39999998</v>
      </c>
      <c r="M315" s="3">
        <f>STDEV(Table16[[#This Row],[Control Resolving Time 1]:[Control Resolving Time 10]])</f>
        <v>27478877.778161094</v>
      </c>
      <c r="N315" s="3">
        <f>Table16[[#This Row],[Control Resolving Time Avg (ns)]]/1000000</f>
        <v>486.9091914</v>
      </c>
      <c r="O315" s="3">
        <f>Table16[[#This Row],[Control Resolving Time Sdev (ns)]]/1000000</f>
        <v>27.478877778161095</v>
      </c>
      <c r="P315" t="s">
        <v>112</v>
      </c>
      <c r="Q315" s="3">
        <v>503677342</v>
      </c>
      <c r="R315" s="3">
        <v>417926211</v>
      </c>
      <c r="S315" s="3">
        <v>418133273</v>
      </c>
      <c r="T315" s="3">
        <v>373352334</v>
      </c>
      <c r="U315" s="3">
        <v>364407598</v>
      </c>
      <c r="V315" s="3">
        <v>418601903</v>
      </c>
      <c r="W315" s="3">
        <v>394659999</v>
      </c>
      <c r="X315" s="3">
        <v>403940648</v>
      </c>
      <c r="Y315" s="3">
        <v>379211363</v>
      </c>
      <c r="Z315" s="3">
        <v>398158648</v>
      </c>
      <c r="AA315" s="3">
        <f>AVERAGE(Table16[[#This Row],[Refactored Resolving Time 1]:[Refactored Resolving Time 10]])</f>
        <v>407206931.89999998</v>
      </c>
      <c r="AB315" s="3">
        <f>STDEV(Table16[[#This Row],[Refactored Resolving Time 1]:[Refactored Resolving Time 10]])</f>
        <v>38990465.361598037</v>
      </c>
      <c r="AC315" s="3">
        <f>Table16[[#This Row],[Refactored Resolving Time Avg (ns)]]/1000000</f>
        <v>407.20693189999997</v>
      </c>
      <c r="AD315" s="3">
        <f>Table16[[#This Row],[Refactored Resolving Time Sdev (ns)]]/1000000</f>
        <v>38.990465361598034</v>
      </c>
      <c r="AE315" t="b">
        <f>IF(Table16[[#This Row],[Control Bundle]]=Table16[[#This Row],[Refactored Bundle]],TRUE,FALSE)</f>
        <v>1</v>
      </c>
      <c r="AF315">
        <f>IF(Table16[[#This Row],[Refactored Resolving Time Avg (ns)]]=-1,0,ROUND(LOG10(Table16[[#This Row],[Refactored Resolving Time Sdev (ns)]]/Table16[[#This Row],[Control Resolving Time Sdev (ns)]]),0))</f>
        <v>0</v>
      </c>
      <c r="AG315" t="b">
        <f>IF(Table16[[#This Row],[Same Sdev OoM?]]=0,TRUE,FALSE)</f>
        <v>1</v>
      </c>
      <c r="AH3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5" s="3">
        <f>Table16[[#This Row],[Control Resolving Time Avg (ms)]]-Table16[[#This Row],[Refactored Resolving Time Avg (ms)]]</f>
        <v>79.702259500000025</v>
      </c>
      <c r="AJ315" s="4">
        <f>Table16[[#This Row],[Absolute Diff?]]/Table16[[#This Row],[Control Resolving Time Avg (ms)]]</f>
        <v>0.16369019297178136</v>
      </c>
    </row>
    <row r="316" spans="1:36" x14ac:dyDescent="0.2">
      <c r="A316" t="s">
        <v>129</v>
      </c>
      <c r="B316" s="3">
        <v>533035780</v>
      </c>
      <c r="C316" s="3">
        <v>465430552</v>
      </c>
      <c r="D316" s="3">
        <v>489899177</v>
      </c>
      <c r="E316" s="3">
        <v>451944924</v>
      </c>
      <c r="F316" s="3">
        <v>472074488</v>
      </c>
      <c r="G316" s="3">
        <v>476660983</v>
      </c>
      <c r="H316" s="3">
        <v>522679012</v>
      </c>
      <c r="I316" s="3">
        <v>492454900</v>
      </c>
      <c r="J316" s="3">
        <v>494372702</v>
      </c>
      <c r="K316" s="3">
        <v>450739546</v>
      </c>
      <c r="L316" s="3">
        <f>AVERAGE(Table16[[#This Row],[Control Resolving Time 1]:[Control Resolving Time 10]])</f>
        <v>484929206.39999998</v>
      </c>
      <c r="M316" s="3">
        <f>STDEV(Table16[[#This Row],[Control Resolving Time 1]:[Control Resolving Time 10]])</f>
        <v>27447944.909712873</v>
      </c>
      <c r="N316" s="3">
        <f>Table16[[#This Row],[Control Resolving Time Avg (ns)]]/1000000</f>
        <v>484.9292064</v>
      </c>
      <c r="O316" s="3">
        <f>Table16[[#This Row],[Control Resolving Time Sdev (ns)]]/1000000</f>
        <v>27.447944909712874</v>
      </c>
      <c r="P316" t="s">
        <v>129</v>
      </c>
      <c r="Q316" s="3">
        <v>502011656</v>
      </c>
      <c r="R316" s="3">
        <v>415144957</v>
      </c>
      <c r="S316" s="3">
        <v>416101163</v>
      </c>
      <c r="T316" s="3">
        <v>371617734</v>
      </c>
      <c r="U316" s="3">
        <v>361908406</v>
      </c>
      <c r="V316" s="3">
        <v>416253932</v>
      </c>
      <c r="W316" s="3">
        <v>392238964</v>
      </c>
      <c r="X316" s="3">
        <v>402353949</v>
      </c>
      <c r="Y316" s="3">
        <v>377081854</v>
      </c>
      <c r="Z316" s="3">
        <v>395816316</v>
      </c>
      <c r="AA316" s="3">
        <f>AVERAGE(Table16[[#This Row],[Refactored Resolving Time 1]:[Refactored Resolving Time 10]])</f>
        <v>405052893.10000002</v>
      </c>
      <c r="AB316" s="3">
        <f>STDEV(Table16[[#This Row],[Refactored Resolving Time 1]:[Refactored Resolving Time 10]])</f>
        <v>39113666.397280514</v>
      </c>
      <c r="AC316" s="3">
        <f>Table16[[#This Row],[Refactored Resolving Time Avg (ns)]]/1000000</f>
        <v>405.05289310000001</v>
      </c>
      <c r="AD316" s="3">
        <f>Table16[[#This Row],[Refactored Resolving Time Sdev (ns)]]/1000000</f>
        <v>39.113666397280511</v>
      </c>
      <c r="AE316" t="b">
        <f>IF(Table16[[#This Row],[Control Bundle]]=Table16[[#This Row],[Refactored Bundle]],TRUE,FALSE)</f>
        <v>1</v>
      </c>
      <c r="AF316">
        <f>IF(Table16[[#This Row],[Refactored Resolving Time Avg (ns)]]=-1,0,ROUND(LOG10(Table16[[#This Row],[Refactored Resolving Time Sdev (ns)]]/Table16[[#This Row],[Control Resolving Time Sdev (ns)]]),0))</f>
        <v>0</v>
      </c>
      <c r="AG316" t="b">
        <f>IF(Table16[[#This Row],[Same Sdev OoM?]]=0,TRUE,FALSE)</f>
        <v>1</v>
      </c>
      <c r="AH3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6" s="3">
        <f>Table16[[#This Row],[Control Resolving Time Avg (ms)]]-Table16[[#This Row],[Refactored Resolving Time Avg (ms)]]</f>
        <v>79.876313299999993</v>
      </c>
      <c r="AJ316" s="4">
        <f>Table16[[#This Row],[Absolute Diff?]]/Table16[[#This Row],[Control Resolving Time Avg (ms)]]</f>
        <v>0.16471747266571732</v>
      </c>
    </row>
    <row r="317" spans="1:36" x14ac:dyDescent="0.2">
      <c r="A317" t="s">
        <v>274</v>
      </c>
      <c r="B317" s="3">
        <v>531752926</v>
      </c>
      <c r="C317" s="3">
        <v>463806864</v>
      </c>
      <c r="D317" s="3">
        <v>488511067</v>
      </c>
      <c r="E317" s="3">
        <v>450927509</v>
      </c>
      <c r="F317" s="3">
        <v>471042005</v>
      </c>
      <c r="G317" s="3">
        <v>475250955</v>
      </c>
      <c r="H317" s="3">
        <v>521665402</v>
      </c>
      <c r="I317" s="3">
        <v>491258126</v>
      </c>
      <c r="J317" s="3">
        <v>492649046</v>
      </c>
      <c r="K317" s="3">
        <v>449646578</v>
      </c>
      <c r="L317" s="3">
        <f>AVERAGE(Table16[[#This Row],[Control Resolving Time 1]:[Control Resolving Time 10]])</f>
        <v>483651047.80000001</v>
      </c>
      <c r="M317" s="3">
        <f>STDEV(Table16[[#This Row],[Control Resolving Time 1]:[Control Resolving Time 10]])</f>
        <v>27430332.595355544</v>
      </c>
      <c r="N317" s="3">
        <f>Table16[[#This Row],[Control Resolving Time Avg (ns)]]/1000000</f>
        <v>483.65104780000001</v>
      </c>
      <c r="O317" s="3">
        <f>Table16[[#This Row],[Control Resolving Time Sdev (ns)]]/1000000</f>
        <v>27.430332595355544</v>
      </c>
      <c r="P317" t="s">
        <v>274</v>
      </c>
      <c r="Q317" s="3">
        <v>500223928</v>
      </c>
      <c r="R317" s="3">
        <v>413781037</v>
      </c>
      <c r="S317" s="3">
        <v>414707245</v>
      </c>
      <c r="T317" s="3">
        <v>370646465</v>
      </c>
      <c r="U317" s="3">
        <v>360678795</v>
      </c>
      <c r="V317" s="3">
        <v>414960681</v>
      </c>
      <c r="W317" s="3">
        <v>390583398</v>
      </c>
      <c r="X317" s="3">
        <v>401257382</v>
      </c>
      <c r="Y317" s="3">
        <v>375864414</v>
      </c>
      <c r="Z317" s="3">
        <v>394490361</v>
      </c>
      <c r="AA317" s="3">
        <f>AVERAGE(Table16[[#This Row],[Refactored Resolving Time 1]:[Refactored Resolving Time 10]])</f>
        <v>403719370.60000002</v>
      </c>
      <c r="AB317" s="3">
        <f>STDEV(Table16[[#This Row],[Refactored Resolving Time 1]:[Refactored Resolving Time 10]])</f>
        <v>38940786.665653147</v>
      </c>
      <c r="AC317" s="3">
        <f>Table16[[#This Row],[Refactored Resolving Time Avg (ns)]]/1000000</f>
        <v>403.71937060000005</v>
      </c>
      <c r="AD317" s="3">
        <f>Table16[[#This Row],[Refactored Resolving Time Sdev (ns)]]/1000000</f>
        <v>38.94078666565315</v>
      </c>
      <c r="AE317" t="b">
        <f>IF(Table16[[#This Row],[Control Bundle]]=Table16[[#This Row],[Refactored Bundle]],TRUE,FALSE)</f>
        <v>1</v>
      </c>
      <c r="AF317">
        <f>IF(Table16[[#This Row],[Refactored Resolving Time Avg (ns)]]=-1,0,ROUND(LOG10(Table16[[#This Row],[Refactored Resolving Time Sdev (ns)]]/Table16[[#This Row],[Control Resolving Time Sdev (ns)]]),0))</f>
        <v>0</v>
      </c>
      <c r="AG317" t="b">
        <f>IF(Table16[[#This Row],[Same Sdev OoM?]]=0,TRUE,FALSE)</f>
        <v>1</v>
      </c>
      <c r="AH3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7" s="3">
        <f>Table16[[#This Row],[Control Resolving Time Avg (ms)]]-Table16[[#This Row],[Refactored Resolving Time Avg (ms)]]</f>
        <v>79.931677199999967</v>
      </c>
      <c r="AJ317" s="4">
        <f>Table16[[#This Row],[Absolute Diff?]]/Table16[[#This Row],[Control Resolving Time Avg (ms)]]</f>
        <v>0.16526724704430582</v>
      </c>
    </row>
    <row r="318" spans="1:36" x14ac:dyDescent="0.2">
      <c r="A318" t="s">
        <v>294</v>
      </c>
      <c r="B318" s="3">
        <v>532474457</v>
      </c>
      <c r="C318" s="3">
        <v>464834861</v>
      </c>
      <c r="D318" s="3">
        <v>489195992</v>
      </c>
      <c r="E318" s="3">
        <v>451533041</v>
      </c>
      <c r="F318" s="3">
        <v>471656972</v>
      </c>
      <c r="G318" s="3">
        <v>475992575</v>
      </c>
      <c r="H318" s="3">
        <v>522200431</v>
      </c>
      <c r="I318" s="3">
        <v>491816823</v>
      </c>
      <c r="J318" s="3">
        <v>493539225</v>
      </c>
      <c r="K318" s="3">
        <v>450289571</v>
      </c>
      <c r="L318" s="3">
        <f>AVERAGE(Table16[[#This Row],[Control Resolving Time 1]:[Control Resolving Time 10]])</f>
        <v>484353394.80000001</v>
      </c>
      <c r="M318" s="3">
        <f>STDEV(Table16[[#This Row],[Control Resolving Time 1]:[Control Resolving Time 10]])</f>
        <v>27408764.003431879</v>
      </c>
      <c r="N318" s="3">
        <f>Table16[[#This Row],[Control Resolving Time Avg (ns)]]/1000000</f>
        <v>484.35339479999999</v>
      </c>
      <c r="O318" s="3">
        <f>Table16[[#This Row],[Control Resolving Time Sdev (ns)]]/1000000</f>
        <v>27.40876400343188</v>
      </c>
      <c r="P318" t="s">
        <v>294</v>
      </c>
      <c r="Q318" s="3">
        <v>501140255</v>
      </c>
      <c r="R318" s="3">
        <v>414472702</v>
      </c>
      <c r="S318" s="3">
        <v>415413687</v>
      </c>
      <c r="T318" s="3">
        <v>371120544</v>
      </c>
      <c r="U318" s="3">
        <v>361321508</v>
      </c>
      <c r="V318" s="3">
        <v>415603118</v>
      </c>
      <c r="W318" s="3">
        <v>391523013</v>
      </c>
      <c r="X318" s="3">
        <v>401807798</v>
      </c>
      <c r="Y318" s="3">
        <v>376639707</v>
      </c>
      <c r="Z318" s="3">
        <v>395128568</v>
      </c>
      <c r="AA318" s="3">
        <f>AVERAGE(Table16[[#This Row],[Refactored Resolving Time 1]:[Refactored Resolving Time 10]])</f>
        <v>404417090</v>
      </c>
      <c r="AB318" s="3">
        <f>STDEV(Table16[[#This Row],[Refactored Resolving Time 1]:[Refactored Resolving Time 10]])</f>
        <v>39014744.770341724</v>
      </c>
      <c r="AC318" s="3">
        <f>Table16[[#This Row],[Refactored Resolving Time Avg (ns)]]/1000000</f>
        <v>404.41708999999997</v>
      </c>
      <c r="AD318" s="3">
        <f>Table16[[#This Row],[Refactored Resolving Time Sdev (ns)]]/1000000</f>
        <v>39.014744770341721</v>
      </c>
      <c r="AE318" t="b">
        <f>IF(Table16[[#This Row],[Control Bundle]]=Table16[[#This Row],[Refactored Bundle]],TRUE,FALSE)</f>
        <v>1</v>
      </c>
      <c r="AF318">
        <f>IF(Table16[[#This Row],[Refactored Resolving Time Avg (ns)]]=-1,0,ROUND(LOG10(Table16[[#This Row],[Refactored Resolving Time Sdev (ns)]]/Table16[[#This Row],[Control Resolving Time Sdev (ns)]]),0))</f>
        <v>0</v>
      </c>
      <c r="AG318" t="b">
        <f>IF(Table16[[#This Row],[Same Sdev OoM?]]=0,TRUE,FALSE)</f>
        <v>1</v>
      </c>
      <c r="AH3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8" s="3">
        <f>Table16[[#This Row],[Control Resolving Time Avg (ms)]]-Table16[[#This Row],[Refactored Resolving Time Avg (ms)]]</f>
        <v>79.936304800000016</v>
      </c>
      <c r="AJ318" s="4">
        <f>Table16[[#This Row],[Absolute Diff?]]/Table16[[#This Row],[Control Resolving Time Avg (ms)]]</f>
        <v>0.16503715191881219</v>
      </c>
    </row>
    <row r="319" spans="1:36" x14ac:dyDescent="0.2">
      <c r="A319" t="s">
        <v>210</v>
      </c>
      <c r="B319" s="3">
        <v>530953981</v>
      </c>
      <c r="C319" s="3">
        <v>462899022</v>
      </c>
      <c r="D319" s="3">
        <v>487838685</v>
      </c>
      <c r="E319" s="3">
        <v>449809326</v>
      </c>
      <c r="F319" s="3">
        <v>470307528</v>
      </c>
      <c r="G319" s="3">
        <v>474454098</v>
      </c>
      <c r="H319" s="3">
        <v>521697289</v>
      </c>
      <c r="I319" s="3">
        <v>490441410</v>
      </c>
      <c r="J319" s="3">
        <v>491745172</v>
      </c>
      <c r="K319" s="3">
        <v>448644037</v>
      </c>
      <c r="L319" s="3">
        <f>AVERAGE(Table16[[#This Row],[Control Resolving Time 1]:[Control Resolving Time 10]])</f>
        <v>482879054.80000001</v>
      </c>
      <c r="M319" s="3">
        <f>STDEV(Table16[[#This Row],[Control Resolving Time 1]:[Control Resolving Time 10]])</f>
        <v>27633147.000102129</v>
      </c>
      <c r="N319" s="3">
        <f>Table16[[#This Row],[Control Resolving Time Avg (ns)]]/1000000</f>
        <v>482.87905480000001</v>
      </c>
      <c r="O319" s="3">
        <f>Table16[[#This Row],[Control Resolving Time Sdev (ns)]]/1000000</f>
        <v>27.633147000102127</v>
      </c>
      <c r="P319" t="s">
        <v>210</v>
      </c>
      <c r="Q319" s="3">
        <v>499122164</v>
      </c>
      <c r="R319" s="3">
        <v>412869939</v>
      </c>
      <c r="S319" s="3">
        <v>414005288</v>
      </c>
      <c r="T319" s="3">
        <v>370107238</v>
      </c>
      <c r="U319" s="3">
        <v>360007653</v>
      </c>
      <c r="V319" s="3">
        <v>414145220</v>
      </c>
      <c r="W319" s="3">
        <v>389618874</v>
      </c>
      <c r="X319" s="3">
        <v>400457962</v>
      </c>
      <c r="Y319" s="3">
        <v>374936672</v>
      </c>
      <c r="Z319" s="3">
        <v>393752714</v>
      </c>
      <c r="AA319" s="3">
        <f>AVERAGE(Table16[[#This Row],[Refactored Resolving Time 1]:[Refactored Resolving Time 10]])</f>
        <v>402902372.39999998</v>
      </c>
      <c r="AB319" s="3">
        <f>STDEV(Table16[[#This Row],[Refactored Resolving Time 1]:[Refactored Resolving Time 10]])</f>
        <v>38831513.474975586</v>
      </c>
      <c r="AC319" s="3">
        <f>Table16[[#This Row],[Refactored Resolving Time Avg (ns)]]/1000000</f>
        <v>402.90237239999999</v>
      </c>
      <c r="AD319" s="3">
        <f>Table16[[#This Row],[Refactored Resolving Time Sdev (ns)]]/1000000</f>
        <v>38.831513474975587</v>
      </c>
      <c r="AE319" t="b">
        <f>IF(Table16[[#This Row],[Control Bundle]]=Table16[[#This Row],[Refactored Bundle]],TRUE,FALSE)</f>
        <v>1</v>
      </c>
      <c r="AF319">
        <f>IF(Table16[[#This Row],[Refactored Resolving Time Avg (ns)]]=-1,0,ROUND(LOG10(Table16[[#This Row],[Refactored Resolving Time Sdev (ns)]]/Table16[[#This Row],[Control Resolving Time Sdev (ns)]]),0))</f>
        <v>0</v>
      </c>
      <c r="AG319" t="b">
        <f>IF(Table16[[#This Row],[Same Sdev OoM?]]=0,TRUE,FALSE)</f>
        <v>1</v>
      </c>
      <c r="AH3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19" s="3">
        <f>Table16[[#This Row],[Control Resolving Time Avg (ms)]]-Table16[[#This Row],[Refactored Resolving Time Avg (ms)]]</f>
        <v>79.976682400000016</v>
      </c>
      <c r="AJ319" s="4">
        <f>Table16[[#This Row],[Absolute Diff?]]/Table16[[#This Row],[Control Resolving Time Avg (ms)]]</f>
        <v>0.16562466647704352</v>
      </c>
    </row>
    <row r="320" spans="1:36" x14ac:dyDescent="0.2">
      <c r="A320" t="s">
        <v>179</v>
      </c>
      <c r="B320" s="3">
        <v>496792416</v>
      </c>
      <c r="C320" s="3">
        <v>429640772</v>
      </c>
      <c r="D320" s="3">
        <v>455258719</v>
      </c>
      <c r="E320" s="3">
        <v>418576462</v>
      </c>
      <c r="F320" s="3">
        <v>433497229</v>
      </c>
      <c r="G320" s="3">
        <v>442703218</v>
      </c>
      <c r="H320" s="3">
        <v>487038928</v>
      </c>
      <c r="I320" s="3">
        <v>460139940</v>
      </c>
      <c r="J320" s="3">
        <v>460659574</v>
      </c>
      <c r="K320" s="3">
        <v>414432807</v>
      </c>
      <c r="L320" s="3">
        <f>AVERAGE(Table16[[#This Row],[Control Resolving Time 1]:[Control Resolving Time 10]])</f>
        <v>449874006.5</v>
      </c>
      <c r="M320" s="3">
        <f>STDEV(Table16[[#This Row],[Control Resolving Time 1]:[Control Resolving Time 10]])</f>
        <v>27483124.654147103</v>
      </c>
      <c r="N320" s="3">
        <f>Table16[[#This Row],[Control Resolving Time Avg (ns)]]/1000000</f>
        <v>449.87400650000001</v>
      </c>
      <c r="O320" s="3">
        <f>Table16[[#This Row],[Control Resolving Time Sdev (ns)]]/1000000</f>
        <v>27.483124654147105</v>
      </c>
      <c r="P320" t="s">
        <v>179</v>
      </c>
      <c r="Q320" s="3">
        <v>465585724</v>
      </c>
      <c r="R320" s="3">
        <v>381873266</v>
      </c>
      <c r="S320" s="3">
        <v>382373345</v>
      </c>
      <c r="T320" s="3">
        <v>344186285</v>
      </c>
      <c r="U320" s="3">
        <v>329582165</v>
      </c>
      <c r="V320" s="3">
        <v>388555416</v>
      </c>
      <c r="W320" s="3">
        <v>358879152</v>
      </c>
      <c r="X320" s="3">
        <v>374307713</v>
      </c>
      <c r="Y320" s="3">
        <v>345206443</v>
      </c>
      <c r="Z320" s="3">
        <v>368314412</v>
      </c>
      <c r="AA320" s="3">
        <f>AVERAGE(Table16[[#This Row],[Refactored Resolving Time 1]:[Refactored Resolving Time 10]])</f>
        <v>373886392.10000002</v>
      </c>
      <c r="AB320" s="3">
        <f>STDEV(Table16[[#This Row],[Refactored Resolving Time 1]:[Refactored Resolving Time 10]])</f>
        <v>37540657.022782207</v>
      </c>
      <c r="AC320" s="3">
        <f>Table16[[#This Row],[Refactored Resolving Time Avg (ns)]]/1000000</f>
        <v>373.88639210000002</v>
      </c>
      <c r="AD320" s="3">
        <f>Table16[[#This Row],[Refactored Resolving Time Sdev (ns)]]/1000000</f>
        <v>37.540657022782206</v>
      </c>
      <c r="AE320" t="b">
        <f>IF(Table16[[#This Row],[Control Bundle]]=Table16[[#This Row],[Refactored Bundle]],TRUE,FALSE)</f>
        <v>1</v>
      </c>
      <c r="AF320">
        <f>IF(Table16[[#This Row],[Refactored Resolving Time Avg (ns)]]=-1,0,ROUND(LOG10(Table16[[#This Row],[Refactored Resolving Time Sdev (ns)]]/Table16[[#This Row],[Control Resolving Time Sdev (ns)]]),0))</f>
        <v>0</v>
      </c>
      <c r="AG320" t="b">
        <f>IF(Table16[[#This Row],[Same Sdev OoM?]]=0,TRUE,FALSE)</f>
        <v>1</v>
      </c>
      <c r="AH3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0" s="3">
        <f>Table16[[#This Row],[Control Resolving Time Avg (ms)]]-Table16[[#This Row],[Refactored Resolving Time Avg (ms)]]</f>
        <v>75.987614399999984</v>
      </c>
      <c r="AJ320" s="4">
        <f>Table16[[#This Row],[Absolute Diff?]]/Table16[[#This Row],[Control Resolving Time Avg (ms)]]</f>
        <v>0.1689086573175905</v>
      </c>
    </row>
    <row r="321" spans="1:36" x14ac:dyDescent="0.2">
      <c r="A321" t="s">
        <v>199</v>
      </c>
      <c r="B321" s="3">
        <v>530251234</v>
      </c>
      <c r="C321" s="3">
        <v>461919029</v>
      </c>
      <c r="D321" s="3">
        <v>487050478</v>
      </c>
      <c r="E321" s="3">
        <v>448983921</v>
      </c>
      <c r="F321" s="3">
        <v>469552438</v>
      </c>
      <c r="G321" s="3">
        <v>472659817</v>
      </c>
      <c r="H321" s="3">
        <v>521044636</v>
      </c>
      <c r="I321" s="3">
        <v>489643527</v>
      </c>
      <c r="J321" s="3">
        <v>490055533</v>
      </c>
      <c r="K321" s="3">
        <v>447773964</v>
      </c>
      <c r="L321" s="3">
        <f>AVERAGE(Table16[[#This Row],[Control Resolving Time 1]:[Control Resolving Time 10]])</f>
        <v>481893457.69999999</v>
      </c>
      <c r="M321" s="3">
        <f>STDEV(Table16[[#This Row],[Control Resolving Time 1]:[Control Resolving Time 10]])</f>
        <v>27705361.179037716</v>
      </c>
      <c r="N321" s="3">
        <f>Table16[[#This Row],[Control Resolving Time Avg (ns)]]/1000000</f>
        <v>481.8934577</v>
      </c>
      <c r="O321" s="3">
        <f>Table16[[#This Row],[Control Resolving Time Sdev (ns)]]/1000000</f>
        <v>27.705361179037716</v>
      </c>
      <c r="P321" t="s">
        <v>199</v>
      </c>
      <c r="Q321" s="3">
        <v>498144093</v>
      </c>
      <c r="R321" s="3">
        <v>411963532</v>
      </c>
      <c r="S321" s="3">
        <v>413111768</v>
      </c>
      <c r="T321" s="3">
        <v>369442625</v>
      </c>
      <c r="U321" s="3">
        <v>358244102</v>
      </c>
      <c r="V321" s="3">
        <v>413150562</v>
      </c>
      <c r="W321" s="3">
        <v>388622469</v>
      </c>
      <c r="X321" s="3">
        <v>399710410</v>
      </c>
      <c r="Y321" s="3">
        <v>374048397</v>
      </c>
      <c r="Z321" s="3">
        <v>392907833</v>
      </c>
      <c r="AA321" s="3">
        <f>AVERAGE(Table16[[#This Row],[Refactored Resolving Time 1]:[Refactored Resolving Time 10]])</f>
        <v>401934579.10000002</v>
      </c>
      <c r="AB321" s="3">
        <f>STDEV(Table16[[#This Row],[Refactored Resolving Time 1]:[Refactored Resolving Time 10]])</f>
        <v>38892220.953830793</v>
      </c>
      <c r="AC321" s="3">
        <f>Table16[[#This Row],[Refactored Resolving Time Avg (ns)]]/1000000</f>
        <v>401.93457910000001</v>
      </c>
      <c r="AD321" s="3">
        <f>Table16[[#This Row],[Refactored Resolving Time Sdev (ns)]]/1000000</f>
        <v>38.892220953830794</v>
      </c>
      <c r="AE321" t="b">
        <f>IF(Table16[[#This Row],[Control Bundle]]=Table16[[#This Row],[Refactored Bundle]],TRUE,FALSE)</f>
        <v>1</v>
      </c>
      <c r="AF321">
        <f>IF(Table16[[#This Row],[Refactored Resolving Time Avg (ns)]]=-1,0,ROUND(LOG10(Table16[[#This Row],[Refactored Resolving Time Sdev (ns)]]/Table16[[#This Row],[Control Resolving Time Sdev (ns)]]),0))</f>
        <v>0</v>
      </c>
      <c r="AG321" t="b">
        <f>IF(Table16[[#This Row],[Same Sdev OoM?]]=0,TRUE,FALSE)</f>
        <v>1</v>
      </c>
      <c r="AH3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1" s="3">
        <f>Table16[[#This Row],[Control Resolving Time Avg (ms)]]-Table16[[#This Row],[Refactored Resolving Time Avg (ms)]]</f>
        <v>79.958878599999991</v>
      </c>
      <c r="AJ321" s="4">
        <f>Table16[[#This Row],[Absolute Diff?]]/Table16[[#This Row],[Control Resolving Time Avg (ms)]]</f>
        <v>0.16592646636381175</v>
      </c>
    </row>
    <row r="322" spans="1:36" x14ac:dyDescent="0.2">
      <c r="A322" t="s">
        <v>354</v>
      </c>
      <c r="B322" s="3">
        <v>529223969</v>
      </c>
      <c r="C322" s="3">
        <v>460976140</v>
      </c>
      <c r="D322" s="3">
        <v>486217717</v>
      </c>
      <c r="E322" s="3">
        <v>448145083</v>
      </c>
      <c r="F322" s="3">
        <v>468637982</v>
      </c>
      <c r="G322" s="3">
        <v>471788237</v>
      </c>
      <c r="H322" s="3">
        <v>520096694</v>
      </c>
      <c r="I322" s="3">
        <v>488494243</v>
      </c>
      <c r="J322" s="3">
        <v>488818674</v>
      </c>
      <c r="K322" s="3">
        <v>446578503</v>
      </c>
      <c r="L322" s="3">
        <f>AVERAGE(Table16[[#This Row],[Control Resolving Time 1]:[Control Resolving Time 10]])</f>
        <v>480897724.19999999</v>
      </c>
      <c r="M322" s="3">
        <f>STDEV(Table16[[#This Row],[Control Resolving Time 1]:[Control Resolving Time 10]])</f>
        <v>27691623.360586748</v>
      </c>
      <c r="N322" s="3">
        <f>Table16[[#This Row],[Control Resolving Time Avg (ns)]]/1000000</f>
        <v>480.89772419999997</v>
      </c>
      <c r="O322" s="3">
        <f>Table16[[#This Row],[Control Resolving Time Sdev (ns)]]/1000000</f>
        <v>27.691623360586746</v>
      </c>
      <c r="P322" t="s">
        <v>354</v>
      </c>
      <c r="Q322" s="3">
        <v>496822606</v>
      </c>
      <c r="R322" s="3">
        <v>410828693</v>
      </c>
      <c r="S322" s="3">
        <v>411769074</v>
      </c>
      <c r="T322" s="3">
        <v>368463167</v>
      </c>
      <c r="U322" s="3">
        <v>357314430</v>
      </c>
      <c r="V322" s="3">
        <v>412333578</v>
      </c>
      <c r="W322" s="3">
        <v>387722885</v>
      </c>
      <c r="X322" s="3">
        <v>398749703</v>
      </c>
      <c r="Y322" s="3">
        <v>372953292</v>
      </c>
      <c r="Z322" s="3">
        <v>391585914</v>
      </c>
      <c r="AA322" s="3">
        <f>AVERAGE(Table16[[#This Row],[Refactored Resolving Time 1]:[Refactored Resolving Time 10]])</f>
        <v>400854334.19999999</v>
      </c>
      <c r="AB322" s="3">
        <f>STDEV(Table16[[#This Row],[Refactored Resolving Time 1]:[Refactored Resolving Time 10]])</f>
        <v>38796404.155575827</v>
      </c>
      <c r="AC322" s="3">
        <f>Table16[[#This Row],[Refactored Resolving Time Avg (ns)]]/1000000</f>
        <v>400.85433419999998</v>
      </c>
      <c r="AD322" s="3">
        <f>Table16[[#This Row],[Refactored Resolving Time Sdev (ns)]]/1000000</f>
        <v>38.796404155575829</v>
      </c>
      <c r="AE322" t="b">
        <f>IF(Table16[[#This Row],[Control Bundle]]=Table16[[#This Row],[Refactored Bundle]],TRUE,FALSE)</f>
        <v>1</v>
      </c>
      <c r="AF322">
        <f>IF(Table16[[#This Row],[Refactored Resolving Time Avg (ns)]]=-1,0,ROUND(LOG10(Table16[[#This Row],[Refactored Resolving Time Sdev (ns)]]/Table16[[#This Row],[Control Resolving Time Sdev (ns)]]),0))</f>
        <v>0</v>
      </c>
      <c r="AG322" t="b">
        <f>IF(Table16[[#This Row],[Same Sdev OoM?]]=0,TRUE,FALSE)</f>
        <v>1</v>
      </c>
      <c r="AH3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2" s="5">
        <f>Table16[[#This Row],[Control Resolving Time Avg (ms)]]-Table16[[#This Row],[Refactored Resolving Time Avg (ms)]]</f>
        <v>80.043389999999988</v>
      </c>
      <c r="AJ322" s="6">
        <f>Table16[[#This Row],[Absolute Diff?]]/Table16[[#This Row],[Control Resolving Time Avg (ms)]]</f>
        <v>0.16644576585001852</v>
      </c>
    </row>
    <row r="323" spans="1:36" x14ac:dyDescent="0.2">
      <c r="A323" t="s">
        <v>332</v>
      </c>
      <c r="B323" s="3">
        <v>527949342</v>
      </c>
      <c r="C323" s="3">
        <v>460346372</v>
      </c>
      <c r="D323" s="3">
        <v>485786025</v>
      </c>
      <c r="E323" s="3">
        <v>447900674</v>
      </c>
      <c r="F323" s="3">
        <v>468079375</v>
      </c>
      <c r="G323" s="3">
        <v>471297249</v>
      </c>
      <c r="H323" s="3">
        <v>519573097</v>
      </c>
      <c r="I323" s="3">
        <v>488194569</v>
      </c>
      <c r="J323" s="3">
        <v>488243724</v>
      </c>
      <c r="K323" s="3">
        <v>445832107</v>
      </c>
      <c r="L323" s="3">
        <f>AVERAGE(Table16[[#This Row],[Control Resolving Time 1]:[Control Resolving Time 10]])</f>
        <v>480320253.39999998</v>
      </c>
      <c r="M323" s="3">
        <f>STDEV(Table16[[#This Row],[Control Resolving Time 1]:[Control Resolving Time 10]])</f>
        <v>27557309.424425058</v>
      </c>
      <c r="N323" s="3">
        <f>Table16[[#This Row],[Control Resolving Time Avg (ns)]]/1000000</f>
        <v>480.32025339999996</v>
      </c>
      <c r="O323" s="3">
        <f>Table16[[#This Row],[Control Resolving Time Sdev (ns)]]/1000000</f>
        <v>27.557309424425057</v>
      </c>
      <c r="P323" t="s">
        <v>332</v>
      </c>
      <c r="Q323" s="3">
        <v>496170108</v>
      </c>
      <c r="R323" s="3">
        <v>410187104</v>
      </c>
      <c r="S323" s="3">
        <v>411142609</v>
      </c>
      <c r="T323" s="3">
        <v>367855357</v>
      </c>
      <c r="U323" s="3">
        <v>356869682</v>
      </c>
      <c r="V323" s="3">
        <v>411868566</v>
      </c>
      <c r="W323" s="3">
        <v>387002106</v>
      </c>
      <c r="X323" s="3">
        <v>398231929</v>
      </c>
      <c r="Y323" s="3">
        <v>372335753</v>
      </c>
      <c r="Z323" s="3">
        <v>391019198</v>
      </c>
      <c r="AA323" s="3">
        <f>AVERAGE(Table16[[#This Row],[Refactored Resolving Time 1]:[Refactored Resolving Time 10]])</f>
        <v>400268241.19999999</v>
      </c>
      <c r="AB323" s="3">
        <f>STDEV(Table16[[#This Row],[Refactored Resolving Time 1]:[Refactored Resolving Time 10]])</f>
        <v>38770416.7231251</v>
      </c>
      <c r="AC323" s="3">
        <f>Table16[[#This Row],[Refactored Resolving Time Avg (ns)]]/1000000</f>
        <v>400.26824119999998</v>
      </c>
      <c r="AD323" s="3">
        <f>Table16[[#This Row],[Refactored Resolving Time Sdev (ns)]]/1000000</f>
        <v>38.770416723125102</v>
      </c>
      <c r="AE323" t="b">
        <f>IF(Table16[[#This Row],[Control Bundle]]=Table16[[#This Row],[Refactored Bundle]],TRUE,FALSE)</f>
        <v>1</v>
      </c>
      <c r="AF323">
        <f>IF(Table16[[#This Row],[Refactored Resolving Time Avg (ns)]]=-1,0,ROUND(LOG10(Table16[[#This Row],[Refactored Resolving Time Sdev (ns)]]/Table16[[#This Row],[Control Resolving Time Sdev (ns)]]),0))</f>
        <v>0</v>
      </c>
      <c r="AG323" t="b">
        <f>IF(Table16[[#This Row],[Same Sdev OoM?]]=0,TRUE,FALSE)</f>
        <v>1</v>
      </c>
      <c r="AH3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3" s="5">
        <f>Table16[[#This Row],[Control Resolving Time Avg (ms)]]-Table16[[#This Row],[Refactored Resolving Time Avg (ms)]]</f>
        <v>80.052012199999979</v>
      </c>
      <c r="AJ323" s="6">
        <f>Table16[[#This Row],[Absolute Diff?]]/Table16[[#This Row],[Control Resolving Time Avg (ms)]]</f>
        <v>0.16666382821324516</v>
      </c>
    </row>
    <row r="324" spans="1:36" x14ac:dyDescent="0.2">
      <c r="A324" t="s">
        <v>30</v>
      </c>
      <c r="B324" s="3">
        <v>527041493</v>
      </c>
      <c r="C324" s="3">
        <v>459417248</v>
      </c>
      <c r="D324" s="3">
        <v>485138286</v>
      </c>
      <c r="E324" s="3">
        <v>447305940</v>
      </c>
      <c r="F324" s="3">
        <v>467266510</v>
      </c>
      <c r="G324" s="3">
        <v>470656237</v>
      </c>
      <c r="H324" s="3">
        <v>518754162</v>
      </c>
      <c r="I324" s="3">
        <v>487613793</v>
      </c>
      <c r="J324" s="3">
        <v>487362400</v>
      </c>
      <c r="K324" s="3">
        <v>445116933</v>
      </c>
      <c r="L324" s="3">
        <f>AVERAGE(Table16[[#This Row],[Control Resolving Time 1]:[Control Resolving Time 10]])</f>
        <v>479567300.19999999</v>
      </c>
      <c r="M324" s="3">
        <f>STDEV(Table16[[#This Row],[Control Resolving Time 1]:[Control Resolving Time 10]])</f>
        <v>27508218.736569539</v>
      </c>
      <c r="N324" s="3">
        <f>Table16[[#This Row],[Control Resolving Time Avg (ns)]]/1000000</f>
        <v>479.56730019999998</v>
      </c>
      <c r="O324" s="3">
        <f>Table16[[#This Row],[Control Resolving Time Sdev (ns)]]/1000000</f>
        <v>27.508218736569539</v>
      </c>
      <c r="P324" t="s">
        <v>30</v>
      </c>
      <c r="Q324" s="3">
        <v>495325394</v>
      </c>
      <c r="R324" s="3">
        <v>409351198</v>
      </c>
      <c r="S324" s="3">
        <v>410573825</v>
      </c>
      <c r="T324" s="3">
        <v>367162628</v>
      </c>
      <c r="U324" s="3">
        <v>356258077</v>
      </c>
      <c r="V324" s="3">
        <v>411197279</v>
      </c>
      <c r="W324" s="3">
        <v>386021698</v>
      </c>
      <c r="X324" s="3">
        <v>397484086</v>
      </c>
      <c r="Y324" s="3">
        <v>371683868</v>
      </c>
      <c r="Z324" s="3">
        <v>390234131</v>
      </c>
      <c r="AA324" s="3">
        <f>AVERAGE(Table16[[#This Row],[Refactored Resolving Time 1]:[Refactored Resolving Time 10]])</f>
        <v>399529218.39999998</v>
      </c>
      <c r="AB324" s="3">
        <f>STDEV(Table16[[#This Row],[Refactored Resolving Time 1]:[Refactored Resolving Time 10]])</f>
        <v>38729677.438920453</v>
      </c>
      <c r="AC324" s="3">
        <f>Table16[[#This Row],[Refactored Resolving Time Avg (ns)]]/1000000</f>
        <v>399.52921839999999</v>
      </c>
      <c r="AD324" s="3">
        <f>Table16[[#This Row],[Refactored Resolving Time Sdev (ns)]]/1000000</f>
        <v>38.729677438920454</v>
      </c>
      <c r="AE324" t="b">
        <f>IF(Table16[[#This Row],[Control Bundle]]=Table16[[#This Row],[Refactored Bundle]],TRUE,FALSE)</f>
        <v>1</v>
      </c>
      <c r="AF324">
        <f>IF(Table16[[#This Row],[Refactored Resolving Time Avg (ns)]]=-1,0,ROUND(LOG10(Table16[[#This Row],[Refactored Resolving Time Sdev (ns)]]/Table16[[#This Row],[Control Resolving Time Sdev (ns)]]),0))</f>
        <v>0</v>
      </c>
      <c r="AG324" t="b">
        <f>IF(Table16[[#This Row],[Same Sdev OoM?]]=0,TRUE,FALSE)</f>
        <v>1</v>
      </c>
      <c r="AH3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4" s="5">
        <f>Table16[[#This Row],[Control Resolving Time Avg (ms)]]-Table16[[#This Row],[Refactored Resolving Time Avg (ms)]]</f>
        <v>80.038081799999986</v>
      </c>
      <c r="AJ324" s="6">
        <f>Table16[[#This Row],[Absolute Diff?]]/Table16[[#This Row],[Control Resolving Time Avg (ms)]]</f>
        <v>0.16689645387961335</v>
      </c>
    </row>
    <row r="325" spans="1:36" x14ac:dyDescent="0.2">
      <c r="A325" t="s">
        <v>136</v>
      </c>
      <c r="B325" s="3">
        <v>525706189</v>
      </c>
      <c r="C325" s="3">
        <v>457308337</v>
      </c>
      <c r="D325" s="3">
        <v>483955551</v>
      </c>
      <c r="E325" s="3">
        <v>446284190</v>
      </c>
      <c r="F325" s="3">
        <v>465597110</v>
      </c>
      <c r="G325" s="3">
        <v>469148252</v>
      </c>
      <c r="H325" s="3">
        <v>517467757</v>
      </c>
      <c r="I325" s="3">
        <v>486737054</v>
      </c>
      <c r="J325" s="3">
        <v>486036168</v>
      </c>
      <c r="K325" s="3">
        <v>444191048</v>
      </c>
      <c r="L325" s="3">
        <f>AVERAGE(Table16[[#This Row],[Control Resolving Time 1]:[Control Resolving Time 10]])</f>
        <v>478243165.60000002</v>
      </c>
      <c r="M325" s="3">
        <f>STDEV(Table16[[#This Row],[Control Resolving Time 1]:[Control Resolving Time 10]])</f>
        <v>27525030.210638087</v>
      </c>
      <c r="N325" s="3">
        <f>Table16[[#This Row],[Control Resolving Time Avg (ns)]]/1000000</f>
        <v>478.2431656</v>
      </c>
      <c r="O325" s="3">
        <f>Table16[[#This Row],[Control Resolving Time Sdev (ns)]]/1000000</f>
        <v>27.525030210638086</v>
      </c>
      <c r="P325" t="s">
        <v>136</v>
      </c>
      <c r="Q325" s="3">
        <v>493955227</v>
      </c>
      <c r="R325" s="3">
        <v>408056880</v>
      </c>
      <c r="S325" s="3">
        <v>409474416</v>
      </c>
      <c r="T325" s="3">
        <v>366214640</v>
      </c>
      <c r="U325" s="3">
        <v>355246499</v>
      </c>
      <c r="V325" s="3">
        <v>410327932</v>
      </c>
      <c r="W325" s="3">
        <v>384563150</v>
      </c>
      <c r="X325" s="3">
        <v>396542773</v>
      </c>
      <c r="Y325" s="3">
        <v>370570680</v>
      </c>
      <c r="Z325" s="3">
        <v>389265216</v>
      </c>
      <c r="AA325" s="3">
        <f>AVERAGE(Table16[[#This Row],[Refactored Resolving Time 1]:[Refactored Resolving Time 10]])</f>
        <v>398421741.30000001</v>
      </c>
      <c r="AB325" s="3">
        <f>STDEV(Table16[[#This Row],[Refactored Resolving Time 1]:[Refactored Resolving Time 10]])</f>
        <v>38643549.627589904</v>
      </c>
      <c r="AC325" s="3">
        <f>Table16[[#This Row],[Refactored Resolving Time Avg (ns)]]/1000000</f>
        <v>398.42174130000001</v>
      </c>
      <c r="AD325" s="3">
        <f>Table16[[#This Row],[Refactored Resolving Time Sdev (ns)]]/1000000</f>
        <v>38.643549627589906</v>
      </c>
      <c r="AE325" t="b">
        <f>IF(Table16[[#This Row],[Control Bundle]]=Table16[[#This Row],[Refactored Bundle]],TRUE,FALSE)</f>
        <v>1</v>
      </c>
      <c r="AF325">
        <f>IF(Table16[[#This Row],[Refactored Resolving Time Avg (ns)]]=-1,0,ROUND(LOG10(Table16[[#This Row],[Refactored Resolving Time Sdev (ns)]]/Table16[[#This Row],[Control Resolving Time Sdev (ns)]]),0))</f>
        <v>0</v>
      </c>
      <c r="AG325" t="b">
        <f>IF(Table16[[#This Row],[Same Sdev OoM?]]=0,TRUE,FALSE)</f>
        <v>1</v>
      </c>
      <c r="AH3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5" s="3">
        <f>Table16[[#This Row],[Control Resolving Time Avg (ms)]]-Table16[[#This Row],[Refactored Resolving Time Avg (ms)]]</f>
        <v>79.82142429999999</v>
      </c>
      <c r="AJ325" s="4">
        <f>Table16[[#This Row],[Absolute Diff?]]/Table16[[#This Row],[Control Resolving Time Avg (ms)]]</f>
        <v>0.16690552012354778</v>
      </c>
    </row>
    <row r="326" spans="1:36" x14ac:dyDescent="0.2">
      <c r="A326" t="s">
        <v>45</v>
      </c>
      <c r="B326" s="3">
        <v>525017601</v>
      </c>
      <c r="C326" s="3">
        <v>456240534</v>
      </c>
      <c r="D326" s="3">
        <v>483412994</v>
      </c>
      <c r="E326" s="3">
        <v>445710199</v>
      </c>
      <c r="F326" s="3">
        <v>464787516</v>
      </c>
      <c r="G326" s="3">
        <v>468310847</v>
      </c>
      <c r="H326" s="3">
        <v>516814912</v>
      </c>
      <c r="I326" s="3">
        <v>486217307</v>
      </c>
      <c r="J326" s="3">
        <v>485220370</v>
      </c>
      <c r="K326" s="3">
        <v>443428557</v>
      </c>
      <c r="L326" s="3">
        <f>AVERAGE(Table16[[#This Row],[Control Resolving Time 1]:[Control Resolving Time 10]])</f>
        <v>477516083.69999999</v>
      </c>
      <c r="M326" s="3">
        <f>STDEV(Table16[[#This Row],[Control Resolving Time 1]:[Control Resolving Time 10]])</f>
        <v>27575368.494478997</v>
      </c>
      <c r="N326" s="3">
        <f>Table16[[#This Row],[Control Resolving Time Avg (ns)]]/1000000</f>
        <v>477.51608369999997</v>
      </c>
      <c r="O326" s="3">
        <f>Table16[[#This Row],[Control Resolving Time Sdev (ns)]]/1000000</f>
        <v>27.575368494478997</v>
      </c>
      <c r="P326" t="s">
        <v>45</v>
      </c>
      <c r="Q326" s="3">
        <v>493326507</v>
      </c>
      <c r="R326" s="3">
        <v>407471512</v>
      </c>
      <c r="S326" s="3">
        <v>408883290</v>
      </c>
      <c r="T326" s="3">
        <v>365550037</v>
      </c>
      <c r="U326" s="3">
        <v>354660139</v>
      </c>
      <c r="V326" s="3">
        <v>409803858</v>
      </c>
      <c r="W326" s="3">
        <v>383926473</v>
      </c>
      <c r="X326" s="3">
        <v>395995807</v>
      </c>
      <c r="Y326" s="3">
        <v>369876167</v>
      </c>
      <c r="Z326" s="3">
        <v>388733164</v>
      </c>
      <c r="AA326" s="3">
        <f>AVERAGE(Table16[[#This Row],[Refactored Resolving Time 1]:[Refactored Resolving Time 10]])</f>
        <v>397822695.39999998</v>
      </c>
      <c r="AB326" s="3">
        <f>STDEV(Table16[[#This Row],[Refactored Resolving Time 1]:[Refactored Resolving Time 10]])</f>
        <v>38650232.148430452</v>
      </c>
      <c r="AC326" s="3">
        <f>Table16[[#This Row],[Refactored Resolving Time Avg (ns)]]/1000000</f>
        <v>397.82269539999999</v>
      </c>
      <c r="AD326" s="3">
        <f>Table16[[#This Row],[Refactored Resolving Time Sdev (ns)]]/1000000</f>
        <v>38.650232148430455</v>
      </c>
      <c r="AE326" t="b">
        <f>IF(Table16[[#This Row],[Control Bundle]]=Table16[[#This Row],[Refactored Bundle]],TRUE,FALSE)</f>
        <v>1</v>
      </c>
      <c r="AF326">
        <f>IF(Table16[[#This Row],[Refactored Resolving Time Avg (ns)]]=-1,0,ROUND(LOG10(Table16[[#This Row],[Refactored Resolving Time Sdev (ns)]]/Table16[[#This Row],[Control Resolving Time Sdev (ns)]]),0))</f>
        <v>0</v>
      </c>
      <c r="AG326" t="b">
        <f>IF(Table16[[#This Row],[Same Sdev OoM?]]=0,TRUE,FALSE)</f>
        <v>1</v>
      </c>
      <c r="AH3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6" s="3">
        <f>Table16[[#This Row],[Control Resolving Time Avg (ms)]]-Table16[[#This Row],[Refactored Resolving Time Avg (ms)]]</f>
        <v>79.693388299999981</v>
      </c>
      <c r="AJ326" s="4">
        <f>Table16[[#This Row],[Absolute Diff?]]/Table16[[#This Row],[Control Resolving Time Avg (ms)]]</f>
        <v>0.16689152684136069</v>
      </c>
    </row>
    <row r="327" spans="1:36" x14ac:dyDescent="0.2">
      <c r="A327" t="s">
        <v>99</v>
      </c>
      <c r="B327" s="3">
        <v>524422796</v>
      </c>
      <c r="C327" s="3">
        <v>455684374</v>
      </c>
      <c r="D327" s="3">
        <v>482974203</v>
      </c>
      <c r="E327" s="3">
        <v>445017984</v>
      </c>
      <c r="F327" s="3">
        <v>464160979</v>
      </c>
      <c r="G327" s="3">
        <v>467755308</v>
      </c>
      <c r="H327" s="3">
        <v>516252277</v>
      </c>
      <c r="I327" s="3">
        <v>485810124</v>
      </c>
      <c r="J327" s="3">
        <v>484493709</v>
      </c>
      <c r="K327" s="3">
        <v>442890220</v>
      </c>
      <c r="L327" s="3">
        <f>AVERAGE(Table16[[#This Row],[Control Resolving Time 1]:[Control Resolving Time 10]])</f>
        <v>476946197.39999998</v>
      </c>
      <c r="M327" s="3">
        <f>STDEV(Table16[[#This Row],[Control Resolving Time 1]:[Control Resolving Time 10]])</f>
        <v>27588415.614689883</v>
      </c>
      <c r="N327" s="3">
        <f>Table16[[#This Row],[Control Resolving Time Avg (ns)]]/1000000</f>
        <v>476.94619739999996</v>
      </c>
      <c r="O327" s="3">
        <f>Table16[[#This Row],[Control Resolving Time Sdev (ns)]]/1000000</f>
        <v>27.588415614689882</v>
      </c>
      <c r="P327" t="s">
        <v>99</v>
      </c>
      <c r="Q327" s="3">
        <v>492914838</v>
      </c>
      <c r="R327" s="3">
        <v>407029512</v>
      </c>
      <c r="S327" s="3">
        <v>408478485</v>
      </c>
      <c r="T327" s="3">
        <v>365098161</v>
      </c>
      <c r="U327" s="3">
        <v>354143125</v>
      </c>
      <c r="V327" s="3">
        <v>409459003</v>
      </c>
      <c r="W327" s="3">
        <v>383502046</v>
      </c>
      <c r="X327" s="3">
        <v>395567038</v>
      </c>
      <c r="Y327" s="3">
        <v>369323704</v>
      </c>
      <c r="Z327" s="3">
        <v>388243280</v>
      </c>
      <c r="AA327" s="3">
        <f>AVERAGE(Table16[[#This Row],[Refactored Resolving Time 1]:[Refactored Resolving Time 10]])</f>
        <v>397375919.19999999</v>
      </c>
      <c r="AB327" s="3">
        <f>STDEV(Table16[[#This Row],[Refactored Resolving Time 1]:[Refactored Resolving Time 10]])</f>
        <v>38682699.54211437</v>
      </c>
      <c r="AC327" s="3">
        <f>Table16[[#This Row],[Refactored Resolving Time Avg (ns)]]/1000000</f>
        <v>397.3759192</v>
      </c>
      <c r="AD327" s="3">
        <f>Table16[[#This Row],[Refactored Resolving Time Sdev (ns)]]/1000000</f>
        <v>38.682699542114371</v>
      </c>
      <c r="AE327" t="b">
        <f>IF(Table16[[#This Row],[Control Bundle]]=Table16[[#This Row],[Refactored Bundle]],TRUE,FALSE)</f>
        <v>1</v>
      </c>
      <c r="AF327">
        <f>IF(Table16[[#This Row],[Refactored Resolving Time Avg (ns)]]=-1,0,ROUND(LOG10(Table16[[#This Row],[Refactored Resolving Time Sdev (ns)]]/Table16[[#This Row],[Control Resolving Time Sdev (ns)]]),0))</f>
        <v>0</v>
      </c>
      <c r="AG327" t="b">
        <f>IF(Table16[[#This Row],[Same Sdev OoM?]]=0,TRUE,FALSE)</f>
        <v>1</v>
      </c>
      <c r="AH3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7" s="3">
        <f>Table16[[#This Row],[Control Resolving Time Avg (ms)]]-Table16[[#This Row],[Refactored Resolving Time Avg (ms)]]</f>
        <v>79.570278199999962</v>
      </c>
      <c r="AJ327" s="4">
        <f>Table16[[#This Row],[Absolute Diff?]]/Table16[[#This Row],[Control Resolving Time Avg (ms)]]</f>
        <v>0.16683281811190717</v>
      </c>
    </row>
    <row r="328" spans="1:36" x14ac:dyDescent="0.2">
      <c r="A328" t="s">
        <v>97</v>
      </c>
      <c r="B328" s="3">
        <v>523715949</v>
      </c>
      <c r="C328" s="3">
        <v>455109037</v>
      </c>
      <c r="D328" s="3">
        <v>482444087</v>
      </c>
      <c r="E328" s="3">
        <v>444004610</v>
      </c>
      <c r="F328" s="3">
        <v>463402207</v>
      </c>
      <c r="G328" s="3">
        <v>467227739</v>
      </c>
      <c r="H328" s="3">
        <v>515563669</v>
      </c>
      <c r="I328" s="3">
        <v>485320202</v>
      </c>
      <c r="J328" s="3">
        <v>483933458</v>
      </c>
      <c r="K328" s="3">
        <v>442254565</v>
      </c>
      <c r="L328" s="3">
        <f>AVERAGE(Table16[[#This Row],[Control Resolving Time 1]:[Control Resolving Time 10]])</f>
        <v>476297552.30000001</v>
      </c>
      <c r="M328" s="3">
        <f>STDEV(Table16[[#This Row],[Control Resolving Time 1]:[Control Resolving Time 10]])</f>
        <v>27622637.957547329</v>
      </c>
      <c r="N328" s="3">
        <f>Table16[[#This Row],[Control Resolving Time Avg (ns)]]/1000000</f>
        <v>476.29755230000001</v>
      </c>
      <c r="O328" s="3">
        <f>Table16[[#This Row],[Control Resolving Time Sdev (ns)]]/1000000</f>
        <v>27.62263795754733</v>
      </c>
      <c r="P328" t="s">
        <v>97</v>
      </c>
      <c r="Q328" s="3">
        <v>492421145</v>
      </c>
      <c r="R328" s="3">
        <v>406562224</v>
      </c>
      <c r="S328" s="3">
        <v>408004381</v>
      </c>
      <c r="T328" s="3">
        <v>364631377</v>
      </c>
      <c r="U328" s="3">
        <v>353588952</v>
      </c>
      <c r="V328" s="3">
        <v>409075239</v>
      </c>
      <c r="W328" s="3">
        <v>383048493</v>
      </c>
      <c r="X328" s="3">
        <v>395086539</v>
      </c>
      <c r="Y328" s="3">
        <v>368804514</v>
      </c>
      <c r="Z328" s="3">
        <v>387691013</v>
      </c>
      <c r="AA328" s="3">
        <f>AVERAGE(Table16[[#This Row],[Refactored Resolving Time 1]:[Refactored Resolving Time 10]])</f>
        <v>396891387.69999999</v>
      </c>
      <c r="AB328" s="3">
        <f>STDEV(Table16[[#This Row],[Refactored Resolving Time 1]:[Refactored Resolving Time 10]])</f>
        <v>38694840.693139121</v>
      </c>
      <c r="AC328" s="3">
        <f>Table16[[#This Row],[Refactored Resolving Time Avg (ns)]]/1000000</f>
        <v>396.8913877</v>
      </c>
      <c r="AD328" s="3">
        <f>Table16[[#This Row],[Refactored Resolving Time Sdev (ns)]]/1000000</f>
        <v>38.69484069313912</v>
      </c>
      <c r="AE328" t="b">
        <f>IF(Table16[[#This Row],[Control Bundle]]=Table16[[#This Row],[Refactored Bundle]],TRUE,FALSE)</f>
        <v>1</v>
      </c>
      <c r="AF328">
        <f>IF(Table16[[#This Row],[Refactored Resolving Time Avg (ns)]]=-1,0,ROUND(LOG10(Table16[[#This Row],[Refactored Resolving Time Sdev (ns)]]/Table16[[#This Row],[Control Resolving Time Sdev (ns)]]),0))</f>
        <v>0</v>
      </c>
      <c r="AG328" t="b">
        <f>IF(Table16[[#This Row],[Same Sdev OoM?]]=0,TRUE,FALSE)</f>
        <v>1</v>
      </c>
      <c r="AH3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8" s="3">
        <f>Table16[[#This Row],[Control Resolving Time Avg (ms)]]-Table16[[#This Row],[Refactored Resolving Time Avg (ms)]]</f>
        <v>79.406164600000011</v>
      </c>
      <c r="AJ328" s="4">
        <f>Table16[[#This Row],[Absolute Diff?]]/Table16[[#This Row],[Control Resolving Time Avg (ms)]]</f>
        <v>0.16671545805044444</v>
      </c>
    </row>
    <row r="329" spans="1:36" x14ac:dyDescent="0.2">
      <c r="A329" t="s">
        <v>134</v>
      </c>
      <c r="B329" s="3">
        <v>522707403</v>
      </c>
      <c r="C329" s="3">
        <v>454560548</v>
      </c>
      <c r="D329" s="3">
        <v>482048219</v>
      </c>
      <c r="E329" s="3">
        <v>443422319</v>
      </c>
      <c r="F329" s="3">
        <v>462757800</v>
      </c>
      <c r="G329" s="3">
        <v>466758906</v>
      </c>
      <c r="H329" s="3">
        <v>515031652</v>
      </c>
      <c r="I329" s="3">
        <v>484743502</v>
      </c>
      <c r="J329" s="3">
        <v>483516032</v>
      </c>
      <c r="K329" s="3">
        <v>441733965</v>
      </c>
      <c r="L329" s="3">
        <f>AVERAGE(Table16[[#This Row],[Control Resolving Time 1]:[Control Resolving Time 10]])</f>
        <v>475728034.60000002</v>
      </c>
      <c r="M329" s="3">
        <f>STDEV(Table16[[#This Row],[Control Resolving Time 1]:[Control Resolving Time 10]])</f>
        <v>27547337.95076447</v>
      </c>
      <c r="N329" s="3">
        <f>Table16[[#This Row],[Control Resolving Time Avg (ns)]]/1000000</f>
        <v>475.7280346</v>
      </c>
      <c r="O329" s="3">
        <f>Table16[[#This Row],[Control Resolving Time Sdev (ns)]]/1000000</f>
        <v>27.547337950764469</v>
      </c>
      <c r="P329" t="s">
        <v>134</v>
      </c>
      <c r="Q329" s="3">
        <v>491955363</v>
      </c>
      <c r="R329" s="3">
        <v>405833243</v>
      </c>
      <c r="S329" s="3">
        <v>407477808</v>
      </c>
      <c r="T329" s="3">
        <v>364231881</v>
      </c>
      <c r="U329" s="3">
        <v>353071449</v>
      </c>
      <c r="V329" s="3">
        <v>408661276</v>
      </c>
      <c r="W329" s="3">
        <v>382551857</v>
      </c>
      <c r="X329" s="3">
        <v>394622770</v>
      </c>
      <c r="Y329" s="3">
        <v>368169818</v>
      </c>
      <c r="Z329" s="3">
        <v>387117892</v>
      </c>
      <c r="AA329" s="3">
        <f>AVERAGE(Table16[[#This Row],[Refactored Resolving Time 1]:[Refactored Resolving Time 10]])</f>
        <v>396369335.69999999</v>
      </c>
      <c r="AB329" s="3">
        <f>STDEV(Table16[[#This Row],[Refactored Resolving Time 1]:[Refactored Resolving Time 10]])</f>
        <v>38705501.066464581</v>
      </c>
      <c r="AC329" s="3">
        <f>Table16[[#This Row],[Refactored Resolving Time Avg (ns)]]/1000000</f>
        <v>396.36933569999997</v>
      </c>
      <c r="AD329" s="3">
        <f>Table16[[#This Row],[Refactored Resolving Time Sdev (ns)]]/1000000</f>
        <v>38.705501066464578</v>
      </c>
      <c r="AE329" t="b">
        <f>IF(Table16[[#This Row],[Control Bundle]]=Table16[[#This Row],[Refactored Bundle]],TRUE,FALSE)</f>
        <v>1</v>
      </c>
      <c r="AF329">
        <f>IF(Table16[[#This Row],[Refactored Resolving Time Avg (ns)]]=-1,0,ROUND(LOG10(Table16[[#This Row],[Refactored Resolving Time Sdev (ns)]]/Table16[[#This Row],[Control Resolving Time Sdev (ns)]]),0))</f>
        <v>0</v>
      </c>
      <c r="AG329" t="b">
        <f>IF(Table16[[#This Row],[Same Sdev OoM?]]=0,TRUE,FALSE)</f>
        <v>1</v>
      </c>
      <c r="AH3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29" s="5">
        <f>Table16[[#This Row],[Control Resolving Time Avg (ms)]]-Table16[[#This Row],[Refactored Resolving Time Avg (ms)]]</f>
        <v>79.358698900000036</v>
      </c>
      <c r="AJ329" s="6">
        <f>Table16[[#This Row],[Absolute Diff?]]/Table16[[#This Row],[Control Resolving Time Avg (ms)]]</f>
        <v>0.16681526655608209</v>
      </c>
    </row>
    <row r="330" spans="1:36" x14ac:dyDescent="0.2">
      <c r="A330" t="s">
        <v>260</v>
      </c>
      <c r="B330" s="3">
        <v>522054739</v>
      </c>
      <c r="C330" s="3">
        <v>454024377</v>
      </c>
      <c r="D330" s="3">
        <v>481293820</v>
      </c>
      <c r="E330" s="3">
        <v>442840034</v>
      </c>
      <c r="F330" s="3">
        <v>462210787</v>
      </c>
      <c r="G330" s="3">
        <v>466183681</v>
      </c>
      <c r="H330" s="3">
        <v>514448132</v>
      </c>
      <c r="I330" s="3">
        <v>484060885</v>
      </c>
      <c r="J330" s="3">
        <v>482701504</v>
      </c>
      <c r="K330" s="3">
        <v>441131260</v>
      </c>
      <c r="L330" s="3">
        <f>AVERAGE(Table16[[#This Row],[Control Resolving Time 1]:[Control Resolving Time 10]])</f>
        <v>475094921.89999998</v>
      </c>
      <c r="M330" s="3">
        <f>STDEV(Table16[[#This Row],[Control Resolving Time 1]:[Control Resolving Time 10]])</f>
        <v>27515372.718274754</v>
      </c>
      <c r="N330" s="3">
        <f>Table16[[#This Row],[Control Resolving Time Avg (ns)]]/1000000</f>
        <v>475.09492189999997</v>
      </c>
      <c r="O330" s="3">
        <f>Table16[[#This Row],[Control Resolving Time Sdev (ns)]]/1000000</f>
        <v>27.515372718274755</v>
      </c>
      <c r="P330" t="s">
        <v>260</v>
      </c>
      <c r="Q330" s="3">
        <v>491285910</v>
      </c>
      <c r="R330" s="3">
        <v>405009635</v>
      </c>
      <c r="S330" s="3">
        <v>406710337</v>
      </c>
      <c r="T330" s="3">
        <v>363654254</v>
      </c>
      <c r="U330" s="3">
        <v>352060886</v>
      </c>
      <c r="V330" s="3">
        <v>407844395</v>
      </c>
      <c r="W330" s="3">
        <v>381869479</v>
      </c>
      <c r="X330" s="3">
        <v>393983561</v>
      </c>
      <c r="Y330" s="3">
        <v>367128180</v>
      </c>
      <c r="Z330" s="3">
        <v>386237035</v>
      </c>
      <c r="AA330" s="3">
        <f>AVERAGE(Table16[[#This Row],[Refactored Resolving Time 1]:[Refactored Resolving Time 10]])</f>
        <v>395578367.19999999</v>
      </c>
      <c r="AB330" s="3">
        <f>STDEV(Table16[[#This Row],[Refactored Resolving Time 1]:[Refactored Resolving Time 10]])</f>
        <v>38763283.867638141</v>
      </c>
      <c r="AC330" s="3">
        <f>Table16[[#This Row],[Refactored Resolving Time Avg (ns)]]/1000000</f>
        <v>395.5783672</v>
      </c>
      <c r="AD330" s="3">
        <f>Table16[[#This Row],[Refactored Resolving Time Sdev (ns)]]/1000000</f>
        <v>38.763283867638144</v>
      </c>
      <c r="AE330" t="b">
        <f>IF(Table16[[#This Row],[Control Bundle]]=Table16[[#This Row],[Refactored Bundle]],TRUE,FALSE)</f>
        <v>1</v>
      </c>
      <c r="AF330">
        <f>IF(Table16[[#This Row],[Refactored Resolving Time Avg (ns)]]=-1,0,ROUND(LOG10(Table16[[#This Row],[Refactored Resolving Time Sdev (ns)]]/Table16[[#This Row],[Control Resolving Time Sdev (ns)]]),0))</f>
        <v>0</v>
      </c>
      <c r="AG330" t="b">
        <f>IF(Table16[[#This Row],[Same Sdev OoM?]]=0,TRUE,FALSE)</f>
        <v>1</v>
      </c>
      <c r="AH3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0" s="5">
        <f>Table16[[#This Row],[Control Resolving Time Avg (ms)]]-Table16[[#This Row],[Refactored Resolving Time Avg (ms)]]</f>
        <v>79.516554699999972</v>
      </c>
      <c r="AJ330" s="6">
        <f>Table16[[#This Row],[Absolute Diff?]]/Table16[[#This Row],[Control Resolving Time Avg (ms)]]</f>
        <v>0.16736982660643332</v>
      </c>
    </row>
    <row r="331" spans="1:36" x14ac:dyDescent="0.2">
      <c r="A331" t="s">
        <v>250</v>
      </c>
      <c r="B331" s="3">
        <v>521325169</v>
      </c>
      <c r="C331" s="3">
        <v>452658535</v>
      </c>
      <c r="D331" s="3">
        <v>479502152</v>
      </c>
      <c r="E331" s="3">
        <v>442040306</v>
      </c>
      <c r="F331" s="3">
        <v>461605458</v>
      </c>
      <c r="G331" s="3">
        <v>465485538</v>
      </c>
      <c r="H331" s="3">
        <v>513738674</v>
      </c>
      <c r="I331" s="3">
        <v>483546087</v>
      </c>
      <c r="J331" s="3">
        <v>481944382</v>
      </c>
      <c r="K331" s="3">
        <v>440370153</v>
      </c>
      <c r="L331" s="3">
        <f>AVERAGE(Table16[[#This Row],[Control Resolving Time 1]:[Control Resolving Time 10]])</f>
        <v>474221645.39999998</v>
      </c>
      <c r="M331" s="3">
        <f>STDEV(Table16[[#This Row],[Control Resolving Time 1]:[Control Resolving Time 10]])</f>
        <v>27561697.933969688</v>
      </c>
      <c r="N331" s="3">
        <f>Table16[[#This Row],[Control Resolving Time Avg (ns)]]/1000000</f>
        <v>474.2216454</v>
      </c>
      <c r="O331" s="3">
        <f>Table16[[#This Row],[Control Resolving Time Sdev (ns)]]/1000000</f>
        <v>27.561697933969686</v>
      </c>
      <c r="P331" t="s">
        <v>250</v>
      </c>
      <c r="Q331" s="3">
        <v>490444539</v>
      </c>
      <c r="R331" s="3">
        <v>404121239</v>
      </c>
      <c r="S331" s="3">
        <v>406034597</v>
      </c>
      <c r="T331" s="3">
        <v>363011598</v>
      </c>
      <c r="U331" s="3">
        <v>351428787</v>
      </c>
      <c r="V331" s="3">
        <v>407178193</v>
      </c>
      <c r="W331" s="3">
        <v>381271994</v>
      </c>
      <c r="X331" s="3">
        <v>393363607</v>
      </c>
      <c r="Y331" s="3">
        <v>366323711</v>
      </c>
      <c r="Z331" s="3">
        <v>385197567</v>
      </c>
      <c r="AA331" s="3">
        <f>AVERAGE(Table16[[#This Row],[Refactored Resolving Time 1]:[Refactored Resolving Time 10]])</f>
        <v>394837583.19999999</v>
      </c>
      <c r="AB331" s="3">
        <f>STDEV(Table16[[#This Row],[Refactored Resolving Time 1]:[Refactored Resolving Time 10]])</f>
        <v>38721119.113287441</v>
      </c>
      <c r="AC331" s="3">
        <f>Table16[[#This Row],[Refactored Resolving Time Avg (ns)]]/1000000</f>
        <v>394.83758319999998</v>
      </c>
      <c r="AD331" s="3">
        <f>Table16[[#This Row],[Refactored Resolving Time Sdev (ns)]]/1000000</f>
        <v>38.721119113287443</v>
      </c>
      <c r="AE331" t="b">
        <f>IF(Table16[[#This Row],[Control Bundle]]=Table16[[#This Row],[Refactored Bundle]],TRUE,FALSE)</f>
        <v>1</v>
      </c>
      <c r="AF331">
        <f>IF(Table16[[#This Row],[Refactored Resolving Time Avg (ns)]]=-1,0,ROUND(LOG10(Table16[[#This Row],[Refactored Resolving Time Sdev (ns)]]/Table16[[#This Row],[Control Resolving Time Sdev (ns)]]),0))</f>
        <v>0</v>
      </c>
      <c r="AG331" t="b">
        <f>IF(Table16[[#This Row],[Same Sdev OoM?]]=0,TRUE,FALSE)</f>
        <v>1</v>
      </c>
      <c r="AH3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1" s="5">
        <f>Table16[[#This Row],[Control Resolving Time Avg (ms)]]-Table16[[#This Row],[Refactored Resolving Time Avg (ms)]]</f>
        <v>79.384062200000017</v>
      </c>
      <c r="AJ331" s="6">
        <f>Table16[[#This Row],[Absolute Diff?]]/Table16[[#This Row],[Control Resolving Time Avg (ms)]]</f>
        <v>0.16739864780537497</v>
      </c>
    </row>
    <row r="332" spans="1:36" x14ac:dyDescent="0.2">
      <c r="A332" t="s">
        <v>219</v>
      </c>
      <c r="B332" s="3">
        <v>520692265</v>
      </c>
      <c r="C332" s="3">
        <v>452039723</v>
      </c>
      <c r="D332" s="3">
        <v>478770097</v>
      </c>
      <c r="E332" s="3">
        <v>441385047</v>
      </c>
      <c r="F332" s="3">
        <v>461103700</v>
      </c>
      <c r="G332" s="3">
        <v>465019857</v>
      </c>
      <c r="H332" s="3">
        <v>513101307</v>
      </c>
      <c r="I332" s="3">
        <v>482974077</v>
      </c>
      <c r="J332" s="3">
        <v>481320206</v>
      </c>
      <c r="K332" s="3">
        <v>439813464</v>
      </c>
      <c r="L332" s="3">
        <f>AVERAGE(Table16[[#This Row],[Control Resolving Time 1]:[Control Resolving Time 10]])</f>
        <v>473621974.30000001</v>
      </c>
      <c r="M332" s="3">
        <f>STDEV(Table16[[#This Row],[Control Resolving Time 1]:[Control Resolving Time 10]])</f>
        <v>27540252.915187266</v>
      </c>
      <c r="N332" s="3">
        <f>Table16[[#This Row],[Control Resolving Time Avg (ns)]]/1000000</f>
        <v>473.62197430000003</v>
      </c>
      <c r="O332" s="3">
        <f>Table16[[#This Row],[Control Resolving Time Sdev (ns)]]/1000000</f>
        <v>27.540252915187267</v>
      </c>
      <c r="P332" t="s">
        <v>219</v>
      </c>
      <c r="Q332" s="3">
        <v>489884262</v>
      </c>
      <c r="R332" s="3">
        <v>403462524</v>
      </c>
      <c r="S332" s="3">
        <v>405536733</v>
      </c>
      <c r="T332" s="3">
        <v>362457305</v>
      </c>
      <c r="U332" s="3">
        <v>350964854</v>
      </c>
      <c r="V332" s="3">
        <v>406647521</v>
      </c>
      <c r="W332" s="3">
        <v>380706970</v>
      </c>
      <c r="X332" s="3">
        <v>392883763</v>
      </c>
      <c r="Y332" s="3">
        <v>365822569</v>
      </c>
      <c r="Z332" s="3">
        <v>384703989</v>
      </c>
      <c r="AA332" s="3">
        <f>AVERAGE(Table16[[#This Row],[Refactored Resolving Time 1]:[Refactored Resolving Time 10]])</f>
        <v>394307049</v>
      </c>
      <c r="AB332" s="3">
        <f>STDEV(Table16[[#This Row],[Refactored Resolving Time 1]:[Refactored Resolving Time 10]])</f>
        <v>38702201.679558843</v>
      </c>
      <c r="AC332" s="3">
        <f>Table16[[#This Row],[Refactored Resolving Time Avg (ns)]]/1000000</f>
        <v>394.30704900000001</v>
      </c>
      <c r="AD332" s="3">
        <f>Table16[[#This Row],[Refactored Resolving Time Sdev (ns)]]/1000000</f>
        <v>38.70220167955884</v>
      </c>
      <c r="AE332" t="b">
        <f>IF(Table16[[#This Row],[Control Bundle]]=Table16[[#This Row],[Refactored Bundle]],TRUE,FALSE)</f>
        <v>1</v>
      </c>
      <c r="AF332">
        <f>IF(Table16[[#This Row],[Refactored Resolving Time Avg (ns)]]=-1,0,ROUND(LOG10(Table16[[#This Row],[Refactored Resolving Time Sdev (ns)]]/Table16[[#This Row],[Control Resolving Time Sdev (ns)]]),0))</f>
        <v>0</v>
      </c>
      <c r="AG332" t="b">
        <f>IF(Table16[[#This Row],[Same Sdev OoM?]]=0,TRUE,FALSE)</f>
        <v>1</v>
      </c>
      <c r="AH3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2" s="3">
        <f>Table16[[#This Row],[Control Resolving Time Avg (ms)]]-Table16[[#This Row],[Refactored Resolving Time Avg (ms)]]</f>
        <v>79.314925300000027</v>
      </c>
      <c r="AJ332" s="4">
        <f>Table16[[#This Row],[Absolute Diff?]]/Table16[[#This Row],[Control Resolving Time Avg (ms)]]</f>
        <v>0.16746462285079838</v>
      </c>
    </row>
    <row r="333" spans="1:36" x14ac:dyDescent="0.2">
      <c r="A333" t="s">
        <v>178</v>
      </c>
      <c r="B333" s="3">
        <v>520086628</v>
      </c>
      <c r="C333" s="3">
        <v>451540535</v>
      </c>
      <c r="D333" s="3">
        <v>478291479</v>
      </c>
      <c r="E333" s="3">
        <v>440808264</v>
      </c>
      <c r="F333" s="3">
        <v>460385376</v>
      </c>
      <c r="G333" s="3">
        <v>464611916</v>
      </c>
      <c r="H333" s="3">
        <v>512387975</v>
      </c>
      <c r="I333" s="3">
        <v>482574269</v>
      </c>
      <c r="J333" s="3">
        <v>480743566</v>
      </c>
      <c r="K333" s="3">
        <v>439273168</v>
      </c>
      <c r="L333" s="3">
        <f>AVERAGE(Table16[[#This Row],[Control Resolving Time 1]:[Control Resolving Time 10]])</f>
        <v>473070317.60000002</v>
      </c>
      <c r="M333" s="3">
        <f>STDEV(Table16[[#This Row],[Control Resolving Time 1]:[Control Resolving Time 10]])</f>
        <v>27511507.188485987</v>
      </c>
      <c r="N333" s="3">
        <f>Table16[[#This Row],[Control Resolving Time Avg (ns)]]/1000000</f>
        <v>473.07031760000001</v>
      </c>
      <c r="O333" s="3">
        <f>Table16[[#This Row],[Control Resolving Time Sdev (ns)]]/1000000</f>
        <v>27.511507188485986</v>
      </c>
      <c r="P333" t="s">
        <v>178</v>
      </c>
      <c r="Q333" s="3">
        <v>489172075</v>
      </c>
      <c r="R333" s="3">
        <v>402857675</v>
      </c>
      <c r="S333" s="3">
        <v>405041808</v>
      </c>
      <c r="T333" s="3">
        <v>361806679</v>
      </c>
      <c r="U333" s="3">
        <v>350493509</v>
      </c>
      <c r="V333" s="3">
        <v>406177725</v>
      </c>
      <c r="W333" s="3">
        <v>380243003</v>
      </c>
      <c r="X333" s="3">
        <v>392514255</v>
      </c>
      <c r="Y333" s="3">
        <v>365436617</v>
      </c>
      <c r="Z333" s="3">
        <v>384303519</v>
      </c>
      <c r="AA333" s="3">
        <f>AVERAGE(Table16[[#This Row],[Refactored Resolving Time 1]:[Refactored Resolving Time 10]])</f>
        <v>393804686.5</v>
      </c>
      <c r="AB333" s="3">
        <f>STDEV(Table16[[#This Row],[Refactored Resolving Time 1]:[Refactored Resolving Time 10]])</f>
        <v>38638775.825524345</v>
      </c>
      <c r="AC333" s="3">
        <f>Table16[[#This Row],[Refactored Resolving Time Avg (ns)]]/1000000</f>
        <v>393.8046865</v>
      </c>
      <c r="AD333" s="3">
        <f>Table16[[#This Row],[Refactored Resolving Time Sdev (ns)]]/1000000</f>
        <v>38.638775825524348</v>
      </c>
      <c r="AE333" t="b">
        <f>IF(Table16[[#This Row],[Control Bundle]]=Table16[[#This Row],[Refactored Bundle]],TRUE,FALSE)</f>
        <v>1</v>
      </c>
      <c r="AF333">
        <f>IF(Table16[[#This Row],[Refactored Resolving Time Avg (ns)]]=-1,0,ROUND(LOG10(Table16[[#This Row],[Refactored Resolving Time Sdev (ns)]]/Table16[[#This Row],[Control Resolving Time Sdev (ns)]]),0))</f>
        <v>0</v>
      </c>
      <c r="AG333" t="b">
        <f>IF(Table16[[#This Row],[Same Sdev OoM?]]=0,TRUE,FALSE)</f>
        <v>1</v>
      </c>
      <c r="AH3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3" s="5">
        <f>Table16[[#This Row],[Control Resolving Time Avg (ms)]]-Table16[[#This Row],[Refactored Resolving Time Avg (ms)]]</f>
        <v>79.265631100000007</v>
      </c>
      <c r="AJ333" s="6">
        <f>Table16[[#This Row],[Absolute Diff?]]/Table16[[#This Row],[Control Resolving Time Avg (ms)]]</f>
        <v>0.16755570609911377</v>
      </c>
    </row>
    <row r="334" spans="1:36" x14ac:dyDescent="0.2">
      <c r="A334" t="s">
        <v>192</v>
      </c>
      <c r="B334" s="3">
        <v>519194774</v>
      </c>
      <c r="C334" s="3">
        <v>450627669</v>
      </c>
      <c r="D334" s="3">
        <v>477591490</v>
      </c>
      <c r="E334" s="3">
        <v>439955347</v>
      </c>
      <c r="F334" s="3">
        <v>459343945</v>
      </c>
      <c r="G334" s="3">
        <v>463987222</v>
      </c>
      <c r="H334" s="3">
        <v>510791268</v>
      </c>
      <c r="I334" s="3">
        <v>481895568</v>
      </c>
      <c r="J334" s="3">
        <v>480096698</v>
      </c>
      <c r="K334" s="3">
        <v>438441256</v>
      </c>
      <c r="L334" s="3">
        <f>AVERAGE(Table16[[#This Row],[Control Resolving Time 1]:[Control Resolving Time 10]])</f>
        <v>472192523.69999999</v>
      </c>
      <c r="M334" s="3">
        <f>STDEV(Table16[[#This Row],[Control Resolving Time 1]:[Control Resolving Time 10]])</f>
        <v>27407801.026017766</v>
      </c>
      <c r="N334" s="3">
        <f>Table16[[#This Row],[Control Resolving Time Avg (ns)]]/1000000</f>
        <v>472.19252369999998</v>
      </c>
      <c r="O334" s="3">
        <f>Table16[[#This Row],[Control Resolving Time Sdev (ns)]]/1000000</f>
        <v>27.407801026017765</v>
      </c>
      <c r="P334" t="s">
        <v>192</v>
      </c>
      <c r="Q334" s="3">
        <v>488305077</v>
      </c>
      <c r="R334" s="3">
        <v>402075975</v>
      </c>
      <c r="S334" s="3">
        <v>404422389</v>
      </c>
      <c r="T334" s="3">
        <v>361043597</v>
      </c>
      <c r="U334" s="3">
        <v>349883018</v>
      </c>
      <c r="V334" s="3">
        <v>405457629</v>
      </c>
      <c r="W334" s="3">
        <v>379663672</v>
      </c>
      <c r="X334" s="3">
        <v>392041787</v>
      </c>
      <c r="Y334" s="3">
        <v>364830826</v>
      </c>
      <c r="Z334" s="3">
        <v>383745765</v>
      </c>
      <c r="AA334" s="3">
        <f>AVERAGE(Table16[[#This Row],[Refactored Resolving Time 1]:[Refactored Resolving Time 10]])</f>
        <v>393146973.5</v>
      </c>
      <c r="AB334" s="3">
        <f>STDEV(Table16[[#This Row],[Refactored Resolving Time 1]:[Refactored Resolving Time 10]])</f>
        <v>38570402.265481696</v>
      </c>
      <c r="AC334" s="3">
        <f>Table16[[#This Row],[Refactored Resolving Time Avg (ns)]]/1000000</f>
        <v>393.1469735</v>
      </c>
      <c r="AD334" s="3">
        <f>Table16[[#This Row],[Refactored Resolving Time Sdev (ns)]]/1000000</f>
        <v>38.570402265481697</v>
      </c>
      <c r="AE334" t="b">
        <f>IF(Table16[[#This Row],[Control Bundle]]=Table16[[#This Row],[Refactored Bundle]],TRUE,FALSE)</f>
        <v>1</v>
      </c>
      <c r="AF334">
        <f>IF(Table16[[#This Row],[Refactored Resolving Time Avg (ns)]]=-1,0,ROUND(LOG10(Table16[[#This Row],[Refactored Resolving Time Sdev (ns)]]/Table16[[#This Row],[Control Resolving Time Sdev (ns)]]),0))</f>
        <v>0</v>
      </c>
      <c r="AG334" t="b">
        <f>IF(Table16[[#This Row],[Same Sdev OoM?]]=0,TRUE,FALSE)</f>
        <v>1</v>
      </c>
      <c r="AH3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4" s="5">
        <f>Table16[[#This Row],[Control Resolving Time Avg (ms)]]-Table16[[#This Row],[Refactored Resolving Time Avg (ms)]]</f>
        <v>79.04555019999998</v>
      </c>
      <c r="AJ334" s="6">
        <f>Table16[[#This Row],[Absolute Diff?]]/Table16[[#This Row],[Control Resolving Time Avg (ms)]]</f>
        <v>0.1674011049150374</v>
      </c>
    </row>
    <row r="335" spans="1:36" x14ac:dyDescent="0.2">
      <c r="A335" t="s">
        <v>148</v>
      </c>
      <c r="B335" s="3">
        <v>518110423</v>
      </c>
      <c r="C335" s="3">
        <v>449672879</v>
      </c>
      <c r="D335" s="3">
        <v>476540430</v>
      </c>
      <c r="E335" s="3">
        <v>439067687</v>
      </c>
      <c r="F335" s="3">
        <v>458289611</v>
      </c>
      <c r="G335" s="3">
        <v>463233796</v>
      </c>
      <c r="H335" s="3">
        <v>509683593</v>
      </c>
      <c r="I335" s="3">
        <v>481223085</v>
      </c>
      <c r="J335" s="3">
        <v>479294567</v>
      </c>
      <c r="K335" s="3">
        <v>437524102</v>
      </c>
      <c r="L335" s="3">
        <f>AVERAGE(Table16[[#This Row],[Control Resolving Time 1]:[Control Resolving Time 10]])</f>
        <v>471264017.30000001</v>
      </c>
      <c r="M335" s="3">
        <f>STDEV(Table16[[#This Row],[Control Resolving Time 1]:[Control Resolving Time 10]])</f>
        <v>27358007.781974409</v>
      </c>
      <c r="N335" s="3">
        <f>Table16[[#This Row],[Control Resolving Time Avg (ns)]]/1000000</f>
        <v>471.26401730000003</v>
      </c>
      <c r="O335" s="3">
        <f>Table16[[#This Row],[Control Resolving Time Sdev (ns)]]/1000000</f>
        <v>27.358007781974408</v>
      </c>
      <c r="P335" t="s">
        <v>148</v>
      </c>
      <c r="Q335" s="3">
        <v>487492005</v>
      </c>
      <c r="R335" s="3">
        <v>401147074</v>
      </c>
      <c r="S335" s="3">
        <v>403675373</v>
      </c>
      <c r="T335" s="3">
        <v>360338856</v>
      </c>
      <c r="U335" s="3">
        <v>349103447</v>
      </c>
      <c r="V335" s="3">
        <v>404691359</v>
      </c>
      <c r="W335" s="3">
        <v>378904498</v>
      </c>
      <c r="X335" s="3">
        <v>391052669</v>
      </c>
      <c r="Y335" s="3">
        <v>363972766</v>
      </c>
      <c r="Z335" s="3">
        <v>383022474</v>
      </c>
      <c r="AA335" s="3">
        <f>AVERAGE(Table16[[#This Row],[Refactored Resolving Time 1]:[Refactored Resolving Time 10]])</f>
        <v>392340052.10000002</v>
      </c>
      <c r="AB335" s="3">
        <f>STDEV(Table16[[#This Row],[Refactored Resolving Time 1]:[Refactored Resolving Time 10]])</f>
        <v>38556847.325918809</v>
      </c>
      <c r="AC335" s="3">
        <f>Table16[[#This Row],[Refactored Resolving Time Avg (ns)]]/1000000</f>
        <v>392.34005210000004</v>
      </c>
      <c r="AD335" s="3">
        <f>Table16[[#This Row],[Refactored Resolving Time Sdev (ns)]]/1000000</f>
        <v>38.55684732591881</v>
      </c>
      <c r="AE335" t="b">
        <f>IF(Table16[[#This Row],[Control Bundle]]=Table16[[#This Row],[Refactored Bundle]],TRUE,FALSE)</f>
        <v>1</v>
      </c>
      <c r="AF335">
        <f>IF(Table16[[#This Row],[Refactored Resolving Time Avg (ns)]]=-1,0,ROUND(LOG10(Table16[[#This Row],[Refactored Resolving Time Sdev (ns)]]/Table16[[#This Row],[Control Resolving Time Sdev (ns)]]),0))</f>
        <v>0</v>
      </c>
      <c r="AG335" t="b">
        <f>IF(Table16[[#This Row],[Same Sdev OoM?]]=0,TRUE,FALSE)</f>
        <v>1</v>
      </c>
      <c r="AH3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5" s="3">
        <f>Table16[[#This Row],[Control Resolving Time Avg (ms)]]-Table16[[#This Row],[Refactored Resolving Time Avg (ms)]]</f>
        <v>78.923965199999998</v>
      </c>
      <c r="AJ335" s="4">
        <f>Table16[[#This Row],[Absolute Diff?]]/Table16[[#This Row],[Control Resolving Time Avg (ms)]]</f>
        <v>0.16747292876756623</v>
      </c>
    </row>
    <row r="336" spans="1:36" x14ac:dyDescent="0.2">
      <c r="A336" t="s">
        <v>135</v>
      </c>
      <c r="B336" s="3">
        <v>514441744</v>
      </c>
      <c r="C336" s="3">
        <v>446190942</v>
      </c>
      <c r="D336" s="3">
        <v>473408435</v>
      </c>
      <c r="E336" s="3">
        <v>435684837</v>
      </c>
      <c r="F336" s="3">
        <v>454653181</v>
      </c>
      <c r="G336" s="3">
        <v>460567642</v>
      </c>
      <c r="H336" s="3">
        <v>504874419</v>
      </c>
      <c r="I336" s="3">
        <v>478713978</v>
      </c>
      <c r="J336" s="3">
        <v>476313686</v>
      </c>
      <c r="K336" s="3">
        <v>433376041</v>
      </c>
      <c r="L336" s="3">
        <f>AVERAGE(Table16[[#This Row],[Control Resolving Time 1]:[Control Resolving Time 10]])</f>
        <v>467822490.5</v>
      </c>
      <c r="M336" s="3">
        <f>STDEV(Table16[[#This Row],[Control Resolving Time 1]:[Control Resolving Time 10]])</f>
        <v>27246818.295434944</v>
      </c>
      <c r="N336" s="3">
        <f>Table16[[#This Row],[Control Resolving Time Avg (ns)]]/1000000</f>
        <v>467.82249050000001</v>
      </c>
      <c r="O336" s="3">
        <f>Table16[[#This Row],[Control Resolving Time Sdev (ns)]]/1000000</f>
        <v>27.246818295434945</v>
      </c>
      <c r="P336" t="s">
        <v>135</v>
      </c>
      <c r="Q336" s="3">
        <v>484740366</v>
      </c>
      <c r="R336" s="3">
        <v>397394833</v>
      </c>
      <c r="S336" s="3">
        <v>400217690</v>
      </c>
      <c r="T336" s="3">
        <v>357761734</v>
      </c>
      <c r="U336" s="3">
        <v>346466438</v>
      </c>
      <c r="V336" s="3">
        <v>401848618</v>
      </c>
      <c r="W336" s="3">
        <v>375629748</v>
      </c>
      <c r="X336" s="3">
        <v>388516380</v>
      </c>
      <c r="Y336" s="3">
        <v>360601517</v>
      </c>
      <c r="Z336" s="3">
        <v>380616156</v>
      </c>
      <c r="AA336" s="3">
        <f>AVERAGE(Table16[[#This Row],[Refactored Resolving Time 1]:[Refactored Resolving Time 10]])</f>
        <v>389379348</v>
      </c>
      <c r="AB336" s="3">
        <f>STDEV(Table16[[#This Row],[Refactored Resolving Time 1]:[Refactored Resolving Time 10]])</f>
        <v>38538391.781827919</v>
      </c>
      <c r="AC336" s="3">
        <f>Table16[[#This Row],[Refactored Resolving Time Avg (ns)]]/1000000</f>
        <v>389.37934799999999</v>
      </c>
      <c r="AD336" s="3">
        <f>Table16[[#This Row],[Refactored Resolving Time Sdev (ns)]]/1000000</f>
        <v>38.538391781827919</v>
      </c>
      <c r="AE336" t="b">
        <f>IF(Table16[[#This Row],[Control Bundle]]=Table16[[#This Row],[Refactored Bundle]],TRUE,FALSE)</f>
        <v>1</v>
      </c>
      <c r="AF336">
        <f>IF(Table16[[#This Row],[Refactored Resolving Time Avg (ns)]]=-1,0,ROUND(LOG10(Table16[[#This Row],[Refactored Resolving Time Sdev (ns)]]/Table16[[#This Row],[Control Resolving Time Sdev (ns)]]),0))</f>
        <v>0</v>
      </c>
      <c r="AG336" t="b">
        <f>IF(Table16[[#This Row],[Same Sdev OoM?]]=0,TRUE,FALSE)</f>
        <v>1</v>
      </c>
      <c r="AH3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6" s="3">
        <f>Table16[[#This Row],[Control Resolving Time Avg (ms)]]-Table16[[#This Row],[Refactored Resolving Time Avg (ms)]]</f>
        <v>78.443142500000022</v>
      </c>
      <c r="AJ336" s="4">
        <f>Table16[[#This Row],[Absolute Diff?]]/Table16[[#This Row],[Control Resolving Time Avg (ms)]]</f>
        <v>0.16767715125487329</v>
      </c>
    </row>
    <row r="337" spans="1:36" x14ac:dyDescent="0.2">
      <c r="A337" t="s">
        <v>164</v>
      </c>
      <c r="B337" s="3">
        <v>517237438</v>
      </c>
      <c r="C337" s="3">
        <v>448873631</v>
      </c>
      <c r="D337" s="3">
        <v>475546685</v>
      </c>
      <c r="E337" s="3">
        <v>438241706</v>
      </c>
      <c r="F337" s="3">
        <v>457509164</v>
      </c>
      <c r="G337" s="3">
        <v>462661102</v>
      </c>
      <c r="H337" s="3">
        <v>507779021</v>
      </c>
      <c r="I337" s="3">
        <v>480686901</v>
      </c>
      <c r="J337" s="3">
        <v>478430000</v>
      </c>
      <c r="K337" s="3">
        <v>436509704</v>
      </c>
      <c r="L337" s="3">
        <f>AVERAGE(Table16[[#This Row],[Control Resolving Time 1]:[Control Resolving Time 10]])</f>
        <v>470347535.19999999</v>
      </c>
      <c r="M337" s="3">
        <f>STDEV(Table16[[#This Row],[Control Resolving Time 1]:[Control Resolving Time 10]])</f>
        <v>27202646.267838713</v>
      </c>
      <c r="N337" s="3">
        <f>Table16[[#This Row],[Control Resolving Time Avg (ns)]]/1000000</f>
        <v>470.34753519999998</v>
      </c>
      <c r="O337" s="3">
        <f>Table16[[#This Row],[Control Resolving Time Sdev (ns)]]/1000000</f>
        <v>27.202646267838713</v>
      </c>
      <c r="P337" t="s">
        <v>164</v>
      </c>
      <c r="Q337" s="3">
        <v>486902636</v>
      </c>
      <c r="R337" s="3">
        <v>400093166</v>
      </c>
      <c r="S337" s="3">
        <v>402874458</v>
      </c>
      <c r="T337" s="3">
        <v>359579906</v>
      </c>
      <c r="U337" s="3">
        <v>348292911</v>
      </c>
      <c r="V337" s="3">
        <v>403792117</v>
      </c>
      <c r="W337" s="3">
        <v>378167967</v>
      </c>
      <c r="X337" s="3">
        <v>390277811</v>
      </c>
      <c r="Y337" s="3">
        <v>363217741</v>
      </c>
      <c r="Z337" s="3">
        <v>382371965</v>
      </c>
      <c r="AA337" s="3">
        <f>AVERAGE(Table16[[#This Row],[Refactored Resolving Time 1]:[Refactored Resolving Time 10]])</f>
        <v>391557067.80000001</v>
      </c>
      <c r="AB337" s="3">
        <f>STDEV(Table16[[#This Row],[Refactored Resolving Time 1]:[Refactored Resolving Time 10]])</f>
        <v>38592077.933807157</v>
      </c>
      <c r="AC337" s="3">
        <f>Table16[[#This Row],[Refactored Resolving Time Avg (ns)]]/1000000</f>
        <v>391.55706780000003</v>
      </c>
      <c r="AD337" s="3">
        <f>Table16[[#This Row],[Refactored Resolving Time Sdev (ns)]]/1000000</f>
        <v>38.592077933807154</v>
      </c>
      <c r="AE337" t="b">
        <f>IF(Table16[[#This Row],[Control Bundle]]=Table16[[#This Row],[Refactored Bundle]],TRUE,FALSE)</f>
        <v>1</v>
      </c>
      <c r="AF337">
        <f>IF(Table16[[#This Row],[Refactored Resolving Time Avg (ns)]]=-1,0,ROUND(LOG10(Table16[[#This Row],[Refactored Resolving Time Sdev (ns)]]/Table16[[#This Row],[Control Resolving Time Sdev (ns)]]),0))</f>
        <v>0</v>
      </c>
      <c r="AG337" t="b">
        <f>IF(Table16[[#This Row],[Same Sdev OoM?]]=0,TRUE,FALSE)</f>
        <v>1</v>
      </c>
      <c r="AH3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7" s="3">
        <f>Table16[[#This Row],[Control Resolving Time Avg (ms)]]-Table16[[#This Row],[Refactored Resolving Time Avg (ms)]]</f>
        <v>78.790467399999955</v>
      </c>
      <c r="AJ337" s="4">
        <f>Table16[[#This Row],[Absolute Diff?]]/Table16[[#This Row],[Control Resolving Time Avg (ms)]]</f>
        <v>0.16751542530460348</v>
      </c>
    </row>
    <row r="338" spans="1:36" x14ac:dyDescent="0.2">
      <c r="A338" t="s">
        <v>339</v>
      </c>
      <c r="B338" s="3">
        <v>511317617</v>
      </c>
      <c r="C338" s="3">
        <v>442802216</v>
      </c>
      <c r="D338" s="3">
        <v>470846800</v>
      </c>
      <c r="E338" s="3">
        <v>432278700</v>
      </c>
      <c r="F338" s="3">
        <v>451286104</v>
      </c>
      <c r="G338" s="3">
        <v>456862234</v>
      </c>
      <c r="H338" s="3">
        <v>501498723</v>
      </c>
      <c r="I338" s="3">
        <v>475088484</v>
      </c>
      <c r="J338" s="3">
        <v>473901825</v>
      </c>
      <c r="K338" s="3">
        <v>430091992</v>
      </c>
      <c r="L338" s="3">
        <f>AVERAGE(Table16[[#This Row],[Control Resolving Time 1]:[Control Resolving Time 10]])</f>
        <v>464597469.5</v>
      </c>
      <c r="M338" s="3">
        <f>STDEV(Table16[[#This Row],[Control Resolving Time 1]:[Control Resolving Time 10]])</f>
        <v>27340144.425454274</v>
      </c>
      <c r="N338" s="3">
        <f>Table16[[#This Row],[Control Resolving Time Avg (ns)]]/1000000</f>
        <v>464.59746949999999</v>
      </c>
      <c r="O338" s="3">
        <f>Table16[[#This Row],[Control Resolving Time Sdev (ns)]]/1000000</f>
        <v>27.340144425454273</v>
      </c>
      <c r="P338" t="s">
        <v>339</v>
      </c>
      <c r="Q338" s="3">
        <v>481357180</v>
      </c>
      <c r="R338" s="3">
        <v>394840830</v>
      </c>
      <c r="S338" s="3">
        <v>397306114</v>
      </c>
      <c r="T338" s="3">
        <v>354794507</v>
      </c>
      <c r="U338" s="3">
        <v>343952767</v>
      </c>
      <c r="V338" s="3">
        <v>399145937</v>
      </c>
      <c r="W338" s="3">
        <v>372904357</v>
      </c>
      <c r="X338" s="3">
        <v>386241389</v>
      </c>
      <c r="Y338" s="3">
        <v>356742322</v>
      </c>
      <c r="Z338" s="3">
        <v>378487464</v>
      </c>
      <c r="AA338" s="3">
        <f>AVERAGE(Table16[[#This Row],[Refactored Resolving Time 1]:[Refactored Resolving Time 10]])</f>
        <v>386577286.69999999</v>
      </c>
      <c r="AB338" s="3">
        <f>STDEV(Table16[[#This Row],[Refactored Resolving Time 1]:[Refactored Resolving Time 10]])</f>
        <v>38433521.214278251</v>
      </c>
      <c r="AC338" s="3">
        <f>Table16[[#This Row],[Refactored Resolving Time Avg (ns)]]/1000000</f>
        <v>386.5772867</v>
      </c>
      <c r="AD338" s="3">
        <f>Table16[[#This Row],[Refactored Resolving Time Sdev (ns)]]/1000000</f>
        <v>38.433521214278251</v>
      </c>
      <c r="AE338" t="b">
        <f>IF(Table16[[#This Row],[Control Bundle]]=Table16[[#This Row],[Refactored Bundle]],TRUE,FALSE)</f>
        <v>1</v>
      </c>
      <c r="AF338">
        <f>IF(Table16[[#This Row],[Refactored Resolving Time Avg (ns)]]=-1,0,ROUND(LOG10(Table16[[#This Row],[Refactored Resolving Time Sdev (ns)]]/Table16[[#This Row],[Control Resolving Time Sdev (ns)]]),0))</f>
        <v>0</v>
      </c>
      <c r="AG338" t="b">
        <f>IF(Table16[[#This Row],[Same Sdev OoM?]]=0,TRUE,FALSE)</f>
        <v>1</v>
      </c>
      <c r="AH3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8" s="3">
        <f>Table16[[#This Row],[Control Resolving Time Avg (ms)]]-Table16[[#This Row],[Refactored Resolving Time Avg (ms)]]</f>
        <v>78.020182799999986</v>
      </c>
      <c r="AJ338" s="4">
        <f>Table16[[#This Row],[Absolute Diff?]]/Table16[[#This Row],[Control Resolving Time Avg (ms)]]</f>
        <v>0.16793070974744082</v>
      </c>
    </row>
    <row r="339" spans="1:36" x14ac:dyDescent="0.2">
      <c r="A339" t="s">
        <v>49</v>
      </c>
      <c r="B339" s="3">
        <v>513770999</v>
      </c>
      <c r="C339" s="3">
        <v>445454720</v>
      </c>
      <c r="D339" s="3">
        <v>472922185</v>
      </c>
      <c r="E339" s="3">
        <v>434448923</v>
      </c>
      <c r="F339" s="3">
        <v>453749228</v>
      </c>
      <c r="G339" s="3">
        <v>459778746</v>
      </c>
      <c r="H339" s="3">
        <v>504159467</v>
      </c>
      <c r="I339" s="3">
        <v>478133109</v>
      </c>
      <c r="J339" s="3">
        <v>475653255</v>
      </c>
      <c r="K339" s="3">
        <v>432591361</v>
      </c>
      <c r="L339" s="3">
        <f>AVERAGE(Table16[[#This Row],[Control Resolving Time 1]:[Control Resolving Time 10]])</f>
        <v>467066199.30000001</v>
      </c>
      <c r="M339" s="3">
        <f>STDEV(Table16[[#This Row],[Control Resolving Time 1]:[Control Resolving Time 10]])</f>
        <v>27361086.184748597</v>
      </c>
      <c r="N339" s="3">
        <f>Table16[[#This Row],[Control Resolving Time Avg (ns)]]/1000000</f>
        <v>467.06619929999999</v>
      </c>
      <c r="O339" s="3">
        <f>Table16[[#This Row],[Control Resolving Time Sdev (ns)]]/1000000</f>
        <v>27.361086184748597</v>
      </c>
      <c r="P339" t="s">
        <v>49</v>
      </c>
      <c r="Q339" s="3">
        <v>484142408</v>
      </c>
      <c r="R339" s="3">
        <v>396798348</v>
      </c>
      <c r="S339" s="3">
        <v>399573913</v>
      </c>
      <c r="T339" s="3">
        <v>356980835</v>
      </c>
      <c r="U339" s="3">
        <v>345981203</v>
      </c>
      <c r="V339" s="3">
        <v>401165502</v>
      </c>
      <c r="W339" s="3">
        <v>374985879</v>
      </c>
      <c r="X339" s="3">
        <v>387926732</v>
      </c>
      <c r="Y339" s="3">
        <v>359727201</v>
      </c>
      <c r="Z339" s="3">
        <v>380083577</v>
      </c>
      <c r="AA339" s="3">
        <f>AVERAGE(Table16[[#This Row],[Refactored Resolving Time 1]:[Refactored Resolving Time 10]])</f>
        <v>388736559.80000001</v>
      </c>
      <c r="AB339" s="3">
        <f>STDEV(Table16[[#This Row],[Refactored Resolving Time 1]:[Refactored Resolving Time 10]])</f>
        <v>38559904.007858858</v>
      </c>
      <c r="AC339" s="3">
        <f>Table16[[#This Row],[Refactored Resolving Time Avg (ns)]]/1000000</f>
        <v>388.73655980000001</v>
      </c>
      <c r="AD339" s="3">
        <f>Table16[[#This Row],[Refactored Resolving Time Sdev (ns)]]/1000000</f>
        <v>38.559904007858854</v>
      </c>
      <c r="AE339" t="b">
        <f>IF(Table16[[#This Row],[Control Bundle]]=Table16[[#This Row],[Refactored Bundle]],TRUE,FALSE)</f>
        <v>1</v>
      </c>
      <c r="AF339">
        <f>IF(Table16[[#This Row],[Refactored Resolving Time Avg (ns)]]=-1,0,ROUND(LOG10(Table16[[#This Row],[Refactored Resolving Time Sdev (ns)]]/Table16[[#This Row],[Control Resolving Time Sdev (ns)]]),0))</f>
        <v>0</v>
      </c>
      <c r="AG339" t="b">
        <f>IF(Table16[[#This Row],[Same Sdev OoM?]]=0,TRUE,FALSE)</f>
        <v>1</v>
      </c>
      <c r="AH3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39" s="3">
        <f>Table16[[#This Row],[Control Resolving Time Avg (ms)]]-Table16[[#This Row],[Refactored Resolving Time Avg (ms)]]</f>
        <v>78.329639499999985</v>
      </c>
      <c r="AJ339" s="4">
        <f>Table16[[#This Row],[Absolute Diff?]]/Table16[[#This Row],[Control Resolving Time Avg (ms)]]</f>
        <v>0.16770564775912694</v>
      </c>
    </row>
    <row r="340" spans="1:36" x14ac:dyDescent="0.2">
      <c r="A340" t="s">
        <v>360</v>
      </c>
      <c r="B340" s="3">
        <v>512473076</v>
      </c>
      <c r="C340" s="3">
        <v>444155864</v>
      </c>
      <c r="D340" s="3">
        <v>471914843</v>
      </c>
      <c r="E340" s="3">
        <v>433366193</v>
      </c>
      <c r="F340" s="3">
        <v>452358320</v>
      </c>
      <c r="G340" s="3">
        <v>458169068</v>
      </c>
      <c r="H340" s="3">
        <v>502687090</v>
      </c>
      <c r="I340" s="3">
        <v>476769614</v>
      </c>
      <c r="J340" s="3">
        <v>474672401</v>
      </c>
      <c r="K340" s="3">
        <v>431157954</v>
      </c>
      <c r="L340" s="3">
        <f>AVERAGE(Table16[[#This Row],[Control Resolving Time 1]:[Control Resolving Time 10]])</f>
        <v>465772442.30000001</v>
      </c>
      <c r="M340" s="3">
        <f>STDEV(Table16[[#This Row],[Control Resolving Time 1]:[Control Resolving Time 10]])</f>
        <v>27355419.468355026</v>
      </c>
      <c r="N340" s="3">
        <f>Table16[[#This Row],[Control Resolving Time Avg (ns)]]/1000000</f>
        <v>465.77244230000002</v>
      </c>
      <c r="O340" s="3">
        <f>Table16[[#This Row],[Control Resolving Time Sdev (ns)]]/1000000</f>
        <v>27.355419468355027</v>
      </c>
      <c r="P340" t="s">
        <v>360</v>
      </c>
      <c r="Q340" s="3">
        <v>482839706</v>
      </c>
      <c r="R340" s="3">
        <v>395819061</v>
      </c>
      <c r="S340" s="3">
        <v>398402572</v>
      </c>
      <c r="T340" s="3">
        <v>355569932</v>
      </c>
      <c r="U340" s="3">
        <v>344705774</v>
      </c>
      <c r="V340" s="3">
        <v>399874167</v>
      </c>
      <c r="W340" s="3">
        <v>373778096</v>
      </c>
      <c r="X340" s="3">
        <v>387007809</v>
      </c>
      <c r="Y340" s="3">
        <v>357934490</v>
      </c>
      <c r="Z340" s="3">
        <v>379232258</v>
      </c>
      <c r="AA340" s="3">
        <f>AVERAGE(Table16[[#This Row],[Refactored Resolving Time 1]:[Refactored Resolving Time 10]])</f>
        <v>387516386.5</v>
      </c>
      <c r="AB340" s="3">
        <f>STDEV(Table16[[#This Row],[Refactored Resolving Time 1]:[Refactored Resolving Time 10]])</f>
        <v>38604450.777082205</v>
      </c>
      <c r="AC340" s="3">
        <f>Table16[[#This Row],[Refactored Resolving Time Avg (ns)]]/1000000</f>
        <v>387.51638650000001</v>
      </c>
      <c r="AD340" s="3">
        <f>Table16[[#This Row],[Refactored Resolving Time Sdev (ns)]]/1000000</f>
        <v>38.604450777082207</v>
      </c>
      <c r="AE340" t="b">
        <f>IF(Table16[[#This Row],[Control Bundle]]=Table16[[#This Row],[Refactored Bundle]],TRUE,FALSE)</f>
        <v>1</v>
      </c>
      <c r="AF340">
        <f>IF(Table16[[#This Row],[Refactored Resolving Time Avg (ns)]]=-1,0,ROUND(LOG10(Table16[[#This Row],[Refactored Resolving Time Sdev (ns)]]/Table16[[#This Row],[Control Resolving Time Sdev (ns)]]),0))</f>
        <v>0</v>
      </c>
      <c r="AG340" t="b">
        <f>IF(Table16[[#This Row],[Same Sdev OoM?]]=0,TRUE,FALSE)</f>
        <v>1</v>
      </c>
      <c r="AH3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0" s="3">
        <f>Table16[[#This Row],[Control Resolving Time Avg (ms)]]-Table16[[#This Row],[Refactored Resolving Time Avg (ms)]]</f>
        <v>78.256055800000013</v>
      </c>
      <c r="AJ340" s="4">
        <f>Table16[[#This Row],[Absolute Diff?]]/Table16[[#This Row],[Control Resolving Time Avg (ms)]]</f>
        <v>0.16801349477347557</v>
      </c>
    </row>
    <row r="341" spans="1:36" x14ac:dyDescent="0.2">
      <c r="A341" t="s">
        <v>166</v>
      </c>
      <c r="B341" s="3">
        <v>510599109</v>
      </c>
      <c r="C341" s="3">
        <v>442024246</v>
      </c>
      <c r="D341" s="3">
        <v>470128056</v>
      </c>
      <c r="E341" s="3">
        <v>431676120</v>
      </c>
      <c r="F341" s="3">
        <v>450606857</v>
      </c>
      <c r="G341" s="3">
        <v>456004170</v>
      </c>
      <c r="H341" s="3">
        <v>500841670</v>
      </c>
      <c r="I341" s="3">
        <v>474340516</v>
      </c>
      <c r="J341" s="3">
        <v>473417844</v>
      </c>
      <c r="K341" s="3">
        <v>428971468</v>
      </c>
      <c r="L341" s="3">
        <f>AVERAGE(Table16[[#This Row],[Control Resolving Time 1]:[Control Resolving Time 10]])</f>
        <v>463861005.60000002</v>
      </c>
      <c r="M341" s="3">
        <f>STDEV(Table16[[#This Row],[Control Resolving Time 1]:[Control Resolving Time 10]])</f>
        <v>27406086.415752988</v>
      </c>
      <c r="N341" s="3">
        <f>Table16[[#This Row],[Control Resolving Time Avg (ns)]]/1000000</f>
        <v>463.8610056</v>
      </c>
      <c r="O341" s="3">
        <f>Table16[[#This Row],[Control Resolving Time Sdev (ns)]]/1000000</f>
        <v>27.406086415752988</v>
      </c>
      <c r="P341" t="s">
        <v>166</v>
      </c>
      <c r="Q341" s="3">
        <v>480661674</v>
      </c>
      <c r="R341" s="3">
        <v>394218081</v>
      </c>
      <c r="S341" s="3">
        <v>396652710</v>
      </c>
      <c r="T341" s="3">
        <v>354324881</v>
      </c>
      <c r="U341" s="3">
        <v>343318176</v>
      </c>
      <c r="V341" s="3">
        <v>398578794</v>
      </c>
      <c r="W341" s="3">
        <v>372346521</v>
      </c>
      <c r="X341" s="3">
        <v>385491039</v>
      </c>
      <c r="Y341" s="3">
        <v>355984055</v>
      </c>
      <c r="Z341" s="3">
        <v>378020044</v>
      </c>
      <c r="AA341" s="3">
        <f>AVERAGE(Table16[[#This Row],[Refactored Resolving Time 1]:[Refactored Resolving Time 10]])</f>
        <v>385959597.5</v>
      </c>
      <c r="AB341" s="3">
        <f>STDEV(Table16[[#This Row],[Refactored Resolving Time 1]:[Refactored Resolving Time 10]])</f>
        <v>38407788.259330899</v>
      </c>
      <c r="AC341" s="3">
        <f>Table16[[#This Row],[Refactored Resolving Time Avg (ns)]]/1000000</f>
        <v>385.95959749999997</v>
      </c>
      <c r="AD341" s="3">
        <f>Table16[[#This Row],[Refactored Resolving Time Sdev (ns)]]/1000000</f>
        <v>38.4077882593309</v>
      </c>
      <c r="AE341" t="b">
        <f>IF(Table16[[#This Row],[Control Bundle]]=Table16[[#This Row],[Refactored Bundle]],TRUE,FALSE)</f>
        <v>1</v>
      </c>
      <c r="AF341">
        <f>IF(Table16[[#This Row],[Refactored Resolving Time Avg (ns)]]=-1,0,ROUND(LOG10(Table16[[#This Row],[Refactored Resolving Time Sdev (ns)]]/Table16[[#This Row],[Control Resolving Time Sdev (ns)]]),0))</f>
        <v>0</v>
      </c>
      <c r="AG341" t="b">
        <f>IF(Table16[[#This Row],[Same Sdev OoM?]]=0,TRUE,FALSE)</f>
        <v>1</v>
      </c>
      <c r="AH3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1" s="3">
        <f>Table16[[#This Row],[Control Resolving Time Avg (ms)]]-Table16[[#This Row],[Refactored Resolving Time Avg (ms)]]</f>
        <v>77.901408100000026</v>
      </c>
      <c r="AJ341" s="4">
        <f>Table16[[#This Row],[Absolute Diff?]]/Table16[[#This Row],[Control Resolving Time Avg (ms)]]</f>
        <v>0.16794127369951103</v>
      </c>
    </row>
    <row r="342" spans="1:36" x14ac:dyDescent="0.2">
      <c r="A342" t="s">
        <v>181</v>
      </c>
      <c r="B342" s="3">
        <v>508762209</v>
      </c>
      <c r="C342" s="3">
        <v>439906414</v>
      </c>
      <c r="D342" s="3">
        <v>467883266</v>
      </c>
      <c r="E342" s="3">
        <v>430143615</v>
      </c>
      <c r="F342" s="3">
        <v>448419666</v>
      </c>
      <c r="G342" s="3">
        <v>453685319</v>
      </c>
      <c r="H342" s="3">
        <v>498858860</v>
      </c>
      <c r="I342" s="3">
        <v>472327754</v>
      </c>
      <c r="J342" s="3">
        <v>472006118</v>
      </c>
      <c r="K342" s="3">
        <v>426882495</v>
      </c>
      <c r="L342" s="3">
        <f>AVERAGE(Table16[[#This Row],[Control Resolving Time 1]:[Control Resolving Time 10]])</f>
        <v>461887571.60000002</v>
      </c>
      <c r="M342" s="3">
        <f>STDEV(Table16[[#This Row],[Control Resolving Time 1]:[Control Resolving Time 10]])</f>
        <v>27439439.225856341</v>
      </c>
      <c r="N342" s="3">
        <f>Table16[[#This Row],[Control Resolving Time Avg (ns)]]/1000000</f>
        <v>461.8875716</v>
      </c>
      <c r="O342" s="3">
        <f>Table16[[#This Row],[Control Resolving Time Sdev (ns)]]/1000000</f>
        <v>27.43943922585634</v>
      </c>
      <c r="P342" t="s">
        <v>181</v>
      </c>
      <c r="Q342" s="3">
        <v>478860782</v>
      </c>
      <c r="R342" s="3">
        <v>392600931</v>
      </c>
      <c r="S342" s="3">
        <v>394442329</v>
      </c>
      <c r="T342" s="3">
        <v>352797771</v>
      </c>
      <c r="U342" s="3">
        <v>341306175</v>
      </c>
      <c r="V342" s="3">
        <v>397130159</v>
      </c>
      <c r="W342" s="3">
        <v>370652719</v>
      </c>
      <c r="X342" s="3">
        <v>384003623</v>
      </c>
      <c r="Y342" s="3">
        <v>354074994</v>
      </c>
      <c r="Z342" s="3">
        <v>376711907</v>
      </c>
      <c r="AA342" s="3">
        <f>AVERAGE(Table16[[#This Row],[Refactored Resolving Time 1]:[Refactored Resolving Time 10]])</f>
        <v>384258139</v>
      </c>
      <c r="AB342" s="3">
        <f>STDEV(Table16[[#This Row],[Refactored Resolving Time 1]:[Refactored Resolving Time 10]])</f>
        <v>38407804.362003528</v>
      </c>
      <c r="AC342" s="3">
        <f>Table16[[#This Row],[Refactored Resolving Time Avg (ns)]]/1000000</f>
        <v>384.25813900000003</v>
      </c>
      <c r="AD342" s="3">
        <f>Table16[[#This Row],[Refactored Resolving Time Sdev (ns)]]/1000000</f>
        <v>38.407804362003525</v>
      </c>
      <c r="AE342" t="b">
        <f>IF(Table16[[#This Row],[Control Bundle]]=Table16[[#This Row],[Refactored Bundle]],TRUE,FALSE)</f>
        <v>1</v>
      </c>
      <c r="AF342">
        <f>IF(Table16[[#This Row],[Refactored Resolving Time Avg (ns)]]=-1,0,ROUND(LOG10(Table16[[#This Row],[Refactored Resolving Time Sdev (ns)]]/Table16[[#This Row],[Control Resolving Time Sdev (ns)]]),0))</f>
        <v>0</v>
      </c>
      <c r="AG342" t="b">
        <f>IF(Table16[[#This Row],[Same Sdev OoM?]]=0,TRUE,FALSE)</f>
        <v>1</v>
      </c>
      <c r="AH3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2" s="3">
        <f>Table16[[#This Row],[Control Resolving Time Avg (ms)]]-Table16[[#This Row],[Refactored Resolving Time Avg (ms)]]</f>
        <v>77.629432599999973</v>
      </c>
      <c r="AJ342" s="4">
        <f>Table16[[#This Row],[Absolute Diff?]]/Table16[[#This Row],[Control Resolving Time Avg (ms)]]</f>
        <v>0.16806997497483644</v>
      </c>
    </row>
    <row r="343" spans="1:36" x14ac:dyDescent="0.2">
      <c r="A343" t="s">
        <v>140</v>
      </c>
      <c r="B343" s="3">
        <v>509745116</v>
      </c>
      <c r="C343" s="3">
        <v>441000740</v>
      </c>
      <c r="D343" s="3">
        <v>469157845</v>
      </c>
      <c r="E343" s="3">
        <v>431007638</v>
      </c>
      <c r="F343" s="3">
        <v>449617877</v>
      </c>
      <c r="G343" s="3">
        <v>454978818</v>
      </c>
      <c r="H343" s="3">
        <v>499977261</v>
      </c>
      <c r="I343" s="3">
        <v>473461879</v>
      </c>
      <c r="J343" s="3">
        <v>472788447</v>
      </c>
      <c r="K343" s="3">
        <v>428014541</v>
      </c>
      <c r="L343" s="3">
        <f>AVERAGE(Table16[[#This Row],[Control Resolving Time 1]:[Control Resolving Time 10]])</f>
        <v>462975016.19999999</v>
      </c>
      <c r="M343" s="3">
        <f>STDEV(Table16[[#This Row],[Control Resolving Time 1]:[Control Resolving Time 10]])</f>
        <v>27427647.660974432</v>
      </c>
      <c r="N343" s="3">
        <f>Table16[[#This Row],[Control Resolving Time Avg (ns)]]/1000000</f>
        <v>462.97501619999997</v>
      </c>
      <c r="O343" s="3">
        <f>Table16[[#This Row],[Control Resolving Time Sdev (ns)]]/1000000</f>
        <v>27.427647660974433</v>
      </c>
      <c r="P343" t="s">
        <v>140</v>
      </c>
      <c r="Q343" s="3">
        <v>479856182</v>
      </c>
      <c r="R343" s="3">
        <v>393422525</v>
      </c>
      <c r="S343" s="3">
        <v>395605061</v>
      </c>
      <c r="T343" s="3">
        <v>353735517</v>
      </c>
      <c r="U343" s="3">
        <v>342715055</v>
      </c>
      <c r="V343" s="3">
        <v>397901547</v>
      </c>
      <c r="W343" s="3">
        <v>371627926</v>
      </c>
      <c r="X343" s="3">
        <v>384833381</v>
      </c>
      <c r="Y343" s="3">
        <v>355121461</v>
      </c>
      <c r="Z343" s="3">
        <v>377388320</v>
      </c>
      <c r="AA343" s="3">
        <f>AVERAGE(Table16[[#This Row],[Refactored Resolving Time 1]:[Refactored Resolving Time 10]])</f>
        <v>385220697.5</v>
      </c>
      <c r="AB343" s="3">
        <f>STDEV(Table16[[#This Row],[Refactored Resolving Time 1]:[Refactored Resolving Time 10]])</f>
        <v>38358040.895394027</v>
      </c>
      <c r="AC343" s="3">
        <f>Table16[[#This Row],[Refactored Resolving Time Avg (ns)]]/1000000</f>
        <v>385.22069750000003</v>
      </c>
      <c r="AD343" s="3">
        <f>Table16[[#This Row],[Refactored Resolving Time Sdev (ns)]]/1000000</f>
        <v>38.358040895394026</v>
      </c>
      <c r="AE343" t="b">
        <f>IF(Table16[[#This Row],[Control Bundle]]=Table16[[#This Row],[Refactored Bundle]],TRUE,FALSE)</f>
        <v>1</v>
      </c>
      <c r="AF343">
        <f>IF(Table16[[#This Row],[Refactored Resolving Time Avg (ns)]]=-1,0,ROUND(LOG10(Table16[[#This Row],[Refactored Resolving Time Sdev (ns)]]/Table16[[#This Row],[Control Resolving Time Sdev (ns)]]),0))</f>
        <v>0</v>
      </c>
      <c r="AG343" t="b">
        <f>IF(Table16[[#This Row],[Same Sdev OoM?]]=0,TRUE,FALSE)</f>
        <v>1</v>
      </c>
      <c r="AH3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3" s="3">
        <f>Table16[[#This Row],[Control Resolving Time Avg (ms)]]-Table16[[#This Row],[Refactored Resolving Time Avg (ms)]]</f>
        <v>77.754318699999942</v>
      </c>
      <c r="AJ343" s="4">
        <f>Table16[[#This Row],[Absolute Diff?]]/Table16[[#This Row],[Control Resolving Time Avg (ms)]]</f>
        <v>0.16794495594641537</v>
      </c>
    </row>
    <row r="344" spans="1:36" x14ac:dyDescent="0.2">
      <c r="A344" t="s">
        <v>246</v>
      </c>
      <c r="B344" s="3">
        <v>508265362</v>
      </c>
      <c r="C344" s="3">
        <v>439294857</v>
      </c>
      <c r="D344" s="3">
        <v>467061486</v>
      </c>
      <c r="E344" s="3">
        <v>429618266</v>
      </c>
      <c r="F344" s="3">
        <v>447710635</v>
      </c>
      <c r="G344" s="3">
        <v>452956198</v>
      </c>
      <c r="H344" s="3">
        <v>498211583</v>
      </c>
      <c r="I344" s="3">
        <v>471631822</v>
      </c>
      <c r="J344" s="3">
        <v>471307830</v>
      </c>
      <c r="K344" s="3">
        <v>426377954</v>
      </c>
      <c r="L344" s="3">
        <f>AVERAGE(Table16[[#This Row],[Control Resolving Time 1]:[Control Resolving Time 10]])</f>
        <v>461243599.30000001</v>
      </c>
      <c r="M344" s="3">
        <f>STDEV(Table16[[#This Row],[Control Resolving Time 1]:[Control Resolving Time 10]])</f>
        <v>27426819.928444449</v>
      </c>
      <c r="N344" s="3">
        <f>Table16[[#This Row],[Control Resolving Time Avg (ns)]]/1000000</f>
        <v>461.24359930000003</v>
      </c>
      <c r="O344" s="3">
        <f>Table16[[#This Row],[Control Resolving Time Sdev (ns)]]/1000000</f>
        <v>27.426819928444448</v>
      </c>
      <c r="P344" t="s">
        <v>246</v>
      </c>
      <c r="Q344" s="3">
        <v>478209879</v>
      </c>
      <c r="R344" s="3">
        <v>392113006</v>
      </c>
      <c r="S344" s="3">
        <v>393708327</v>
      </c>
      <c r="T344" s="3">
        <v>352167444</v>
      </c>
      <c r="U344" s="3">
        <v>340616643</v>
      </c>
      <c r="V344" s="3">
        <v>396663413</v>
      </c>
      <c r="W344" s="3">
        <v>369905664</v>
      </c>
      <c r="X344" s="3">
        <v>383244623</v>
      </c>
      <c r="Y344" s="3">
        <v>353585765</v>
      </c>
      <c r="Z344" s="3">
        <v>376276876</v>
      </c>
      <c r="AA344" s="3">
        <f>AVERAGE(Table16[[#This Row],[Refactored Resolving Time 1]:[Refactored Resolving Time 10]])</f>
        <v>383649164</v>
      </c>
      <c r="AB344" s="3">
        <f>STDEV(Table16[[#This Row],[Refactored Resolving Time 1]:[Refactored Resolving Time 10]])</f>
        <v>38404319.018162847</v>
      </c>
      <c r="AC344" s="3">
        <f>Table16[[#This Row],[Refactored Resolving Time Avg (ns)]]/1000000</f>
        <v>383.64916399999998</v>
      </c>
      <c r="AD344" s="3">
        <f>Table16[[#This Row],[Refactored Resolving Time Sdev (ns)]]/1000000</f>
        <v>38.404319018162845</v>
      </c>
      <c r="AE344" t="b">
        <f>IF(Table16[[#This Row],[Control Bundle]]=Table16[[#This Row],[Refactored Bundle]],TRUE,FALSE)</f>
        <v>1</v>
      </c>
      <c r="AF344">
        <f>IF(Table16[[#This Row],[Refactored Resolving Time Avg (ns)]]=-1,0,ROUND(LOG10(Table16[[#This Row],[Refactored Resolving Time Sdev (ns)]]/Table16[[#This Row],[Control Resolving Time Sdev (ns)]]),0))</f>
        <v>0</v>
      </c>
      <c r="AG344" t="b">
        <f>IF(Table16[[#This Row],[Same Sdev OoM?]]=0,TRUE,FALSE)</f>
        <v>1</v>
      </c>
      <c r="AH3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4" s="3">
        <f>Table16[[#This Row],[Control Resolving Time Avg (ms)]]-Table16[[#This Row],[Refactored Resolving Time Avg (ms)]]</f>
        <v>77.594435300000043</v>
      </c>
      <c r="AJ344" s="4">
        <f>Table16[[#This Row],[Absolute Diff?]]/Table16[[#This Row],[Control Resolving Time Avg (ms)]]</f>
        <v>0.16822875248081526</v>
      </c>
    </row>
    <row r="345" spans="1:36" x14ac:dyDescent="0.2">
      <c r="A345" t="s">
        <v>117</v>
      </c>
      <c r="B345" s="3">
        <v>507678915</v>
      </c>
      <c r="C345" s="3">
        <v>438812647</v>
      </c>
      <c r="D345" s="3">
        <v>466405831</v>
      </c>
      <c r="E345" s="3">
        <v>429073159</v>
      </c>
      <c r="F345" s="3">
        <v>447129551</v>
      </c>
      <c r="G345" s="3">
        <v>452363382</v>
      </c>
      <c r="H345" s="3">
        <v>497690993</v>
      </c>
      <c r="I345" s="3">
        <v>471060314</v>
      </c>
      <c r="J345" s="3">
        <v>470767469</v>
      </c>
      <c r="K345" s="3">
        <v>425952365</v>
      </c>
      <c r="L345" s="3">
        <f>AVERAGE(Table16[[#This Row],[Control Resolving Time 1]:[Control Resolving Time 10]])</f>
        <v>460693462.60000002</v>
      </c>
      <c r="M345" s="3">
        <f>STDEV(Table16[[#This Row],[Control Resolving Time 1]:[Control Resolving Time 10]])</f>
        <v>27400255.174787138</v>
      </c>
      <c r="N345" s="3">
        <f>Table16[[#This Row],[Control Resolving Time Avg (ns)]]/1000000</f>
        <v>460.69346260000003</v>
      </c>
      <c r="O345" s="3">
        <f>Table16[[#This Row],[Control Resolving Time Sdev (ns)]]/1000000</f>
        <v>27.400255174787137</v>
      </c>
      <c r="P345" t="s">
        <v>117</v>
      </c>
      <c r="Q345" s="3">
        <v>477687576</v>
      </c>
      <c r="R345" s="3">
        <v>391692960</v>
      </c>
      <c r="S345" s="3">
        <v>393096212</v>
      </c>
      <c r="T345" s="3">
        <v>351728982</v>
      </c>
      <c r="U345" s="3">
        <v>340107052</v>
      </c>
      <c r="V345" s="3">
        <v>396228520</v>
      </c>
      <c r="W345" s="3">
        <v>369142051</v>
      </c>
      <c r="X345" s="3">
        <v>382468423</v>
      </c>
      <c r="Y345" s="3">
        <v>353135314</v>
      </c>
      <c r="Z345" s="3">
        <v>375825535</v>
      </c>
      <c r="AA345" s="3">
        <f>AVERAGE(Table16[[#This Row],[Refactored Resolving Time 1]:[Refactored Resolving Time 10]])</f>
        <v>383111262.5</v>
      </c>
      <c r="AB345" s="3">
        <f>STDEV(Table16[[#This Row],[Refactored Resolving Time 1]:[Refactored Resolving Time 10]])</f>
        <v>38400647.194217727</v>
      </c>
      <c r="AC345" s="3">
        <f>Table16[[#This Row],[Refactored Resolving Time Avg (ns)]]/1000000</f>
        <v>383.11126250000001</v>
      </c>
      <c r="AD345" s="3">
        <f>Table16[[#This Row],[Refactored Resolving Time Sdev (ns)]]/1000000</f>
        <v>38.400647194217726</v>
      </c>
      <c r="AE345" t="b">
        <f>IF(Table16[[#This Row],[Control Bundle]]=Table16[[#This Row],[Refactored Bundle]],TRUE,FALSE)</f>
        <v>1</v>
      </c>
      <c r="AF345">
        <f>IF(Table16[[#This Row],[Refactored Resolving Time Avg (ns)]]=-1,0,ROUND(LOG10(Table16[[#This Row],[Refactored Resolving Time Sdev (ns)]]/Table16[[#This Row],[Control Resolving Time Sdev (ns)]]),0))</f>
        <v>0</v>
      </c>
      <c r="AG345" t="b">
        <f>IF(Table16[[#This Row],[Same Sdev OoM?]]=0,TRUE,FALSE)</f>
        <v>1</v>
      </c>
      <c r="AH3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5" s="3">
        <f>Table16[[#This Row],[Control Resolving Time Avg (ms)]]-Table16[[#This Row],[Refactored Resolving Time Avg (ms)]]</f>
        <v>77.582200100000023</v>
      </c>
      <c r="AJ345" s="4">
        <f>Table16[[#This Row],[Absolute Diff?]]/Table16[[#This Row],[Control Resolving Time Avg (ms)]]</f>
        <v>0.16840308447650201</v>
      </c>
    </row>
    <row r="346" spans="1:36" x14ac:dyDescent="0.2">
      <c r="A346" t="s">
        <v>7</v>
      </c>
      <c r="B346" s="3">
        <v>506950827</v>
      </c>
      <c r="C346" s="3">
        <v>438316092</v>
      </c>
      <c r="D346" s="3">
        <v>465732809</v>
      </c>
      <c r="E346" s="3">
        <v>428363106</v>
      </c>
      <c r="F346" s="3">
        <v>446413126</v>
      </c>
      <c r="G346" s="3">
        <v>451426180</v>
      </c>
      <c r="H346" s="3">
        <v>497024427</v>
      </c>
      <c r="I346" s="3">
        <v>470272135</v>
      </c>
      <c r="J346" s="3">
        <v>470134072</v>
      </c>
      <c r="K346" s="3">
        <v>425298772</v>
      </c>
      <c r="L346" s="3">
        <f>AVERAGE(Table16[[#This Row],[Control Resolving Time 1]:[Control Resolving Time 10]])</f>
        <v>459993154.60000002</v>
      </c>
      <c r="M346" s="3">
        <f>STDEV(Table16[[#This Row],[Control Resolving Time 1]:[Control Resolving Time 10]])</f>
        <v>27385403.332532007</v>
      </c>
      <c r="N346" s="3">
        <f>Table16[[#This Row],[Control Resolving Time Avg (ns)]]/1000000</f>
        <v>459.99315460000003</v>
      </c>
      <c r="O346" s="3">
        <f>Table16[[#This Row],[Control Resolving Time Sdev (ns)]]/1000000</f>
        <v>27.385403332532007</v>
      </c>
      <c r="P346" t="s">
        <v>7</v>
      </c>
      <c r="Q346" s="3">
        <v>476593686</v>
      </c>
      <c r="R346" s="3">
        <v>391213069</v>
      </c>
      <c r="S346" s="3">
        <v>392394982</v>
      </c>
      <c r="T346" s="3">
        <v>351188088</v>
      </c>
      <c r="U346" s="3">
        <v>339655380</v>
      </c>
      <c r="V346" s="3">
        <v>395582432</v>
      </c>
      <c r="W346" s="3">
        <v>367893583</v>
      </c>
      <c r="X346" s="3">
        <v>381841652</v>
      </c>
      <c r="Y346" s="3">
        <v>352242378</v>
      </c>
      <c r="Z346" s="3">
        <v>375272889</v>
      </c>
      <c r="AA346" s="3">
        <f>AVERAGE(Table16[[#This Row],[Refactored Resolving Time 1]:[Refactored Resolving Time 10]])</f>
        <v>382387813.89999998</v>
      </c>
      <c r="AB346" s="3">
        <f>STDEV(Table16[[#This Row],[Refactored Resolving Time 1]:[Refactored Resolving Time 10]])</f>
        <v>38291436.688868061</v>
      </c>
      <c r="AC346" s="3">
        <f>Table16[[#This Row],[Refactored Resolving Time Avg (ns)]]/1000000</f>
        <v>382.38781389999997</v>
      </c>
      <c r="AD346" s="3">
        <f>Table16[[#This Row],[Refactored Resolving Time Sdev (ns)]]/1000000</f>
        <v>38.29143668886806</v>
      </c>
      <c r="AE346" t="b">
        <f>IF(Table16[[#This Row],[Control Bundle]]=Table16[[#This Row],[Refactored Bundle]],TRUE,FALSE)</f>
        <v>1</v>
      </c>
      <c r="AF346">
        <f>IF(Table16[[#This Row],[Refactored Resolving Time Avg (ns)]]=-1,0,ROUND(LOG10(Table16[[#This Row],[Refactored Resolving Time Sdev (ns)]]/Table16[[#This Row],[Control Resolving Time Sdev (ns)]]),0))</f>
        <v>0</v>
      </c>
      <c r="AG346" t="b">
        <f>IF(Table16[[#This Row],[Same Sdev OoM?]]=0,TRUE,FALSE)</f>
        <v>1</v>
      </c>
      <c r="AH3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6" s="3">
        <f>Table16[[#This Row],[Control Resolving Time Avg (ms)]]-Table16[[#This Row],[Refactored Resolving Time Avg (ms)]]</f>
        <v>77.605340700000056</v>
      </c>
      <c r="AJ346" s="4">
        <f>Table16[[#This Row],[Absolute Diff?]]/Table16[[#This Row],[Control Resolving Time Avg (ms)]]</f>
        <v>0.16870977301278312</v>
      </c>
    </row>
    <row r="347" spans="1:36" x14ac:dyDescent="0.2">
      <c r="A347" t="s">
        <v>127</v>
      </c>
      <c r="B347" s="3">
        <v>504490187</v>
      </c>
      <c r="C347" s="3">
        <v>436584118</v>
      </c>
      <c r="D347" s="3">
        <v>463015655</v>
      </c>
      <c r="E347" s="3">
        <v>426362579</v>
      </c>
      <c r="F347" s="3">
        <v>441853184</v>
      </c>
      <c r="G347" s="3">
        <v>449295084</v>
      </c>
      <c r="H347" s="3">
        <v>494707230</v>
      </c>
      <c r="I347" s="3">
        <v>467835605</v>
      </c>
      <c r="J347" s="3">
        <v>467765805</v>
      </c>
      <c r="K347" s="3">
        <v>423162511</v>
      </c>
      <c r="L347" s="3">
        <f>AVERAGE(Table16[[#This Row],[Control Resolving Time 1]:[Control Resolving Time 10]])</f>
        <v>457507195.80000001</v>
      </c>
      <c r="M347" s="3">
        <f>STDEV(Table16[[#This Row],[Control Resolving Time 1]:[Control Resolving Time 10]])</f>
        <v>27352247.132070571</v>
      </c>
      <c r="N347" s="3">
        <f>Table16[[#This Row],[Control Resolving Time Avg (ns)]]/1000000</f>
        <v>457.50719580000003</v>
      </c>
      <c r="O347" s="3">
        <f>Table16[[#This Row],[Control Resolving Time Sdev (ns)]]/1000000</f>
        <v>27.35224713207057</v>
      </c>
      <c r="P347" t="s">
        <v>127</v>
      </c>
      <c r="Q347" s="3">
        <v>474194686</v>
      </c>
      <c r="R347" s="3">
        <v>388634918</v>
      </c>
      <c r="S347" s="3">
        <v>389353011</v>
      </c>
      <c r="T347" s="3">
        <v>349592375</v>
      </c>
      <c r="U347" s="3">
        <v>337720096</v>
      </c>
      <c r="V347" s="3">
        <v>393852875</v>
      </c>
      <c r="W347" s="3">
        <v>364817694</v>
      </c>
      <c r="X347" s="3">
        <v>379813732</v>
      </c>
      <c r="Y347" s="3">
        <v>350506607</v>
      </c>
      <c r="Z347" s="3">
        <v>373604041</v>
      </c>
      <c r="AA347" s="3">
        <f>AVERAGE(Table16[[#This Row],[Refactored Resolving Time 1]:[Refactored Resolving Time 10]])</f>
        <v>380209003.5</v>
      </c>
      <c r="AB347" s="3">
        <f>STDEV(Table16[[#This Row],[Refactored Resolving Time 1]:[Refactored Resolving Time 10]])</f>
        <v>38122120.130537763</v>
      </c>
      <c r="AC347" s="3">
        <f>Table16[[#This Row],[Refactored Resolving Time Avg (ns)]]/1000000</f>
        <v>380.20900349999999</v>
      </c>
      <c r="AD347" s="3">
        <f>Table16[[#This Row],[Refactored Resolving Time Sdev (ns)]]/1000000</f>
        <v>38.122120130537766</v>
      </c>
      <c r="AE347" t="b">
        <f>IF(Table16[[#This Row],[Control Bundle]]=Table16[[#This Row],[Refactored Bundle]],TRUE,FALSE)</f>
        <v>1</v>
      </c>
      <c r="AF347">
        <f>IF(Table16[[#This Row],[Refactored Resolving Time Avg (ns)]]=-1,0,ROUND(LOG10(Table16[[#This Row],[Refactored Resolving Time Sdev (ns)]]/Table16[[#This Row],[Control Resolving Time Sdev (ns)]]),0))</f>
        <v>0</v>
      </c>
      <c r="AG347" t="b">
        <f>IF(Table16[[#This Row],[Same Sdev OoM?]]=0,TRUE,FALSE)</f>
        <v>1</v>
      </c>
      <c r="AH3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7" s="3">
        <f>Table16[[#This Row],[Control Resolving Time Avg (ms)]]-Table16[[#This Row],[Refactored Resolving Time Avg (ms)]]</f>
        <v>77.298192300000039</v>
      </c>
      <c r="AJ347" s="4">
        <f>Table16[[#This Row],[Absolute Diff?]]/Table16[[#This Row],[Control Resolving Time Avg (ms)]]</f>
        <v>0.16895513996197573</v>
      </c>
    </row>
    <row r="348" spans="1:36" x14ac:dyDescent="0.2">
      <c r="A348" t="s">
        <v>89</v>
      </c>
      <c r="B348" s="3">
        <v>506111254</v>
      </c>
      <c r="C348" s="3">
        <v>437745004</v>
      </c>
      <c r="D348" s="3">
        <v>464773599</v>
      </c>
      <c r="E348" s="3">
        <v>427714472</v>
      </c>
      <c r="F348" s="3">
        <v>445560828</v>
      </c>
      <c r="G348" s="3">
        <v>450794324</v>
      </c>
      <c r="H348" s="3">
        <v>496308456</v>
      </c>
      <c r="I348" s="3">
        <v>469416006</v>
      </c>
      <c r="J348" s="3">
        <v>469282577</v>
      </c>
      <c r="K348" s="3">
        <v>424694058</v>
      </c>
      <c r="L348" s="3">
        <f>AVERAGE(Table16[[#This Row],[Control Resolving Time 1]:[Control Resolving Time 10]])</f>
        <v>459240057.80000001</v>
      </c>
      <c r="M348" s="3">
        <f>STDEV(Table16[[#This Row],[Control Resolving Time 1]:[Control Resolving Time 10]])</f>
        <v>27312543.145386785</v>
      </c>
      <c r="N348" s="3">
        <f>Table16[[#This Row],[Control Resolving Time Avg (ns)]]/1000000</f>
        <v>459.24005779999999</v>
      </c>
      <c r="O348" s="3">
        <f>Table16[[#This Row],[Control Resolving Time Sdev (ns)]]/1000000</f>
        <v>27.312543145386787</v>
      </c>
      <c r="P348" t="s">
        <v>89</v>
      </c>
      <c r="Q348" s="3">
        <v>475732421</v>
      </c>
      <c r="R348" s="3">
        <v>390389887</v>
      </c>
      <c r="S348" s="3">
        <v>391523265</v>
      </c>
      <c r="T348" s="3">
        <v>350636024</v>
      </c>
      <c r="U348" s="3">
        <v>339133266</v>
      </c>
      <c r="V348" s="3">
        <v>394957631</v>
      </c>
      <c r="W348" s="3">
        <v>366808958</v>
      </c>
      <c r="X348" s="3">
        <v>381137186</v>
      </c>
      <c r="Y348" s="3">
        <v>351569437</v>
      </c>
      <c r="Z348" s="3">
        <v>374662806</v>
      </c>
      <c r="AA348" s="3">
        <f>AVERAGE(Table16[[#This Row],[Refactored Resolving Time 1]:[Refactored Resolving Time 10]])</f>
        <v>381655088.10000002</v>
      </c>
      <c r="AB348" s="3">
        <f>STDEV(Table16[[#This Row],[Refactored Resolving Time 1]:[Refactored Resolving Time 10]])</f>
        <v>38218933.27380652</v>
      </c>
      <c r="AC348" s="3">
        <f>Table16[[#This Row],[Refactored Resolving Time Avg (ns)]]/1000000</f>
        <v>381.6550881</v>
      </c>
      <c r="AD348" s="3">
        <f>Table16[[#This Row],[Refactored Resolving Time Sdev (ns)]]/1000000</f>
        <v>38.21893327380652</v>
      </c>
      <c r="AE348" t="b">
        <f>IF(Table16[[#This Row],[Control Bundle]]=Table16[[#This Row],[Refactored Bundle]],TRUE,FALSE)</f>
        <v>1</v>
      </c>
      <c r="AF348">
        <f>IF(Table16[[#This Row],[Refactored Resolving Time Avg (ns)]]=-1,0,ROUND(LOG10(Table16[[#This Row],[Refactored Resolving Time Sdev (ns)]]/Table16[[#This Row],[Control Resolving Time Sdev (ns)]]),0))</f>
        <v>0</v>
      </c>
      <c r="AG348" t="b">
        <f>IF(Table16[[#This Row],[Same Sdev OoM?]]=0,TRUE,FALSE)</f>
        <v>1</v>
      </c>
      <c r="AH3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8" s="3">
        <f>Table16[[#This Row],[Control Resolving Time Avg (ms)]]-Table16[[#This Row],[Refactored Resolving Time Avg (ms)]]</f>
        <v>77.584969699999988</v>
      </c>
      <c r="AJ348" s="4">
        <f>Table16[[#This Row],[Absolute Diff?]]/Table16[[#This Row],[Control Resolving Time Avg (ms)]]</f>
        <v>0.16894207807496706</v>
      </c>
    </row>
    <row r="349" spans="1:36" x14ac:dyDescent="0.2">
      <c r="A349" t="s">
        <v>214</v>
      </c>
      <c r="B349" s="3">
        <v>505244074</v>
      </c>
      <c r="C349" s="3">
        <v>437155426</v>
      </c>
      <c r="D349" s="3">
        <v>463871480</v>
      </c>
      <c r="E349" s="3">
        <v>427007555</v>
      </c>
      <c r="F349" s="3">
        <v>444035824</v>
      </c>
      <c r="G349" s="3">
        <v>450040103</v>
      </c>
      <c r="H349" s="3">
        <v>495492265</v>
      </c>
      <c r="I349" s="3">
        <v>468601766</v>
      </c>
      <c r="J349" s="3">
        <v>468471709</v>
      </c>
      <c r="K349" s="3">
        <v>423994190</v>
      </c>
      <c r="L349" s="3">
        <f>AVERAGE(Table16[[#This Row],[Control Resolving Time 1]:[Control Resolving Time 10]])</f>
        <v>458391439.19999999</v>
      </c>
      <c r="M349" s="3">
        <f>STDEV(Table16[[#This Row],[Control Resolving Time 1]:[Control Resolving Time 10]])</f>
        <v>27289497.009431131</v>
      </c>
      <c r="N349" s="3">
        <f>Table16[[#This Row],[Control Resolving Time Avg (ns)]]/1000000</f>
        <v>458.39143919999998</v>
      </c>
      <c r="O349" s="3">
        <f>Table16[[#This Row],[Control Resolving Time Sdev (ns)]]/1000000</f>
        <v>27.28949700943113</v>
      </c>
      <c r="P349" t="s">
        <v>214</v>
      </c>
      <c r="Q349" s="3">
        <v>474953532</v>
      </c>
      <c r="R349" s="3">
        <v>389376641</v>
      </c>
      <c r="S349" s="3">
        <v>390068851</v>
      </c>
      <c r="T349" s="3">
        <v>350045486</v>
      </c>
      <c r="U349" s="3">
        <v>338598179</v>
      </c>
      <c r="V349" s="3">
        <v>394472982</v>
      </c>
      <c r="W349" s="3">
        <v>365919711</v>
      </c>
      <c r="X349" s="3">
        <v>380446585</v>
      </c>
      <c r="Y349" s="3">
        <v>351027719</v>
      </c>
      <c r="Z349" s="3">
        <v>374130353</v>
      </c>
      <c r="AA349" s="3">
        <f>AVERAGE(Table16[[#This Row],[Refactored Resolving Time 1]:[Refactored Resolving Time 10]])</f>
        <v>380904003.89999998</v>
      </c>
      <c r="AB349" s="3">
        <f>STDEV(Table16[[#This Row],[Refactored Resolving Time 1]:[Refactored Resolving Time 10]])</f>
        <v>38137841.90052335</v>
      </c>
      <c r="AC349" s="3">
        <f>Table16[[#This Row],[Refactored Resolving Time Avg (ns)]]/1000000</f>
        <v>380.90400389999996</v>
      </c>
      <c r="AD349" s="3">
        <f>Table16[[#This Row],[Refactored Resolving Time Sdev (ns)]]/1000000</f>
        <v>38.137841900523348</v>
      </c>
      <c r="AE349" t="b">
        <f>IF(Table16[[#This Row],[Control Bundle]]=Table16[[#This Row],[Refactored Bundle]],TRUE,FALSE)</f>
        <v>1</v>
      </c>
      <c r="AF349">
        <f>IF(Table16[[#This Row],[Refactored Resolving Time Avg (ns)]]=-1,0,ROUND(LOG10(Table16[[#This Row],[Refactored Resolving Time Sdev (ns)]]/Table16[[#This Row],[Control Resolving Time Sdev (ns)]]),0))</f>
        <v>0</v>
      </c>
      <c r="AG349" t="b">
        <f>IF(Table16[[#This Row],[Same Sdev OoM?]]=0,TRUE,FALSE)</f>
        <v>1</v>
      </c>
      <c r="AH3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49" s="3">
        <f>Table16[[#This Row],[Control Resolving Time Avg (ms)]]-Table16[[#This Row],[Refactored Resolving Time Avg (ms)]]</f>
        <v>77.487435300000016</v>
      </c>
      <c r="AJ349" s="4">
        <f>Table16[[#This Row],[Absolute Diff?]]/Table16[[#This Row],[Control Resolving Time Avg (ms)]]</f>
        <v>0.16904206464944824</v>
      </c>
    </row>
    <row r="350" spans="1:36" x14ac:dyDescent="0.2">
      <c r="A350" t="s">
        <v>195</v>
      </c>
      <c r="B350" s="3">
        <v>-1</v>
      </c>
      <c r="C350" s="3">
        <v>-1</v>
      </c>
      <c r="D350" s="3">
        <v>-1</v>
      </c>
      <c r="E350" s="3">
        <v>-1</v>
      </c>
      <c r="F350" s="3">
        <v>-1</v>
      </c>
      <c r="G350" s="3">
        <v>-1</v>
      </c>
      <c r="H350" s="3">
        <v>-1</v>
      </c>
      <c r="I350" s="3">
        <v>-1</v>
      </c>
      <c r="J350" s="3">
        <v>-1</v>
      </c>
      <c r="K350" s="3">
        <v>-1</v>
      </c>
      <c r="L350" s="3">
        <f>AVERAGE(Table16[[#This Row],[Control Resolving Time 1]:[Control Resolving Time 10]])</f>
        <v>-1</v>
      </c>
      <c r="M350" s="3">
        <f>STDEV(Table16[[#This Row],[Control Resolving Time 1]:[Control Resolving Time 10]])</f>
        <v>0</v>
      </c>
      <c r="N350" s="3">
        <f>Table16[[#This Row],[Control Resolving Time Avg (ns)]]/1000000</f>
        <v>-9.9999999999999995E-7</v>
      </c>
      <c r="O350" s="3">
        <f>Table16[[#This Row],[Control Resolving Time Sdev (ns)]]/1000000</f>
        <v>0</v>
      </c>
      <c r="P350" t="s">
        <v>195</v>
      </c>
      <c r="Q350" s="3">
        <v>-1</v>
      </c>
      <c r="R350" s="3">
        <v>-1</v>
      </c>
      <c r="S350" s="3">
        <v>-1</v>
      </c>
      <c r="T350" s="3">
        <v>-1</v>
      </c>
      <c r="U350" s="3">
        <v>-1</v>
      </c>
      <c r="V350" s="3">
        <v>-1</v>
      </c>
      <c r="W350" s="3">
        <v>-1</v>
      </c>
      <c r="X350" s="3">
        <v>-1</v>
      </c>
      <c r="Y350" s="3">
        <v>-1</v>
      </c>
      <c r="Z350" s="3">
        <v>-1</v>
      </c>
      <c r="AA350" s="3">
        <f>AVERAGE(Table16[[#This Row],[Refactored Resolving Time 1]:[Refactored Resolving Time 10]])</f>
        <v>-1</v>
      </c>
      <c r="AB350" s="3">
        <f>STDEV(Table16[[#This Row],[Refactored Resolving Time 1]:[Refactored Resolving Time 10]])</f>
        <v>0</v>
      </c>
      <c r="AC350" s="3">
        <f>Table16[[#This Row],[Refactored Resolving Time Avg (ns)]]/1000000</f>
        <v>-9.9999999999999995E-7</v>
      </c>
      <c r="AD350" s="3">
        <f>Table16[[#This Row],[Refactored Resolving Time Sdev (ns)]]/1000000</f>
        <v>0</v>
      </c>
      <c r="AE350" t="b">
        <f>IF(Table16[[#This Row],[Control Bundle]]=Table16[[#This Row],[Refactored Bundle]],TRUE,FALSE)</f>
        <v>1</v>
      </c>
      <c r="AF350">
        <f>IF(Table16[[#This Row],[Refactored Resolving Time Avg (ns)]]=-1,0,ROUND(LOG10(Table16[[#This Row],[Refactored Resolving Time Sdev (ns)]]/Table16[[#This Row],[Control Resolving Time Sdev (ns)]]),0))</f>
        <v>0</v>
      </c>
      <c r="AG350" t="b">
        <f>IF(Table16[[#This Row],[Same Sdev OoM?]]=0,TRUE,FALSE)</f>
        <v>1</v>
      </c>
      <c r="AH3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50" s="3">
        <f>Table16[[#This Row],[Control Resolving Time Avg (ms)]]-Table16[[#This Row],[Refactored Resolving Time Avg (ms)]]</f>
        <v>0</v>
      </c>
      <c r="AJ350" s="4">
        <f>Table16[[#This Row],[Absolute Diff?]]/Table16[[#This Row],[Control Resolving Time Avg (ms)]]</f>
        <v>0</v>
      </c>
    </row>
    <row r="351" spans="1:36" x14ac:dyDescent="0.2">
      <c r="A351" t="s">
        <v>46</v>
      </c>
      <c r="B351" s="3">
        <v>497998963</v>
      </c>
      <c r="C351" s="3">
        <v>432030461</v>
      </c>
      <c r="D351" s="3">
        <v>456366696</v>
      </c>
      <c r="E351" s="3">
        <v>419480662</v>
      </c>
      <c r="F351" s="3">
        <v>434670328</v>
      </c>
      <c r="G351" s="3">
        <v>444010361</v>
      </c>
      <c r="H351" s="3">
        <v>488210292</v>
      </c>
      <c r="I351" s="3">
        <v>461246089</v>
      </c>
      <c r="J351" s="3">
        <v>461813789</v>
      </c>
      <c r="K351" s="3">
        <v>415712390</v>
      </c>
      <c r="L351" s="3">
        <f>AVERAGE(Table16[[#This Row],[Control Resolving Time 1]:[Control Resolving Time 10]])</f>
        <v>451154003.10000002</v>
      </c>
      <c r="M351" s="3">
        <f>STDEV(Table16[[#This Row],[Control Resolving Time 1]:[Control Resolving Time 10]])</f>
        <v>27402420.25171046</v>
      </c>
      <c r="N351" s="3">
        <f>Table16[[#This Row],[Control Resolving Time Avg (ns)]]/1000000</f>
        <v>451.15400310000001</v>
      </c>
      <c r="O351" s="3">
        <f>Table16[[#This Row],[Control Resolving Time Sdev (ns)]]/1000000</f>
        <v>27.40242025171046</v>
      </c>
      <c r="P351" t="s">
        <v>46</v>
      </c>
      <c r="Q351" s="3">
        <v>466823635</v>
      </c>
      <c r="R351" s="3">
        <v>382760953</v>
      </c>
      <c r="S351" s="3">
        <v>383322123</v>
      </c>
      <c r="T351" s="3">
        <v>345085433</v>
      </c>
      <c r="U351" s="3">
        <v>330740755</v>
      </c>
      <c r="V351" s="3">
        <v>389384920</v>
      </c>
      <c r="W351" s="3">
        <v>359667356</v>
      </c>
      <c r="X351" s="3">
        <v>375190406</v>
      </c>
      <c r="Y351" s="3">
        <v>346050066</v>
      </c>
      <c r="Z351" s="3">
        <v>369201907</v>
      </c>
      <c r="AA351" s="3">
        <f>AVERAGE(Table16[[#This Row],[Refactored Resolving Time 1]:[Refactored Resolving Time 10]])</f>
        <v>374822755.39999998</v>
      </c>
      <c r="AB351" s="3">
        <f>STDEV(Table16[[#This Row],[Refactored Resolving Time 1]:[Refactored Resolving Time 10]])</f>
        <v>37606569.621863738</v>
      </c>
      <c r="AC351" s="3">
        <f>Table16[[#This Row],[Refactored Resolving Time Avg (ns)]]/1000000</f>
        <v>374.82275539999995</v>
      </c>
      <c r="AD351" s="3">
        <f>Table16[[#This Row],[Refactored Resolving Time Sdev (ns)]]/1000000</f>
        <v>37.606569621863734</v>
      </c>
      <c r="AE351" t="b">
        <f>IF(Table16[[#This Row],[Control Bundle]]=Table16[[#This Row],[Refactored Bundle]],TRUE,FALSE)</f>
        <v>1</v>
      </c>
      <c r="AF351">
        <f>IF(Table16[[#This Row],[Refactored Resolving Time Avg (ns)]]=-1,0,ROUND(LOG10(Table16[[#This Row],[Refactored Resolving Time Sdev (ns)]]/Table16[[#This Row],[Control Resolving Time Sdev (ns)]]),0))</f>
        <v>0</v>
      </c>
      <c r="AG351" t="b">
        <f>IF(Table16[[#This Row],[Same Sdev OoM?]]=0,TRUE,FALSE)</f>
        <v>1</v>
      </c>
      <c r="AH3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1" s="3">
        <f>Table16[[#This Row],[Control Resolving Time Avg (ms)]]-Table16[[#This Row],[Refactored Resolving Time Avg (ms)]]</f>
        <v>76.331247700000063</v>
      </c>
      <c r="AJ351" s="4">
        <f>Table16[[#This Row],[Absolute Diff?]]/Table16[[#This Row],[Control Resolving Time Avg (ms)]]</f>
        <v>0.16919111251481225</v>
      </c>
    </row>
    <row r="352" spans="1:36" x14ac:dyDescent="0.2">
      <c r="A352" t="s">
        <v>177</v>
      </c>
      <c r="B352" s="3">
        <v>502529050</v>
      </c>
      <c r="C352" s="3">
        <v>435584719</v>
      </c>
      <c r="D352" s="3">
        <v>461010534</v>
      </c>
      <c r="E352" s="3">
        <v>422904128</v>
      </c>
      <c r="F352" s="3">
        <v>439001076</v>
      </c>
      <c r="G352" s="3">
        <v>447465006</v>
      </c>
      <c r="H352" s="3">
        <v>492581636</v>
      </c>
      <c r="I352" s="3">
        <v>465750796</v>
      </c>
      <c r="J352" s="3">
        <v>465612969</v>
      </c>
      <c r="K352" s="3">
        <v>420922547</v>
      </c>
      <c r="L352" s="3">
        <f>AVERAGE(Table16[[#This Row],[Control Resolving Time 1]:[Control Resolving Time 10]])</f>
        <v>455336246.10000002</v>
      </c>
      <c r="M352" s="3">
        <f>STDEV(Table16[[#This Row],[Control Resolving Time 1]:[Control Resolving Time 10]])</f>
        <v>27519110.997812744</v>
      </c>
      <c r="N352" s="3">
        <f>Table16[[#This Row],[Control Resolving Time Avg (ns)]]/1000000</f>
        <v>455.33624610000004</v>
      </c>
      <c r="O352" s="3">
        <f>Table16[[#This Row],[Control Resolving Time Sdev (ns)]]/1000000</f>
        <v>27.519110997812746</v>
      </c>
      <c r="P352" t="s">
        <v>177</v>
      </c>
      <c r="Q352" s="3">
        <v>471410760</v>
      </c>
      <c r="R352" s="3">
        <v>386762639</v>
      </c>
      <c r="S352" s="3">
        <v>387261252</v>
      </c>
      <c r="T352" s="3">
        <v>348192587</v>
      </c>
      <c r="U352" s="3">
        <v>334820595</v>
      </c>
      <c r="V352" s="3">
        <v>392215993</v>
      </c>
      <c r="W352" s="3">
        <v>362571892</v>
      </c>
      <c r="X352" s="3">
        <v>378110183</v>
      </c>
      <c r="Y352" s="3">
        <v>349200938</v>
      </c>
      <c r="Z352" s="3">
        <v>372341788</v>
      </c>
      <c r="AA352" s="3">
        <f>AVERAGE(Table16[[#This Row],[Refactored Resolving Time 1]:[Refactored Resolving Time 10]])</f>
        <v>378288862.69999999</v>
      </c>
      <c r="AB352" s="3">
        <f>STDEV(Table16[[#This Row],[Refactored Resolving Time 1]:[Refactored Resolving Time 10]])</f>
        <v>37920630.024049349</v>
      </c>
      <c r="AC352" s="3">
        <f>Table16[[#This Row],[Refactored Resolving Time Avg (ns)]]/1000000</f>
        <v>378.28886269999998</v>
      </c>
      <c r="AD352" s="3">
        <f>Table16[[#This Row],[Refactored Resolving Time Sdev (ns)]]/1000000</f>
        <v>37.920630024049352</v>
      </c>
      <c r="AE352" t="b">
        <f>IF(Table16[[#This Row],[Control Bundle]]=Table16[[#This Row],[Refactored Bundle]],TRUE,FALSE)</f>
        <v>1</v>
      </c>
      <c r="AF352">
        <f>IF(Table16[[#This Row],[Refactored Resolving Time Avg (ns)]]=-1,0,ROUND(LOG10(Table16[[#This Row],[Refactored Resolving Time Sdev (ns)]]/Table16[[#This Row],[Control Resolving Time Sdev (ns)]]),0))</f>
        <v>0</v>
      </c>
      <c r="AG352" t="b">
        <f>IF(Table16[[#This Row],[Same Sdev OoM?]]=0,TRUE,FALSE)</f>
        <v>1</v>
      </c>
      <c r="AH3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2" s="5">
        <f>Table16[[#This Row],[Control Resolving Time Avg (ms)]]-Table16[[#This Row],[Refactored Resolving Time Avg (ms)]]</f>
        <v>77.047383400000058</v>
      </c>
      <c r="AJ352" s="6">
        <f>Table16[[#This Row],[Absolute Diff?]]/Table16[[#This Row],[Control Resolving Time Avg (ms)]]</f>
        <v>0.16920986207427702</v>
      </c>
    </row>
    <row r="353" spans="1:36" x14ac:dyDescent="0.2">
      <c r="A353" t="s">
        <v>374</v>
      </c>
      <c r="B353" s="3">
        <v>-1</v>
      </c>
      <c r="C353" s="3">
        <v>-1</v>
      </c>
      <c r="D353" s="3">
        <v>-1</v>
      </c>
      <c r="E353" s="3">
        <v>-1</v>
      </c>
      <c r="F353" s="3">
        <v>-1</v>
      </c>
      <c r="G353" s="3">
        <v>-1</v>
      </c>
      <c r="H353" s="3">
        <v>-1</v>
      </c>
      <c r="I353" s="3">
        <v>-1</v>
      </c>
      <c r="J353" s="3">
        <v>-1</v>
      </c>
      <c r="K353" s="3">
        <v>-1</v>
      </c>
      <c r="L353" s="3">
        <f>AVERAGE(Table16[[#This Row],[Control Resolving Time 1]:[Control Resolving Time 10]])</f>
        <v>-1</v>
      </c>
      <c r="M353" s="3">
        <f>STDEV(Table16[[#This Row],[Control Resolving Time 1]:[Control Resolving Time 10]])</f>
        <v>0</v>
      </c>
      <c r="N353" s="3">
        <f>Table16[[#This Row],[Control Resolving Time Avg (ns)]]/1000000</f>
        <v>-9.9999999999999995E-7</v>
      </c>
      <c r="O353" s="3">
        <f>Table16[[#This Row],[Control Resolving Time Sdev (ns)]]/1000000</f>
        <v>0</v>
      </c>
      <c r="P353" t="s">
        <v>374</v>
      </c>
      <c r="Q353" s="3">
        <v>-1</v>
      </c>
      <c r="R353" s="3">
        <v>-1</v>
      </c>
      <c r="S353" s="3">
        <v>-1</v>
      </c>
      <c r="T353" s="3">
        <v>-1</v>
      </c>
      <c r="U353" s="3">
        <v>-1</v>
      </c>
      <c r="V353" s="3">
        <v>-1</v>
      </c>
      <c r="W353" s="3">
        <v>-1</v>
      </c>
      <c r="X353" s="3">
        <v>-1</v>
      </c>
      <c r="Y353" s="3">
        <v>-1</v>
      </c>
      <c r="Z353" s="3">
        <v>-1</v>
      </c>
      <c r="AA353" s="3">
        <f>AVERAGE(Table16[[#This Row],[Refactored Resolving Time 1]:[Refactored Resolving Time 10]])</f>
        <v>-1</v>
      </c>
      <c r="AB353" s="3">
        <f>STDEV(Table16[[#This Row],[Refactored Resolving Time 1]:[Refactored Resolving Time 10]])</f>
        <v>0</v>
      </c>
      <c r="AC353" s="3">
        <f>Table16[[#This Row],[Refactored Resolving Time Avg (ns)]]/1000000</f>
        <v>-9.9999999999999995E-7</v>
      </c>
      <c r="AD353" s="3">
        <f>Table16[[#This Row],[Refactored Resolving Time Sdev (ns)]]/1000000</f>
        <v>0</v>
      </c>
      <c r="AE353" t="b">
        <f>IF(Table16[[#This Row],[Control Bundle]]=Table16[[#This Row],[Refactored Bundle]],TRUE,FALSE)</f>
        <v>1</v>
      </c>
      <c r="AF353">
        <f>IF(Table16[[#This Row],[Refactored Resolving Time Avg (ns)]]=-1,0,ROUND(LOG10(Table16[[#This Row],[Refactored Resolving Time Sdev (ns)]]/Table16[[#This Row],[Control Resolving Time Sdev (ns)]]),0))</f>
        <v>0</v>
      </c>
      <c r="AG353" t="b">
        <f>IF(Table16[[#This Row],[Same Sdev OoM?]]=0,TRUE,FALSE)</f>
        <v>1</v>
      </c>
      <c r="AH3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53" s="3">
        <f>Table16[[#This Row],[Control Resolving Time Avg (ms)]]-Table16[[#This Row],[Refactored Resolving Time Avg (ms)]]</f>
        <v>0</v>
      </c>
      <c r="AJ353" s="4">
        <f>Table16[[#This Row],[Absolute Diff?]]/Table16[[#This Row],[Control Resolving Time Avg (ms)]]</f>
        <v>0</v>
      </c>
    </row>
    <row r="354" spans="1:36" x14ac:dyDescent="0.2">
      <c r="A354" t="s">
        <v>328</v>
      </c>
      <c r="B354" s="3">
        <v>494853555</v>
      </c>
      <c r="C354" s="3">
        <v>428155401</v>
      </c>
      <c r="D354" s="3">
        <v>453007935</v>
      </c>
      <c r="E354" s="3">
        <v>417148811</v>
      </c>
      <c r="F354" s="3">
        <v>431487693</v>
      </c>
      <c r="G354" s="3">
        <v>440250988</v>
      </c>
      <c r="H354" s="3">
        <v>485020616</v>
      </c>
      <c r="I354" s="3">
        <v>458496904</v>
      </c>
      <c r="J354" s="3">
        <v>459111839</v>
      </c>
      <c r="K354" s="3">
        <v>411983470</v>
      </c>
      <c r="L354" s="3">
        <f>AVERAGE(Table16[[#This Row],[Control Resolving Time 1]:[Control Resolving Time 10]])</f>
        <v>447951721.19999999</v>
      </c>
      <c r="M354" s="3">
        <f>STDEV(Table16[[#This Row],[Control Resolving Time 1]:[Control Resolving Time 10]])</f>
        <v>27487357.829670966</v>
      </c>
      <c r="N354" s="3">
        <f>Table16[[#This Row],[Control Resolving Time Avg (ns)]]/1000000</f>
        <v>447.95172120000001</v>
      </c>
      <c r="O354" s="3">
        <f>Table16[[#This Row],[Control Resolving Time Sdev (ns)]]/1000000</f>
        <v>27.487357829670966</v>
      </c>
      <c r="P354" t="s">
        <v>328</v>
      </c>
      <c r="Q354" s="3">
        <v>463880389</v>
      </c>
      <c r="R354" s="3">
        <v>380388351</v>
      </c>
      <c r="S354" s="3">
        <v>380888059</v>
      </c>
      <c r="T354" s="3">
        <v>342473987</v>
      </c>
      <c r="U354" s="3">
        <v>327688152</v>
      </c>
      <c r="V354" s="3">
        <v>386808511</v>
      </c>
      <c r="W354" s="3">
        <v>357635965</v>
      </c>
      <c r="X354" s="3">
        <v>372827573</v>
      </c>
      <c r="Y354" s="3">
        <v>343454150</v>
      </c>
      <c r="Z354" s="3">
        <v>366684753</v>
      </c>
      <c r="AA354" s="3">
        <f>AVERAGE(Table16[[#This Row],[Refactored Resolving Time 1]:[Refactored Resolving Time 10]])</f>
        <v>372272989</v>
      </c>
      <c r="AB354" s="3">
        <f>STDEV(Table16[[#This Row],[Refactored Resolving Time 1]:[Refactored Resolving Time 10]])</f>
        <v>37557907.548019536</v>
      </c>
      <c r="AC354" s="3">
        <f>Table16[[#This Row],[Refactored Resolving Time Avg (ns)]]/1000000</f>
        <v>372.272989</v>
      </c>
      <c r="AD354" s="3">
        <f>Table16[[#This Row],[Refactored Resolving Time Sdev (ns)]]/1000000</f>
        <v>37.557907548019536</v>
      </c>
      <c r="AE354" t="b">
        <f>IF(Table16[[#This Row],[Control Bundle]]=Table16[[#This Row],[Refactored Bundle]],TRUE,FALSE)</f>
        <v>1</v>
      </c>
      <c r="AF354">
        <f>IF(Table16[[#This Row],[Refactored Resolving Time Avg (ns)]]=-1,0,ROUND(LOG10(Table16[[#This Row],[Refactored Resolving Time Sdev (ns)]]/Table16[[#This Row],[Control Resolving Time Sdev (ns)]]),0))</f>
        <v>0</v>
      </c>
      <c r="AG354" t="b">
        <f>IF(Table16[[#This Row],[Same Sdev OoM?]]=0,TRUE,FALSE)</f>
        <v>1</v>
      </c>
      <c r="AH3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4" s="3">
        <f>Table16[[#This Row],[Control Resolving Time Avg (ms)]]-Table16[[#This Row],[Refactored Resolving Time Avg (ms)]]</f>
        <v>75.678732200000013</v>
      </c>
      <c r="AJ354" s="4">
        <f>Table16[[#This Row],[Absolute Diff?]]/Table16[[#This Row],[Control Resolving Time Avg (ms)]]</f>
        <v>0.16894394779255958</v>
      </c>
    </row>
    <row r="355" spans="1:36" x14ac:dyDescent="0.2">
      <c r="A355" t="s">
        <v>191</v>
      </c>
      <c r="B355" s="3">
        <v>492077647</v>
      </c>
      <c r="C355" s="3">
        <v>424308252</v>
      </c>
      <c r="D355" s="3">
        <v>445877701</v>
      </c>
      <c r="E355" s="3">
        <v>413607224</v>
      </c>
      <c r="F355" s="3">
        <v>427982840</v>
      </c>
      <c r="G355" s="3">
        <v>435394878</v>
      </c>
      <c r="H355" s="3">
        <v>480593060</v>
      </c>
      <c r="I355" s="3">
        <v>455524469</v>
      </c>
      <c r="J355" s="3">
        <v>454509145</v>
      </c>
      <c r="K355" s="3">
        <v>403760594</v>
      </c>
      <c r="L355" s="3">
        <f>AVERAGE(Table16[[#This Row],[Control Resolving Time 1]:[Control Resolving Time 10]])</f>
        <v>443363581</v>
      </c>
      <c r="M355" s="3">
        <f>STDEV(Table16[[#This Row],[Control Resolving Time 1]:[Control Resolving Time 10]])</f>
        <v>28194830.636932928</v>
      </c>
      <c r="N355" s="3">
        <f>Table16[[#This Row],[Control Resolving Time Avg (ns)]]/1000000</f>
        <v>443.36358100000001</v>
      </c>
      <c r="O355" s="3">
        <f>Table16[[#This Row],[Control Resolving Time Sdev (ns)]]/1000000</f>
        <v>28.194830636932927</v>
      </c>
      <c r="P355" t="s">
        <v>191</v>
      </c>
      <c r="Q355" s="3">
        <v>460990670</v>
      </c>
      <c r="R355" s="3">
        <v>376434340</v>
      </c>
      <c r="S355" s="3">
        <v>377688386</v>
      </c>
      <c r="T355" s="3">
        <v>337956569</v>
      </c>
      <c r="U355" s="3">
        <v>322718639</v>
      </c>
      <c r="V355" s="3">
        <v>384342421</v>
      </c>
      <c r="W355" s="3">
        <v>354322636</v>
      </c>
      <c r="X355" s="3">
        <v>369922245</v>
      </c>
      <c r="Y355" s="3">
        <v>340542210</v>
      </c>
      <c r="Z355" s="3">
        <v>361712430</v>
      </c>
      <c r="AA355" s="3">
        <f>AVERAGE(Table16[[#This Row],[Refactored Resolving Time 1]:[Refactored Resolving Time 10]])</f>
        <v>368663054.60000002</v>
      </c>
      <c r="AB355" s="3">
        <f>STDEV(Table16[[#This Row],[Refactored Resolving Time 1]:[Refactored Resolving Time 10]])</f>
        <v>38023654.058970727</v>
      </c>
      <c r="AC355" s="3">
        <f>Table16[[#This Row],[Refactored Resolving Time Avg (ns)]]/1000000</f>
        <v>368.66305460000001</v>
      </c>
      <c r="AD355" s="3">
        <f>Table16[[#This Row],[Refactored Resolving Time Sdev (ns)]]/1000000</f>
        <v>38.023654058970727</v>
      </c>
      <c r="AE355" t="b">
        <f>IF(Table16[[#This Row],[Control Bundle]]=Table16[[#This Row],[Refactored Bundle]],TRUE,FALSE)</f>
        <v>1</v>
      </c>
      <c r="AF355">
        <f>IF(Table16[[#This Row],[Refactored Resolving Time Avg (ns)]]=-1,0,ROUND(LOG10(Table16[[#This Row],[Refactored Resolving Time Sdev (ns)]]/Table16[[#This Row],[Control Resolving Time Sdev (ns)]]),0))</f>
        <v>0</v>
      </c>
      <c r="AG355" t="b">
        <f>IF(Table16[[#This Row],[Same Sdev OoM?]]=0,TRUE,FALSE)</f>
        <v>1</v>
      </c>
      <c r="AH3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5" s="3">
        <f>Table16[[#This Row],[Control Resolving Time Avg (ms)]]-Table16[[#This Row],[Refactored Resolving Time Avg (ms)]]</f>
        <v>74.700526400000001</v>
      </c>
      <c r="AJ355" s="4">
        <f>Table16[[#This Row],[Absolute Diff?]]/Table16[[#This Row],[Control Resolving Time Avg (ms)]]</f>
        <v>0.1684859325421228</v>
      </c>
    </row>
    <row r="356" spans="1:36" x14ac:dyDescent="0.2">
      <c r="A356" t="s">
        <v>325</v>
      </c>
      <c r="B356" s="3">
        <v>494235320</v>
      </c>
      <c r="C356" s="3">
        <v>426669314</v>
      </c>
      <c r="D356" s="3">
        <v>450097257</v>
      </c>
      <c r="E356" s="3">
        <v>416557293</v>
      </c>
      <c r="F356" s="3">
        <v>430794153</v>
      </c>
      <c r="G356" s="3">
        <v>439418736</v>
      </c>
      <c r="H356" s="3">
        <v>484383292</v>
      </c>
      <c r="I356" s="3">
        <v>457911025</v>
      </c>
      <c r="J356" s="3">
        <v>458220053</v>
      </c>
      <c r="K356" s="3">
        <v>407874988</v>
      </c>
      <c r="L356" s="3">
        <f>AVERAGE(Table16[[#This Row],[Control Resolving Time 1]:[Control Resolving Time 10]])</f>
        <v>446616143.10000002</v>
      </c>
      <c r="M356" s="3">
        <f>STDEV(Table16[[#This Row],[Control Resolving Time 1]:[Control Resolving Time 10]])</f>
        <v>28033139.871318303</v>
      </c>
      <c r="N356" s="3">
        <f>Table16[[#This Row],[Control Resolving Time Avg (ns)]]/1000000</f>
        <v>446.61614310000004</v>
      </c>
      <c r="O356" s="3">
        <f>Table16[[#This Row],[Control Resolving Time Sdev (ns)]]/1000000</f>
        <v>28.033139871318301</v>
      </c>
      <c r="P356" t="s">
        <v>325</v>
      </c>
      <c r="Q356" s="3">
        <v>463362923</v>
      </c>
      <c r="R356" s="3">
        <v>379693564</v>
      </c>
      <c r="S356" s="3">
        <v>380218783</v>
      </c>
      <c r="T356" s="3">
        <v>341721127</v>
      </c>
      <c r="U356" s="3">
        <v>325442089</v>
      </c>
      <c r="V356" s="3">
        <v>386267949</v>
      </c>
      <c r="W356" s="3">
        <v>356963636</v>
      </c>
      <c r="X356" s="3">
        <v>372258834</v>
      </c>
      <c r="Y356" s="3">
        <v>342859444</v>
      </c>
      <c r="Z356" s="3">
        <v>366190271</v>
      </c>
      <c r="AA356" s="3">
        <f>AVERAGE(Table16[[#This Row],[Refactored Resolving Time 1]:[Refactored Resolving Time 10]])</f>
        <v>371497862</v>
      </c>
      <c r="AB356" s="3">
        <f>STDEV(Table16[[#This Row],[Refactored Resolving Time 1]:[Refactored Resolving Time 10]])</f>
        <v>37813150.831629336</v>
      </c>
      <c r="AC356" s="3">
        <f>Table16[[#This Row],[Refactored Resolving Time Avg (ns)]]/1000000</f>
        <v>371.497862</v>
      </c>
      <c r="AD356" s="3">
        <f>Table16[[#This Row],[Refactored Resolving Time Sdev (ns)]]/1000000</f>
        <v>37.813150831629336</v>
      </c>
      <c r="AE356" t="b">
        <f>IF(Table16[[#This Row],[Control Bundle]]=Table16[[#This Row],[Refactored Bundle]],TRUE,FALSE)</f>
        <v>1</v>
      </c>
      <c r="AF356">
        <f>IF(Table16[[#This Row],[Refactored Resolving Time Avg (ns)]]=-1,0,ROUND(LOG10(Table16[[#This Row],[Refactored Resolving Time Sdev (ns)]]/Table16[[#This Row],[Control Resolving Time Sdev (ns)]]),0))</f>
        <v>0</v>
      </c>
      <c r="AG356" t="b">
        <f>IF(Table16[[#This Row],[Same Sdev OoM?]]=0,TRUE,FALSE)</f>
        <v>1</v>
      </c>
      <c r="AH3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6" s="3">
        <f>Table16[[#This Row],[Control Resolving Time Avg (ms)]]-Table16[[#This Row],[Refactored Resolving Time Avg (ms)]]</f>
        <v>75.118281100000047</v>
      </c>
      <c r="AJ356" s="4">
        <f>Table16[[#This Row],[Absolute Diff?]]/Table16[[#This Row],[Control Resolving Time Avg (ms)]]</f>
        <v>0.16819428106337081</v>
      </c>
    </row>
    <row r="357" spans="1:36" x14ac:dyDescent="0.2">
      <c r="A357" t="s">
        <v>323</v>
      </c>
      <c r="B357" s="3">
        <v>493658256</v>
      </c>
      <c r="C357" s="3">
        <v>425997396</v>
      </c>
      <c r="D357" s="3">
        <v>448100436</v>
      </c>
      <c r="E357" s="3">
        <v>415913009</v>
      </c>
      <c r="F357" s="3">
        <v>430164902</v>
      </c>
      <c r="G357" s="3">
        <v>438630504</v>
      </c>
      <c r="H357" s="3">
        <v>483643116</v>
      </c>
      <c r="I357" s="3">
        <v>457334939</v>
      </c>
      <c r="J357" s="3">
        <v>457446687</v>
      </c>
      <c r="K357" s="3">
        <v>405695722</v>
      </c>
      <c r="L357" s="3">
        <f>AVERAGE(Table16[[#This Row],[Control Resolving Time 1]:[Control Resolving Time 10]])</f>
        <v>445658496.69999999</v>
      </c>
      <c r="M357" s="3">
        <f>STDEV(Table16[[#This Row],[Control Resolving Time 1]:[Control Resolving Time 10]])</f>
        <v>28256547.792191204</v>
      </c>
      <c r="N357" s="3">
        <f>Table16[[#This Row],[Control Resolving Time Avg (ns)]]/1000000</f>
        <v>445.6584967</v>
      </c>
      <c r="O357" s="3">
        <f>Table16[[#This Row],[Control Resolving Time Sdev (ns)]]/1000000</f>
        <v>28.256547792191203</v>
      </c>
      <c r="P357" t="s">
        <v>323</v>
      </c>
      <c r="Q357" s="3">
        <v>462829978</v>
      </c>
      <c r="R357" s="3">
        <v>378431975</v>
      </c>
      <c r="S357" s="3">
        <v>379506541</v>
      </c>
      <c r="T357" s="3">
        <v>340973530</v>
      </c>
      <c r="U357" s="3">
        <v>324616544</v>
      </c>
      <c r="V357" s="3">
        <v>385821906</v>
      </c>
      <c r="W357" s="3">
        <v>356278138</v>
      </c>
      <c r="X357" s="3">
        <v>371654728</v>
      </c>
      <c r="Y357" s="3">
        <v>342258689</v>
      </c>
      <c r="Z357" s="3">
        <v>365292996</v>
      </c>
      <c r="AA357" s="3">
        <f>AVERAGE(Table16[[#This Row],[Refactored Resolving Time 1]:[Refactored Resolving Time 10]])</f>
        <v>370766502.5</v>
      </c>
      <c r="AB357" s="3">
        <f>STDEV(Table16[[#This Row],[Refactored Resolving Time 1]:[Refactored Resolving Time 10]])</f>
        <v>37871555.834064759</v>
      </c>
      <c r="AC357" s="3">
        <f>Table16[[#This Row],[Refactored Resolving Time Avg (ns)]]/1000000</f>
        <v>370.7665025</v>
      </c>
      <c r="AD357" s="3">
        <f>Table16[[#This Row],[Refactored Resolving Time Sdev (ns)]]/1000000</f>
        <v>37.871555834064758</v>
      </c>
      <c r="AE357" t="b">
        <f>IF(Table16[[#This Row],[Control Bundle]]=Table16[[#This Row],[Refactored Bundle]],TRUE,FALSE)</f>
        <v>1</v>
      </c>
      <c r="AF357">
        <f>IF(Table16[[#This Row],[Refactored Resolving Time Avg (ns)]]=-1,0,ROUND(LOG10(Table16[[#This Row],[Refactored Resolving Time Sdev (ns)]]/Table16[[#This Row],[Control Resolving Time Sdev (ns)]]),0))</f>
        <v>0</v>
      </c>
      <c r="AG357" t="b">
        <f>IF(Table16[[#This Row],[Same Sdev OoM?]]=0,TRUE,FALSE)</f>
        <v>1</v>
      </c>
      <c r="AH3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7" s="3">
        <f>Table16[[#This Row],[Control Resolving Time Avg (ms)]]-Table16[[#This Row],[Refactored Resolving Time Avg (ms)]]</f>
        <v>74.891994199999999</v>
      </c>
      <c r="AJ357" s="4">
        <f>Table16[[#This Row],[Absolute Diff?]]/Table16[[#This Row],[Control Resolving Time Avg (ms)]]</f>
        <v>0.16804794423209299</v>
      </c>
    </row>
    <row r="358" spans="1:36" x14ac:dyDescent="0.2">
      <c r="A358" t="s">
        <v>365</v>
      </c>
      <c r="B358" s="3">
        <v>493136410</v>
      </c>
      <c r="C358" s="3">
        <v>425493450</v>
      </c>
      <c r="D358" s="3">
        <v>447210705</v>
      </c>
      <c r="E358" s="3">
        <v>414899888</v>
      </c>
      <c r="F358" s="3">
        <v>429472677</v>
      </c>
      <c r="G358" s="3">
        <v>437651454</v>
      </c>
      <c r="H358" s="3">
        <v>482044602</v>
      </c>
      <c r="I358" s="3">
        <v>456717772</v>
      </c>
      <c r="J358" s="3">
        <v>455775838</v>
      </c>
      <c r="K358" s="3">
        <v>404985446</v>
      </c>
      <c r="L358" s="3">
        <f>AVERAGE(Table16[[#This Row],[Control Resolving Time 1]:[Control Resolving Time 10]])</f>
        <v>444738824.19999999</v>
      </c>
      <c r="M358" s="3">
        <f>STDEV(Table16[[#This Row],[Control Resolving Time 1]:[Control Resolving Time 10]])</f>
        <v>28146111.067228977</v>
      </c>
      <c r="N358" s="3">
        <f>Table16[[#This Row],[Control Resolving Time Avg (ns)]]/1000000</f>
        <v>444.73882420000001</v>
      </c>
      <c r="O358" s="3">
        <f>Table16[[#This Row],[Control Resolving Time Sdev (ns)]]/1000000</f>
        <v>28.146111067228976</v>
      </c>
      <c r="P358" t="s">
        <v>365</v>
      </c>
      <c r="Q358" s="3">
        <v>462331263</v>
      </c>
      <c r="R358" s="3">
        <v>377765734</v>
      </c>
      <c r="S358" s="3">
        <v>378910491</v>
      </c>
      <c r="T358" s="3">
        <v>340016792</v>
      </c>
      <c r="U358" s="3">
        <v>323678663</v>
      </c>
      <c r="V358" s="3">
        <v>385381243</v>
      </c>
      <c r="W358" s="3">
        <v>355675818</v>
      </c>
      <c r="X358" s="3">
        <v>371102956</v>
      </c>
      <c r="Y358" s="3">
        <v>341612007</v>
      </c>
      <c r="Z358" s="3">
        <v>363280287</v>
      </c>
      <c r="AA358" s="3">
        <f>AVERAGE(Table16[[#This Row],[Refactored Resolving Time 1]:[Refactored Resolving Time 10]])</f>
        <v>369975525.39999998</v>
      </c>
      <c r="AB358" s="3">
        <f>STDEV(Table16[[#This Row],[Refactored Resolving Time 1]:[Refactored Resolving Time 10]])</f>
        <v>38010864.912367001</v>
      </c>
      <c r="AC358" s="3">
        <f>Table16[[#This Row],[Refactored Resolving Time Avg (ns)]]/1000000</f>
        <v>369.97552539999998</v>
      </c>
      <c r="AD358" s="3">
        <f>Table16[[#This Row],[Refactored Resolving Time Sdev (ns)]]/1000000</f>
        <v>38.010864912366998</v>
      </c>
      <c r="AE358" t="b">
        <f>IF(Table16[[#This Row],[Control Bundle]]=Table16[[#This Row],[Refactored Bundle]],TRUE,FALSE)</f>
        <v>1</v>
      </c>
      <c r="AF358">
        <f>IF(Table16[[#This Row],[Refactored Resolving Time Avg (ns)]]=-1,0,ROUND(LOG10(Table16[[#This Row],[Refactored Resolving Time Sdev (ns)]]/Table16[[#This Row],[Control Resolving Time Sdev (ns)]]),0))</f>
        <v>0</v>
      </c>
      <c r="AG358" t="b">
        <f>IF(Table16[[#This Row],[Same Sdev OoM?]]=0,TRUE,FALSE)</f>
        <v>1</v>
      </c>
      <c r="AH3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8" s="5">
        <f>Table16[[#This Row],[Control Resolving Time Avg (ms)]]-Table16[[#This Row],[Refactored Resolving Time Avg (ms)]]</f>
        <v>74.76329880000003</v>
      </c>
      <c r="AJ358" s="6">
        <f>Table16[[#This Row],[Absolute Diff?]]/Table16[[#This Row],[Control Resolving Time Avg (ms)]]</f>
        <v>0.16810607649216344</v>
      </c>
    </row>
    <row r="359" spans="1:36" x14ac:dyDescent="0.2">
      <c r="A359" t="s">
        <v>118</v>
      </c>
      <c r="B359" s="3">
        <v>492604178</v>
      </c>
      <c r="C359" s="3">
        <v>424868794</v>
      </c>
      <c r="D359" s="3">
        <v>446552865</v>
      </c>
      <c r="E359" s="3">
        <v>414187024</v>
      </c>
      <c r="F359" s="3">
        <v>428814344</v>
      </c>
      <c r="G359" s="3">
        <v>436242991</v>
      </c>
      <c r="H359" s="3">
        <v>481298830</v>
      </c>
      <c r="I359" s="3">
        <v>456140047</v>
      </c>
      <c r="J359" s="3">
        <v>454990223</v>
      </c>
      <c r="K359" s="3">
        <v>404346103</v>
      </c>
      <c r="L359" s="3">
        <f>AVERAGE(Table16[[#This Row],[Control Resolving Time 1]:[Control Resolving Time 10]])</f>
        <v>444004539.89999998</v>
      </c>
      <c r="M359" s="3">
        <f>STDEV(Table16[[#This Row],[Control Resolving Time 1]:[Control Resolving Time 10]])</f>
        <v>28178547.710846093</v>
      </c>
      <c r="N359" s="3">
        <f>Table16[[#This Row],[Control Resolving Time Avg (ns)]]/1000000</f>
        <v>444.0045399</v>
      </c>
      <c r="O359" s="3">
        <f>Table16[[#This Row],[Control Resolving Time Sdev (ns)]]/1000000</f>
        <v>28.178547710846093</v>
      </c>
      <c r="P359" t="s">
        <v>118</v>
      </c>
      <c r="Q359" s="3">
        <v>461808310</v>
      </c>
      <c r="R359" s="3">
        <v>377036288</v>
      </c>
      <c r="S359" s="3">
        <v>378298726</v>
      </c>
      <c r="T359" s="3">
        <v>338694989</v>
      </c>
      <c r="U359" s="3">
        <v>323217821</v>
      </c>
      <c r="V359" s="3">
        <v>384961943</v>
      </c>
      <c r="W359" s="3">
        <v>354880371</v>
      </c>
      <c r="X359" s="3">
        <v>370512664</v>
      </c>
      <c r="Y359" s="3">
        <v>341080874</v>
      </c>
      <c r="Z359" s="3">
        <v>362563383</v>
      </c>
      <c r="AA359" s="3">
        <f>AVERAGE(Table16[[#This Row],[Refactored Resolving Time 1]:[Refactored Resolving Time 10]])</f>
        <v>369305536.89999998</v>
      </c>
      <c r="AB359" s="3">
        <f>STDEV(Table16[[#This Row],[Refactored Resolving Time 1]:[Refactored Resolving Time 10]])</f>
        <v>38086512.701191239</v>
      </c>
      <c r="AC359" s="3">
        <f>Table16[[#This Row],[Refactored Resolving Time Avg (ns)]]/1000000</f>
        <v>369.30553689999999</v>
      </c>
      <c r="AD359" s="3">
        <f>Table16[[#This Row],[Refactored Resolving Time Sdev (ns)]]/1000000</f>
        <v>38.086512701191239</v>
      </c>
      <c r="AE359" t="b">
        <f>IF(Table16[[#This Row],[Control Bundle]]=Table16[[#This Row],[Refactored Bundle]],TRUE,FALSE)</f>
        <v>1</v>
      </c>
      <c r="AF359">
        <f>IF(Table16[[#This Row],[Refactored Resolving Time Avg (ns)]]=-1,0,ROUND(LOG10(Table16[[#This Row],[Refactored Resolving Time Sdev (ns)]]/Table16[[#This Row],[Control Resolving Time Sdev (ns)]]),0))</f>
        <v>0</v>
      </c>
      <c r="AG359" t="b">
        <f>IF(Table16[[#This Row],[Same Sdev OoM?]]=0,TRUE,FALSE)</f>
        <v>1</v>
      </c>
      <c r="AH3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59" s="3">
        <f>Table16[[#This Row],[Control Resolving Time Avg (ms)]]-Table16[[#This Row],[Refactored Resolving Time Avg (ms)]]</f>
        <v>74.699003000000005</v>
      </c>
      <c r="AJ359" s="4">
        <f>Table16[[#This Row],[Absolute Diff?]]/Table16[[#This Row],[Control Resolving Time Avg (ms)]]</f>
        <v>0.16823927750113532</v>
      </c>
    </row>
    <row r="360" spans="1:36" x14ac:dyDescent="0.2">
      <c r="A360" t="s">
        <v>261</v>
      </c>
      <c r="B360" s="3">
        <v>491305360</v>
      </c>
      <c r="C360" s="3">
        <v>423568771</v>
      </c>
      <c r="D360" s="3">
        <v>445051179</v>
      </c>
      <c r="E360" s="3">
        <v>412790096</v>
      </c>
      <c r="F360" s="3">
        <v>427154396</v>
      </c>
      <c r="G360" s="3">
        <v>434463889</v>
      </c>
      <c r="H360" s="3">
        <v>479703412</v>
      </c>
      <c r="I360" s="3">
        <v>454696956</v>
      </c>
      <c r="J360" s="3">
        <v>453834406</v>
      </c>
      <c r="K360" s="3">
        <v>403013576</v>
      </c>
      <c r="L360" s="3">
        <f>AVERAGE(Table16[[#This Row],[Control Resolving Time 1]:[Control Resolving Time 10]])</f>
        <v>442558204.10000002</v>
      </c>
      <c r="M360" s="3">
        <f>STDEV(Table16[[#This Row],[Control Resolving Time 1]:[Control Resolving Time 10]])</f>
        <v>28186049.171145644</v>
      </c>
      <c r="N360" s="3">
        <f>Table16[[#This Row],[Control Resolving Time Avg (ns)]]/1000000</f>
        <v>442.55820410000001</v>
      </c>
      <c r="O360" s="3">
        <f>Table16[[#This Row],[Control Resolving Time Sdev (ns)]]/1000000</f>
        <v>28.186049171145644</v>
      </c>
      <c r="P360" t="s">
        <v>261</v>
      </c>
      <c r="Q360" s="3">
        <v>460334072</v>
      </c>
      <c r="R360" s="3">
        <v>375824740</v>
      </c>
      <c r="S360" s="3">
        <v>377064596</v>
      </c>
      <c r="T360" s="3">
        <v>337277943</v>
      </c>
      <c r="U360" s="3">
        <v>321817240</v>
      </c>
      <c r="V360" s="3">
        <v>383690316</v>
      </c>
      <c r="W360" s="3">
        <v>353642469</v>
      </c>
      <c r="X360" s="3">
        <v>369348726</v>
      </c>
      <c r="Y360" s="3">
        <v>339930366</v>
      </c>
      <c r="Z360" s="3">
        <v>360839287</v>
      </c>
      <c r="AA360" s="3">
        <f>AVERAGE(Table16[[#This Row],[Refactored Resolving Time 1]:[Refactored Resolving Time 10]])</f>
        <v>367976975.5</v>
      </c>
      <c r="AB360" s="3">
        <f>STDEV(Table16[[#This Row],[Refactored Resolving Time 1]:[Refactored Resolving Time 10]])</f>
        <v>38062791.765779845</v>
      </c>
      <c r="AC360" s="3">
        <f>Table16[[#This Row],[Refactored Resolving Time Avg (ns)]]/1000000</f>
        <v>367.97697549999998</v>
      </c>
      <c r="AD360" s="3">
        <f>Table16[[#This Row],[Refactored Resolving Time Sdev (ns)]]/1000000</f>
        <v>38.062791765779842</v>
      </c>
      <c r="AE360" t="b">
        <f>IF(Table16[[#This Row],[Control Bundle]]=Table16[[#This Row],[Refactored Bundle]],TRUE,FALSE)</f>
        <v>1</v>
      </c>
      <c r="AF360">
        <f>IF(Table16[[#This Row],[Refactored Resolving Time Avg (ns)]]=-1,0,ROUND(LOG10(Table16[[#This Row],[Refactored Resolving Time Sdev (ns)]]/Table16[[#This Row],[Control Resolving Time Sdev (ns)]]),0))</f>
        <v>0</v>
      </c>
      <c r="AG360" t="b">
        <f>IF(Table16[[#This Row],[Same Sdev OoM?]]=0,TRUE,FALSE)</f>
        <v>1</v>
      </c>
      <c r="AH3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0" s="3">
        <f>Table16[[#This Row],[Control Resolving Time Avg (ms)]]-Table16[[#This Row],[Refactored Resolving Time Avg (ms)]]</f>
        <v>74.581228600000031</v>
      </c>
      <c r="AJ360" s="4">
        <f>Table16[[#This Row],[Absolute Diff?]]/Table16[[#This Row],[Control Resolving Time Avg (ms)]]</f>
        <v>0.16852298276035965</v>
      </c>
    </row>
    <row r="361" spans="1:36" x14ac:dyDescent="0.2">
      <c r="A361" t="s">
        <v>251</v>
      </c>
      <c r="B361" s="3">
        <v>489830512</v>
      </c>
      <c r="C361" s="3">
        <v>418212802</v>
      </c>
      <c r="D361" s="3">
        <v>443053148</v>
      </c>
      <c r="E361" s="3">
        <v>411573750</v>
      </c>
      <c r="F361" s="3">
        <v>425677321</v>
      </c>
      <c r="G361" s="3">
        <v>425998487</v>
      </c>
      <c r="H361" s="3">
        <v>477622354</v>
      </c>
      <c r="I361" s="3">
        <v>453243626</v>
      </c>
      <c r="J361" s="3">
        <v>452313994</v>
      </c>
      <c r="K361" s="3">
        <v>401524266</v>
      </c>
      <c r="L361" s="3">
        <f>AVERAGE(Table16[[#This Row],[Control Resolving Time 1]:[Control Resolving Time 10]])</f>
        <v>439905026</v>
      </c>
      <c r="M361" s="3">
        <f>STDEV(Table16[[#This Row],[Control Resolving Time 1]:[Control Resolving Time 10]])</f>
        <v>28672631.800425969</v>
      </c>
      <c r="N361" s="3">
        <f>Table16[[#This Row],[Control Resolving Time Avg (ns)]]/1000000</f>
        <v>439.90502600000002</v>
      </c>
      <c r="O361" s="3">
        <f>Table16[[#This Row],[Control Resolving Time Sdev (ns)]]/1000000</f>
        <v>28.672631800425968</v>
      </c>
      <c r="P361" t="s">
        <v>251</v>
      </c>
      <c r="Q361" s="3">
        <v>459270189</v>
      </c>
      <c r="R361" s="3">
        <v>374369700</v>
      </c>
      <c r="S361" s="3">
        <v>375723179</v>
      </c>
      <c r="T361" s="3">
        <v>335920820</v>
      </c>
      <c r="U361" s="3">
        <v>320307698</v>
      </c>
      <c r="V361" s="3">
        <v>382390183</v>
      </c>
      <c r="W361" s="3">
        <v>352242805</v>
      </c>
      <c r="X361" s="3">
        <v>368085586</v>
      </c>
      <c r="Y361" s="3">
        <v>338655949</v>
      </c>
      <c r="Z361" s="3">
        <v>359258448</v>
      </c>
      <c r="AA361" s="3">
        <f>AVERAGE(Table16[[#This Row],[Refactored Resolving Time 1]:[Refactored Resolving Time 10]])</f>
        <v>366622455.69999999</v>
      </c>
      <c r="AB361" s="3">
        <f>STDEV(Table16[[#This Row],[Refactored Resolving Time 1]:[Refactored Resolving Time 10]])</f>
        <v>38163366.807949558</v>
      </c>
      <c r="AC361" s="3">
        <f>Table16[[#This Row],[Refactored Resolving Time Avg (ns)]]/1000000</f>
        <v>366.62245569999999</v>
      </c>
      <c r="AD361" s="3">
        <f>Table16[[#This Row],[Refactored Resolving Time Sdev (ns)]]/1000000</f>
        <v>38.163366807949558</v>
      </c>
      <c r="AE361" t="b">
        <f>IF(Table16[[#This Row],[Control Bundle]]=Table16[[#This Row],[Refactored Bundle]],TRUE,FALSE)</f>
        <v>1</v>
      </c>
      <c r="AF361">
        <f>IF(Table16[[#This Row],[Refactored Resolving Time Avg (ns)]]=-1,0,ROUND(LOG10(Table16[[#This Row],[Refactored Resolving Time Sdev (ns)]]/Table16[[#This Row],[Control Resolving Time Sdev (ns)]]),0))</f>
        <v>0</v>
      </c>
      <c r="AG361" t="b">
        <f>IF(Table16[[#This Row],[Same Sdev OoM?]]=0,TRUE,FALSE)</f>
        <v>1</v>
      </c>
      <c r="AH3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1" s="3">
        <f>Table16[[#This Row],[Control Resolving Time Avg (ms)]]-Table16[[#This Row],[Refactored Resolving Time Avg (ms)]]</f>
        <v>73.282570300000032</v>
      </c>
      <c r="AJ361" s="4">
        <f>Table16[[#This Row],[Absolute Diff?]]/Table16[[#This Row],[Control Resolving Time Avg (ms)]]</f>
        <v>0.16658725399513855</v>
      </c>
    </row>
    <row r="362" spans="1:36" x14ac:dyDescent="0.2">
      <c r="A362" t="s">
        <v>51</v>
      </c>
      <c r="B362" s="3">
        <v>488570091</v>
      </c>
      <c r="C362" s="3">
        <v>416522911</v>
      </c>
      <c r="D362" s="3">
        <v>441616586</v>
      </c>
      <c r="E362" s="3">
        <v>410574030</v>
      </c>
      <c r="F362" s="3">
        <v>424439888</v>
      </c>
      <c r="G362" s="3">
        <v>424150369</v>
      </c>
      <c r="H362" s="3">
        <v>476004420</v>
      </c>
      <c r="I362" s="3">
        <v>452103362</v>
      </c>
      <c r="J362" s="3">
        <v>450835604</v>
      </c>
      <c r="K362" s="3">
        <v>400016179</v>
      </c>
      <c r="L362" s="3">
        <f>AVERAGE(Table16[[#This Row],[Control Resolving Time 1]:[Control Resolving Time 10]])</f>
        <v>438483344</v>
      </c>
      <c r="M362" s="3">
        <f>STDEV(Table16[[#This Row],[Control Resolving Time 1]:[Control Resolving Time 10]])</f>
        <v>28689873.996679548</v>
      </c>
      <c r="N362" s="3">
        <f>Table16[[#This Row],[Control Resolving Time Avg (ns)]]/1000000</f>
        <v>438.48334399999999</v>
      </c>
      <c r="O362" s="3">
        <f>Table16[[#This Row],[Control Resolving Time Sdev (ns)]]/1000000</f>
        <v>28.689873996679548</v>
      </c>
      <c r="P362" t="s">
        <v>51</v>
      </c>
      <c r="Q362" s="3">
        <v>458212261</v>
      </c>
      <c r="R362" s="3">
        <v>372943662</v>
      </c>
      <c r="S362" s="3">
        <v>374385510</v>
      </c>
      <c r="T362" s="3">
        <v>334761770</v>
      </c>
      <c r="U362" s="3">
        <v>318769351</v>
      </c>
      <c r="V362" s="3">
        <v>381444770</v>
      </c>
      <c r="W362" s="3">
        <v>351029970</v>
      </c>
      <c r="X362" s="3">
        <v>366977477</v>
      </c>
      <c r="Y362" s="3">
        <v>337610044</v>
      </c>
      <c r="Z362" s="3">
        <v>358046325</v>
      </c>
      <c r="AA362" s="3">
        <f>AVERAGE(Table16[[#This Row],[Refactored Resolving Time 1]:[Refactored Resolving Time 10]])</f>
        <v>365418114</v>
      </c>
      <c r="AB362" s="3">
        <f>STDEV(Table16[[#This Row],[Refactored Resolving Time 1]:[Refactored Resolving Time 10]])</f>
        <v>38235609.248612873</v>
      </c>
      <c r="AC362" s="3">
        <f>Table16[[#This Row],[Refactored Resolving Time Avg (ns)]]/1000000</f>
        <v>365.418114</v>
      </c>
      <c r="AD362" s="3">
        <f>Table16[[#This Row],[Refactored Resolving Time Sdev (ns)]]/1000000</f>
        <v>38.235609248612874</v>
      </c>
      <c r="AE362" t="b">
        <f>IF(Table16[[#This Row],[Control Bundle]]=Table16[[#This Row],[Refactored Bundle]],TRUE,FALSE)</f>
        <v>1</v>
      </c>
      <c r="AF362">
        <f>IF(Table16[[#This Row],[Refactored Resolving Time Avg (ns)]]=-1,0,ROUND(LOG10(Table16[[#This Row],[Refactored Resolving Time Sdev (ns)]]/Table16[[#This Row],[Control Resolving Time Sdev (ns)]]),0))</f>
        <v>0</v>
      </c>
      <c r="AG362" t="b">
        <f>IF(Table16[[#This Row],[Same Sdev OoM?]]=0,TRUE,FALSE)</f>
        <v>1</v>
      </c>
      <c r="AH3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2" s="3">
        <f>Table16[[#This Row],[Control Resolving Time Avg (ms)]]-Table16[[#This Row],[Refactored Resolving Time Avg (ms)]]</f>
        <v>73.065229999999985</v>
      </c>
      <c r="AJ362" s="4">
        <f>Table16[[#This Row],[Absolute Diff?]]/Table16[[#This Row],[Control Resolving Time Avg (ms)]]</f>
        <v>0.16663171132903964</v>
      </c>
    </row>
    <row r="363" spans="1:36" x14ac:dyDescent="0.2">
      <c r="A363" t="s">
        <v>12</v>
      </c>
      <c r="B363" s="3">
        <v>489155970</v>
      </c>
      <c r="C363" s="3">
        <v>417220231</v>
      </c>
      <c r="D363" s="3">
        <v>442317161</v>
      </c>
      <c r="E363" s="3">
        <v>411065594</v>
      </c>
      <c r="F363" s="3">
        <v>424997082</v>
      </c>
      <c r="G363" s="3">
        <v>424883615</v>
      </c>
      <c r="H363" s="3">
        <v>476828270</v>
      </c>
      <c r="I363" s="3">
        <v>452607341</v>
      </c>
      <c r="J363" s="3">
        <v>451524453</v>
      </c>
      <c r="K363" s="3">
        <v>400608021</v>
      </c>
      <c r="L363" s="3">
        <f>AVERAGE(Table16[[#This Row],[Control Resolving Time 1]:[Control Resolving Time 10]])</f>
        <v>439120773.80000001</v>
      </c>
      <c r="M363" s="3">
        <f>STDEV(Table16[[#This Row],[Control Resolving Time 1]:[Control Resolving Time 10]])</f>
        <v>28719846.31197492</v>
      </c>
      <c r="N363" s="3">
        <f>Table16[[#This Row],[Control Resolving Time Avg (ns)]]/1000000</f>
        <v>439.12077379999999</v>
      </c>
      <c r="O363" s="3">
        <f>Table16[[#This Row],[Control Resolving Time Sdev (ns)]]/1000000</f>
        <v>28.719846311974919</v>
      </c>
      <c r="P363" t="s">
        <v>12</v>
      </c>
      <c r="Q363" s="3">
        <v>458728358</v>
      </c>
      <c r="R363" s="3">
        <v>373712732</v>
      </c>
      <c r="S363" s="3">
        <v>374960071</v>
      </c>
      <c r="T363" s="3">
        <v>335282439</v>
      </c>
      <c r="U363" s="3">
        <v>319475418</v>
      </c>
      <c r="V363" s="3">
        <v>381848974</v>
      </c>
      <c r="W363" s="3">
        <v>351589412</v>
      </c>
      <c r="X363" s="3">
        <v>367494562</v>
      </c>
      <c r="Y363" s="3">
        <v>338096636</v>
      </c>
      <c r="Z363" s="3">
        <v>358540327</v>
      </c>
      <c r="AA363" s="3">
        <f>AVERAGE(Table16[[#This Row],[Refactored Resolving Time 1]:[Refactored Resolving Time 10]])</f>
        <v>365972892.89999998</v>
      </c>
      <c r="AB363" s="3">
        <f>STDEV(Table16[[#This Row],[Refactored Resolving Time 1]:[Refactored Resolving Time 10]])</f>
        <v>38212488.655809686</v>
      </c>
      <c r="AC363" s="3">
        <f>Table16[[#This Row],[Refactored Resolving Time Avg (ns)]]/1000000</f>
        <v>365.97289289999998</v>
      </c>
      <c r="AD363" s="3">
        <f>Table16[[#This Row],[Refactored Resolving Time Sdev (ns)]]/1000000</f>
        <v>38.212488655809686</v>
      </c>
      <c r="AE363" t="b">
        <f>IF(Table16[[#This Row],[Control Bundle]]=Table16[[#This Row],[Refactored Bundle]],TRUE,FALSE)</f>
        <v>1</v>
      </c>
      <c r="AF363">
        <f>IF(Table16[[#This Row],[Refactored Resolving Time Avg (ns)]]=-1,0,ROUND(LOG10(Table16[[#This Row],[Refactored Resolving Time Sdev (ns)]]/Table16[[#This Row],[Control Resolving Time Sdev (ns)]]),0))</f>
        <v>0</v>
      </c>
      <c r="AG363" t="b">
        <f>IF(Table16[[#This Row],[Same Sdev OoM?]]=0,TRUE,FALSE)</f>
        <v>1</v>
      </c>
      <c r="AH3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3" s="3">
        <f>Table16[[#This Row],[Control Resolving Time Avg (ms)]]-Table16[[#This Row],[Refactored Resolving Time Avg (ms)]]</f>
        <v>73.147880900000018</v>
      </c>
      <c r="AJ363" s="4">
        <f>Table16[[#This Row],[Absolute Diff?]]/Table16[[#This Row],[Control Resolving Time Avg (ms)]]</f>
        <v>0.16657804700744044</v>
      </c>
    </row>
    <row r="364" spans="1:36" x14ac:dyDescent="0.2">
      <c r="A364" t="s">
        <v>235</v>
      </c>
      <c r="B364" s="3">
        <v>487893379</v>
      </c>
      <c r="C364" s="3">
        <v>415954442</v>
      </c>
      <c r="D364" s="3">
        <v>440942875</v>
      </c>
      <c r="E364" s="3">
        <v>410132334</v>
      </c>
      <c r="F364" s="3">
        <v>423892517</v>
      </c>
      <c r="G364" s="3">
        <v>423455627</v>
      </c>
      <c r="H364" s="3">
        <v>474801493</v>
      </c>
      <c r="I364" s="3">
        <v>451546352</v>
      </c>
      <c r="J364" s="3">
        <v>450132726</v>
      </c>
      <c r="K364" s="3">
        <v>399407374</v>
      </c>
      <c r="L364" s="3">
        <f>AVERAGE(Table16[[#This Row],[Control Resolving Time 1]:[Control Resolving Time 10]])</f>
        <v>437815911.89999998</v>
      </c>
      <c r="M364" s="3">
        <f>STDEV(Table16[[#This Row],[Control Resolving Time 1]:[Control Resolving Time 10]])</f>
        <v>28568225.466414206</v>
      </c>
      <c r="N364" s="3">
        <f>Table16[[#This Row],[Control Resolving Time Avg (ns)]]/1000000</f>
        <v>437.8159119</v>
      </c>
      <c r="O364" s="3">
        <f>Table16[[#This Row],[Control Resolving Time Sdev (ns)]]/1000000</f>
        <v>28.568225466414205</v>
      </c>
      <c r="P364" t="s">
        <v>235</v>
      </c>
      <c r="Q364" s="3">
        <v>457754241</v>
      </c>
      <c r="R364" s="3">
        <v>372253592</v>
      </c>
      <c r="S364" s="3">
        <v>373820675</v>
      </c>
      <c r="T364" s="3">
        <v>334246141</v>
      </c>
      <c r="U364" s="3">
        <v>318115812</v>
      </c>
      <c r="V364" s="3">
        <v>380214301</v>
      </c>
      <c r="W364" s="3">
        <v>350459894</v>
      </c>
      <c r="X364" s="3">
        <v>366495899</v>
      </c>
      <c r="Y364" s="3">
        <v>336901079</v>
      </c>
      <c r="Z364" s="3">
        <v>357631316</v>
      </c>
      <c r="AA364" s="3">
        <f>AVERAGE(Table16[[#This Row],[Refactored Resolving Time 1]:[Refactored Resolving Time 10]])</f>
        <v>364789295</v>
      </c>
      <c r="AB364" s="3">
        <f>STDEV(Table16[[#This Row],[Refactored Resolving Time 1]:[Refactored Resolving Time 10]])</f>
        <v>38248057.766476162</v>
      </c>
      <c r="AC364" s="3">
        <f>Table16[[#This Row],[Refactored Resolving Time Avg (ns)]]/1000000</f>
        <v>364.78929499999998</v>
      </c>
      <c r="AD364" s="3">
        <f>Table16[[#This Row],[Refactored Resolving Time Sdev (ns)]]/1000000</f>
        <v>38.248057766476158</v>
      </c>
      <c r="AE364" t="b">
        <f>IF(Table16[[#This Row],[Control Bundle]]=Table16[[#This Row],[Refactored Bundle]],TRUE,FALSE)</f>
        <v>1</v>
      </c>
      <c r="AF364">
        <f>IF(Table16[[#This Row],[Refactored Resolving Time Avg (ns)]]=-1,0,ROUND(LOG10(Table16[[#This Row],[Refactored Resolving Time Sdev (ns)]]/Table16[[#This Row],[Control Resolving Time Sdev (ns)]]),0))</f>
        <v>0</v>
      </c>
      <c r="AG364" t="b">
        <f>IF(Table16[[#This Row],[Same Sdev OoM?]]=0,TRUE,FALSE)</f>
        <v>1</v>
      </c>
      <c r="AH3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4" s="5">
        <f>Table16[[#This Row],[Control Resolving Time Avg (ms)]]-Table16[[#This Row],[Refactored Resolving Time Avg (ms)]]</f>
        <v>73.026616900000022</v>
      </c>
      <c r="AJ364" s="6">
        <f>Table16[[#This Row],[Absolute Diff?]]/Table16[[#This Row],[Control Resolving Time Avg (ms)]]</f>
        <v>0.16679753959394644</v>
      </c>
    </row>
    <row r="365" spans="1:36" x14ac:dyDescent="0.2">
      <c r="A365" t="s">
        <v>79</v>
      </c>
      <c r="B365" s="3">
        <v>487102403</v>
      </c>
      <c r="C365" s="3">
        <v>415142385</v>
      </c>
      <c r="D365" s="3">
        <v>440128783</v>
      </c>
      <c r="E365" s="3">
        <v>409609158</v>
      </c>
      <c r="F365" s="3">
        <v>423178321</v>
      </c>
      <c r="G365" s="3">
        <v>422569913</v>
      </c>
      <c r="H365" s="3">
        <v>473978090</v>
      </c>
      <c r="I365" s="3">
        <v>450808987</v>
      </c>
      <c r="J365" s="3">
        <v>449279230</v>
      </c>
      <c r="K365" s="3">
        <v>398607429</v>
      </c>
      <c r="L365" s="3">
        <f>AVERAGE(Table16[[#This Row],[Control Resolving Time 1]:[Control Resolving Time 10]])</f>
        <v>437040469.89999998</v>
      </c>
      <c r="M365" s="3">
        <f>STDEV(Table16[[#This Row],[Control Resolving Time 1]:[Control Resolving Time 10]])</f>
        <v>28538745.068704303</v>
      </c>
      <c r="N365" s="3">
        <f>Table16[[#This Row],[Control Resolving Time Avg (ns)]]/1000000</f>
        <v>437.04046989999995</v>
      </c>
      <c r="O365" s="3">
        <f>Table16[[#This Row],[Control Resolving Time Sdev (ns)]]/1000000</f>
        <v>28.538745068704305</v>
      </c>
      <c r="P365" t="s">
        <v>79</v>
      </c>
      <c r="Q365" s="3">
        <v>457172604</v>
      </c>
      <c r="R365" s="3">
        <v>369898060</v>
      </c>
      <c r="S365" s="3">
        <v>373208605</v>
      </c>
      <c r="T365" s="3">
        <v>333663909</v>
      </c>
      <c r="U365" s="3">
        <v>317460904</v>
      </c>
      <c r="V365" s="3">
        <v>379540304</v>
      </c>
      <c r="W365" s="3">
        <v>348151610</v>
      </c>
      <c r="X365" s="3">
        <v>364935914</v>
      </c>
      <c r="Y365" s="3">
        <v>336228396</v>
      </c>
      <c r="Z365" s="3">
        <v>357187500</v>
      </c>
      <c r="AA365" s="3">
        <f>AVERAGE(Table16[[#This Row],[Refactored Resolving Time 1]:[Refactored Resolving Time 10]])</f>
        <v>363744780.60000002</v>
      </c>
      <c r="AB365" s="3">
        <f>STDEV(Table16[[#This Row],[Refactored Resolving Time 1]:[Refactored Resolving Time 10]])</f>
        <v>38293391.875810206</v>
      </c>
      <c r="AC365" s="3">
        <f>Table16[[#This Row],[Refactored Resolving Time Avg (ns)]]/1000000</f>
        <v>363.74478060000001</v>
      </c>
      <c r="AD365" s="3">
        <f>Table16[[#This Row],[Refactored Resolving Time Sdev (ns)]]/1000000</f>
        <v>38.293391875810208</v>
      </c>
      <c r="AE365" t="b">
        <f>IF(Table16[[#This Row],[Control Bundle]]=Table16[[#This Row],[Refactored Bundle]],TRUE,FALSE)</f>
        <v>1</v>
      </c>
      <c r="AF365">
        <f>IF(Table16[[#This Row],[Refactored Resolving Time Avg (ns)]]=-1,0,ROUND(LOG10(Table16[[#This Row],[Refactored Resolving Time Sdev (ns)]]/Table16[[#This Row],[Control Resolving Time Sdev (ns)]]),0))</f>
        <v>0</v>
      </c>
      <c r="AG365" t="b">
        <f>IF(Table16[[#This Row],[Same Sdev OoM?]]=0,TRUE,FALSE)</f>
        <v>1</v>
      </c>
      <c r="AH3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5" s="5">
        <f>Table16[[#This Row],[Control Resolving Time Avg (ms)]]-Table16[[#This Row],[Refactored Resolving Time Avg (ms)]]</f>
        <v>73.295689299999935</v>
      </c>
      <c r="AJ365" s="6">
        <f>Table16[[#This Row],[Absolute Diff?]]/Table16[[#This Row],[Control Resolving Time Avg (ms)]]</f>
        <v>0.16770915818567297</v>
      </c>
    </row>
    <row r="366" spans="1:36" x14ac:dyDescent="0.2">
      <c r="A366" t="s">
        <v>187</v>
      </c>
      <c r="B366" s="3">
        <v>486389570</v>
      </c>
      <c r="C366" s="3">
        <v>414458295</v>
      </c>
      <c r="D366" s="3">
        <v>439342200</v>
      </c>
      <c r="E366" s="3">
        <v>408858006</v>
      </c>
      <c r="F366" s="3">
        <v>422500998</v>
      </c>
      <c r="G366" s="3">
        <v>421796883</v>
      </c>
      <c r="H366" s="3">
        <v>473328639</v>
      </c>
      <c r="I366" s="3">
        <v>450171090</v>
      </c>
      <c r="J366" s="3">
        <v>448352638</v>
      </c>
      <c r="K366" s="3">
        <v>397867853</v>
      </c>
      <c r="L366" s="3">
        <f>AVERAGE(Table16[[#This Row],[Control Resolving Time 1]:[Control Resolving Time 10]])</f>
        <v>436306617.19999999</v>
      </c>
      <c r="M366" s="3">
        <f>STDEV(Table16[[#This Row],[Control Resolving Time 1]:[Control Resolving Time 10]])</f>
        <v>28548046.80307563</v>
      </c>
      <c r="N366" s="3">
        <f>Table16[[#This Row],[Control Resolving Time Avg (ns)]]/1000000</f>
        <v>436.30661720000001</v>
      </c>
      <c r="O366" s="3">
        <f>Table16[[#This Row],[Control Resolving Time Sdev (ns)]]/1000000</f>
        <v>28.548046803075628</v>
      </c>
      <c r="P366" t="s">
        <v>187</v>
      </c>
      <c r="Q366" s="3">
        <v>456521774</v>
      </c>
      <c r="R366" s="3">
        <v>368547289</v>
      </c>
      <c r="S366" s="3">
        <v>372663129</v>
      </c>
      <c r="T366" s="3">
        <v>333146533</v>
      </c>
      <c r="U366" s="3">
        <v>316687804</v>
      </c>
      <c r="V366" s="3">
        <v>378931495</v>
      </c>
      <c r="W366" s="3">
        <v>347291373</v>
      </c>
      <c r="X366" s="3">
        <v>364044351</v>
      </c>
      <c r="Y366" s="3">
        <v>335690621</v>
      </c>
      <c r="Z366" s="3">
        <v>356657749</v>
      </c>
      <c r="AA366" s="3">
        <f>AVERAGE(Table16[[#This Row],[Refactored Resolving Time 1]:[Refactored Resolving Time 10]])</f>
        <v>363018211.80000001</v>
      </c>
      <c r="AB366" s="3">
        <f>STDEV(Table16[[#This Row],[Refactored Resolving Time 1]:[Refactored Resolving Time 10]])</f>
        <v>38288679.580664501</v>
      </c>
      <c r="AC366" s="3">
        <f>Table16[[#This Row],[Refactored Resolving Time Avg (ns)]]/1000000</f>
        <v>363.01821180000002</v>
      </c>
      <c r="AD366" s="3">
        <f>Table16[[#This Row],[Refactored Resolving Time Sdev (ns)]]/1000000</f>
        <v>38.2886795806645</v>
      </c>
      <c r="AE366" t="b">
        <f>IF(Table16[[#This Row],[Control Bundle]]=Table16[[#This Row],[Refactored Bundle]],TRUE,FALSE)</f>
        <v>1</v>
      </c>
      <c r="AF366">
        <f>IF(Table16[[#This Row],[Refactored Resolving Time Avg (ns)]]=-1,0,ROUND(LOG10(Table16[[#This Row],[Refactored Resolving Time Sdev (ns)]]/Table16[[#This Row],[Control Resolving Time Sdev (ns)]]),0))</f>
        <v>0</v>
      </c>
      <c r="AG366" t="b">
        <f>IF(Table16[[#This Row],[Same Sdev OoM?]]=0,TRUE,FALSE)</f>
        <v>1</v>
      </c>
      <c r="AH3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6" s="3">
        <f>Table16[[#This Row],[Control Resolving Time Avg (ms)]]-Table16[[#This Row],[Refactored Resolving Time Avg (ms)]]</f>
        <v>73.288405399999988</v>
      </c>
      <c r="AJ366" s="4">
        <f>Table16[[#This Row],[Absolute Diff?]]/Table16[[#This Row],[Control Resolving Time Avg (ms)]]</f>
        <v>0.16797454476012469</v>
      </c>
    </row>
    <row r="367" spans="1:36" x14ac:dyDescent="0.2">
      <c r="A367" t="s">
        <v>52</v>
      </c>
      <c r="B367" s="3">
        <v>485783563</v>
      </c>
      <c r="C367" s="3">
        <v>413842980</v>
      </c>
      <c r="D367" s="3">
        <v>438714818</v>
      </c>
      <c r="E367" s="3">
        <v>408162137</v>
      </c>
      <c r="F367" s="3">
        <v>421887264</v>
      </c>
      <c r="G367" s="3">
        <v>421220510</v>
      </c>
      <c r="H367" s="3">
        <v>472903009</v>
      </c>
      <c r="I367" s="3">
        <v>449639660</v>
      </c>
      <c r="J367" s="3">
        <v>447646789</v>
      </c>
      <c r="K367" s="3">
        <v>397280671</v>
      </c>
      <c r="L367" s="3">
        <f>AVERAGE(Table16[[#This Row],[Control Resolving Time 1]:[Control Resolving Time 10]])</f>
        <v>435708140.10000002</v>
      </c>
      <c r="M367" s="3">
        <f>STDEV(Table16[[#This Row],[Control Resolving Time 1]:[Control Resolving Time 10]])</f>
        <v>28579539.852992777</v>
      </c>
      <c r="N367" s="3">
        <f>Table16[[#This Row],[Control Resolving Time Avg (ns)]]/1000000</f>
        <v>435.70814010000004</v>
      </c>
      <c r="O367" s="3">
        <f>Table16[[#This Row],[Control Resolving Time Sdev (ns)]]/1000000</f>
        <v>28.579539852992777</v>
      </c>
      <c r="P367" t="s">
        <v>52</v>
      </c>
      <c r="Q367" s="3">
        <v>455837296</v>
      </c>
      <c r="R367" s="3">
        <v>367841254</v>
      </c>
      <c r="S367" s="3">
        <v>372008772</v>
      </c>
      <c r="T367" s="3">
        <v>332742675</v>
      </c>
      <c r="U367" s="3">
        <v>315944385</v>
      </c>
      <c r="V367" s="3">
        <v>378409718</v>
      </c>
      <c r="W367" s="3">
        <v>346355531</v>
      </c>
      <c r="X367" s="3">
        <v>363432329</v>
      </c>
      <c r="Y367" s="3">
        <v>335095476</v>
      </c>
      <c r="Z367" s="3">
        <v>356248320</v>
      </c>
      <c r="AA367" s="3">
        <f>AVERAGE(Table16[[#This Row],[Refactored Resolving Time 1]:[Refactored Resolving Time 10]])</f>
        <v>362391575.60000002</v>
      </c>
      <c r="AB367" s="3">
        <f>STDEV(Table16[[#This Row],[Refactored Resolving Time 1]:[Refactored Resolving Time 10]])</f>
        <v>38280146.241586901</v>
      </c>
      <c r="AC367" s="3">
        <f>Table16[[#This Row],[Refactored Resolving Time Avg (ns)]]/1000000</f>
        <v>362.39157560000001</v>
      </c>
      <c r="AD367" s="3">
        <f>Table16[[#This Row],[Refactored Resolving Time Sdev (ns)]]/1000000</f>
        <v>38.280146241586898</v>
      </c>
      <c r="AE367" t="b">
        <f>IF(Table16[[#This Row],[Control Bundle]]=Table16[[#This Row],[Refactored Bundle]],TRUE,FALSE)</f>
        <v>1</v>
      </c>
      <c r="AF367">
        <f>IF(Table16[[#This Row],[Refactored Resolving Time Avg (ns)]]=-1,0,ROUND(LOG10(Table16[[#This Row],[Refactored Resolving Time Sdev (ns)]]/Table16[[#This Row],[Control Resolving Time Sdev (ns)]]),0))</f>
        <v>0</v>
      </c>
      <c r="AG367" t="b">
        <f>IF(Table16[[#This Row],[Same Sdev OoM?]]=0,TRUE,FALSE)</f>
        <v>1</v>
      </c>
      <c r="AH3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7" s="3">
        <f>Table16[[#This Row],[Control Resolving Time Avg (ms)]]-Table16[[#This Row],[Refactored Resolving Time Avg (ms)]]</f>
        <v>73.316564500000027</v>
      </c>
      <c r="AJ367" s="4">
        <f>Table16[[#This Row],[Absolute Diff?]]/Table16[[#This Row],[Control Resolving Time Avg (ms)]]</f>
        <v>0.16826989847647333</v>
      </c>
    </row>
    <row r="368" spans="1:36" x14ac:dyDescent="0.2">
      <c r="A368" t="s">
        <v>29</v>
      </c>
      <c r="B368" s="3">
        <v>485043021</v>
      </c>
      <c r="C368" s="3">
        <v>413154825</v>
      </c>
      <c r="D368" s="3">
        <v>437688230</v>
      </c>
      <c r="E368" s="3">
        <v>407352726</v>
      </c>
      <c r="F368" s="3">
        <v>421166860</v>
      </c>
      <c r="G368" s="3">
        <v>420354202</v>
      </c>
      <c r="H368" s="3">
        <v>472420242</v>
      </c>
      <c r="I368" s="3">
        <v>448977265</v>
      </c>
      <c r="J368" s="3">
        <v>446516489</v>
      </c>
      <c r="K368" s="3">
        <v>396528480</v>
      </c>
      <c r="L368" s="3">
        <f>AVERAGE(Table16[[#This Row],[Control Resolving Time 1]:[Control Resolving Time 10]])</f>
        <v>434920234</v>
      </c>
      <c r="M368" s="3">
        <f>STDEV(Table16[[#This Row],[Control Resolving Time 1]:[Control Resolving Time 10]])</f>
        <v>28610859.078981798</v>
      </c>
      <c r="N368" s="3">
        <f>Table16[[#This Row],[Control Resolving Time Avg (ns)]]/1000000</f>
        <v>434.92023399999999</v>
      </c>
      <c r="O368" s="3">
        <f>Table16[[#This Row],[Control Resolving Time Sdev (ns)]]/1000000</f>
        <v>28.610859078981797</v>
      </c>
      <c r="P368" t="s">
        <v>29</v>
      </c>
      <c r="Q368" s="3">
        <v>455035048</v>
      </c>
      <c r="R368" s="3">
        <v>367277336</v>
      </c>
      <c r="S368" s="3">
        <v>371305390</v>
      </c>
      <c r="T368" s="3">
        <v>331833600</v>
      </c>
      <c r="U368" s="3">
        <v>315148115</v>
      </c>
      <c r="V368" s="3">
        <v>377779733</v>
      </c>
      <c r="W368" s="3">
        <v>345536006</v>
      </c>
      <c r="X368" s="3">
        <v>362496285</v>
      </c>
      <c r="Y368" s="3">
        <v>334367457</v>
      </c>
      <c r="Z368" s="3">
        <v>355822799</v>
      </c>
      <c r="AA368" s="3">
        <f>AVERAGE(Table16[[#This Row],[Refactored Resolving Time 1]:[Refactored Resolving Time 10]])</f>
        <v>361660176.89999998</v>
      </c>
      <c r="AB368" s="3">
        <f>STDEV(Table16[[#This Row],[Refactored Resolving Time 1]:[Refactored Resolving Time 10]])</f>
        <v>38291196.188502349</v>
      </c>
      <c r="AC368" s="3">
        <f>Table16[[#This Row],[Refactored Resolving Time Avg (ns)]]/1000000</f>
        <v>361.66017689999995</v>
      </c>
      <c r="AD368" s="3">
        <f>Table16[[#This Row],[Refactored Resolving Time Sdev (ns)]]/1000000</f>
        <v>38.291196188502347</v>
      </c>
      <c r="AE368" t="b">
        <f>IF(Table16[[#This Row],[Control Bundle]]=Table16[[#This Row],[Refactored Bundle]],TRUE,FALSE)</f>
        <v>1</v>
      </c>
      <c r="AF368">
        <f>IF(Table16[[#This Row],[Refactored Resolving Time Avg (ns)]]=-1,0,ROUND(LOG10(Table16[[#This Row],[Refactored Resolving Time Sdev (ns)]]/Table16[[#This Row],[Control Resolving Time Sdev (ns)]]),0))</f>
        <v>0</v>
      </c>
      <c r="AG368" t="b">
        <f>IF(Table16[[#This Row],[Same Sdev OoM?]]=0,TRUE,FALSE)</f>
        <v>1</v>
      </c>
      <c r="AH3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8" s="5">
        <f>Table16[[#This Row],[Control Resolving Time Avg (ms)]]-Table16[[#This Row],[Refactored Resolving Time Avg (ms)]]</f>
        <v>73.26005710000004</v>
      </c>
      <c r="AJ368" s="6">
        <f>Table16[[#This Row],[Absolute Diff?]]/Table16[[#This Row],[Control Resolving Time Avg (ms)]]</f>
        <v>0.16844481211237469</v>
      </c>
    </row>
    <row r="369" spans="1:36" x14ac:dyDescent="0.2">
      <c r="A369" t="s">
        <v>217</v>
      </c>
      <c r="B369" s="3">
        <v>484477617</v>
      </c>
      <c r="C369" s="3">
        <v>412618145</v>
      </c>
      <c r="D369" s="3">
        <v>436808766</v>
      </c>
      <c r="E369" s="3">
        <v>406741125</v>
      </c>
      <c r="F369" s="3">
        <v>420553179</v>
      </c>
      <c r="G369" s="3">
        <v>419410336</v>
      </c>
      <c r="H369" s="3">
        <v>471956583</v>
      </c>
      <c r="I369" s="3">
        <v>448473951</v>
      </c>
      <c r="J369" s="3">
        <v>445737144</v>
      </c>
      <c r="K369" s="3">
        <v>395694476</v>
      </c>
      <c r="L369" s="3">
        <f>AVERAGE(Table16[[#This Row],[Control Resolving Time 1]:[Control Resolving Time 10]])</f>
        <v>434247132.19999999</v>
      </c>
      <c r="M369" s="3">
        <f>STDEV(Table16[[#This Row],[Control Resolving Time 1]:[Control Resolving Time 10]])</f>
        <v>28683027.676314216</v>
      </c>
      <c r="N369" s="3">
        <f>Table16[[#This Row],[Control Resolving Time Avg (ns)]]/1000000</f>
        <v>434.24713220000001</v>
      </c>
      <c r="O369" s="3">
        <f>Table16[[#This Row],[Control Resolving Time Sdev (ns)]]/1000000</f>
        <v>28.683027676314214</v>
      </c>
      <c r="P369" t="s">
        <v>217</v>
      </c>
      <c r="Q369" s="3">
        <v>454408622</v>
      </c>
      <c r="R369" s="3">
        <v>366799093</v>
      </c>
      <c r="S369" s="3">
        <v>370766613</v>
      </c>
      <c r="T369" s="3">
        <v>331069326</v>
      </c>
      <c r="U369" s="3">
        <v>314283867</v>
      </c>
      <c r="V369" s="3">
        <v>376752968</v>
      </c>
      <c r="W369" s="3">
        <v>344845151</v>
      </c>
      <c r="X369" s="3">
        <v>361658405</v>
      </c>
      <c r="Y369" s="3">
        <v>333791323</v>
      </c>
      <c r="Z369" s="3">
        <v>355438926</v>
      </c>
      <c r="AA369" s="3">
        <f>AVERAGE(Table16[[#This Row],[Refactored Resolving Time 1]:[Refactored Resolving Time 10]])</f>
        <v>360981429.39999998</v>
      </c>
      <c r="AB369" s="3">
        <f>STDEV(Table16[[#This Row],[Refactored Resolving Time 1]:[Refactored Resolving Time 10]])</f>
        <v>38316274.530745402</v>
      </c>
      <c r="AC369" s="3">
        <f>Table16[[#This Row],[Refactored Resolving Time Avg (ns)]]/1000000</f>
        <v>360.98142939999997</v>
      </c>
      <c r="AD369" s="3">
        <f>Table16[[#This Row],[Refactored Resolving Time Sdev (ns)]]/1000000</f>
        <v>38.316274530745403</v>
      </c>
      <c r="AE369" t="b">
        <f>IF(Table16[[#This Row],[Control Bundle]]=Table16[[#This Row],[Refactored Bundle]],TRUE,FALSE)</f>
        <v>1</v>
      </c>
      <c r="AF369">
        <f>IF(Table16[[#This Row],[Refactored Resolving Time Avg (ns)]]=-1,0,ROUND(LOG10(Table16[[#This Row],[Refactored Resolving Time Sdev (ns)]]/Table16[[#This Row],[Control Resolving Time Sdev (ns)]]),0))</f>
        <v>0</v>
      </c>
      <c r="AG369" t="b">
        <f>IF(Table16[[#This Row],[Same Sdev OoM?]]=0,TRUE,FALSE)</f>
        <v>1</v>
      </c>
      <c r="AH3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69" s="5">
        <f>Table16[[#This Row],[Control Resolving Time Avg (ms)]]-Table16[[#This Row],[Refactored Resolving Time Avg (ms)]]</f>
        <v>73.265702800000042</v>
      </c>
      <c r="AJ369" s="6">
        <f>Table16[[#This Row],[Absolute Diff?]]/Table16[[#This Row],[Control Resolving Time Avg (ms)]]</f>
        <v>0.16871890996451361</v>
      </c>
    </row>
    <row r="370" spans="1:36" x14ac:dyDescent="0.2">
      <c r="A370" t="s">
        <v>283</v>
      </c>
      <c r="B370" s="3">
        <v>483728641</v>
      </c>
      <c r="C370" s="3">
        <v>412074241</v>
      </c>
      <c r="D370" s="3">
        <v>436216846</v>
      </c>
      <c r="E370" s="3">
        <v>405854582</v>
      </c>
      <c r="F370" s="3">
        <v>420000644</v>
      </c>
      <c r="G370" s="3">
        <v>418274092</v>
      </c>
      <c r="H370" s="3">
        <v>471412999</v>
      </c>
      <c r="I370" s="3">
        <v>446462389</v>
      </c>
      <c r="J370" s="3">
        <v>445059774</v>
      </c>
      <c r="K370" s="3">
        <v>394858301</v>
      </c>
      <c r="L370" s="3">
        <f>AVERAGE(Table16[[#This Row],[Control Resolving Time 1]:[Control Resolving Time 10]])</f>
        <v>433394250.89999998</v>
      </c>
      <c r="M370" s="3">
        <f>STDEV(Table16[[#This Row],[Control Resolving Time 1]:[Control Resolving Time 10]])</f>
        <v>28674044.148424339</v>
      </c>
      <c r="N370" s="3">
        <f>Table16[[#This Row],[Control Resolving Time Avg (ns)]]/1000000</f>
        <v>433.39425089999997</v>
      </c>
      <c r="O370" s="3">
        <f>Table16[[#This Row],[Control Resolving Time Sdev (ns)]]/1000000</f>
        <v>28.67404414842434</v>
      </c>
      <c r="P370" t="s">
        <v>283</v>
      </c>
      <c r="Q370" s="3">
        <v>453883993</v>
      </c>
      <c r="R370" s="3">
        <v>366280542</v>
      </c>
      <c r="S370" s="3">
        <v>369845893</v>
      </c>
      <c r="T370" s="3">
        <v>330438667</v>
      </c>
      <c r="U370" s="3">
        <v>313766649</v>
      </c>
      <c r="V370" s="3">
        <v>376041478</v>
      </c>
      <c r="W370" s="3">
        <v>341544712</v>
      </c>
      <c r="X370" s="3">
        <v>361071485</v>
      </c>
      <c r="Y370" s="3">
        <v>332967287</v>
      </c>
      <c r="Z370" s="3">
        <v>355101927</v>
      </c>
      <c r="AA370" s="3">
        <f>AVERAGE(Table16[[#This Row],[Refactored Resolving Time 1]:[Refactored Resolving Time 10]])</f>
        <v>360094263.30000001</v>
      </c>
      <c r="AB370" s="3">
        <f>STDEV(Table16[[#This Row],[Refactored Resolving Time 1]:[Refactored Resolving Time 10]])</f>
        <v>38464602.340738326</v>
      </c>
      <c r="AC370" s="3">
        <f>Table16[[#This Row],[Refactored Resolving Time Avg (ns)]]/1000000</f>
        <v>360.09426330000002</v>
      </c>
      <c r="AD370" s="3">
        <f>Table16[[#This Row],[Refactored Resolving Time Sdev (ns)]]/1000000</f>
        <v>38.464602340738324</v>
      </c>
      <c r="AE370" t="b">
        <f>IF(Table16[[#This Row],[Control Bundle]]=Table16[[#This Row],[Refactored Bundle]],TRUE,FALSE)</f>
        <v>1</v>
      </c>
      <c r="AF370">
        <f>IF(Table16[[#This Row],[Refactored Resolving Time Avg (ns)]]=-1,0,ROUND(LOG10(Table16[[#This Row],[Refactored Resolving Time Sdev (ns)]]/Table16[[#This Row],[Control Resolving Time Sdev (ns)]]),0))</f>
        <v>0</v>
      </c>
      <c r="AG370" t="b">
        <f>IF(Table16[[#This Row],[Same Sdev OoM?]]=0,TRUE,FALSE)</f>
        <v>1</v>
      </c>
      <c r="AH3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70" s="5">
        <f>Table16[[#This Row],[Control Resolving Time Avg (ms)]]-Table16[[#This Row],[Refactored Resolving Time Avg (ms)]]</f>
        <v>73.299987599999952</v>
      </c>
      <c r="AJ370" s="6">
        <f>Table16[[#This Row],[Absolute Diff?]]/Table16[[#This Row],[Control Resolving Time Avg (ms)]]</f>
        <v>0.16913004140637056</v>
      </c>
    </row>
    <row r="371" spans="1:36" x14ac:dyDescent="0.2">
      <c r="A371" t="s">
        <v>155</v>
      </c>
      <c r="B371" s="3">
        <v>483070868</v>
      </c>
      <c r="C371" s="3">
        <v>411441704</v>
      </c>
      <c r="D371" s="3">
        <v>435483778</v>
      </c>
      <c r="E371" s="3">
        <v>404870484</v>
      </c>
      <c r="F371" s="3">
        <v>418008690</v>
      </c>
      <c r="G371" s="3">
        <v>417495404</v>
      </c>
      <c r="H371" s="3">
        <v>470810339</v>
      </c>
      <c r="I371" s="3">
        <v>445533882</v>
      </c>
      <c r="J371" s="3">
        <v>444291914</v>
      </c>
      <c r="K371" s="3">
        <v>394278007</v>
      </c>
      <c r="L371" s="3">
        <f>AVERAGE(Table16[[#This Row],[Control Resolving Time 1]:[Control Resolving Time 10]])</f>
        <v>432528507</v>
      </c>
      <c r="M371" s="3">
        <f>STDEV(Table16[[#This Row],[Control Resolving Time 1]:[Control Resolving Time 10]])</f>
        <v>28763054.206073489</v>
      </c>
      <c r="N371" s="3">
        <f>Table16[[#This Row],[Control Resolving Time Avg (ns)]]/1000000</f>
        <v>432.52850699999999</v>
      </c>
      <c r="O371" s="3">
        <f>Table16[[#This Row],[Control Resolving Time Sdev (ns)]]/1000000</f>
        <v>28.763054206073488</v>
      </c>
      <c r="P371" t="s">
        <v>155</v>
      </c>
      <c r="Q371" s="3">
        <v>452916378</v>
      </c>
      <c r="R371" s="3">
        <v>365796835</v>
      </c>
      <c r="S371" s="3">
        <v>369044701</v>
      </c>
      <c r="T371" s="3">
        <v>329849124</v>
      </c>
      <c r="U371" s="3">
        <v>313341943</v>
      </c>
      <c r="V371" s="3">
        <v>375337898</v>
      </c>
      <c r="W371" s="3">
        <v>340919582</v>
      </c>
      <c r="X371" s="3">
        <v>360373380</v>
      </c>
      <c r="Y371" s="3">
        <v>332272115</v>
      </c>
      <c r="Z371" s="3">
        <v>354579826</v>
      </c>
      <c r="AA371" s="3">
        <f>AVERAGE(Table16[[#This Row],[Refactored Resolving Time 1]:[Refactored Resolving Time 10]])</f>
        <v>359443178.19999999</v>
      </c>
      <c r="AB371" s="3">
        <f>STDEV(Table16[[#This Row],[Refactored Resolving Time 1]:[Refactored Resolving Time 10]])</f>
        <v>38339824.212415092</v>
      </c>
      <c r="AC371" s="3">
        <f>Table16[[#This Row],[Refactored Resolving Time Avg (ns)]]/1000000</f>
        <v>359.44317819999998</v>
      </c>
      <c r="AD371" s="3">
        <f>Table16[[#This Row],[Refactored Resolving Time Sdev (ns)]]/1000000</f>
        <v>38.339824212415088</v>
      </c>
      <c r="AE371" t="b">
        <f>IF(Table16[[#This Row],[Control Bundle]]=Table16[[#This Row],[Refactored Bundle]],TRUE,FALSE)</f>
        <v>1</v>
      </c>
      <c r="AF371">
        <f>IF(Table16[[#This Row],[Refactored Resolving Time Avg (ns)]]=-1,0,ROUND(LOG10(Table16[[#This Row],[Refactored Resolving Time Sdev (ns)]]/Table16[[#This Row],[Control Resolving Time Sdev (ns)]]),0))</f>
        <v>0</v>
      </c>
      <c r="AG371" t="b">
        <f>IF(Table16[[#This Row],[Same Sdev OoM?]]=0,TRUE,FALSE)</f>
        <v>1</v>
      </c>
      <c r="AH3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71" s="3">
        <f>Table16[[#This Row],[Control Resolving Time Avg (ms)]]-Table16[[#This Row],[Refactored Resolving Time Avg (ms)]]</f>
        <v>73.085328800000013</v>
      </c>
      <c r="AJ371" s="4">
        <f>Table16[[#This Row],[Absolute Diff?]]/Table16[[#This Row],[Control Resolving Time Avg (ms)]]</f>
        <v>0.16897228186626786</v>
      </c>
    </row>
    <row r="372" spans="1:36" x14ac:dyDescent="0.2">
      <c r="A372" t="s">
        <v>104</v>
      </c>
      <c r="B372" s="3">
        <v>482348874</v>
      </c>
      <c r="C372" s="3">
        <v>410648055</v>
      </c>
      <c r="D372" s="3">
        <v>434677552</v>
      </c>
      <c r="E372" s="3">
        <v>403852243</v>
      </c>
      <c r="F372" s="3">
        <v>415867029</v>
      </c>
      <c r="G372" s="3">
        <v>415498934</v>
      </c>
      <c r="H372" s="3">
        <v>470034084</v>
      </c>
      <c r="I372" s="3">
        <v>444743901</v>
      </c>
      <c r="J372" s="3">
        <v>443220852</v>
      </c>
      <c r="K372" s="3">
        <v>393602485</v>
      </c>
      <c r="L372" s="3">
        <f>AVERAGE(Table16[[#This Row],[Control Resolving Time 1]:[Control Resolving Time 10]])</f>
        <v>431449400.89999998</v>
      </c>
      <c r="M372" s="3">
        <f>STDEV(Table16[[#This Row],[Control Resolving Time 1]:[Control Resolving Time 10]])</f>
        <v>28923619.245113365</v>
      </c>
      <c r="N372" s="3">
        <f>Table16[[#This Row],[Control Resolving Time Avg (ns)]]/1000000</f>
        <v>431.4494009</v>
      </c>
      <c r="O372" s="3">
        <f>Table16[[#This Row],[Control Resolving Time Sdev (ns)]]/1000000</f>
        <v>28.923619245113365</v>
      </c>
      <c r="P372" t="s">
        <v>104</v>
      </c>
      <c r="Q372" s="3">
        <v>451821340</v>
      </c>
      <c r="R372" s="3">
        <v>365024272</v>
      </c>
      <c r="S372" s="3">
        <v>368052779</v>
      </c>
      <c r="T372" s="3">
        <v>328887874</v>
      </c>
      <c r="U372" s="3">
        <v>312923506</v>
      </c>
      <c r="V372" s="3">
        <v>373992277</v>
      </c>
      <c r="W372" s="3">
        <v>340051808</v>
      </c>
      <c r="X372" s="3">
        <v>359594548</v>
      </c>
      <c r="Y372" s="3">
        <v>331489955</v>
      </c>
      <c r="Z372" s="3">
        <v>353803230</v>
      </c>
      <c r="AA372" s="3">
        <f>AVERAGE(Table16[[#This Row],[Refactored Resolving Time 1]:[Refactored Resolving Time 10]])</f>
        <v>358564158.89999998</v>
      </c>
      <c r="AB372" s="3">
        <f>STDEV(Table16[[#This Row],[Refactored Resolving Time 1]:[Refactored Resolving Time 10]])</f>
        <v>38195250.589639939</v>
      </c>
      <c r="AC372" s="3">
        <f>Table16[[#This Row],[Refactored Resolving Time Avg (ns)]]/1000000</f>
        <v>358.5641589</v>
      </c>
      <c r="AD372" s="3">
        <f>Table16[[#This Row],[Refactored Resolving Time Sdev (ns)]]/1000000</f>
        <v>38.19525058963994</v>
      </c>
      <c r="AE372" t="b">
        <f>IF(Table16[[#This Row],[Control Bundle]]=Table16[[#This Row],[Refactored Bundle]],TRUE,FALSE)</f>
        <v>1</v>
      </c>
      <c r="AF372">
        <f>IF(Table16[[#This Row],[Refactored Resolving Time Avg (ns)]]=-1,0,ROUND(LOG10(Table16[[#This Row],[Refactored Resolving Time Sdev (ns)]]/Table16[[#This Row],[Control Resolving Time Sdev (ns)]]),0))</f>
        <v>0</v>
      </c>
      <c r="AG372" t="b">
        <f>IF(Table16[[#This Row],[Same Sdev OoM?]]=0,TRUE,FALSE)</f>
        <v>1</v>
      </c>
      <c r="AH3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FASTER</v>
      </c>
      <c r="AI372" s="5">
        <f>Table16[[#This Row],[Control Resolving Time Avg (ms)]]-Table16[[#This Row],[Refactored Resolving Time Avg (ms)]]</f>
        <v>72.885242000000005</v>
      </c>
      <c r="AJ372" s="6">
        <f>Table16[[#This Row],[Absolute Diff?]]/Table16[[#This Row],[Control Resolving Time Avg (ms)]]</f>
        <v>0.16893114661409189</v>
      </c>
    </row>
    <row r="374" spans="1:36" x14ac:dyDescent="0.2">
      <c r="AI374" s="7" t="s">
        <v>743</v>
      </c>
      <c r="AJ374" s="8">
        <f>AVERAGEIF(Table16[Relative Diff?],"&lt;&gt;0")</f>
        <v>0.13485989581634139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bundles-info</vt:lpstr>
      <vt:lpstr>resolved-bundles-info</vt:lpstr>
      <vt:lpstr>wirings-info</vt:lpstr>
      <vt:lpstr>classpathsize-info</vt:lpstr>
      <vt:lpstr>classpathsize-dependencies-info</vt:lpstr>
      <vt:lpstr>performance-info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Lina Maria Ochoa Venegas</cp:lastModifiedBy>
  <dcterms:created xsi:type="dcterms:W3CDTF">2018-01-17T12:18:48Z</dcterms:created>
  <dcterms:modified xsi:type="dcterms:W3CDTF">2018-01-30T23:32:49Z</dcterms:modified>
</cp:coreProperties>
</file>