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choa/Documents/cwi/crossminer/papers/MSR2018/public-artifacts/MSR2018-Artifacts/test-results/neededPackages/"/>
    </mc:Choice>
  </mc:AlternateContent>
  <bookViews>
    <workbookView xWindow="0" yWindow="1140" windowWidth="28800" windowHeight="15800" tabRatio="500" activeTab="5" xr2:uid="{00000000-000D-0000-FFFF-FFFF00000000}"/>
  </bookViews>
  <sheets>
    <sheet name="bundles-info" sheetId="1" r:id="rId1"/>
    <sheet name="resolved-bundles-info" sheetId="2" r:id="rId2"/>
    <sheet name="wirings-info" sheetId="6" r:id="rId3"/>
    <sheet name="classpathsize-info" sheetId="3" r:id="rId4"/>
    <sheet name="classpathsize-dependencies-info" sheetId="4" r:id="rId5"/>
    <sheet name="performance-info" sheetId="5" r:id="rId6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74" i="5" l="1"/>
  <c r="H317" i="4"/>
  <c r="L2" i="5" l="1"/>
  <c r="N2" i="5"/>
  <c r="AA2" i="5"/>
  <c r="AC2" i="5"/>
  <c r="AI2" i="5"/>
  <c r="AJ2" i="5"/>
  <c r="L3" i="5"/>
  <c r="N3" i="5"/>
  <c r="AA3" i="5"/>
  <c r="AC3" i="5"/>
  <c r="AI3" i="5"/>
  <c r="AJ3" i="5"/>
  <c r="L4" i="5"/>
  <c r="N4" i="5"/>
  <c r="AA4" i="5"/>
  <c r="AC4" i="5"/>
  <c r="AI4" i="5"/>
  <c r="AJ4" i="5"/>
  <c r="L5" i="5"/>
  <c r="N5" i="5"/>
  <c r="AA5" i="5"/>
  <c r="AC5" i="5"/>
  <c r="AI5" i="5"/>
  <c r="AJ5" i="5"/>
  <c r="L6" i="5"/>
  <c r="N6" i="5"/>
  <c r="AA6" i="5"/>
  <c r="AC6" i="5"/>
  <c r="AI6" i="5"/>
  <c r="AJ6" i="5"/>
  <c r="L7" i="5"/>
  <c r="N7" i="5"/>
  <c r="AA7" i="5"/>
  <c r="AC7" i="5"/>
  <c r="AI7" i="5"/>
  <c r="AJ7" i="5"/>
  <c r="L8" i="5"/>
  <c r="N8" i="5"/>
  <c r="AA8" i="5"/>
  <c r="AC8" i="5"/>
  <c r="AI8" i="5"/>
  <c r="AJ8" i="5"/>
  <c r="L9" i="5"/>
  <c r="N9" i="5"/>
  <c r="AA9" i="5"/>
  <c r="AC9" i="5"/>
  <c r="AI9" i="5"/>
  <c r="AJ9" i="5"/>
  <c r="L10" i="5"/>
  <c r="N10" i="5"/>
  <c r="AA10" i="5"/>
  <c r="AC10" i="5"/>
  <c r="AI10" i="5"/>
  <c r="AJ10" i="5"/>
  <c r="L11" i="5"/>
  <c r="N11" i="5"/>
  <c r="AA11" i="5"/>
  <c r="AC11" i="5"/>
  <c r="AI11" i="5"/>
  <c r="AJ11" i="5"/>
  <c r="L12" i="5"/>
  <c r="N12" i="5"/>
  <c r="AA12" i="5"/>
  <c r="AC12" i="5"/>
  <c r="AI12" i="5"/>
  <c r="AJ12" i="5"/>
  <c r="L13" i="5"/>
  <c r="N13" i="5"/>
  <c r="AA13" i="5"/>
  <c r="AC13" i="5"/>
  <c r="AI13" i="5"/>
  <c r="AJ13" i="5"/>
  <c r="L14" i="5"/>
  <c r="N14" i="5"/>
  <c r="AA14" i="5"/>
  <c r="AC14" i="5"/>
  <c r="AI14" i="5"/>
  <c r="AJ14" i="5"/>
  <c r="L15" i="5"/>
  <c r="N15" i="5"/>
  <c r="AA15" i="5"/>
  <c r="AC15" i="5"/>
  <c r="AI15" i="5"/>
  <c r="AJ15" i="5"/>
  <c r="L16" i="5"/>
  <c r="N16" i="5"/>
  <c r="AA16" i="5"/>
  <c r="AC16" i="5"/>
  <c r="AI16" i="5"/>
  <c r="AJ16" i="5"/>
  <c r="L17" i="5"/>
  <c r="N17" i="5"/>
  <c r="AA17" i="5"/>
  <c r="AC17" i="5"/>
  <c r="AI17" i="5"/>
  <c r="AJ17" i="5"/>
  <c r="L18" i="5"/>
  <c r="N18" i="5"/>
  <c r="AA18" i="5"/>
  <c r="AC18" i="5"/>
  <c r="AI18" i="5"/>
  <c r="AJ18" i="5"/>
  <c r="L19" i="5"/>
  <c r="N19" i="5"/>
  <c r="AA19" i="5"/>
  <c r="AC19" i="5"/>
  <c r="AI19" i="5"/>
  <c r="AJ19" i="5"/>
  <c r="L20" i="5"/>
  <c r="N20" i="5"/>
  <c r="AA20" i="5"/>
  <c r="AC20" i="5"/>
  <c r="AI20" i="5"/>
  <c r="AJ20" i="5"/>
  <c r="L21" i="5"/>
  <c r="N21" i="5"/>
  <c r="AA21" i="5"/>
  <c r="AC21" i="5"/>
  <c r="AI21" i="5"/>
  <c r="AJ21" i="5"/>
  <c r="L22" i="5"/>
  <c r="N22" i="5"/>
  <c r="AA22" i="5"/>
  <c r="AC22" i="5"/>
  <c r="AI22" i="5"/>
  <c r="AJ22" i="5"/>
  <c r="L23" i="5"/>
  <c r="N23" i="5"/>
  <c r="AA23" i="5"/>
  <c r="AC23" i="5"/>
  <c r="AI23" i="5"/>
  <c r="AJ23" i="5"/>
  <c r="L24" i="5"/>
  <c r="N24" i="5"/>
  <c r="AA24" i="5"/>
  <c r="AC24" i="5"/>
  <c r="AI24" i="5"/>
  <c r="AJ24" i="5"/>
  <c r="L25" i="5"/>
  <c r="N25" i="5"/>
  <c r="AA25" i="5"/>
  <c r="AC25" i="5"/>
  <c r="AI25" i="5"/>
  <c r="AJ25" i="5"/>
  <c r="L26" i="5"/>
  <c r="N26" i="5"/>
  <c r="AA26" i="5"/>
  <c r="AC26" i="5"/>
  <c r="AI26" i="5"/>
  <c r="AJ26" i="5"/>
  <c r="L27" i="5"/>
  <c r="N27" i="5"/>
  <c r="AA27" i="5"/>
  <c r="AC27" i="5"/>
  <c r="AI27" i="5"/>
  <c r="AJ27" i="5"/>
  <c r="L28" i="5"/>
  <c r="N28" i="5"/>
  <c r="AA28" i="5"/>
  <c r="AC28" i="5"/>
  <c r="AI28" i="5"/>
  <c r="AJ28" i="5"/>
  <c r="L29" i="5"/>
  <c r="N29" i="5"/>
  <c r="AA29" i="5"/>
  <c r="AC29" i="5"/>
  <c r="AI29" i="5"/>
  <c r="AJ29" i="5"/>
  <c r="L30" i="5"/>
  <c r="N30" i="5"/>
  <c r="AA30" i="5"/>
  <c r="AC30" i="5"/>
  <c r="AI30" i="5"/>
  <c r="AJ30" i="5"/>
  <c r="L31" i="5"/>
  <c r="N31" i="5"/>
  <c r="AA31" i="5"/>
  <c r="AC31" i="5"/>
  <c r="AI31" i="5"/>
  <c r="AJ31" i="5"/>
  <c r="L32" i="5"/>
  <c r="N32" i="5"/>
  <c r="AA32" i="5"/>
  <c r="AC32" i="5"/>
  <c r="AI32" i="5"/>
  <c r="AJ32" i="5"/>
  <c r="L33" i="5"/>
  <c r="N33" i="5"/>
  <c r="AA33" i="5"/>
  <c r="AC33" i="5"/>
  <c r="AI33" i="5"/>
  <c r="AJ33" i="5"/>
  <c r="L34" i="5"/>
  <c r="N34" i="5"/>
  <c r="AA34" i="5"/>
  <c r="AC34" i="5"/>
  <c r="AI34" i="5"/>
  <c r="AJ34" i="5"/>
  <c r="L35" i="5"/>
  <c r="N35" i="5"/>
  <c r="AA35" i="5"/>
  <c r="AC35" i="5"/>
  <c r="AI35" i="5"/>
  <c r="AJ35" i="5"/>
  <c r="L36" i="5"/>
  <c r="N36" i="5"/>
  <c r="AA36" i="5"/>
  <c r="AC36" i="5"/>
  <c r="AI36" i="5"/>
  <c r="AJ36" i="5"/>
  <c r="L37" i="5"/>
  <c r="N37" i="5"/>
  <c r="AA37" i="5"/>
  <c r="AC37" i="5"/>
  <c r="AI37" i="5"/>
  <c r="AJ37" i="5"/>
  <c r="L38" i="5"/>
  <c r="N38" i="5"/>
  <c r="AA38" i="5"/>
  <c r="AC38" i="5"/>
  <c r="AI38" i="5"/>
  <c r="AJ38" i="5"/>
  <c r="L39" i="5"/>
  <c r="N39" i="5"/>
  <c r="AA39" i="5"/>
  <c r="AC39" i="5"/>
  <c r="AI39" i="5"/>
  <c r="AJ39" i="5"/>
  <c r="L40" i="5"/>
  <c r="N40" i="5"/>
  <c r="AA40" i="5"/>
  <c r="AC40" i="5"/>
  <c r="AI40" i="5"/>
  <c r="AJ40" i="5"/>
  <c r="L41" i="5"/>
  <c r="N41" i="5"/>
  <c r="AA41" i="5"/>
  <c r="AC41" i="5"/>
  <c r="AI41" i="5"/>
  <c r="AJ41" i="5"/>
  <c r="L42" i="5"/>
  <c r="N42" i="5"/>
  <c r="AA42" i="5"/>
  <c r="AC42" i="5"/>
  <c r="AI42" i="5"/>
  <c r="AJ42" i="5"/>
  <c r="L43" i="5"/>
  <c r="N43" i="5"/>
  <c r="AA43" i="5"/>
  <c r="AC43" i="5"/>
  <c r="AI43" i="5"/>
  <c r="AJ43" i="5"/>
  <c r="L44" i="5"/>
  <c r="N44" i="5"/>
  <c r="AA44" i="5"/>
  <c r="AC44" i="5"/>
  <c r="AI44" i="5"/>
  <c r="AJ44" i="5"/>
  <c r="L45" i="5"/>
  <c r="N45" i="5"/>
  <c r="AA45" i="5"/>
  <c r="AC45" i="5"/>
  <c r="AI45" i="5"/>
  <c r="AJ45" i="5"/>
  <c r="L46" i="5"/>
  <c r="N46" i="5"/>
  <c r="AA46" i="5"/>
  <c r="AC46" i="5"/>
  <c r="AI46" i="5"/>
  <c r="AJ46" i="5"/>
  <c r="L47" i="5"/>
  <c r="N47" i="5"/>
  <c r="AA47" i="5"/>
  <c r="AC47" i="5"/>
  <c r="AI47" i="5"/>
  <c r="AJ47" i="5"/>
  <c r="L48" i="5"/>
  <c r="N48" i="5"/>
  <c r="AA48" i="5"/>
  <c r="AC48" i="5"/>
  <c r="AI48" i="5"/>
  <c r="AJ48" i="5"/>
  <c r="L49" i="5"/>
  <c r="N49" i="5"/>
  <c r="AA49" i="5"/>
  <c r="AC49" i="5"/>
  <c r="AI49" i="5"/>
  <c r="AJ49" i="5"/>
  <c r="L50" i="5"/>
  <c r="N50" i="5"/>
  <c r="AA50" i="5"/>
  <c r="AC50" i="5"/>
  <c r="AI50" i="5"/>
  <c r="AJ50" i="5"/>
  <c r="L51" i="5"/>
  <c r="N51" i="5"/>
  <c r="AA51" i="5"/>
  <c r="AC51" i="5"/>
  <c r="AI51" i="5"/>
  <c r="AJ51" i="5"/>
  <c r="L52" i="5"/>
  <c r="N52" i="5"/>
  <c r="AA52" i="5"/>
  <c r="AC52" i="5"/>
  <c r="AI52" i="5"/>
  <c r="AJ52" i="5"/>
  <c r="L53" i="5"/>
  <c r="N53" i="5"/>
  <c r="AA53" i="5"/>
  <c r="AC53" i="5"/>
  <c r="AI53" i="5"/>
  <c r="AJ53" i="5"/>
  <c r="L54" i="5"/>
  <c r="N54" i="5"/>
  <c r="AA54" i="5"/>
  <c r="AC54" i="5"/>
  <c r="AI54" i="5"/>
  <c r="AJ54" i="5"/>
  <c r="L55" i="5"/>
  <c r="N55" i="5"/>
  <c r="AA55" i="5"/>
  <c r="AC55" i="5"/>
  <c r="AI55" i="5"/>
  <c r="AJ55" i="5"/>
  <c r="L56" i="5"/>
  <c r="N56" i="5"/>
  <c r="AA56" i="5"/>
  <c r="AC56" i="5"/>
  <c r="AI56" i="5"/>
  <c r="AJ56" i="5"/>
  <c r="L57" i="5"/>
  <c r="N57" i="5"/>
  <c r="AA57" i="5"/>
  <c r="AC57" i="5"/>
  <c r="AI57" i="5"/>
  <c r="AJ57" i="5"/>
  <c r="L58" i="5"/>
  <c r="N58" i="5"/>
  <c r="AA58" i="5"/>
  <c r="AC58" i="5"/>
  <c r="AI58" i="5"/>
  <c r="AJ58" i="5"/>
  <c r="L59" i="5"/>
  <c r="N59" i="5"/>
  <c r="AA59" i="5"/>
  <c r="AC59" i="5"/>
  <c r="AI59" i="5"/>
  <c r="AJ59" i="5"/>
  <c r="L60" i="5"/>
  <c r="N60" i="5"/>
  <c r="AA60" i="5"/>
  <c r="AC60" i="5"/>
  <c r="AI60" i="5"/>
  <c r="AJ60" i="5"/>
  <c r="L61" i="5"/>
  <c r="N61" i="5"/>
  <c r="AA61" i="5"/>
  <c r="AC61" i="5"/>
  <c r="AI61" i="5"/>
  <c r="AJ61" i="5"/>
  <c r="L62" i="5"/>
  <c r="N62" i="5"/>
  <c r="AA62" i="5"/>
  <c r="AC62" i="5"/>
  <c r="AI62" i="5"/>
  <c r="AJ62" i="5"/>
  <c r="L63" i="5"/>
  <c r="N63" i="5"/>
  <c r="AA63" i="5"/>
  <c r="AC63" i="5"/>
  <c r="AI63" i="5"/>
  <c r="AJ63" i="5"/>
  <c r="L64" i="5"/>
  <c r="N64" i="5"/>
  <c r="AA64" i="5"/>
  <c r="AC64" i="5"/>
  <c r="AI64" i="5"/>
  <c r="AJ64" i="5"/>
  <c r="L65" i="5"/>
  <c r="N65" i="5"/>
  <c r="AA65" i="5"/>
  <c r="AC65" i="5"/>
  <c r="AI65" i="5"/>
  <c r="AJ65" i="5"/>
  <c r="L66" i="5"/>
  <c r="N66" i="5"/>
  <c r="AA66" i="5"/>
  <c r="AC66" i="5"/>
  <c r="AI66" i="5"/>
  <c r="AJ66" i="5"/>
  <c r="L67" i="5"/>
  <c r="N67" i="5"/>
  <c r="AA67" i="5"/>
  <c r="AC67" i="5"/>
  <c r="AI67" i="5"/>
  <c r="AJ67" i="5"/>
  <c r="L68" i="5"/>
  <c r="N68" i="5"/>
  <c r="AA68" i="5"/>
  <c r="AC68" i="5"/>
  <c r="AI68" i="5"/>
  <c r="AJ68" i="5"/>
  <c r="L69" i="5"/>
  <c r="N69" i="5"/>
  <c r="AA69" i="5"/>
  <c r="AC69" i="5"/>
  <c r="AI69" i="5"/>
  <c r="AJ69" i="5"/>
  <c r="L70" i="5"/>
  <c r="N70" i="5"/>
  <c r="AA70" i="5"/>
  <c r="AC70" i="5"/>
  <c r="AI70" i="5"/>
  <c r="AJ70" i="5"/>
  <c r="L71" i="5"/>
  <c r="N71" i="5"/>
  <c r="AA71" i="5"/>
  <c r="AC71" i="5"/>
  <c r="AI71" i="5"/>
  <c r="AJ71" i="5"/>
  <c r="L72" i="5"/>
  <c r="N72" i="5"/>
  <c r="AA72" i="5"/>
  <c r="AC72" i="5"/>
  <c r="AI72" i="5"/>
  <c r="AJ72" i="5"/>
  <c r="L73" i="5"/>
  <c r="N73" i="5"/>
  <c r="AA73" i="5"/>
  <c r="AC73" i="5"/>
  <c r="AI73" i="5"/>
  <c r="AJ73" i="5"/>
  <c r="L74" i="5"/>
  <c r="N74" i="5"/>
  <c r="AA74" i="5"/>
  <c r="AC74" i="5"/>
  <c r="AI74" i="5"/>
  <c r="AJ74" i="5"/>
  <c r="L75" i="5"/>
  <c r="N75" i="5"/>
  <c r="AA75" i="5"/>
  <c r="AC75" i="5"/>
  <c r="AI75" i="5"/>
  <c r="AJ75" i="5"/>
  <c r="L76" i="5"/>
  <c r="N76" i="5"/>
  <c r="AA76" i="5"/>
  <c r="AC76" i="5"/>
  <c r="AI76" i="5"/>
  <c r="AJ76" i="5"/>
  <c r="L77" i="5"/>
  <c r="N77" i="5"/>
  <c r="AA77" i="5"/>
  <c r="AC77" i="5"/>
  <c r="AI77" i="5"/>
  <c r="AJ77" i="5"/>
  <c r="L78" i="5"/>
  <c r="N78" i="5"/>
  <c r="AA78" i="5"/>
  <c r="AC78" i="5"/>
  <c r="AI78" i="5"/>
  <c r="AJ78" i="5"/>
  <c r="L79" i="5"/>
  <c r="N79" i="5"/>
  <c r="AA79" i="5"/>
  <c r="AC79" i="5"/>
  <c r="AI79" i="5"/>
  <c r="AJ79" i="5"/>
  <c r="L80" i="5"/>
  <c r="N80" i="5"/>
  <c r="AA80" i="5"/>
  <c r="AC80" i="5"/>
  <c r="AI80" i="5"/>
  <c r="AJ80" i="5"/>
  <c r="L81" i="5"/>
  <c r="N81" i="5"/>
  <c r="AA81" i="5"/>
  <c r="AC81" i="5"/>
  <c r="AI81" i="5"/>
  <c r="AJ81" i="5"/>
  <c r="L82" i="5"/>
  <c r="N82" i="5"/>
  <c r="AA82" i="5"/>
  <c r="AC82" i="5"/>
  <c r="AI82" i="5"/>
  <c r="AJ82" i="5"/>
  <c r="L83" i="5"/>
  <c r="N83" i="5"/>
  <c r="AA83" i="5"/>
  <c r="AC83" i="5"/>
  <c r="AI83" i="5"/>
  <c r="AJ83" i="5"/>
  <c r="L84" i="5"/>
  <c r="N84" i="5"/>
  <c r="AA84" i="5"/>
  <c r="AC84" i="5"/>
  <c r="AI84" i="5"/>
  <c r="AJ84" i="5"/>
  <c r="L85" i="5"/>
  <c r="N85" i="5"/>
  <c r="AA85" i="5"/>
  <c r="AC85" i="5"/>
  <c r="AI85" i="5"/>
  <c r="AJ85" i="5"/>
  <c r="L86" i="5"/>
  <c r="N86" i="5"/>
  <c r="AA86" i="5"/>
  <c r="AC86" i="5"/>
  <c r="AI86" i="5"/>
  <c r="AJ86" i="5"/>
  <c r="L87" i="5"/>
  <c r="N87" i="5"/>
  <c r="AA87" i="5"/>
  <c r="AC87" i="5"/>
  <c r="AI87" i="5"/>
  <c r="AJ87" i="5"/>
  <c r="L88" i="5"/>
  <c r="N88" i="5"/>
  <c r="AA88" i="5"/>
  <c r="AC88" i="5"/>
  <c r="AI88" i="5"/>
  <c r="AJ88" i="5"/>
  <c r="L89" i="5"/>
  <c r="N89" i="5"/>
  <c r="AA89" i="5"/>
  <c r="AC89" i="5"/>
  <c r="AI89" i="5"/>
  <c r="AJ89" i="5"/>
  <c r="L90" i="5"/>
  <c r="N90" i="5"/>
  <c r="AA90" i="5"/>
  <c r="AC90" i="5"/>
  <c r="AI90" i="5"/>
  <c r="AJ90" i="5"/>
  <c r="L91" i="5"/>
  <c r="N91" i="5"/>
  <c r="AA91" i="5"/>
  <c r="AC91" i="5"/>
  <c r="AI91" i="5"/>
  <c r="AJ91" i="5"/>
  <c r="L92" i="5"/>
  <c r="N92" i="5"/>
  <c r="AA92" i="5"/>
  <c r="AC92" i="5"/>
  <c r="AI92" i="5"/>
  <c r="AJ92" i="5"/>
  <c r="L93" i="5"/>
  <c r="N93" i="5"/>
  <c r="AA93" i="5"/>
  <c r="AC93" i="5"/>
  <c r="AI93" i="5"/>
  <c r="AJ93" i="5"/>
  <c r="L94" i="5"/>
  <c r="N94" i="5"/>
  <c r="AA94" i="5"/>
  <c r="AC94" i="5"/>
  <c r="AI94" i="5"/>
  <c r="AJ94" i="5"/>
  <c r="L95" i="5"/>
  <c r="N95" i="5"/>
  <c r="AA95" i="5"/>
  <c r="AC95" i="5"/>
  <c r="AI95" i="5"/>
  <c r="AJ95" i="5"/>
  <c r="L96" i="5"/>
  <c r="N96" i="5"/>
  <c r="AA96" i="5"/>
  <c r="AC96" i="5"/>
  <c r="AI96" i="5"/>
  <c r="AJ96" i="5"/>
  <c r="L97" i="5"/>
  <c r="N97" i="5"/>
  <c r="AA97" i="5"/>
  <c r="AC97" i="5"/>
  <c r="AI97" i="5"/>
  <c r="AJ97" i="5"/>
  <c r="L98" i="5"/>
  <c r="N98" i="5"/>
  <c r="AA98" i="5"/>
  <c r="AC98" i="5"/>
  <c r="AI98" i="5"/>
  <c r="AJ98" i="5"/>
  <c r="L99" i="5"/>
  <c r="N99" i="5"/>
  <c r="AA99" i="5"/>
  <c r="AC99" i="5"/>
  <c r="AI99" i="5"/>
  <c r="AJ99" i="5"/>
  <c r="L100" i="5"/>
  <c r="N100" i="5"/>
  <c r="AA100" i="5"/>
  <c r="AC100" i="5"/>
  <c r="AI100" i="5"/>
  <c r="AJ100" i="5"/>
  <c r="L101" i="5"/>
  <c r="N101" i="5"/>
  <c r="AA101" i="5"/>
  <c r="AC101" i="5"/>
  <c r="AI101" i="5"/>
  <c r="AJ101" i="5"/>
  <c r="L102" i="5"/>
  <c r="N102" i="5"/>
  <c r="AA102" i="5"/>
  <c r="AC102" i="5"/>
  <c r="AI102" i="5"/>
  <c r="AJ102" i="5"/>
  <c r="L103" i="5"/>
  <c r="N103" i="5"/>
  <c r="AA103" i="5"/>
  <c r="AC103" i="5"/>
  <c r="AI103" i="5"/>
  <c r="AJ103" i="5"/>
  <c r="L104" i="5"/>
  <c r="N104" i="5"/>
  <c r="AA104" i="5"/>
  <c r="AC104" i="5"/>
  <c r="AI104" i="5"/>
  <c r="AJ104" i="5"/>
  <c r="L105" i="5"/>
  <c r="N105" i="5"/>
  <c r="AA105" i="5"/>
  <c r="AC105" i="5"/>
  <c r="AI105" i="5"/>
  <c r="AJ105" i="5"/>
  <c r="L106" i="5"/>
  <c r="N106" i="5"/>
  <c r="AA106" i="5"/>
  <c r="AC106" i="5"/>
  <c r="AI106" i="5"/>
  <c r="AJ106" i="5"/>
  <c r="L107" i="5"/>
  <c r="N107" i="5"/>
  <c r="AA107" i="5"/>
  <c r="AC107" i="5"/>
  <c r="AI107" i="5"/>
  <c r="AJ107" i="5"/>
  <c r="L108" i="5"/>
  <c r="N108" i="5"/>
  <c r="AA108" i="5"/>
  <c r="AC108" i="5"/>
  <c r="AI108" i="5"/>
  <c r="AJ108" i="5"/>
  <c r="L109" i="5"/>
  <c r="N109" i="5"/>
  <c r="AA109" i="5"/>
  <c r="AC109" i="5"/>
  <c r="AI109" i="5"/>
  <c r="AJ109" i="5"/>
  <c r="L110" i="5"/>
  <c r="N110" i="5"/>
  <c r="AA110" i="5"/>
  <c r="AC110" i="5"/>
  <c r="AI110" i="5"/>
  <c r="AJ110" i="5"/>
  <c r="L111" i="5"/>
  <c r="N111" i="5"/>
  <c r="AA111" i="5"/>
  <c r="AC111" i="5"/>
  <c r="AI111" i="5"/>
  <c r="AJ111" i="5"/>
  <c r="L112" i="5"/>
  <c r="N112" i="5"/>
  <c r="AA112" i="5"/>
  <c r="AC112" i="5"/>
  <c r="AI112" i="5"/>
  <c r="AJ112" i="5"/>
  <c r="L113" i="5"/>
  <c r="N113" i="5"/>
  <c r="AA113" i="5"/>
  <c r="AC113" i="5"/>
  <c r="AI113" i="5"/>
  <c r="AJ113" i="5"/>
  <c r="L114" i="5"/>
  <c r="N114" i="5"/>
  <c r="AA114" i="5"/>
  <c r="AC114" i="5"/>
  <c r="AI114" i="5"/>
  <c r="AJ114" i="5"/>
  <c r="L115" i="5"/>
  <c r="N115" i="5"/>
  <c r="AA115" i="5"/>
  <c r="AC115" i="5"/>
  <c r="AI115" i="5"/>
  <c r="AJ115" i="5"/>
  <c r="L116" i="5"/>
  <c r="N116" i="5"/>
  <c r="AA116" i="5"/>
  <c r="AC116" i="5"/>
  <c r="AI116" i="5"/>
  <c r="AJ116" i="5"/>
  <c r="L117" i="5"/>
  <c r="N117" i="5"/>
  <c r="AA117" i="5"/>
  <c r="AC117" i="5"/>
  <c r="AI117" i="5"/>
  <c r="AJ117" i="5"/>
  <c r="L118" i="5"/>
  <c r="N118" i="5"/>
  <c r="AA118" i="5"/>
  <c r="AC118" i="5"/>
  <c r="AI118" i="5"/>
  <c r="AJ118" i="5"/>
  <c r="L119" i="5"/>
  <c r="N119" i="5"/>
  <c r="AA119" i="5"/>
  <c r="AC119" i="5"/>
  <c r="AI119" i="5"/>
  <c r="AJ119" i="5"/>
  <c r="L120" i="5"/>
  <c r="N120" i="5"/>
  <c r="AA120" i="5"/>
  <c r="AC120" i="5"/>
  <c r="AI120" i="5"/>
  <c r="AJ120" i="5"/>
  <c r="L121" i="5"/>
  <c r="N121" i="5"/>
  <c r="AA121" i="5"/>
  <c r="AC121" i="5"/>
  <c r="AI121" i="5"/>
  <c r="AJ121" i="5"/>
  <c r="L122" i="5"/>
  <c r="N122" i="5"/>
  <c r="AA122" i="5"/>
  <c r="AC122" i="5"/>
  <c r="AI122" i="5"/>
  <c r="AJ122" i="5"/>
  <c r="L123" i="5"/>
  <c r="N123" i="5"/>
  <c r="AA123" i="5"/>
  <c r="AC123" i="5"/>
  <c r="AI123" i="5"/>
  <c r="AJ123" i="5"/>
  <c r="L124" i="5"/>
  <c r="N124" i="5"/>
  <c r="AA124" i="5"/>
  <c r="AC124" i="5"/>
  <c r="AI124" i="5"/>
  <c r="AJ124" i="5"/>
  <c r="L125" i="5"/>
  <c r="N125" i="5"/>
  <c r="AA125" i="5"/>
  <c r="AC125" i="5"/>
  <c r="AI125" i="5"/>
  <c r="AJ125" i="5"/>
  <c r="L126" i="5"/>
  <c r="N126" i="5"/>
  <c r="AA126" i="5"/>
  <c r="AC126" i="5"/>
  <c r="AI126" i="5"/>
  <c r="AJ126" i="5"/>
  <c r="L127" i="5"/>
  <c r="N127" i="5"/>
  <c r="AA127" i="5"/>
  <c r="AC127" i="5"/>
  <c r="AI127" i="5"/>
  <c r="AJ127" i="5"/>
  <c r="L128" i="5"/>
  <c r="N128" i="5"/>
  <c r="AA128" i="5"/>
  <c r="AC128" i="5"/>
  <c r="AI128" i="5"/>
  <c r="AJ128" i="5"/>
  <c r="L129" i="5"/>
  <c r="N129" i="5"/>
  <c r="AA129" i="5"/>
  <c r="AC129" i="5"/>
  <c r="AI129" i="5"/>
  <c r="AJ129" i="5"/>
  <c r="L130" i="5"/>
  <c r="N130" i="5"/>
  <c r="AA130" i="5"/>
  <c r="AC130" i="5"/>
  <c r="AI130" i="5"/>
  <c r="AJ130" i="5"/>
  <c r="L131" i="5"/>
  <c r="N131" i="5"/>
  <c r="AA131" i="5"/>
  <c r="AC131" i="5"/>
  <c r="AI131" i="5"/>
  <c r="AJ131" i="5"/>
  <c r="L132" i="5"/>
  <c r="N132" i="5"/>
  <c r="AA132" i="5"/>
  <c r="AC132" i="5"/>
  <c r="AI132" i="5"/>
  <c r="AJ132" i="5"/>
  <c r="L133" i="5"/>
  <c r="N133" i="5"/>
  <c r="AA133" i="5"/>
  <c r="AC133" i="5"/>
  <c r="AI133" i="5"/>
  <c r="AJ133" i="5"/>
  <c r="L134" i="5"/>
  <c r="N134" i="5"/>
  <c r="AA134" i="5"/>
  <c r="AC134" i="5"/>
  <c r="AI134" i="5"/>
  <c r="AJ134" i="5"/>
  <c r="L135" i="5"/>
  <c r="N135" i="5"/>
  <c r="AA135" i="5"/>
  <c r="AC135" i="5"/>
  <c r="AI135" i="5"/>
  <c r="AJ135" i="5"/>
  <c r="L136" i="5"/>
  <c r="N136" i="5"/>
  <c r="AA136" i="5"/>
  <c r="AC136" i="5"/>
  <c r="AI136" i="5"/>
  <c r="AJ136" i="5"/>
  <c r="L137" i="5"/>
  <c r="N137" i="5"/>
  <c r="AA137" i="5"/>
  <c r="AC137" i="5"/>
  <c r="AI137" i="5"/>
  <c r="AJ137" i="5"/>
  <c r="L138" i="5"/>
  <c r="N138" i="5"/>
  <c r="AA138" i="5"/>
  <c r="AC138" i="5"/>
  <c r="AI138" i="5"/>
  <c r="AJ138" i="5"/>
  <c r="L139" i="5"/>
  <c r="N139" i="5"/>
  <c r="AA139" i="5"/>
  <c r="AC139" i="5"/>
  <c r="AI139" i="5"/>
  <c r="AJ139" i="5"/>
  <c r="L140" i="5"/>
  <c r="N140" i="5"/>
  <c r="AA140" i="5"/>
  <c r="AC140" i="5"/>
  <c r="AI140" i="5"/>
  <c r="AJ140" i="5"/>
  <c r="L141" i="5"/>
  <c r="N141" i="5"/>
  <c r="AA141" i="5"/>
  <c r="AC141" i="5"/>
  <c r="AI141" i="5"/>
  <c r="AJ141" i="5"/>
  <c r="L142" i="5"/>
  <c r="N142" i="5"/>
  <c r="AA142" i="5"/>
  <c r="AC142" i="5"/>
  <c r="AI142" i="5"/>
  <c r="AJ142" i="5"/>
  <c r="L143" i="5"/>
  <c r="N143" i="5"/>
  <c r="AA143" i="5"/>
  <c r="AC143" i="5"/>
  <c r="AI143" i="5"/>
  <c r="AJ143" i="5"/>
  <c r="L144" i="5"/>
  <c r="N144" i="5"/>
  <c r="AA144" i="5"/>
  <c r="AC144" i="5"/>
  <c r="AI144" i="5"/>
  <c r="AJ144" i="5"/>
  <c r="L145" i="5"/>
  <c r="N145" i="5"/>
  <c r="AA145" i="5"/>
  <c r="AC145" i="5"/>
  <c r="AI145" i="5"/>
  <c r="AJ145" i="5"/>
  <c r="L146" i="5"/>
  <c r="N146" i="5"/>
  <c r="AA146" i="5"/>
  <c r="AC146" i="5"/>
  <c r="AI146" i="5"/>
  <c r="AJ146" i="5"/>
  <c r="L147" i="5"/>
  <c r="N147" i="5"/>
  <c r="AA147" i="5"/>
  <c r="AC147" i="5"/>
  <c r="AI147" i="5"/>
  <c r="AJ147" i="5"/>
  <c r="L148" i="5"/>
  <c r="N148" i="5"/>
  <c r="AA148" i="5"/>
  <c r="AC148" i="5"/>
  <c r="AI148" i="5"/>
  <c r="AJ148" i="5"/>
  <c r="L149" i="5"/>
  <c r="N149" i="5"/>
  <c r="AA149" i="5"/>
  <c r="AC149" i="5"/>
  <c r="AI149" i="5"/>
  <c r="AJ149" i="5"/>
  <c r="L150" i="5"/>
  <c r="N150" i="5"/>
  <c r="AA150" i="5"/>
  <c r="AC150" i="5"/>
  <c r="AI150" i="5"/>
  <c r="AJ150" i="5"/>
  <c r="L151" i="5"/>
  <c r="N151" i="5"/>
  <c r="AA151" i="5"/>
  <c r="AC151" i="5"/>
  <c r="AI151" i="5"/>
  <c r="AJ151" i="5"/>
  <c r="L152" i="5"/>
  <c r="N152" i="5"/>
  <c r="AA152" i="5"/>
  <c r="AC152" i="5"/>
  <c r="AI152" i="5"/>
  <c r="AJ152" i="5"/>
  <c r="L153" i="5"/>
  <c r="N153" i="5"/>
  <c r="AA153" i="5"/>
  <c r="AC153" i="5"/>
  <c r="AI153" i="5"/>
  <c r="AJ153" i="5"/>
  <c r="L154" i="5"/>
  <c r="N154" i="5"/>
  <c r="AA154" i="5"/>
  <c r="AC154" i="5"/>
  <c r="AI154" i="5"/>
  <c r="AJ154" i="5"/>
  <c r="L155" i="5"/>
  <c r="N155" i="5"/>
  <c r="AA155" i="5"/>
  <c r="AC155" i="5"/>
  <c r="AI155" i="5"/>
  <c r="AJ155" i="5"/>
  <c r="L156" i="5"/>
  <c r="N156" i="5"/>
  <c r="AA156" i="5"/>
  <c r="AC156" i="5"/>
  <c r="AI156" i="5"/>
  <c r="AJ156" i="5"/>
  <c r="L157" i="5"/>
  <c r="N157" i="5"/>
  <c r="AA157" i="5"/>
  <c r="AC157" i="5"/>
  <c r="AI157" i="5"/>
  <c r="AJ157" i="5"/>
  <c r="L158" i="5"/>
  <c r="N158" i="5"/>
  <c r="AA158" i="5"/>
  <c r="AC158" i="5"/>
  <c r="AI158" i="5"/>
  <c r="AJ158" i="5"/>
  <c r="L159" i="5"/>
  <c r="N159" i="5"/>
  <c r="AA159" i="5"/>
  <c r="AC159" i="5"/>
  <c r="AI159" i="5"/>
  <c r="AJ159" i="5"/>
  <c r="L160" i="5"/>
  <c r="N160" i="5"/>
  <c r="AA160" i="5"/>
  <c r="AC160" i="5"/>
  <c r="AI160" i="5"/>
  <c r="AJ160" i="5"/>
  <c r="L161" i="5"/>
  <c r="N161" i="5"/>
  <c r="AA161" i="5"/>
  <c r="AC161" i="5"/>
  <c r="AI161" i="5"/>
  <c r="AJ161" i="5"/>
  <c r="L162" i="5"/>
  <c r="N162" i="5"/>
  <c r="AA162" i="5"/>
  <c r="AC162" i="5"/>
  <c r="AI162" i="5"/>
  <c r="AJ162" i="5"/>
  <c r="L163" i="5"/>
  <c r="N163" i="5"/>
  <c r="AA163" i="5"/>
  <c r="AC163" i="5"/>
  <c r="AI163" i="5"/>
  <c r="AJ163" i="5"/>
  <c r="L164" i="5"/>
  <c r="N164" i="5"/>
  <c r="AA164" i="5"/>
  <c r="AC164" i="5"/>
  <c r="AI164" i="5"/>
  <c r="AJ164" i="5"/>
  <c r="L165" i="5"/>
  <c r="N165" i="5"/>
  <c r="AA165" i="5"/>
  <c r="AC165" i="5"/>
  <c r="AI165" i="5"/>
  <c r="AJ165" i="5"/>
  <c r="L166" i="5"/>
  <c r="N166" i="5"/>
  <c r="AA166" i="5"/>
  <c r="AC166" i="5"/>
  <c r="AI166" i="5"/>
  <c r="AJ166" i="5"/>
  <c r="L167" i="5"/>
  <c r="N167" i="5"/>
  <c r="AA167" i="5"/>
  <c r="AC167" i="5"/>
  <c r="AI167" i="5"/>
  <c r="AJ167" i="5"/>
  <c r="L168" i="5"/>
  <c r="N168" i="5"/>
  <c r="AA168" i="5"/>
  <c r="AC168" i="5"/>
  <c r="AI168" i="5"/>
  <c r="AJ168" i="5"/>
  <c r="L169" i="5"/>
  <c r="N169" i="5"/>
  <c r="AA169" i="5"/>
  <c r="AC169" i="5"/>
  <c r="AI169" i="5"/>
  <c r="AJ169" i="5"/>
  <c r="L170" i="5"/>
  <c r="N170" i="5"/>
  <c r="AA170" i="5"/>
  <c r="AC170" i="5"/>
  <c r="AI170" i="5"/>
  <c r="AJ170" i="5"/>
  <c r="L171" i="5"/>
  <c r="N171" i="5"/>
  <c r="AA171" i="5"/>
  <c r="AC171" i="5"/>
  <c r="AI171" i="5"/>
  <c r="AJ171" i="5"/>
  <c r="L172" i="5"/>
  <c r="N172" i="5"/>
  <c r="AA172" i="5"/>
  <c r="AC172" i="5"/>
  <c r="AI172" i="5"/>
  <c r="AJ172" i="5"/>
  <c r="L173" i="5"/>
  <c r="N173" i="5"/>
  <c r="AA173" i="5"/>
  <c r="AC173" i="5"/>
  <c r="AI173" i="5"/>
  <c r="AJ173" i="5"/>
  <c r="L174" i="5"/>
  <c r="N174" i="5"/>
  <c r="AA174" i="5"/>
  <c r="AC174" i="5"/>
  <c r="AI174" i="5"/>
  <c r="AJ174" i="5"/>
  <c r="L175" i="5"/>
  <c r="N175" i="5"/>
  <c r="AA175" i="5"/>
  <c r="AC175" i="5"/>
  <c r="AI175" i="5"/>
  <c r="AJ175" i="5"/>
  <c r="L176" i="5"/>
  <c r="N176" i="5"/>
  <c r="AA176" i="5"/>
  <c r="AC176" i="5"/>
  <c r="AI176" i="5"/>
  <c r="AJ176" i="5"/>
  <c r="L177" i="5"/>
  <c r="N177" i="5"/>
  <c r="AA177" i="5"/>
  <c r="AC177" i="5"/>
  <c r="AI177" i="5"/>
  <c r="AJ177" i="5"/>
  <c r="L178" i="5"/>
  <c r="N178" i="5"/>
  <c r="AA178" i="5"/>
  <c r="AC178" i="5"/>
  <c r="AI178" i="5"/>
  <c r="AJ178" i="5"/>
  <c r="L179" i="5"/>
  <c r="N179" i="5"/>
  <c r="AA179" i="5"/>
  <c r="AC179" i="5"/>
  <c r="AI179" i="5"/>
  <c r="AJ179" i="5"/>
  <c r="L180" i="5"/>
  <c r="N180" i="5"/>
  <c r="AA180" i="5"/>
  <c r="AC180" i="5"/>
  <c r="AI180" i="5"/>
  <c r="AJ180" i="5"/>
  <c r="L181" i="5"/>
  <c r="N181" i="5"/>
  <c r="AA181" i="5"/>
  <c r="AC181" i="5"/>
  <c r="AI181" i="5"/>
  <c r="AJ181" i="5"/>
  <c r="L182" i="5"/>
  <c r="N182" i="5"/>
  <c r="AA182" i="5"/>
  <c r="AC182" i="5"/>
  <c r="AI182" i="5"/>
  <c r="AJ182" i="5"/>
  <c r="L183" i="5"/>
  <c r="N183" i="5"/>
  <c r="AA183" i="5"/>
  <c r="AC183" i="5"/>
  <c r="AI183" i="5"/>
  <c r="AJ183" i="5"/>
  <c r="L184" i="5"/>
  <c r="N184" i="5"/>
  <c r="AA184" i="5"/>
  <c r="AC184" i="5"/>
  <c r="AI184" i="5"/>
  <c r="AJ184" i="5"/>
  <c r="L185" i="5"/>
  <c r="N185" i="5"/>
  <c r="AA185" i="5"/>
  <c r="AC185" i="5"/>
  <c r="AI185" i="5"/>
  <c r="AJ185" i="5"/>
  <c r="L186" i="5"/>
  <c r="N186" i="5"/>
  <c r="AA186" i="5"/>
  <c r="AC186" i="5"/>
  <c r="AI186" i="5"/>
  <c r="AJ186" i="5"/>
  <c r="L187" i="5"/>
  <c r="N187" i="5"/>
  <c r="AA187" i="5"/>
  <c r="AC187" i="5"/>
  <c r="AI187" i="5"/>
  <c r="AJ187" i="5"/>
  <c r="L188" i="5"/>
  <c r="N188" i="5"/>
  <c r="AA188" i="5"/>
  <c r="AC188" i="5"/>
  <c r="AI188" i="5"/>
  <c r="AJ188" i="5"/>
  <c r="L189" i="5"/>
  <c r="N189" i="5"/>
  <c r="AA189" i="5"/>
  <c r="AC189" i="5"/>
  <c r="AI189" i="5"/>
  <c r="AJ189" i="5"/>
  <c r="L190" i="5"/>
  <c r="N190" i="5"/>
  <c r="AA190" i="5"/>
  <c r="AC190" i="5"/>
  <c r="AI190" i="5"/>
  <c r="AJ190" i="5"/>
  <c r="L191" i="5"/>
  <c r="N191" i="5"/>
  <c r="AA191" i="5"/>
  <c r="AC191" i="5"/>
  <c r="AI191" i="5"/>
  <c r="AJ191" i="5"/>
  <c r="L192" i="5"/>
  <c r="N192" i="5"/>
  <c r="AA192" i="5"/>
  <c r="AC192" i="5"/>
  <c r="AI192" i="5"/>
  <c r="AJ192" i="5"/>
  <c r="L193" i="5"/>
  <c r="N193" i="5"/>
  <c r="AA193" i="5"/>
  <c r="AC193" i="5"/>
  <c r="AI193" i="5"/>
  <c r="AJ193" i="5"/>
  <c r="L194" i="5"/>
  <c r="N194" i="5"/>
  <c r="AA194" i="5"/>
  <c r="AC194" i="5"/>
  <c r="AI194" i="5"/>
  <c r="AJ194" i="5"/>
  <c r="L195" i="5"/>
  <c r="N195" i="5"/>
  <c r="AA195" i="5"/>
  <c r="AC195" i="5"/>
  <c r="AI195" i="5"/>
  <c r="AJ195" i="5"/>
  <c r="L196" i="5"/>
  <c r="N196" i="5"/>
  <c r="AA196" i="5"/>
  <c r="AC196" i="5"/>
  <c r="AI196" i="5"/>
  <c r="AJ196" i="5"/>
  <c r="L197" i="5"/>
  <c r="N197" i="5"/>
  <c r="AA197" i="5"/>
  <c r="AC197" i="5"/>
  <c r="AI197" i="5"/>
  <c r="AJ197" i="5"/>
  <c r="L198" i="5"/>
  <c r="N198" i="5"/>
  <c r="AA198" i="5"/>
  <c r="AC198" i="5"/>
  <c r="AI198" i="5"/>
  <c r="AJ198" i="5"/>
  <c r="L199" i="5"/>
  <c r="N199" i="5"/>
  <c r="AA199" i="5"/>
  <c r="AC199" i="5"/>
  <c r="AI199" i="5"/>
  <c r="AJ199" i="5"/>
  <c r="L200" i="5"/>
  <c r="N200" i="5"/>
  <c r="AA200" i="5"/>
  <c r="AC200" i="5"/>
  <c r="AI200" i="5"/>
  <c r="AJ200" i="5"/>
  <c r="L201" i="5"/>
  <c r="N201" i="5"/>
  <c r="AA201" i="5"/>
  <c r="AC201" i="5"/>
  <c r="AI201" i="5"/>
  <c r="AJ201" i="5"/>
  <c r="L202" i="5"/>
  <c r="N202" i="5"/>
  <c r="AA202" i="5"/>
  <c r="AC202" i="5"/>
  <c r="AI202" i="5"/>
  <c r="AJ202" i="5"/>
  <c r="L203" i="5"/>
  <c r="N203" i="5"/>
  <c r="AA203" i="5"/>
  <c r="AC203" i="5"/>
  <c r="AI203" i="5"/>
  <c r="AJ203" i="5"/>
  <c r="L204" i="5"/>
  <c r="N204" i="5"/>
  <c r="AA204" i="5"/>
  <c r="AC204" i="5"/>
  <c r="AI204" i="5"/>
  <c r="AJ204" i="5"/>
  <c r="L205" i="5"/>
  <c r="N205" i="5"/>
  <c r="AA205" i="5"/>
  <c r="AC205" i="5"/>
  <c r="AI205" i="5"/>
  <c r="AJ205" i="5"/>
  <c r="L206" i="5"/>
  <c r="N206" i="5"/>
  <c r="AA206" i="5"/>
  <c r="AC206" i="5"/>
  <c r="AI206" i="5"/>
  <c r="AJ206" i="5"/>
  <c r="L207" i="5"/>
  <c r="N207" i="5"/>
  <c r="AA207" i="5"/>
  <c r="AC207" i="5"/>
  <c r="AI207" i="5"/>
  <c r="AJ207" i="5"/>
  <c r="L208" i="5"/>
  <c r="N208" i="5"/>
  <c r="AA208" i="5"/>
  <c r="AC208" i="5"/>
  <c r="AI208" i="5"/>
  <c r="AJ208" i="5"/>
  <c r="L209" i="5"/>
  <c r="N209" i="5"/>
  <c r="AA209" i="5"/>
  <c r="AC209" i="5"/>
  <c r="AI209" i="5"/>
  <c r="AJ209" i="5"/>
  <c r="L210" i="5"/>
  <c r="N210" i="5"/>
  <c r="AA210" i="5"/>
  <c r="AC210" i="5"/>
  <c r="AI210" i="5"/>
  <c r="AJ210" i="5"/>
  <c r="L211" i="5"/>
  <c r="N211" i="5"/>
  <c r="AA211" i="5"/>
  <c r="AC211" i="5"/>
  <c r="AI211" i="5"/>
  <c r="AJ211" i="5"/>
  <c r="L212" i="5"/>
  <c r="N212" i="5"/>
  <c r="AA212" i="5"/>
  <c r="AC212" i="5"/>
  <c r="AI212" i="5"/>
  <c r="AJ212" i="5"/>
  <c r="L213" i="5"/>
  <c r="N213" i="5"/>
  <c r="AA213" i="5"/>
  <c r="AC213" i="5"/>
  <c r="AI213" i="5"/>
  <c r="AJ213" i="5"/>
  <c r="L214" i="5"/>
  <c r="N214" i="5"/>
  <c r="AA214" i="5"/>
  <c r="AC214" i="5"/>
  <c r="AI214" i="5"/>
  <c r="AJ214" i="5"/>
  <c r="L215" i="5"/>
  <c r="N215" i="5"/>
  <c r="AA215" i="5"/>
  <c r="AC215" i="5"/>
  <c r="AI215" i="5"/>
  <c r="AJ215" i="5"/>
  <c r="L216" i="5"/>
  <c r="N216" i="5"/>
  <c r="AA216" i="5"/>
  <c r="AC216" i="5"/>
  <c r="AI216" i="5"/>
  <c r="AJ216" i="5"/>
  <c r="L217" i="5"/>
  <c r="N217" i="5"/>
  <c r="AA217" i="5"/>
  <c r="AC217" i="5"/>
  <c r="AI217" i="5"/>
  <c r="AJ217" i="5"/>
  <c r="L218" i="5"/>
  <c r="N218" i="5"/>
  <c r="AA218" i="5"/>
  <c r="AC218" i="5"/>
  <c r="AI218" i="5"/>
  <c r="AJ218" i="5"/>
  <c r="L219" i="5"/>
  <c r="N219" i="5"/>
  <c r="AA219" i="5"/>
  <c r="AC219" i="5"/>
  <c r="AI219" i="5"/>
  <c r="AJ219" i="5"/>
  <c r="L220" i="5"/>
  <c r="N220" i="5"/>
  <c r="AA220" i="5"/>
  <c r="AC220" i="5"/>
  <c r="AI220" i="5"/>
  <c r="AJ220" i="5"/>
  <c r="L221" i="5"/>
  <c r="N221" i="5"/>
  <c r="AA221" i="5"/>
  <c r="AC221" i="5"/>
  <c r="AI221" i="5"/>
  <c r="AJ221" i="5"/>
  <c r="L222" i="5"/>
  <c r="N222" i="5"/>
  <c r="AA222" i="5"/>
  <c r="AC222" i="5"/>
  <c r="AI222" i="5"/>
  <c r="AJ222" i="5"/>
  <c r="L223" i="5"/>
  <c r="N223" i="5"/>
  <c r="AA223" i="5"/>
  <c r="AC223" i="5"/>
  <c r="AI223" i="5"/>
  <c r="AJ223" i="5"/>
  <c r="L224" i="5"/>
  <c r="N224" i="5"/>
  <c r="AA224" i="5"/>
  <c r="AC224" i="5"/>
  <c r="AI224" i="5"/>
  <c r="AJ224" i="5"/>
  <c r="L225" i="5"/>
  <c r="N225" i="5"/>
  <c r="AA225" i="5"/>
  <c r="AC225" i="5"/>
  <c r="AI225" i="5"/>
  <c r="AJ225" i="5"/>
  <c r="L226" i="5"/>
  <c r="N226" i="5"/>
  <c r="AA226" i="5"/>
  <c r="AC226" i="5"/>
  <c r="AI226" i="5"/>
  <c r="AJ226" i="5"/>
  <c r="L227" i="5"/>
  <c r="N227" i="5"/>
  <c r="AA227" i="5"/>
  <c r="AC227" i="5"/>
  <c r="AI227" i="5"/>
  <c r="AJ227" i="5"/>
  <c r="L228" i="5"/>
  <c r="N228" i="5"/>
  <c r="AA228" i="5"/>
  <c r="AC228" i="5"/>
  <c r="AI228" i="5"/>
  <c r="AJ228" i="5"/>
  <c r="L229" i="5"/>
  <c r="N229" i="5"/>
  <c r="AA229" i="5"/>
  <c r="AC229" i="5"/>
  <c r="AI229" i="5"/>
  <c r="AJ229" i="5"/>
  <c r="L230" i="5"/>
  <c r="N230" i="5"/>
  <c r="AA230" i="5"/>
  <c r="AC230" i="5"/>
  <c r="AI230" i="5"/>
  <c r="AJ230" i="5"/>
  <c r="L231" i="5"/>
  <c r="N231" i="5"/>
  <c r="AA231" i="5"/>
  <c r="AC231" i="5"/>
  <c r="AI231" i="5"/>
  <c r="AJ231" i="5"/>
  <c r="L232" i="5"/>
  <c r="N232" i="5"/>
  <c r="AA232" i="5"/>
  <c r="AC232" i="5"/>
  <c r="AI232" i="5"/>
  <c r="AJ232" i="5"/>
  <c r="L233" i="5"/>
  <c r="N233" i="5"/>
  <c r="AA233" i="5"/>
  <c r="AC233" i="5"/>
  <c r="AI233" i="5"/>
  <c r="AJ233" i="5"/>
  <c r="L234" i="5"/>
  <c r="N234" i="5"/>
  <c r="AA234" i="5"/>
  <c r="AC234" i="5"/>
  <c r="AI234" i="5"/>
  <c r="AJ234" i="5"/>
  <c r="L235" i="5"/>
  <c r="N235" i="5"/>
  <c r="AA235" i="5"/>
  <c r="AC235" i="5"/>
  <c r="AI235" i="5"/>
  <c r="AJ235" i="5"/>
  <c r="L236" i="5"/>
  <c r="N236" i="5"/>
  <c r="AA236" i="5"/>
  <c r="AC236" i="5"/>
  <c r="AI236" i="5"/>
  <c r="AJ236" i="5"/>
  <c r="L237" i="5"/>
  <c r="N237" i="5"/>
  <c r="AA237" i="5"/>
  <c r="AC237" i="5"/>
  <c r="AI237" i="5"/>
  <c r="AJ237" i="5"/>
  <c r="L238" i="5"/>
  <c r="N238" i="5"/>
  <c r="AA238" i="5"/>
  <c r="AC238" i="5"/>
  <c r="AI238" i="5"/>
  <c r="AJ238" i="5"/>
  <c r="L239" i="5"/>
  <c r="N239" i="5"/>
  <c r="AA239" i="5"/>
  <c r="AC239" i="5"/>
  <c r="AI239" i="5"/>
  <c r="AJ239" i="5"/>
  <c r="L240" i="5"/>
  <c r="N240" i="5"/>
  <c r="AA240" i="5"/>
  <c r="AC240" i="5"/>
  <c r="AI240" i="5"/>
  <c r="AJ240" i="5"/>
  <c r="L241" i="5"/>
  <c r="N241" i="5"/>
  <c r="AA241" i="5"/>
  <c r="AC241" i="5"/>
  <c r="AI241" i="5"/>
  <c r="AJ241" i="5"/>
  <c r="L242" i="5"/>
  <c r="N242" i="5"/>
  <c r="AA242" i="5"/>
  <c r="AC242" i="5"/>
  <c r="AI242" i="5"/>
  <c r="AJ242" i="5"/>
  <c r="L243" i="5"/>
  <c r="N243" i="5"/>
  <c r="AA243" i="5"/>
  <c r="AC243" i="5"/>
  <c r="AI243" i="5"/>
  <c r="AJ243" i="5"/>
  <c r="L244" i="5"/>
  <c r="N244" i="5"/>
  <c r="AA244" i="5"/>
  <c r="AC244" i="5"/>
  <c r="AI244" i="5"/>
  <c r="AJ244" i="5"/>
  <c r="L245" i="5"/>
  <c r="N245" i="5"/>
  <c r="AA245" i="5"/>
  <c r="AC245" i="5"/>
  <c r="AI245" i="5"/>
  <c r="AJ245" i="5"/>
  <c r="L246" i="5"/>
  <c r="N246" i="5"/>
  <c r="AA246" i="5"/>
  <c r="AC246" i="5"/>
  <c r="AI246" i="5"/>
  <c r="AJ246" i="5"/>
  <c r="L247" i="5"/>
  <c r="N247" i="5"/>
  <c r="AA247" i="5"/>
  <c r="AC247" i="5"/>
  <c r="AI247" i="5"/>
  <c r="AJ247" i="5"/>
  <c r="L248" i="5"/>
  <c r="N248" i="5"/>
  <c r="AA248" i="5"/>
  <c r="AC248" i="5"/>
  <c r="AI248" i="5"/>
  <c r="AJ248" i="5"/>
  <c r="L249" i="5"/>
  <c r="N249" i="5"/>
  <c r="AA249" i="5"/>
  <c r="AC249" i="5"/>
  <c r="AI249" i="5"/>
  <c r="AJ249" i="5"/>
  <c r="L250" i="5"/>
  <c r="N250" i="5"/>
  <c r="AA250" i="5"/>
  <c r="AC250" i="5"/>
  <c r="AI250" i="5"/>
  <c r="AJ250" i="5"/>
  <c r="L251" i="5"/>
  <c r="N251" i="5"/>
  <c r="AA251" i="5"/>
  <c r="AC251" i="5"/>
  <c r="AI251" i="5"/>
  <c r="AJ251" i="5"/>
  <c r="L252" i="5"/>
  <c r="N252" i="5"/>
  <c r="AA252" i="5"/>
  <c r="AC252" i="5"/>
  <c r="AI252" i="5"/>
  <c r="AJ252" i="5"/>
  <c r="L253" i="5"/>
  <c r="N253" i="5"/>
  <c r="AA253" i="5"/>
  <c r="AC253" i="5"/>
  <c r="AI253" i="5"/>
  <c r="AJ253" i="5"/>
  <c r="L254" i="5"/>
  <c r="N254" i="5"/>
  <c r="AA254" i="5"/>
  <c r="AC254" i="5"/>
  <c r="AI254" i="5"/>
  <c r="AJ254" i="5"/>
  <c r="L255" i="5"/>
  <c r="N255" i="5"/>
  <c r="AA255" i="5"/>
  <c r="AC255" i="5"/>
  <c r="AI255" i="5"/>
  <c r="AJ255" i="5"/>
  <c r="L256" i="5"/>
  <c r="N256" i="5"/>
  <c r="AA256" i="5"/>
  <c r="AC256" i="5"/>
  <c r="AI256" i="5"/>
  <c r="AJ256" i="5"/>
  <c r="L257" i="5"/>
  <c r="N257" i="5"/>
  <c r="AA257" i="5"/>
  <c r="AC257" i="5"/>
  <c r="AI257" i="5"/>
  <c r="AJ257" i="5"/>
  <c r="L258" i="5"/>
  <c r="N258" i="5"/>
  <c r="AA258" i="5"/>
  <c r="AC258" i="5"/>
  <c r="AI258" i="5"/>
  <c r="AJ258" i="5"/>
  <c r="L259" i="5"/>
  <c r="N259" i="5"/>
  <c r="AA259" i="5"/>
  <c r="AC259" i="5"/>
  <c r="AI259" i="5"/>
  <c r="AJ259" i="5"/>
  <c r="L260" i="5"/>
  <c r="N260" i="5"/>
  <c r="AA260" i="5"/>
  <c r="AC260" i="5"/>
  <c r="AI260" i="5"/>
  <c r="AJ260" i="5"/>
  <c r="L261" i="5"/>
  <c r="N261" i="5"/>
  <c r="AA261" i="5"/>
  <c r="AC261" i="5"/>
  <c r="AI261" i="5"/>
  <c r="AJ261" i="5"/>
  <c r="L262" i="5"/>
  <c r="N262" i="5"/>
  <c r="AA262" i="5"/>
  <c r="AC262" i="5"/>
  <c r="AI262" i="5"/>
  <c r="AJ262" i="5"/>
  <c r="L263" i="5"/>
  <c r="N263" i="5"/>
  <c r="AA263" i="5"/>
  <c r="AC263" i="5"/>
  <c r="AI263" i="5"/>
  <c r="AJ263" i="5"/>
  <c r="L264" i="5"/>
  <c r="N264" i="5"/>
  <c r="AA264" i="5"/>
  <c r="AC264" i="5"/>
  <c r="AI264" i="5"/>
  <c r="AJ264" i="5"/>
  <c r="L265" i="5"/>
  <c r="N265" i="5"/>
  <c r="AA265" i="5"/>
  <c r="AC265" i="5"/>
  <c r="AI265" i="5"/>
  <c r="AJ265" i="5"/>
  <c r="L266" i="5"/>
  <c r="N266" i="5"/>
  <c r="AA266" i="5"/>
  <c r="AC266" i="5"/>
  <c r="AI266" i="5"/>
  <c r="AJ266" i="5"/>
  <c r="L267" i="5"/>
  <c r="N267" i="5"/>
  <c r="AA267" i="5"/>
  <c r="AC267" i="5"/>
  <c r="AI267" i="5"/>
  <c r="AJ267" i="5"/>
  <c r="L268" i="5"/>
  <c r="N268" i="5"/>
  <c r="AA268" i="5"/>
  <c r="AC268" i="5"/>
  <c r="AI268" i="5"/>
  <c r="AJ268" i="5"/>
  <c r="L269" i="5"/>
  <c r="N269" i="5"/>
  <c r="AA269" i="5"/>
  <c r="AC269" i="5"/>
  <c r="AI269" i="5"/>
  <c r="AJ269" i="5"/>
  <c r="L270" i="5"/>
  <c r="N270" i="5"/>
  <c r="AA270" i="5"/>
  <c r="AC270" i="5"/>
  <c r="AI270" i="5"/>
  <c r="AJ270" i="5"/>
  <c r="L271" i="5"/>
  <c r="N271" i="5"/>
  <c r="AA271" i="5"/>
  <c r="AC271" i="5"/>
  <c r="AI271" i="5"/>
  <c r="AJ271" i="5"/>
  <c r="L272" i="5"/>
  <c r="N272" i="5"/>
  <c r="AA272" i="5"/>
  <c r="AC272" i="5"/>
  <c r="AI272" i="5"/>
  <c r="AJ272" i="5"/>
  <c r="L273" i="5"/>
  <c r="N273" i="5"/>
  <c r="AA273" i="5"/>
  <c r="AC273" i="5"/>
  <c r="AI273" i="5"/>
  <c r="AJ273" i="5"/>
  <c r="L274" i="5"/>
  <c r="N274" i="5"/>
  <c r="AA274" i="5"/>
  <c r="AC274" i="5"/>
  <c r="AI274" i="5"/>
  <c r="AJ274" i="5"/>
  <c r="L275" i="5"/>
  <c r="N275" i="5"/>
  <c r="AA275" i="5"/>
  <c r="AC275" i="5"/>
  <c r="AI275" i="5"/>
  <c r="AJ275" i="5"/>
  <c r="L276" i="5"/>
  <c r="N276" i="5"/>
  <c r="AA276" i="5"/>
  <c r="AC276" i="5"/>
  <c r="AI276" i="5"/>
  <c r="AJ276" i="5"/>
  <c r="L277" i="5"/>
  <c r="N277" i="5"/>
  <c r="AA277" i="5"/>
  <c r="AC277" i="5"/>
  <c r="AI277" i="5"/>
  <c r="AJ277" i="5"/>
  <c r="L278" i="5"/>
  <c r="N278" i="5"/>
  <c r="AA278" i="5"/>
  <c r="AC278" i="5"/>
  <c r="AI278" i="5"/>
  <c r="AJ278" i="5"/>
  <c r="L279" i="5"/>
  <c r="N279" i="5"/>
  <c r="AA279" i="5"/>
  <c r="AC279" i="5"/>
  <c r="AI279" i="5"/>
  <c r="AJ279" i="5"/>
  <c r="L280" i="5"/>
  <c r="N280" i="5"/>
  <c r="AA280" i="5"/>
  <c r="AC280" i="5"/>
  <c r="AI280" i="5"/>
  <c r="AJ280" i="5"/>
  <c r="L281" i="5"/>
  <c r="N281" i="5"/>
  <c r="AA281" i="5"/>
  <c r="AC281" i="5"/>
  <c r="AI281" i="5"/>
  <c r="AJ281" i="5"/>
  <c r="L282" i="5"/>
  <c r="N282" i="5"/>
  <c r="AA282" i="5"/>
  <c r="AC282" i="5"/>
  <c r="AI282" i="5"/>
  <c r="AJ282" i="5"/>
  <c r="L283" i="5"/>
  <c r="N283" i="5"/>
  <c r="AA283" i="5"/>
  <c r="AC283" i="5"/>
  <c r="AI283" i="5"/>
  <c r="AJ283" i="5"/>
  <c r="L284" i="5"/>
  <c r="N284" i="5"/>
  <c r="AA284" i="5"/>
  <c r="AC284" i="5"/>
  <c r="AI284" i="5"/>
  <c r="AJ284" i="5"/>
  <c r="L285" i="5"/>
  <c r="N285" i="5"/>
  <c r="AA285" i="5"/>
  <c r="AC285" i="5"/>
  <c r="AI285" i="5"/>
  <c r="AJ285" i="5"/>
  <c r="L286" i="5"/>
  <c r="N286" i="5"/>
  <c r="AA286" i="5"/>
  <c r="AC286" i="5"/>
  <c r="AI286" i="5"/>
  <c r="AJ286" i="5"/>
  <c r="L287" i="5"/>
  <c r="N287" i="5"/>
  <c r="AA287" i="5"/>
  <c r="AC287" i="5"/>
  <c r="AI287" i="5"/>
  <c r="AJ287" i="5"/>
  <c r="L288" i="5"/>
  <c r="N288" i="5"/>
  <c r="AA288" i="5"/>
  <c r="AC288" i="5"/>
  <c r="AI288" i="5"/>
  <c r="AJ288" i="5"/>
  <c r="L289" i="5"/>
  <c r="N289" i="5"/>
  <c r="AA289" i="5"/>
  <c r="AC289" i="5"/>
  <c r="AI289" i="5"/>
  <c r="AJ289" i="5"/>
  <c r="L290" i="5"/>
  <c r="N290" i="5"/>
  <c r="AA290" i="5"/>
  <c r="AC290" i="5"/>
  <c r="AI290" i="5"/>
  <c r="AJ290" i="5"/>
  <c r="L291" i="5"/>
  <c r="N291" i="5"/>
  <c r="AA291" i="5"/>
  <c r="AC291" i="5"/>
  <c r="AI291" i="5"/>
  <c r="AJ291" i="5"/>
  <c r="L292" i="5"/>
  <c r="N292" i="5"/>
  <c r="AA292" i="5"/>
  <c r="AC292" i="5"/>
  <c r="AI292" i="5"/>
  <c r="AJ292" i="5"/>
  <c r="L293" i="5"/>
  <c r="N293" i="5"/>
  <c r="AA293" i="5"/>
  <c r="AC293" i="5"/>
  <c r="AI293" i="5"/>
  <c r="AJ293" i="5"/>
  <c r="L294" i="5"/>
  <c r="N294" i="5"/>
  <c r="AA294" i="5"/>
  <c r="AC294" i="5"/>
  <c r="AI294" i="5"/>
  <c r="AJ294" i="5"/>
  <c r="L295" i="5"/>
  <c r="N295" i="5"/>
  <c r="AA295" i="5"/>
  <c r="AC295" i="5"/>
  <c r="AI295" i="5"/>
  <c r="AJ295" i="5"/>
  <c r="L296" i="5"/>
  <c r="N296" i="5"/>
  <c r="AA296" i="5"/>
  <c r="AC296" i="5"/>
  <c r="AI296" i="5"/>
  <c r="AJ296" i="5"/>
  <c r="L297" i="5"/>
  <c r="N297" i="5"/>
  <c r="AA297" i="5"/>
  <c r="AC297" i="5"/>
  <c r="AI297" i="5"/>
  <c r="AJ297" i="5"/>
  <c r="L298" i="5"/>
  <c r="N298" i="5"/>
  <c r="AA298" i="5"/>
  <c r="AC298" i="5"/>
  <c r="AI298" i="5"/>
  <c r="AJ298" i="5"/>
  <c r="L299" i="5"/>
  <c r="N299" i="5"/>
  <c r="AA299" i="5"/>
  <c r="AC299" i="5"/>
  <c r="AI299" i="5"/>
  <c r="AJ299" i="5"/>
  <c r="L300" i="5"/>
  <c r="N300" i="5"/>
  <c r="AA300" i="5"/>
  <c r="AC300" i="5"/>
  <c r="AI300" i="5"/>
  <c r="AJ300" i="5"/>
  <c r="L301" i="5"/>
  <c r="N301" i="5"/>
  <c r="AA301" i="5"/>
  <c r="AC301" i="5"/>
  <c r="AI301" i="5"/>
  <c r="AJ301" i="5"/>
  <c r="L302" i="5"/>
  <c r="N302" i="5"/>
  <c r="AA302" i="5"/>
  <c r="AC302" i="5"/>
  <c r="AI302" i="5"/>
  <c r="AJ302" i="5"/>
  <c r="L303" i="5"/>
  <c r="N303" i="5"/>
  <c r="AA303" i="5"/>
  <c r="AC303" i="5"/>
  <c r="AI303" i="5"/>
  <c r="AJ303" i="5"/>
  <c r="L304" i="5"/>
  <c r="N304" i="5"/>
  <c r="AA304" i="5"/>
  <c r="AC304" i="5"/>
  <c r="AI304" i="5"/>
  <c r="AJ304" i="5"/>
  <c r="L305" i="5"/>
  <c r="N305" i="5"/>
  <c r="AA305" i="5"/>
  <c r="AC305" i="5"/>
  <c r="AI305" i="5"/>
  <c r="AJ305" i="5"/>
  <c r="L306" i="5"/>
  <c r="N306" i="5"/>
  <c r="AA306" i="5"/>
  <c r="AC306" i="5"/>
  <c r="AI306" i="5"/>
  <c r="AJ306" i="5"/>
  <c r="L307" i="5"/>
  <c r="N307" i="5"/>
  <c r="AA307" i="5"/>
  <c r="AC307" i="5"/>
  <c r="AI307" i="5"/>
  <c r="AJ307" i="5"/>
  <c r="L308" i="5"/>
  <c r="N308" i="5"/>
  <c r="AA308" i="5"/>
  <c r="AC308" i="5"/>
  <c r="AI308" i="5"/>
  <c r="AJ308" i="5"/>
  <c r="L309" i="5"/>
  <c r="N309" i="5"/>
  <c r="AA309" i="5"/>
  <c r="AC309" i="5"/>
  <c r="AI309" i="5"/>
  <c r="AJ309" i="5"/>
  <c r="L310" i="5"/>
  <c r="N310" i="5"/>
  <c r="AA310" i="5"/>
  <c r="AC310" i="5"/>
  <c r="AI310" i="5"/>
  <c r="AJ310" i="5"/>
  <c r="L311" i="5"/>
  <c r="N311" i="5"/>
  <c r="AA311" i="5"/>
  <c r="AC311" i="5"/>
  <c r="AI311" i="5"/>
  <c r="AJ311" i="5"/>
  <c r="L312" i="5"/>
  <c r="N312" i="5"/>
  <c r="AA312" i="5"/>
  <c r="AC312" i="5"/>
  <c r="AI312" i="5"/>
  <c r="AJ312" i="5"/>
  <c r="L313" i="5"/>
  <c r="N313" i="5"/>
  <c r="AA313" i="5"/>
  <c r="AC313" i="5"/>
  <c r="AI313" i="5"/>
  <c r="AJ313" i="5"/>
  <c r="L314" i="5"/>
  <c r="N314" i="5"/>
  <c r="AA314" i="5"/>
  <c r="AC314" i="5"/>
  <c r="AI314" i="5"/>
  <c r="AJ314" i="5"/>
  <c r="L315" i="5"/>
  <c r="N315" i="5"/>
  <c r="AA315" i="5"/>
  <c r="AC315" i="5"/>
  <c r="AI315" i="5"/>
  <c r="AJ315" i="5"/>
  <c r="L316" i="5"/>
  <c r="N316" i="5"/>
  <c r="AA316" i="5"/>
  <c r="AC316" i="5"/>
  <c r="AI316" i="5"/>
  <c r="AJ316" i="5"/>
  <c r="L317" i="5"/>
  <c r="N317" i="5"/>
  <c r="AA317" i="5"/>
  <c r="AC317" i="5"/>
  <c r="AI317" i="5"/>
  <c r="AJ317" i="5"/>
  <c r="L318" i="5"/>
  <c r="N318" i="5"/>
  <c r="AA318" i="5"/>
  <c r="AC318" i="5"/>
  <c r="AI318" i="5"/>
  <c r="AJ318" i="5"/>
  <c r="L319" i="5"/>
  <c r="N319" i="5"/>
  <c r="AA319" i="5"/>
  <c r="AC319" i="5"/>
  <c r="AI319" i="5"/>
  <c r="AJ319" i="5"/>
  <c r="L320" i="5"/>
  <c r="N320" i="5"/>
  <c r="AA320" i="5"/>
  <c r="AC320" i="5"/>
  <c r="AI320" i="5"/>
  <c r="AJ320" i="5"/>
  <c r="L321" i="5"/>
  <c r="N321" i="5"/>
  <c r="AA321" i="5"/>
  <c r="AC321" i="5"/>
  <c r="AI321" i="5"/>
  <c r="AJ321" i="5"/>
  <c r="L322" i="5"/>
  <c r="N322" i="5"/>
  <c r="AA322" i="5"/>
  <c r="AC322" i="5"/>
  <c r="AI322" i="5"/>
  <c r="AJ322" i="5"/>
  <c r="L323" i="5"/>
  <c r="N323" i="5"/>
  <c r="AA323" i="5"/>
  <c r="AC323" i="5"/>
  <c r="AI323" i="5"/>
  <c r="AJ323" i="5"/>
  <c r="L324" i="5"/>
  <c r="N324" i="5"/>
  <c r="AA324" i="5"/>
  <c r="AC324" i="5"/>
  <c r="AI324" i="5"/>
  <c r="AJ324" i="5"/>
  <c r="L325" i="5"/>
  <c r="N325" i="5"/>
  <c r="AA325" i="5"/>
  <c r="AC325" i="5"/>
  <c r="AI325" i="5"/>
  <c r="AJ325" i="5"/>
  <c r="L326" i="5"/>
  <c r="N326" i="5"/>
  <c r="AA326" i="5"/>
  <c r="AC326" i="5"/>
  <c r="AI326" i="5"/>
  <c r="AJ326" i="5"/>
  <c r="L327" i="5"/>
  <c r="N327" i="5"/>
  <c r="AA327" i="5"/>
  <c r="AC327" i="5"/>
  <c r="AI327" i="5"/>
  <c r="AJ327" i="5"/>
  <c r="L328" i="5"/>
  <c r="N328" i="5"/>
  <c r="AA328" i="5"/>
  <c r="AC328" i="5"/>
  <c r="AI328" i="5"/>
  <c r="AJ328" i="5"/>
  <c r="L329" i="5"/>
  <c r="N329" i="5"/>
  <c r="AA329" i="5"/>
  <c r="AC329" i="5"/>
  <c r="AI329" i="5"/>
  <c r="AJ329" i="5"/>
  <c r="L330" i="5"/>
  <c r="N330" i="5"/>
  <c r="AA330" i="5"/>
  <c r="AC330" i="5"/>
  <c r="AI330" i="5"/>
  <c r="AJ330" i="5"/>
  <c r="L331" i="5"/>
  <c r="N331" i="5"/>
  <c r="AA331" i="5"/>
  <c r="AC331" i="5"/>
  <c r="AI331" i="5"/>
  <c r="AJ331" i="5"/>
  <c r="L332" i="5"/>
  <c r="N332" i="5"/>
  <c r="AA332" i="5"/>
  <c r="AC332" i="5"/>
  <c r="AI332" i="5"/>
  <c r="AJ332" i="5"/>
  <c r="L333" i="5"/>
  <c r="N333" i="5"/>
  <c r="AA333" i="5"/>
  <c r="AC333" i="5"/>
  <c r="AI333" i="5"/>
  <c r="AJ333" i="5"/>
  <c r="L334" i="5"/>
  <c r="N334" i="5"/>
  <c r="AA334" i="5"/>
  <c r="AC334" i="5"/>
  <c r="AI334" i="5"/>
  <c r="AJ334" i="5"/>
  <c r="L335" i="5"/>
  <c r="N335" i="5"/>
  <c r="AA335" i="5"/>
  <c r="AC335" i="5"/>
  <c r="AI335" i="5"/>
  <c r="AJ335" i="5"/>
  <c r="L336" i="5"/>
  <c r="N336" i="5"/>
  <c r="AA336" i="5"/>
  <c r="AC336" i="5"/>
  <c r="AI336" i="5"/>
  <c r="AJ336" i="5"/>
  <c r="L337" i="5"/>
  <c r="N337" i="5"/>
  <c r="AA337" i="5"/>
  <c r="AC337" i="5"/>
  <c r="AI337" i="5"/>
  <c r="AJ337" i="5"/>
  <c r="L338" i="5"/>
  <c r="N338" i="5"/>
  <c r="AA338" i="5"/>
  <c r="AC338" i="5"/>
  <c r="AI338" i="5"/>
  <c r="AJ338" i="5"/>
  <c r="L339" i="5"/>
  <c r="N339" i="5"/>
  <c r="AA339" i="5"/>
  <c r="AC339" i="5"/>
  <c r="AI339" i="5"/>
  <c r="AJ339" i="5"/>
  <c r="L340" i="5"/>
  <c r="N340" i="5"/>
  <c r="AA340" i="5"/>
  <c r="AC340" i="5"/>
  <c r="AI340" i="5"/>
  <c r="AJ340" i="5"/>
  <c r="L341" i="5"/>
  <c r="N341" i="5"/>
  <c r="AA341" i="5"/>
  <c r="AC341" i="5"/>
  <c r="AI341" i="5"/>
  <c r="AJ341" i="5"/>
  <c r="L342" i="5"/>
  <c r="N342" i="5"/>
  <c r="AA342" i="5"/>
  <c r="AC342" i="5"/>
  <c r="AI342" i="5"/>
  <c r="AJ342" i="5"/>
  <c r="L343" i="5"/>
  <c r="N343" i="5"/>
  <c r="AA343" i="5"/>
  <c r="AC343" i="5"/>
  <c r="AI343" i="5"/>
  <c r="AJ343" i="5"/>
  <c r="L344" i="5"/>
  <c r="N344" i="5"/>
  <c r="AA344" i="5"/>
  <c r="AC344" i="5"/>
  <c r="AI344" i="5"/>
  <c r="AJ344" i="5"/>
  <c r="L345" i="5"/>
  <c r="N345" i="5"/>
  <c r="AA345" i="5"/>
  <c r="AC345" i="5"/>
  <c r="AI345" i="5"/>
  <c r="AJ345" i="5"/>
  <c r="L346" i="5"/>
  <c r="N346" i="5"/>
  <c r="AA346" i="5"/>
  <c r="AC346" i="5"/>
  <c r="AI346" i="5"/>
  <c r="AJ346" i="5"/>
  <c r="L347" i="5"/>
  <c r="N347" i="5"/>
  <c r="AA347" i="5"/>
  <c r="AC347" i="5"/>
  <c r="AI347" i="5"/>
  <c r="AJ347" i="5"/>
  <c r="L348" i="5"/>
  <c r="N348" i="5"/>
  <c r="AA348" i="5"/>
  <c r="AC348" i="5"/>
  <c r="AI348" i="5"/>
  <c r="AJ348" i="5"/>
  <c r="L349" i="5"/>
  <c r="N349" i="5"/>
  <c r="AA349" i="5"/>
  <c r="AC349" i="5"/>
  <c r="AI349" i="5"/>
  <c r="AJ349" i="5"/>
  <c r="L350" i="5"/>
  <c r="N350" i="5"/>
  <c r="AA350" i="5"/>
  <c r="AC350" i="5"/>
  <c r="AI350" i="5"/>
  <c r="AJ350" i="5"/>
  <c r="L351" i="5"/>
  <c r="N351" i="5"/>
  <c r="AA351" i="5"/>
  <c r="AC351" i="5"/>
  <c r="AI351" i="5"/>
  <c r="AJ351" i="5"/>
  <c r="L352" i="5"/>
  <c r="N352" i="5"/>
  <c r="AA352" i="5"/>
  <c r="AC352" i="5"/>
  <c r="AI352" i="5"/>
  <c r="AJ352" i="5"/>
  <c r="L353" i="5"/>
  <c r="N353" i="5"/>
  <c r="AA353" i="5"/>
  <c r="AC353" i="5"/>
  <c r="AI353" i="5"/>
  <c r="AJ353" i="5"/>
  <c r="L354" i="5"/>
  <c r="N354" i="5"/>
  <c r="AA354" i="5"/>
  <c r="AC354" i="5"/>
  <c r="AI354" i="5"/>
  <c r="AJ354" i="5"/>
  <c r="L355" i="5"/>
  <c r="N355" i="5"/>
  <c r="AA355" i="5"/>
  <c r="AC355" i="5"/>
  <c r="AI355" i="5"/>
  <c r="AJ355" i="5"/>
  <c r="L356" i="5"/>
  <c r="N356" i="5"/>
  <c r="AA356" i="5"/>
  <c r="AC356" i="5"/>
  <c r="AI356" i="5"/>
  <c r="AJ356" i="5"/>
  <c r="L357" i="5"/>
  <c r="N357" i="5"/>
  <c r="AA357" i="5"/>
  <c r="AC357" i="5"/>
  <c r="AI357" i="5"/>
  <c r="AJ357" i="5"/>
  <c r="L358" i="5"/>
  <c r="N358" i="5"/>
  <c r="AA358" i="5"/>
  <c r="AC358" i="5"/>
  <c r="AI358" i="5"/>
  <c r="AJ358" i="5"/>
  <c r="L359" i="5"/>
  <c r="N359" i="5"/>
  <c r="AA359" i="5"/>
  <c r="AC359" i="5"/>
  <c r="AI359" i="5"/>
  <c r="AJ359" i="5"/>
  <c r="L360" i="5"/>
  <c r="N360" i="5"/>
  <c r="AA360" i="5"/>
  <c r="AC360" i="5"/>
  <c r="AI360" i="5"/>
  <c r="AJ360" i="5"/>
  <c r="L361" i="5"/>
  <c r="N361" i="5"/>
  <c r="AA361" i="5"/>
  <c r="AC361" i="5"/>
  <c r="AI361" i="5"/>
  <c r="AJ361" i="5"/>
  <c r="L362" i="5"/>
  <c r="N362" i="5"/>
  <c r="AA362" i="5"/>
  <c r="AC362" i="5"/>
  <c r="AI362" i="5"/>
  <c r="AJ362" i="5"/>
  <c r="L363" i="5"/>
  <c r="N363" i="5"/>
  <c r="AA363" i="5"/>
  <c r="AC363" i="5"/>
  <c r="AI363" i="5"/>
  <c r="AJ363" i="5"/>
  <c r="L364" i="5"/>
  <c r="N364" i="5"/>
  <c r="AA364" i="5"/>
  <c r="AC364" i="5"/>
  <c r="AI364" i="5"/>
  <c r="AJ364" i="5"/>
  <c r="L365" i="5"/>
  <c r="N365" i="5"/>
  <c r="AA365" i="5"/>
  <c r="AC365" i="5"/>
  <c r="AI365" i="5"/>
  <c r="AJ365" i="5"/>
  <c r="L366" i="5"/>
  <c r="N366" i="5"/>
  <c r="AA366" i="5"/>
  <c r="AC366" i="5"/>
  <c r="AI366" i="5"/>
  <c r="AJ366" i="5"/>
  <c r="L367" i="5"/>
  <c r="N367" i="5"/>
  <c r="AA367" i="5"/>
  <c r="AC367" i="5"/>
  <c r="AI367" i="5"/>
  <c r="AJ367" i="5"/>
  <c r="L368" i="5"/>
  <c r="N368" i="5"/>
  <c r="AA368" i="5"/>
  <c r="AC368" i="5"/>
  <c r="AI368" i="5"/>
  <c r="AJ368" i="5"/>
  <c r="L369" i="5"/>
  <c r="N369" i="5"/>
  <c r="AA369" i="5"/>
  <c r="AC369" i="5"/>
  <c r="AI369" i="5"/>
  <c r="AJ369" i="5"/>
  <c r="L370" i="5"/>
  <c r="N370" i="5"/>
  <c r="AA370" i="5"/>
  <c r="AC370" i="5"/>
  <c r="AI370" i="5"/>
  <c r="AJ370" i="5"/>
  <c r="L371" i="5"/>
  <c r="N371" i="5"/>
  <c r="AA371" i="5"/>
  <c r="AC371" i="5"/>
  <c r="AI371" i="5"/>
  <c r="AJ371" i="5"/>
  <c r="L372" i="5"/>
  <c r="N372" i="5"/>
  <c r="AA372" i="5"/>
  <c r="AC372" i="5"/>
  <c r="AI372" i="5"/>
  <c r="AJ372" i="5"/>
  <c r="AB2" i="5"/>
  <c r="AD2" i="5"/>
  <c r="AB3" i="5"/>
  <c r="AD3" i="5"/>
  <c r="AB4" i="5"/>
  <c r="AD4" i="5"/>
  <c r="AB5" i="5"/>
  <c r="AD5" i="5"/>
  <c r="AB6" i="5"/>
  <c r="AD6" i="5"/>
  <c r="AB7" i="5"/>
  <c r="AD7" i="5"/>
  <c r="AB8" i="5"/>
  <c r="AD8" i="5"/>
  <c r="AB9" i="5"/>
  <c r="AD9" i="5"/>
  <c r="AB10" i="5"/>
  <c r="AD10" i="5"/>
  <c r="AB11" i="5"/>
  <c r="AD11" i="5"/>
  <c r="AB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AB21" i="5"/>
  <c r="AD21" i="5"/>
  <c r="AB22" i="5"/>
  <c r="AD22" i="5"/>
  <c r="AB23" i="5"/>
  <c r="AD23" i="5"/>
  <c r="AB24" i="5"/>
  <c r="AD24" i="5"/>
  <c r="AB25" i="5"/>
  <c r="AD25" i="5"/>
  <c r="AB26" i="5"/>
  <c r="AD26" i="5"/>
  <c r="AB27" i="5"/>
  <c r="AD27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AB40" i="5"/>
  <c r="AD40" i="5"/>
  <c r="AB41" i="5"/>
  <c r="AD41" i="5"/>
  <c r="AB42" i="5"/>
  <c r="AD42" i="5"/>
  <c r="AB43" i="5"/>
  <c r="AD43" i="5"/>
  <c r="AB44" i="5"/>
  <c r="AD44" i="5"/>
  <c r="AB45" i="5"/>
  <c r="AD45" i="5"/>
  <c r="AB46" i="5"/>
  <c r="AD46" i="5"/>
  <c r="AB47" i="5"/>
  <c r="AD47" i="5"/>
  <c r="AB48" i="5"/>
  <c r="AD48" i="5"/>
  <c r="AB49" i="5"/>
  <c r="AD49" i="5"/>
  <c r="AB50" i="5"/>
  <c r="AD50" i="5"/>
  <c r="AB51" i="5"/>
  <c r="AD51" i="5"/>
  <c r="AB52" i="5"/>
  <c r="AD52" i="5"/>
  <c r="AB53" i="5"/>
  <c r="AD53" i="5"/>
  <c r="AB54" i="5"/>
  <c r="AD54" i="5"/>
  <c r="AB55" i="5"/>
  <c r="AD55" i="5"/>
  <c r="AB56" i="5"/>
  <c r="AD56" i="5"/>
  <c r="AB57" i="5"/>
  <c r="AD57" i="5"/>
  <c r="AB58" i="5"/>
  <c r="AD58" i="5"/>
  <c r="AB59" i="5"/>
  <c r="AD59" i="5"/>
  <c r="AB60" i="5"/>
  <c r="AD60" i="5"/>
  <c r="AB61" i="5"/>
  <c r="AD61" i="5"/>
  <c r="AB62" i="5"/>
  <c r="AD62" i="5"/>
  <c r="AB63" i="5"/>
  <c r="AD63" i="5"/>
  <c r="AB64" i="5"/>
  <c r="AD64" i="5"/>
  <c r="AB65" i="5"/>
  <c r="AD65" i="5"/>
  <c r="AB66" i="5"/>
  <c r="AD66" i="5"/>
  <c r="AB67" i="5"/>
  <c r="AD67" i="5"/>
  <c r="AB68" i="5"/>
  <c r="AD68" i="5"/>
  <c r="AB69" i="5"/>
  <c r="AD69" i="5"/>
  <c r="AB70" i="5"/>
  <c r="AD70" i="5"/>
  <c r="AB71" i="5"/>
  <c r="AD71" i="5"/>
  <c r="AB72" i="5"/>
  <c r="AD72" i="5"/>
  <c r="AB73" i="5"/>
  <c r="AD73" i="5"/>
  <c r="AB74" i="5"/>
  <c r="AD74" i="5"/>
  <c r="AB75" i="5"/>
  <c r="AD75" i="5"/>
  <c r="AB76" i="5"/>
  <c r="AD76" i="5"/>
  <c r="AB77" i="5"/>
  <c r="AD77" i="5"/>
  <c r="AB78" i="5"/>
  <c r="AD78" i="5"/>
  <c r="AB79" i="5"/>
  <c r="AD79" i="5"/>
  <c r="AB80" i="5"/>
  <c r="AD80" i="5"/>
  <c r="AB81" i="5"/>
  <c r="AD81" i="5"/>
  <c r="AB82" i="5"/>
  <c r="AD82" i="5"/>
  <c r="AB83" i="5"/>
  <c r="AD83" i="5"/>
  <c r="AB84" i="5"/>
  <c r="AD84" i="5"/>
  <c r="AB85" i="5"/>
  <c r="AD85" i="5"/>
  <c r="AB86" i="5"/>
  <c r="AD86" i="5"/>
  <c r="AB87" i="5"/>
  <c r="AD87" i="5"/>
  <c r="AB88" i="5"/>
  <c r="AD88" i="5"/>
  <c r="AB89" i="5"/>
  <c r="AD89" i="5"/>
  <c r="AB90" i="5"/>
  <c r="AD90" i="5"/>
  <c r="AB91" i="5"/>
  <c r="AD91" i="5"/>
  <c r="AB92" i="5"/>
  <c r="AD92" i="5"/>
  <c r="AB93" i="5"/>
  <c r="AD93" i="5"/>
  <c r="AB94" i="5"/>
  <c r="AD94" i="5"/>
  <c r="AB95" i="5"/>
  <c r="AD95" i="5"/>
  <c r="AB96" i="5"/>
  <c r="AD96" i="5"/>
  <c r="AB97" i="5"/>
  <c r="AD97" i="5"/>
  <c r="AB98" i="5"/>
  <c r="AD98" i="5"/>
  <c r="AB99" i="5"/>
  <c r="AD99" i="5"/>
  <c r="AB100" i="5"/>
  <c r="AD100" i="5"/>
  <c r="AB101" i="5"/>
  <c r="AD101" i="5"/>
  <c r="AB102" i="5"/>
  <c r="AD102" i="5"/>
  <c r="AB103" i="5"/>
  <c r="AD103" i="5"/>
  <c r="AB104" i="5"/>
  <c r="AD104" i="5"/>
  <c r="AB105" i="5"/>
  <c r="AD105" i="5"/>
  <c r="AB106" i="5"/>
  <c r="AD106" i="5"/>
  <c r="AB107" i="5"/>
  <c r="AD107" i="5"/>
  <c r="AB108" i="5"/>
  <c r="AD108" i="5"/>
  <c r="AB109" i="5"/>
  <c r="AD109" i="5"/>
  <c r="AB110" i="5"/>
  <c r="AD110" i="5"/>
  <c r="AB111" i="5"/>
  <c r="AD111" i="5"/>
  <c r="AB112" i="5"/>
  <c r="AD112" i="5"/>
  <c r="AB113" i="5"/>
  <c r="AD113" i="5"/>
  <c r="AB114" i="5"/>
  <c r="AD114" i="5"/>
  <c r="AB115" i="5"/>
  <c r="AD115" i="5"/>
  <c r="AB116" i="5"/>
  <c r="AD116" i="5"/>
  <c r="AB117" i="5"/>
  <c r="AD117" i="5"/>
  <c r="AB118" i="5"/>
  <c r="AD118" i="5"/>
  <c r="AB119" i="5"/>
  <c r="AD119" i="5"/>
  <c r="AB120" i="5"/>
  <c r="AD120" i="5"/>
  <c r="AB121" i="5"/>
  <c r="AD121" i="5"/>
  <c r="AB122" i="5"/>
  <c r="AD122" i="5"/>
  <c r="AB123" i="5"/>
  <c r="AD123" i="5"/>
  <c r="AB124" i="5"/>
  <c r="AD124" i="5"/>
  <c r="AB125" i="5"/>
  <c r="AD125" i="5"/>
  <c r="AB126" i="5"/>
  <c r="AD126" i="5"/>
  <c r="AB127" i="5"/>
  <c r="AD127" i="5"/>
  <c r="AB128" i="5"/>
  <c r="AD128" i="5"/>
  <c r="AB129" i="5"/>
  <c r="AD129" i="5"/>
  <c r="AB130" i="5"/>
  <c r="AD130" i="5"/>
  <c r="AB131" i="5"/>
  <c r="AD131" i="5"/>
  <c r="AB132" i="5"/>
  <c r="AD132" i="5"/>
  <c r="AB133" i="5"/>
  <c r="AD133" i="5"/>
  <c r="AB134" i="5"/>
  <c r="AD134" i="5"/>
  <c r="AB135" i="5"/>
  <c r="AD135" i="5"/>
  <c r="AB136" i="5"/>
  <c r="AD136" i="5"/>
  <c r="AB137" i="5"/>
  <c r="AD137" i="5"/>
  <c r="AB138" i="5"/>
  <c r="AD138" i="5"/>
  <c r="AB139" i="5"/>
  <c r="AD139" i="5"/>
  <c r="AB140" i="5"/>
  <c r="AD140" i="5"/>
  <c r="AB141" i="5"/>
  <c r="AD141" i="5"/>
  <c r="AB142" i="5"/>
  <c r="AD142" i="5"/>
  <c r="AB143" i="5"/>
  <c r="AD143" i="5"/>
  <c r="AB144" i="5"/>
  <c r="AD144" i="5"/>
  <c r="AB145" i="5"/>
  <c r="AD145" i="5"/>
  <c r="AB146" i="5"/>
  <c r="AD146" i="5"/>
  <c r="AB147" i="5"/>
  <c r="AD147" i="5"/>
  <c r="AB148" i="5"/>
  <c r="AD148" i="5"/>
  <c r="AB149" i="5"/>
  <c r="AD149" i="5"/>
  <c r="AB150" i="5"/>
  <c r="AD150" i="5"/>
  <c r="AB151" i="5"/>
  <c r="AD151" i="5"/>
  <c r="AB152" i="5"/>
  <c r="AD152" i="5"/>
  <c r="AB153" i="5"/>
  <c r="AD153" i="5"/>
  <c r="AB154" i="5"/>
  <c r="AD154" i="5"/>
  <c r="AB155" i="5"/>
  <c r="AD155" i="5"/>
  <c r="AB156" i="5"/>
  <c r="AD156" i="5"/>
  <c r="AB157" i="5"/>
  <c r="AD157" i="5"/>
  <c r="AB158" i="5"/>
  <c r="AD158" i="5"/>
  <c r="AB159" i="5"/>
  <c r="AD159" i="5"/>
  <c r="AB160" i="5"/>
  <c r="AD160" i="5"/>
  <c r="AB161" i="5"/>
  <c r="AD161" i="5"/>
  <c r="AB162" i="5"/>
  <c r="AD162" i="5"/>
  <c r="AB163" i="5"/>
  <c r="AD163" i="5"/>
  <c r="AB164" i="5"/>
  <c r="AD164" i="5"/>
  <c r="AB165" i="5"/>
  <c r="AD165" i="5"/>
  <c r="AB166" i="5"/>
  <c r="AD166" i="5"/>
  <c r="AB167" i="5"/>
  <c r="AD167" i="5"/>
  <c r="AB168" i="5"/>
  <c r="AD168" i="5"/>
  <c r="AB169" i="5"/>
  <c r="AD169" i="5"/>
  <c r="AB170" i="5"/>
  <c r="AD170" i="5"/>
  <c r="AB171" i="5"/>
  <c r="AD171" i="5"/>
  <c r="AB172" i="5"/>
  <c r="AD172" i="5"/>
  <c r="AB173" i="5"/>
  <c r="AD173" i="5"/>
  <c r="AB174" i="5"/>
  <c r="AD174" i="5"/>
  <c r="AB175" i="5"/>
  <c r="AD175" i="5"/>
  <c r="AB176" i="5"/>
  <c r="AD176" i="5"/>
  <c r="AB177" i="5"/>
  <c r="AD177" i="5"/>
  <c r="AB178" i="5"/>
  <c r="AD178" i="5"/>
  <c r="AB179" i="5"/>
  <c r="AD179" i="5"/>
  <c r="AB180" i="5"/>
  <c r="AD180" i="5"/>
  <c r="AB181" i="5"/>
  <c r="AD181" i="5"/>
  <c r="AB182" i="5"/>
  <c r="AD182" i="5"/>
  <c r="AB183" i="5"/>
  <c r="AD183" i="5"/>
  <c r="AB184" i="5"/>
  <c r="AD184" i="5"/>
  <c r="AB185" i="5"/>
  <c r="AD185" i="5"/>
  <c r="AB186" i="5"/>
  <c r="AD186" i="5"/>
  <c r="AB187" i="5"/>
  <c r="AD187" i="5"/>
  <c r="AB188" i="5"/>
  <c r="AD188" i="5"/>
  <c r="AB189" i="5"/>
  <c r="AD189" i="5"/>
  <c r="AB190" i="5"/>
  <c r="AD190" i="5"/>
  <c r="AB191" i="5"/>
  <c r="AD191" i="5"/>
  <c r="AB192" i="5"/>
  <c r="AD192" i="5"/>
  <c r="AB193" i="5"/>
  <c r="AD193" i="5"/>
  <c r="AB194" i="5"/>
  <c r="AD194" i="5"/>
  <c r="AB195" i="5"/>
  <c r="AD195" i="5"/>
  <c r="AB196" i="5"/>
  <c r="AD196" i="5"/>
  <c r="AB197" i="5"/>
  <c r="AD197" i="5"/>
  <c r="AB198" i="5"/>
  <c r="AD198" i="5"/>
  <c r="AB199" i="5"/>
  <c r="AD199" i="5"/>
  <c r="AB200" i="5"/>
  <c r="AD200" i="5"/>
  <c r="AB201" i="5"/>
  <c r="AD201" i="5"/>
  <c r="AB202" i="5"/>
  <c r="AD202" i="5"/>
  <c r="AB203" i="5"/>
  <c r="AD203" i="5"/>
  <c r="AB204" i="5"/>
  <c r="AD204" i="5"/>
  <c r="AB205" i="5"/>
  <c r="AD205" i="5"/>
  <c r="AB206" i="5"/>
  <c r="AD206" i="5"/>
  <c r="AB207" i="5"/>
  <c r="AD207" i="5"/>
  <c r="AB208" i="5"/>
  <c r="AD208" i="5"/>
  <c r="AB209" i="5"/>
  <c r="AD209" i="5"/>
  <c r="AB210" i="5"/>
  <c r="AD210" i="5"/>
  <c r="AB211" i="5"/>
  <c r="AD211" i="5"/>
  <c r="AB212" i="5"/>
  <c r="AD212" i="5"/>
  <c r="AB213" i="5"/>
  <c r="AD213" i="5"/>
  <c r="AB214" i="5"/>
  <c r="AD214" i="5"/>
  <c r="AB215" i="5"/>
  <c r="AD215" i="5"/>
  <c r="AB216" i="5"/>
  <c r="AD216" i="5"/>
  <c r="AB217" i="5"/>
  <c r="AD217" i="5"/>
  <c r="AB218" i="5"/>
  <c r="AD218" i="5"/>
  <c r="AB219" i="5"/>
  <c r="AD219" i="5"/>
  <c r="AB220" i="5"/>
  <c r="AD220" i="5"/>
  <c r="AB221" i="5"/>
  <c r="AD221" i="5"/>
  <c r="AB222" i="5"/>
  <c r="AD222" i="5"/>
  <c r="AB223" i="5"/>
  <c r="AD223" i="5"/>
  <c r="AB224" i="5"/>
  <c r="AD224" i="5"/>
  <c r="AB225" i="5"/>
  <c r="AD225" i="5"/>
  <c r="AB226" i="5"/>
  <c r="AD226" i="5"/>
  <c r="AB227" i="5"/>
  <c r="AD227" i="5"/>
  <c r="AB228" i="5"/>
  <c r="AD228" i="5"/>
  <c r="AB229" i="5"/>
  <c r="AD229" i="5"/>
  <c r="AB230" i="5"/>
  <c r="AD230" i="5"/>
  <c r="AB231" i="5"/>
  <c r="AD231" i="5"/>
  <c r="AB232" i="5"/>
  <c r="AD232" i="5"/>
  <c r="AB233" i="5"/>
  <c r="AD233" i="5"/>
  <c r="AB234" i="5"/>
  <c r="AD234" i="5"/>
  <c r="AB235" i="5"/>
  <c r="AD235" i="5"/>
  <c r="AB236" i="5"/>
  <c r="AD236" i="5"/>
  <c r="AB237" i="5"/>
  <c r="AD237" i="5"/>
  <c r="AB238" i="5"/>
  <c r="AD238" i="5"/>
  <c r="AB239" i="5"/>
  <c r="AD239" i="5"/>
  <c r="AB240" i="5"/>
  <c r="AD240" i="5"/>
  <c r="AB241" i="5"/>
  <c r="AD241" i="5"/>
  <c r="AB242" i="5"/>
  <c r="AD242" i="5"/>
  <c r="AB243" i="5"/>
  <c r="AD243" i="5"/>
  <c r="AB244" i="5"/>
  <c r="AD244" i="5"/>
  <c r="AB245" i="5"/>
  <c r="AD245" i="5"/>
  <c r="AB246" i="5"/>
  <c r="AD246" i="5"/>
  <c r="AB247" i="5"/>
  <c r="AD247" i="5"/>
  <c r="AB248" i="5"/>
  <c r="AD248" i="5"/>
  <c r="AB249" i="5"/>
  <c r="AD249" i="5"/>
  <c r="AB250" i="5"/>
  <c r="AD250" i="5"/>
  <c r="AB251" i="5"/>
  <c r="AD251" i="5"/>
  <c r="AB252" i="5"/>
  <c r="AD252" i="5"/>
  <c r="AB253" i="5"/>
  <c r="AD253" i="5"/>
  <c r="AB254" i="5"/>
  <c r="AD254" i="5"/>
  <c r="AB255" i="5"/>
  <c r="AD255" i="5"/>
  <c r="AB256" i="5"/>
  <c r="AD256" i="5"/>
  <c r="AB257" i="5"/>
  <c r="AD257" i="5"/>
  <c r="AB258" i="5"/>
  <c r="AD258" i="5"/>
  <c r="AB259" i="5"/>
  <c r="AD259" i="5"/>
  <c r="AB260" i="5"/>
  <c r="AD260" i="5"/>
  <c r="AB261" i="5"/>
  <c r="AD261" i="5"/>
  <c r="AB262" i="5"/>
  <c r="AD262" i="5"/>
  <c r="AB263" i="5"/>
  <c r="AD263" i="5"/>
  <c r="AB264" i="5"/>
  <c r="AD264" i="5"/>
  <c r="AB265" i="5"/>
  <c r="AD265" i="5"/>
  <c r="AB266" i="5"/>
  <c r="AD266" i="5"/>
  <c r="AB267" i="5"/>
  <c r="AD267" i="5"/>
  <c r="AB268" i="5"/>
  <c r="AD268" i="5"/>
  <c r="AB269" i="5"/>
  <c r="AD269" i="5"/>
  <c r="AB270" i="5"/>
  <c r="AD270" i="5"/>
  <c r="AB271" i="5"/>
  <c r="AD271" i="5"/>
  <c r="AB272" i="5"/>
  <c r="AD272" i="5"/>
  <c r="AB273" i="5"/>
  <c r="AD273" i="5"/>
  <c r="AB274" i="5"/>
  <c r="AD274" i="5"/>
  <c r="AB275" i="5"/>
  <c r="AD275" i="5"/>
  <c r="AB276" i="5"/>
  <c r="AD276" i="5"/>
  <c r="AB277" i="5"/>
  <c r="AD277" i="5"/>
  <c r="AB278" i="5"/>
  <c r="AD278" i="5"/>
  <c r="AB279" i="5"/>
  <c r="AD279" i="5"/>
  <c r="AB280" i="5"/>
  <c r="AD280" i="5"/>
  <c r="AB281" i="5"/>
  <c r="AD281" i="5"/>
  <c r="AB282" i="5"/>
  <c r="AD282" i="5"/>
  <c r="AB283" i="5"/>
  <c r="AD283" i="5"/>
  <c r="AB284" i="5"/>
  <c r="AD284" i="5"/>
  <c r="AB285" i="5"/>
  <c r="AD285" i="5"/>
  <c r="AB286" i="5"/>
  <c r="AD286" i="5"/>
  <c r="AB287" i="5"/>
  <c r="AD287" i="5"/>
  <c r="AB288" i="5"/>
  <c r="AD288" i="5"/>
  <c r="AB289" i="5"/>
  <c r="AD289" i="5"/>
  <c r="AB290" i="5"/>
  <c r="AD290" i="5"/>
  <c r="AB291" i="5"/>
  <c r="AD291" i="5"/>
  <c r="AB292" i="5"/>
  <c r="AD292" i="5"/>
  <c r="AB293" i="5"/>
  <c r="AD293" i="5"/>
  <c r="AB294" i="5"/>
  <c r="AD294" i="5"/>
  <c r="AB295" i="5"/>
  <c r="AD295" i="5"/>
  <c r="AB296" i="5"/>
  <c r="AD296" i="5"/>
  <c r="AB297" i="5"/>
  <c r="AD297" i="5"/>
  <c r="AB298" i="5"/>
  <c r="AD298" i="5"/>
  <c r="AB299" i="5"/>
  <c r="AD299" i="5"/>
  <c r="AB300" i="5"/>
  <c r="AD300" i="5"/>
  <c r="AB301" i="5"/>
  <c r="AD301" i="5"/>
  <c r="AB302" i="5"/>
  <c r="AD302" i="5"/>
  <c r="AB303" i="5"/>
  <c r="AD303" i="5"/>
  <c r="AB304" i="5"/>
  <c r="AD304" i="5"/>
  <c r="AB305" i="5"/>
  <c r="AD305" i="5"/>
  <c r="AB306" i="5"/>
  <c r="AD306" i="5"/>
  <c r="AB307" i="5"/>
  <c r="AD307" i="5"/>
  <c r="AB308" i="5"/>
  <c r="AD308" i="5"/>
  <c r="AB309" i="5"/>
  <c r="AD309" i="5"/>
  <c r="AB310" i="5"/>
  <c r="AD310" i="5"/>
  <c r="AB311" i="5"/>
  <c r="AD311" i="5"/>
  <c r="AB312" i="5"/>
  <c r="AD312" i="5"/>
  <c r="AB313" i="5"/>
  <c r="AD313" i="5"/>
  <c r="AB314" i="5"/>
  <c r="AD314" i="5"/>
  <c r="AB315" i="5"/>
  <c r="AD315" i="5"/>
  <c r="AB316" i="5"/>
  <c r="AD316" i="5"/>
  <c r="AB317" i="5"/>
  <c r="AD317" i="5"/>
  <c r="AB318" i="5"/>
  <c r="AD318" i="5"/>
  <c r="AB319" i="5"/>
  <c r="AD319" i="5"/>
  <c r="AB320" i="5"/>
  <c r="AD320" i="5"/>
  <c r="AB321" i="5"/>
  <c r="AD321" i="5"/>
  <c r="AB322" i="5"/>
  <c r="AD322" i="5"/>
  <c r="AB323" i="5"/>
  <c r="AD323" i="5"/>
  <c r="AB324" i="5"/>
  <c r="AD324" i="5"/>
  <c r="AB325" i="5"/>
  <c r="AD325" i="5"/>
  <c r="AB326" i="5"/>
  <c r="AD326" i="5"/>
  <c r="AB327" i="5"/>
  <c r="AD327" i="5"/>
  <c r="AB328" i="5"/>
  <c r="AD328" i="5"/>
  <c r="AB329" i="5"/>
  <c r="AD329" i="5"/>
  <c r="AB330" i="5"/>
  <c r="AD330" i="5"/>
  <c r="AB331" i="5"/>
  <c r="AD331" i="5"/>
  <c r="AB332" i="5"/>
  <c r="AD332" i="5"/>
  <c r="AB333" i="5"/>
  <c r="AD333" i="5"/>
  <c r="AB334" i="5"/>
  <c r="AD334" i="5"/>
  <c r="AB335" i="5"/>
  <c r="AD335" i="5"/>
  <c r="AB336" i="5"/>
  <c r="AD336" i="5"/>
  <c r="AB337" i="5"/>
  <c r="AD337" i="5"/>
  <c r="AB338" i="5"/>
  <c r="AD338" i="5"/>
  <c r="AB339" i="5"/>
  <c r="AD339" i="5"/>
  <c r="AB340" i="5"/>
  <c r="AD340" i="5"/>
  <c r="AB341" i="5"/>
  <c r="AD341" i="5"/>
  <c r="AB342" i="5"/>
  <c r="AD342" i="5"/>
  <c r="AB343" i="5"/>
  <c r="AD343" i="5"/>
  <c r="AB344" i="5"/>
  <c r="AD344" i="5"/>
  <c r="AB345" i="5"/>
  <c r="AD345" i="5"/>
  <c r="AB346" i="5"/>
  <c r="AD346" i="5"/>
  <c r="AB347" i="5"/>
  <c r="AD347" i="5"/>
  <c r="AB348" i="5"/>
  <c r="AD348" i="5"/>
  <c r="AB349" i="5"/>
  <c r="AD349" i="5"/>
  <c r="AB350" i="5"/>
  <c r="AD350" i="5"/>
  <c r="AB351" i="5"/>
  <c r="AD351" i="5"/>
  <c r="AB352" i="5"/>
  <c r="AD352" i="5"/>
  <c r="AB353" i="5"/>
  <c r="AD353" i="5"/>
  <c r="AB354" i="5"/>
  <c r="AD354" i="5"/>
  <c r="AB355" i="5"/>
  <c r="AD355" i="5"/>
  <c r="AB356" i="5"/>
  <c r="AD356" i="5"/>
  <c r="AB357" i="5"/>
  <c r="AD357" i="5"/>
  <c r="AB358" i="5"/>
  <c r="AD358" i="5"/>
  <c r="AB359" i="5"/>
  <c r="AD359" i="5"/>
  <c r="AB360" i="5"/>
  <c r="AD360" i="5"/>
  <c r="AB361" i="5"/>
  <c r="AD361" i="5"/>
  <c r="AB362" i="5"/>
  <c r="AD362" i="5"/>
  <c r="AB363" i="5"/>
  <c r="AD363" i="5"/>
  <c r="AB364" i="5"/>
  <c r="AD364" i="5"/>
  <c r="AB365" i="5"/>
  <c r="AD365" i="5"/>
  <c r="AB366" i="5"/>
  <c r="AD366" i="5"/>
  <c r="AB367" i="5"/>
  <c r="AD367" i="5"/>
  <c r="AB368" i="5"/>
  <c r="AD368" i="5"/>
  <c r="AB369" i="5"/>
  <c r="AD369" i="5"/>
  <c r="AB370" i="5"/>
  <c r="AD370" i="5"/>
  <c r="AB371" i="5"/>
  <c r="AD371" i="5"/>
  <c r="AB372" i="5"/>
  <c r="AD372" i="5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H47" i="4"/>
  <c r="G48" i="4"/>
  <c r="H48" i="4"/>
  <c r="G49" i="4"/>
  <c r="H49" i="4"/>
  <c r="G50" i="4"/>
  <c r="H50" i="4"/>
  <c r="G51" i="4"/>
  <c r="H51" i="4"/>
  <c r="G52" i="4"/>
  <c r="H52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H89" i="4"/>
  <c r="H90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H154" i="4"/>
  <c r="G155" i="4"/>
  <c r="H155" i="4"/>
  <c r="G156" i="4"/>
  <c r="H156" i="4"/>
  <c r="H157" i="4"/>
  <c r="G158" i="4"/>
  <c r="H158" i="4"/>
  <c r="G159" i="4"/>
  <c r="H159" i="4"/>
  <c r="G160" i="4"/>
  <c r="H160" i="4"/>
  <c r="G161" i="4"/>
  <c r="H161" i="4"/>
  <c r="G162" i="4"/>
  <c r="H162" i="4"/>
  <c r="H163" i="4"/>
  <c r="G164" i="4"/>
  <c r="H164" i="4"/>
  <c r="G165" i="4"/>
  <c r="H165" i="4"/>
  <c r="G166" i="4"/>
  <c r="H166" i="4"/>
  <c r="G167" i="4"/>
  <c r="H167" i="4"/>
  <c r="G168" i="4"/>
  <c r="H168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H180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H210" i="4"/>
  <c r="H211" i="4"/>
  <c r="G212" i="4"/>
  <c r="H212" i="4"/>
  <c r="G213" i="4"/>
  <c r="H213" i="4"/>
  <c r="H214" i="4"/>
  <c r="G215" i="4"/>
  <c r="H215" i="4"/>
  <c r="G216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H243" i="4"/>
  <c r="G244" i="4"/>
  <c r="H244" i="4"/>
  <c r="G245" i="4"/>
  <c r="H245" i="4"/>
  <c r="H246" i="4"/>
  <c r="G247" i="4"/>
  <c r="H247" i="4"/>
  <c r="G248" i="4"/>
  <c r="H248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H263" i="4"/>
  <c r="G264" i="4"/>
  <c r="H264" i="4"/>
  <c r="G265" i="4"/>
  <c r="H265" i="4"/>
  <c r="G266" i="4"/>
  <c r="H266" i="4"/>
  <c r="G267" i="4"/>
  <c r="H267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" i="4"/>
  <c r="G47" i="4"/>
  <c r="G53" i="4"/>
  <c r="G81" i="4"/>
  <c r="G89" i="4"/>
  <c r="G90" i="4"/>
  <c r="G91" i="4"/>
  <c r="G100" i="4"/>
  <c r="G118" i="4"/>
  <c r="G154" i="4"/>
  <c r="G157" i="4"/>
  <c r="G163" i="4"/>
  <c r="G169" i="4"/>
  <c r="G180" i="4"/>
  <c r="G181" i="4"/>
  <c r="G210" i="4"/>
  <c r="G211" i="4"/>
  <c r="G214" i="4"/>
  <c r="G217" i="4"/>
  <c r="G218" i="4"/>
  <c r="G219" i="4"/>
  <c r="G220" i="4"/>
  <c r="G221" i="4"/>
  <c r="G222" i="4"/>
  <c r="G223" i="4"/>
  <c r="G224" i="4"/>
  <c r="G225" i="4"/>
  <c r="G226" i="4"/>
  <c r="G227" i="4"/>
  <c r="G243" i="4"/>
  <c r="G246" i="4"/>
  <c r="G249" i="4"/>
  <c r="G263" i="4"/>
  <c r="G268" i="4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H47" i="3"/>
  <c r="G48" i="3"/>
  <c r="H48" i="3"/>
  <c r="G49" i="3"/>
  <c r="H49" i="3"/>
  <c r="G50" i="3"/>
  <c r="H50" i="3"/>
  <c r="G51" i="3"/>
  <c r="H51" i="3"/>
  <c r="G52" i="3"/>
  <c r="H52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H89" i="3"/>
  <c r="H90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H154" i="3"/>
  <c r="G155" i="3"/>
  <c r="H155" i="3"/>
  <c r="G156" i="3"/>
  <c r="H156" i="3"/>
  <c r="H157" i="3"/>
  <c r="G158" i="3"/>
  <c r="H158" i="3"/>
  <c r="G159" i="3"/>
  <c r="H159" i="3"/>
  <c r="G160" i="3"/>
  <c r="H160" i="3"/>
  <c r="G161" i="3"/>
  <c r="H161" i="3"/>
  <c r="G162" i="3"/>
  <c r="H162" i="3"/>
  <c r="H163" i="3"/>
  <c r="G164" i="3"/>
  <c r="H164" i="3"/>
  <c r="G165" i="3"/>
  <c r="H165" i="3"/>
  <c r="G166" i="3"/>
  <c r="H166" i="3"/>
  <c r="G167" i="3"/>
  <c r="H167" i="3"/>
  <c r="G168" i="3"/>
  <c r="H168" i="3"/>
  <c r="H169" i="3"/>
  <c r="G170" i="3"/>
  <c r="H170" i="3"/>
  <c r="G171" i="3"/>
  <c r="H171" i="3"/>
  <c r="G172" i="3"/>
  <c r="H172" i="3"/>
  <c r="G173" i="3"/>
  <c r="H173" i="3"/>
  <c r="G174" i="3"/>
  <c r="H174" i="3"/>
  <c r="H175" i="3"/>
  <c r="G176" i="3"/>
  <c r="H176" i="3"/>
  <c r="G177" i="3"/>
  <c r="H177" i="3"/>
  <c r="G178" i="3"/>
  <c r="H178" i="3"/>
  <c r="G179" i="3"/>
  <c r="H179" i="3"/>
  <c r="H180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H210" i="3"/>
  <c r="H211" i="3"/>
  <c r="G212" i="3"/>
  <c r="H212" i="3"/>
  <c r="G213" i="3"/>
  <c r="H213" i="3"/>
  <c r="H214" i="3"/>
  <c r="G215" i="3"/>
  <c r="H215" i="3"/>
  <c r="G216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243" i="3"/>
  <c r="G244" i="3"/>
  <c r="H244" i="3"/>
  <c r="H245" i="3"/>
  <c r="H246" i="3"/>
  <c r="G247" i="3"/>
  <c r="H247" i="3"/>
  <c r="G248" i="3"/>
  <c r="H248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H263" i="3"/>
  <c r="G264" i="3"/>
  <c r="H264" i="3"/>
  <c r="G265" i="3"/>
  <c r="H265" i="3"/>
  <c r="G266" i="3"/>
  <c r="H266" i="3"/>
  <c r="G267" i="3"/>
  <c r="H267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" i="3"/>
  <c r="G47" i="3"/>
  <c r="G53" i="3"/>
  <c r="G81" i="3"/>
  <c r="G89" i="3"/>
  <c r="G90" i="3"/>
  <c r="G91" i="3"/>
  <c r="G100" i="3"/>
  <c r="G118" i="3"/>
  <c r="G154" i="3"/>
  <c r="G157" i="3"/>
  <c r="G163" i="3"/>
  <c r="G169" i="3"/>
  <c r="G175" i="3"/>
  <c r="G180" i="3"/>
  <c r="G181" i="3"/>
  <c r="G210" i="3"/>
  <c r="G211" i="3"/>
  <c r="G214" i="3"/>
  <c r="G217" i="3"/>
  <c r="G218" i="3"/>
  <c r="G219" i="3"/>
  <c r="G220" i="3"/>
  <c r="G221" i="3"/>
  <c r="G222" i="3"/>
  <c r="G223" i="3"/>
  <c r="G224" i="3"/>
  <c r="G225" i="3"/>
  <c r="G226" i="3"/>
  <c r="G227" i="3"/>
  <c r="G243" i="3"/>
  <c r="G245" i="3"/>
  <c r="G246" i="3"/>
  <c r="G249" i="3"/>
  <c r="G263" i="3"/>
  <c r="G268" i="3"/>
  <c r="G290" i="3"/>
  <c r="G298" i="3"/>
  <c r="M2" i="5"/>
  <c r="O2" i="5"/>
  <c r="M3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M172" i="5"/>
  <c r="O172" i="5"/>
  <c r="M173" i="5"/>
  <c r="O173" i="5"/>
  <c r="M174" i="5"/>
  <c r="O174" i="5"/>
  <c r="M175" i="5"/>
  <c r="O175" i="5"/>
  <c r="M176" i="5"/>
  <c r="O176" i="5"/>
  <c r="M177" i="5"/>
  <c r="O177" i="5"/>
  <c r="M178" i="5"/>
  <c r="O178" i="5"/>
  <c r="M179" i="5"/>
  <c r="O179" i="5"/>
  <c r="M180" i="5"/>
  <c r="O180" i="5"/>
  <c r="M181" i="5"/>
  <c r="O181" i="5"/>
  <c r="M182" i="5"/>
  <c r="O182" i="5"/>
  <c r="M183" i="5"/>
  <c r="O183" i="5"/>
  <c r="M184" i="5"/>
  <c r="O184" i="5"/>
  <c r="M185" i="5"/>
  <c r="O185" i="5"/>
  <c r="M186" i="5"/>
  <c r="O186" i="5"/>
  <c r="M187" i="5"/>
  <c r="O187" i="5"/>
  <c r="M188" i="5"/>
  <c r="O188" i="5"/>
  <c r="M189" i="5"/>
  <c r="O189" i="5"/>
  <c r="M190" i="5"/>
  <c r="O190" i="5"/>
  <c r="M191" i="5"/>
  <c r="O191" i="5"/>
  <c r="M192" i="5"/>
  <c r="O192" i="5"/>
  <c r="M193" i="5"/>
  <c r="O193" i="5"/>
  <c r="M194" i="5"/>
  <c r="O194" i="5"/>
  <c r="M195" i="5"/>
  <c r="O195" i="5"/>
  <c r="M196" i="5"/>
  <c r="O196" i="5"/>
  <c r="M197" i="5"/>
  <c r="O197" i="5"/>
  <c r="M198" i="5"/>
  <c r="O198" i="5"/>
  <c r="M199" i="5"/>
  <c r="O199" i="5"/>
  <c r="M200" i="5"/>
  <c r="O200" i="5"/>
  <c r="M201" i="5"/>
  <c r="O201" i="5"/>
  <c r="M202" i="5"/>
  <c r="O202" i="5"/>
  <c r="M203" i="5"/>
  <c r="O203" i="5"/>
  <c r="M204" i="5"/>
  <c r="O204" i="5"/>
  <c r="M205" i="5"/>
  <c r="O205" i="5"/>
  <c r="M206" i="5"/>
  <c r="O206" i="5"/>
  <c r="M207" i="5"/>
  <c r="O207" i="5"/>
  <c r="M208" i="5"/>
  <c r="O208" i="5"/>
  <c r="M209" i="5"/>
  <c r="O209" i="5"/>
  <c r="M210" i="5"/>
  <c r="O210" i="5"/>
  <c r="M211" i="5"/>
  <c r="O211" i="5"/>
  <c r="M212" i="5"/>
  <c r="O212" i="5"/>
  <c r="M213" i="5"/>
  <c r="O213" i="5"/>
  <c r="M214" i="5"/>
  <c r="O214" i="5"/>
  <c r="M215" i="5"/>
  <c r="O215" i="5"/>
  <c r="M216" i="5"/>
  <c r="O216" i="5"/>
  <c r="M217" i="5"/>
  <c r="O217" i="5"/>
  <c r="M218" i="5"/>
  <c r="O218" i="5"/>
  <c r="M219" i="5"/>
  <c r="O219" i="5"/>
  <c r="M220" i="5"/>
  <c r="O220" i="5"/>
  <c r="M221" i="5"/>
  <c r="O221" i="5"/>
  <c r="M222" i="5"/>
  <c r="O222" i="5"/>
  <c r="M223" i="5"/>
  <c r="O223" i="5"/>
  <c r="M224" i="5"/>
  <c r="O224" i="5"/>
  <c r="M225" i="5"/>
  <c r="O225" i="5"/>
  <c r="M226" i="5"/>
  <c r="O226" i="5"/>
  <c r="M227" i="5"/>
  <c r="O227" i="5"/>
  <c r="M228" i="5"/>
  <c r="O228" i="5"/>
  <c r="M229" i="5"/>
  <c r="O229" i="5"/>
  <c r="M230" i="5"/>
  <c r="O230" i="5"/>
  <c r="M231" i="5"/>
  <c r="O231" i="5"/>
  <c r="M232" i="5"/>
  <c r="O232" i="5"/>
  <c r="M233" i="5"/>
  <c r="O233" i="5"/>
  <c r="M234" i="5"/>
  <c r="O234" i="5"/>
  <c r="M235" i="5"/>
  <c r="O235" i="5"/>
  <c r="M236" i="5"/>
  <c r="O236" i="5"/>
  <c r="M237" i="5"/>
  <c r="O237" i="5"/>
  <c r="M238" i="5"/>
  <c r="O238" i="5"/>
  <c r="M239" i="5"/>
  <c r="O239" i="5"/>
  <c r="M240" i="5"/>
  <c r="O240" i="5"/>
  <c r="M241" i="5"/>
  <c r="O241" i="5"/>
  <c r="M242" i="5"/>
  <c r="O242" i="5"/>
  <c r="M243" i="5"/>
  <c r="O243" i="5"/>
  <c r="M244" i="5"/>
  <c r="O244" i="5"/>
  <c r="M245" i="5"/>
  <c r="O245" i="5"/>
  <c r="M246" i="5"/>
  <c r="O246" i="5"/>
  <c r="M247" i="5"/>
  <c r="O247" i="5"/>
  <c r="M248" i="5"/>
  <c r="O248" i="5"/>
  <c r="M249" i="5"/>
  <c r="O249" i="5"/>
  <c r="M250" i="5"/>
  <c r="O250" i="5"/>
  <c r="M251" i="5"/>
  <c r="O251" i="5"/>
  <c r="M252" i="5"/>
  <c r="O252" i="5"/>
  <c r="M253" i="5"/>
  <c r="O253" i="5"/>
  <c r="M254" i="5"/>
  <c r="O254" i="5"/>
  <c r="M255" i="5"/>
  <c r="O255" i="5"/>
  <c r="M256" i="5"/>
  <c r="O256" i="5"/>
  <c r="M257" i="5"/>
  <c r="O257" i="5"/>
  <c r="M258" i="5"/>
  <c r="O258" i="5"/>
  <c r="M259" i="5"/>
  <c r="O259" i="5"/>
  <c r="M260" i="5"/>
  <c r="O260" i="5"/>
  <c r="M261" i="5"/>
  <c r="O261" i="5"/>
  <c r="M262" i="5"/>
  <c r="O262" i="5"/>
  <c r="M263" i="5"/>
  <c r="O263" i="5"/>
  <c r="M264" i="5"/>
  <c r="O264" i="5"/>
  <c r="M265" i="5"/>
  <c r="O265" i="5"/>
  <c r="M266" i="5"/>
  <c r="O266" i="5"/>
  <c r="M267" i="5"/>
  <c r="O267" i="5"/>
  <c r="M268" i="5"/>
  <c r="O268" i="5"/>
  <c r="M269" i="5"/>
  <c r="O269" i="5"/>
  <c r="M270" i="5"/>
  <c r="O270" i="5"/>
  <c r="M271" i="5"/>
  <c r="O271" i="5"/>
  <c r="M272" i="5"/>
  <c r="O272" i="5"/>
  <c r="M273" i="5"/>
  <c r="O273" i="5"/>
  <c r="M274" i="5"/>
  <c r="O274" i="5"/>
  <c r="M275" i="5"/>
  <c r="O275" i="5"/>
  <c r="M276" i="5"/>
  <c r="O276" i="5"/>
  <c r="M277" i="5"/>
  <c r="O277" i="5"/>
  <c r="M278" i="5"/>
  <c r="O278" i="5"/>
  <c r="M279" i="5"/>
  <c r="O279" i="5"/>
  <c r="M280" i="5"/>
  <c r="O280" i="5"/>
  <c r="M281" i="5"/>
  <c r="O281" i="5"/>
  <c r="M282" i="5"/>
  <c r="O282" i="5"/>
  <c r="M283" i="5"/>
  <c r="O283" i="5"/>
  <c r="M284" i="5"/>
  <c r="O284" i="5"/>
  <c r="M285" i="5"/>
  <c r="O285" i="5"/>
  <c r="M286" i="5"/>
  <c r="O286" i="5"/>
  <c r="M287" i="5"/>
  <c r="O287" i="5"/>
  <c r="M288" i="5"/>
  <c r="O288" i="5"/>
  <c r="M289" i="5"/>
  <c r="O289" i="5"/>
  <c r="M290" i="5"/>
  <c r="O290" i="5"/>
  <c r="M291" i="5"/>
  <c r="O291" i="5"/>
  <c r="M292" i="5"/>
  <c r="O292" i="5"/>
  <c r="M293" i="5"/>
  <c r="O293" i="5"/>
  <c r="M294" i="5"/>
  <c r="O294" i="5"/>
  <c r="M295" i="5"/>
  <c r="O295" i="5"/>
  <c r="M296" i="5"/>
  <c r="O296" i="5"/>
  <c r="M297" i="5"/>
  <c r="O297" i="5"/>
  <c r="M298" i="5"/>
  <c r="O298" i="5"/>
  <c r="M299" i="5"/>
  <c r="O299" i="5"/>
  <c r="M300" i="5"/>
  <c r="O300" i="5"/>
  <c r="M301" i="5"/>
  <c r="O301" i="5"/>
  <c r="M302" i="5"/>
  <c r="O302" i="5"/>
  <c r="M303" i="5"/>
  <c r="O303" i="5"/>
  <c r="M304" i="5"/>
  <c r="O304" i="5"/>
  <c r="M305" i="5"/>
  <c r="O305" i="5"/>
  <c r="M306" i="5"/>
  <c r="O306" i="5"/>
  <c r="M307" i="5"/>
  <c r="O307" i="5"/>
  <c r="M308" i="5"/>
  <c r="O308" i="5"/>
  <c r="M309" i="5"/>
  <c r="O309" i="5"/>
  <c r="M310" i="5"/>
  <c r="O310" i="5"/>
  <c r="M311" i="5"/>
  <c r="O311" i="5"/>
  <c r="M312" i="5"/>
  <c r="O312" i="5"/>
  <c r="M313" i="5"/>
  <c r="O313" i="5"/>
  <c r="M314" i="5"/>
  <c r="O314" i="5"/>
  <c r="M315" i="5"/>
  <c r="O315" i="5"/>
  <c r="M316" i="5"/>
  <c r="O316" i="5"/>
  <c r="M317" i="5"/>
  <c r="O317" i="5"/>
  <c r="M318" i="5"/>
  <c r="O318" i="5"/>
  <c r="M319" i="5"/>
  <c r="O319" i="5"/>
  <c r="M320" i="5"/>
  <c r="O320" i="5"/>
  <c r="M321" i="5"/>
  <c r="O321" i="5"/>
  <c r="M322" i="5"/>
  <c r="O322" i="5"/>
  <c r="M323" i="5"/>
  <c r="O323" i="5"/>
  <c r="M324" i="5"/>
  <c r="O324" i="5"/>
  <c r="M325" i="5"/>
  <c r="O325" i="5"/>
  <c r="M326" i="5"/>
  <c r="O326" i="5"/>
  <c r="M327" i="5"/>
  <c r="O327" i="5"/>
  <c r="M328" i="5"/>
  <c r="O328" i="5"/>
  <c r="M329" i="5"/>
  <c r="O329" i="5"/>
  <c r="M330" i="5"/>
  <c r="O330" i="5"/>
  <c r="M331" i="5"/>
  <c r="O331" i="5"/>
  <c r="M332" i="5"/>
  <c r="O332" i="5"/>
  <c r="M333" i="5"/>
  <c r="O333" i="5"/>
  <c r="M334" i="5"/>
  <c r="O334" i="5"/>
  <c r="M335" i="5"/>
  <c r="O335" i="5"/>
  <c r="M336" i="5"/>
  <c r="O336" i="5"/>
  <c r="M337" i="5"/>
  <c r="O337" i="5"/>
  <c r="M338" i="5"/>
  <c r="O338" i="5"/>
  <c r="M339" i="5"/>
  <c r="O339" i="5"/>
  <c r="M340" i="5"/>
  <c r="O340" i="5"/>
  <c r="M341" i="5"/>
  <c r="O341" i="5"/>
  <c r="M342" i="5"/>
  <c r="O342" i="5"/>
  <c r="M343" i="5"/>
  <c r="O343" i="5"/>
  <c r="M344" i="5"/>
  <c r="O344" i="5"/>
  <c r="M345" i="5"/>
  <c r="O345" i="5"/>
  <c r="M346" i="5"/>
  <c r="O346" i="5"/>
  <c r="M347" i="5"/>
  <c r="O347" i="5"/>
  <c r="M348" i="5"/>
  <c r="O348" i="5"/>
  <c r="M349" i="5"/>
  <c r="O349" i="5"/>
  <c r="M350" i="5"/>
  <c r="O350" i="5"/>
  <c r="M351" i="5"/>
  <c r="O351" i="5"/>
  <c r="M352" i="5"/>
  <c r="O352" i="5"/>
  <c r="M353" i="5"/>
  <c r="O353" i="5"/>
  <c r="M354" i="5"/>
  <c r="O354" i="5"/>
  <c r="M355" i="5"/>
  <c r="O355" i="5"/>
  <c r="M356" i="5"/>
  <c r="O356" i="5"/>
  <c r="M357" i="5"/>
  <c r="O357" i="5"/>
  <c r="M358" i="5"/>
  <c r="O358" i="5"/>
  <c r="M359" i="5"/>
  <c r="O359" i="5"/>
  <c r="M360" i="5"/>
  <c r="O360" i="5"/>
  <c r="M361" i="5"/>
  <c r="O361" i="5"/>
  <c r="M362" i="5"/>
  <c r="O362" i="5"/>
  <c r="M363" i="5"/>
  <c r="O363" i="5"/>
  <c r="M364" i="5"/>
  <c r="O364" i="5"/>
  <c r="M365" i="5"/>
  <c r="O365" i="5"/>
  <c r="M366" i="5"/>
  <c r="O366" i="5"/>
  <c r="M367" i="5"/>
  <c r="O367" i="5"/>
  <c r="M368" i="5"/>
  <c r="O368" i="5"/>
  <c r="M369" i="5"/>
  <c r="O369" i="5"/>
  <c r="M370" i="5"/>
  <c r="O370" i="5"/>
  <c r="M371" i="5"/>
  <c r="O371" i="5"/>
  <c r="M372" i="5"/>
  <c r="O372" i="5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</calcChain>
</file>

<file path=xl/sharedStrings.xml><?xml version="1.0" encoding="utf-8"?>
<sst xmlns="http://schemas.openxmlformats.org/spreadsheetml/2006/main" count="36867" uniqueCount="879">
  <si>
    <t>Bundle</t>
  </si>
  <si>
    <t>javax.xml_1.3.4.v201005080400</t>
  </si>
  <si>
    <t>RESOLVED</t>
  </si>
  <si>
    <t>org.eclipse.swt.examples.ole.win32_3.105.3.v20161230-1118</t>
  </si>
  <si>
    <t>STARTING</t>
  </si>
  <si>
    <t>org.eclipse.equinox.frameworkadmin.test_1.1.100.v20150430-1836</t>
  </si>
  <si>
    <t>INSTALLED</t>
  </si>
  <si>
    <t>org.eclipse.ui.trace_1.0.400.v20160509-1055</t>
  </si>
  <si>
    <t>org.eclipse.jface_3.12.2.v20170113-2113</t>
  </si>
  <si>
    <t>org.eclipse.e4.ui.widgets_1.1.100.v20160506-0759</t>
  </si>
  <si>
    <t>org.eclipse.equinox.io_1.1.100.v20150430-1834</t>
  </si>
  <si>
    <t>org.eclipse.equinox.p2.transport.ecf_1.1.201.v20161115-1927</t>
  </si>
  <si>
    <t>org.objectweb.asm.tree_5.0.1.v201404251740</t>
  </si>
  <si>
    <t>org.apache.httpcomponents.httpcore_4.3.3.v201411290715</t>
  </si>
  <si>
    <t>org.eclipse.jdt.apt.ui_3.4.100.v20160418-1457</t>
  </si>
  <si>
    <t>org.eclipse.core.net.win32.x86_1.1.0.v20160323-1650</t>
  </si>
  <si>
    <t>com.google.code.atinject.tck_1.1.0.v20150813-0925</t>
  </si>
  <si>
    <t>org.apache.lucene.analysis_3.5.0.v20120725-1805</t>
  </si>
  <si>
    <t>org.eclipse.equinox.p2.reconciler.dropins_1.1.400.v20160504-1450</t>
  </si>
  <si>
    <t>org.apache.httpcomponents.httpclient_4.3.6.v201511171540</t>
  </si>
  <si>
    <t>org.eclipse.e4.ui.css.swt_0.12.100.v20160517-1505</t>
  </si>
  <si>
    <t>org.eclipse.core.filebuffers_3.6.0.v20160503-1849</t>
  </si>
  <si>
    <t>org.apache.batik.util.gui_1.7.0.v200903091627</t>
  </si>
  <si>
    <t>org.eclipse.jetty.http_9.3.9.v20160517</t>
  </si>
  <si>
    <t>org.eclipse.equinox.p2.metadata.repository_1.2.300.v20160419-0834</t>
  </si>
  <si>
    <t>org.eclipse.core.filesystem.linux.x86_64_1.2.200.v20140124-1940</t>
  </si>
  <si>
    <t>org.eclipse.e4.core.di_1.6.1.v20160712-0927</t>
  </si>
  <si>
    <t>org.eclipse.core.contenttype_3.5.100.v20160418-1621</t>
  </si>
  <si>
    <t>org.eclipse.pde.api.tools.annotations_1.0.100.v20160418-1724</t>
  </si>
  <si>
    <t>org.tukaani.xz_1.3.0.v201308270617</t>
  </si>
  <si>
    <t>org.eclipse.ui.console_3.6.201.v20161107-0337</t>
  </si>
  <si>
    <t>org.easymock_2.4.0.v20090202-0900</t>
  </si>
  <si>
    <t>org.eclipse.core.filesystem.aix.ppc64_1.1.0.v20140124-1940</t>
  </si>
  <si>
    <t>org.eclipse.core.filesystem_1.6.1.v20161113-2349</t>
  </si>
  <si>
    <t>org.eclipse.equinox.p2.extensionlocation_1.2.300.v20160419-0834</t>
  </si>
  <si>
    <t>org.eclipse.equinox.launcher.gtk.linux.x86_64_1.1.401.v20161122-1740</t>
  </si>
  <si>
    <t>org.eclipse.equinox.ip_1.1.300.v20130327-1442</t>
  </si>
  <si>
    <t>org.eclipse.equinox.p2.artifact.repository_1.1.500.v20160419-0834</t>
  </si>
  <si>
    <t>org.eclipse.pde.api.tools.ee.cdcfoundation11_1.0.200.v20130327-1631</t>
  </si>
  <si>
    <t>org.eclipse.pde.build_3.9.200.v20160204-0642</t>
  </si>
  <si>
    <t>org.eclipse.jsch.core_1.3.0.v20160422-1917</t>
  </si>
  <si>
    <t>org.eclipse.equinox.transforms.xslt_1.0.300.v20130327-1442</t>
  </si>
  <si>
    <t>org.eclipse.jsch.ui_1.3.0.v20160323-1650</t>
  </si>
  <si>
    <t>org.eclipse.pde.core_3.11.1.v20161115-1951</t>
  </si>
  <si>
    <t>org.eclipse.jdt.debug.ui_3.7.201.v20160811-0450</t>
  </si>
  <si>
    <t>org.eclipse.ui.examples.contributions_3.4.0.v20160401-0528</t>
  </si>
  <si>
    <t>org.eclipse.ui.workbench_3.108.3.v20170216-1539</t>
  </si>
  <si>
    <t>org.eclipse.equinox.p2.metadata_2.3.100.v20160427-2220</t>
  </si>
  <si>
    <t>org.eclipse.pde.runtime_3.5.0.v20160418-1724</t>
  </si>
  <si>
    <t>org.eclipse.ui.intro.quicklinks_1.0.0.v20160515-0255</t>
  </si>
  <si>
    <t>org.eclipse.platform_4.6.3.v20170301-0400</t>
  </si>
  <si>
    <t>org.objectweb.asm_5.0.1.v201404251740</t>
  </si>
  <si>
    <t>org.slf4j.api_1.7.2.v20121108-1250</t>
  </si>
  <si>
    <t>org.eclipse.jetty.security_9.3.9.v20160517</t>
  </si>
  <si>
    <t>org.apache.mina.core_2.0.7.v201401071602</t>
  </si>
  <si>
    <t>org.eclipse.swt.gtk.linux.x86_64_3.105.3.v20170228-0512</t>
  </si>
  <si>
    <t>org.eclipse.core.resources.win32.x86_64_3.5.0.v20140124-1940</t>
  </si>
  <si>
    <t>org.eclipse.equinox.app_1.3.400.v20150715-1528</t>
  </si>
  <si>
    <t>org.eclipse.equinox.weaving.caching.j9_1.0.200.v20140529-1734</t>
  </si>
  <si>
    <t>org.eclipse.swt_3.105.3.v20170228-0512</t>
  </si>
  <si>
    <t>org.eclipse.ecf.filetransfer_5.0.0.v20160405-1820</t>
  </si>
  <si>
    <t>org.eclipse.ecf.provider.filetransfer_3.2.200.v20160405-1820</t>
  </si>
  <si>
    <t>org.eclipse.e4.tools.services_4.5.0.v20160503-0947</t>
  </si>
  <si>
    <t>org.eclipse.equinox.p2.garbagecollector_1.0.300.v20160504-1450</t>
  </si>
  <si>
    <t>org.eclipse.debug.examples.ui_1.5.0.v20160419-1720</t>
  </si>
  <si>
    <t>org.eclipse.jetty.util_9.3.9.v20160517</t>
  </si>
  <si>
    <t>org.eclipse.rcp_4.6.3.v20170301-0400</t>
  </si>
  <si>
    <t>org.eclipse.jetty.server_9.3.9.v20160517</t>
  </si>
  <si>
    <t>org.eclipse.pde.ds.annotations_1.0.0.v20160525-1437</t>
  </si>
  <si>
    <t>org.eclipse.jdt.apt.core_3.4.100.v20160525-0952</t>
  </si>
  <si>
    <t>org.eclipse.search_3.11.1.v20161113-1700</t>
  </si>
  <si>
    <t>org.eclipse.core.net.win32.x86_64_1.1.0.v20160323-1650</t>
  </si>
  <si>
    <t>org.eclipse.jdt.core_3.12.3.v20170228-1205</t>
  </si>
  <si>
    <t>org.eclipse.ecf.identity_3.7.0.v20160405-1820</t>
  </si>
  <si>
    <t>org.eclipse.equinox.p2.touchpoint.eclipse_2.1.400.v20160419-0834</t>
  </si>
  <si>
    <t>org.eclipse.equinox.simpleconfigurator.manipulator_2.0.200.v20160504-1450</t>
  </si>
  <si>
    <t>org.eclipse.ant.core_3.4.100.v20160505-0642</t>
  </si>
  <si>
    <t>org.eclipse.equinox.event_1.3.200.v20160324-1850</t>
  </si>
  <si>
    <t>org.eclipse.jdt.annotation_2.1.0.v20160418-1457</t>
  </si>
  <si>
    <t>org.sat4j.core_2.3.5.v201308161310</t>
  </si>
  <si>
    <t>org.eclipse.equinox.security_1.2.200.v20150715-1528</t>
  </si>
  <si>
    <t>javax.inject_1.0.0.v20091030</t>
  </si>
  <si>
    <t>org.eclipse.core.net.linux.x86_1.2.0.v20160323-1650</t>
  </si>
  <si>
    <t>org.eclipse.jdt.ui_3.12.2.v20160929-0804</t>
  </si>
  <si>
    <t>org.eclipse.core.filesystem.win32.x86_1.4.0.v20140124-1940</t>
  </si>
  <si>
    <t>org.eclipse.equinox.p2.repository_2.3.200.v20160421-0324</t>
  </si>
  <si>
    <t>org.eclipse.equinox.p2.director.app_1.0.500.v20160419-0834</t>
  </si>
  <si>
    <t>org.eclipse.swt.gtk.solaris.sparcv9_3.105.3.v20170228-0512</t>
  </si>
  <si>
    <t>org.eclipse.e4.ui.workbench.renderers.swt_0.14.1.v20170117-1415</t>
  </si>
  <si>
    <t>org.eclipse.ui.views.log_1.2.1.v20160829-0826</t>
  </si>
  <si>
    <t>org.eclipse.jdt.core.manipulation_1.7.0.v20160419-0705</t>
  </si>
  <si>
    <t>org.eclipse.e4.tools.jdt.templates_4.5.0.v20161220-1401</t>
  </si>
  <si>
    <t>org.eclipse.equinox.p2.discovery.compatibility_1.0.200.v20131211-1531</t>
  </si>
  <si>
    <t>org.eclipse.equinox.http.registry_1.1.400.v20150715-1528</t>
  </si>
  <si>
    <t>org.apache.ant_1.9.6.v201510161327</t>
  </si>
  <si>
    <t>org.eclipse.equinox.launcher.gtk.solaris.x86_64_1.1.401.v20161122-1740</t>
  </si>
  <si>
    <t>org.eclipse.swt.gtk.aix.ppc_3.105.3.v20170228-0512</t>
  </si>
  <si>
    <t>org.eclipse.ui.examples.javaeditor_3.2.0.v20160503-1849</t>
  </si>
  <si>
    <t>org.eclipse.equinox.frameworkadmin.equinox_1.0.700.v20160102-2223</t>
  </si>
  <si>
    <t>org.eclipse.ui.examples.fieldassist_1.1.100.v20160330-1439</t>
  </si>
  <si>
    <t>org.eclipse.e4.ui.css.core_0.12.1.v20161114-0210</t>
  </si>
  <si>
    <t>org.eclipse.equinox.region_1.3.2.v20170118-1930</t>
  </si>
  <si>
    <t>org.eclipse.equinox.http.jetty_3.3.0.v20160324-1850</t>
  </si>
  <si>
    <t>org.eclipse.equinox.coordinator_1.3.200.v20160325-1323</t>
  </si>
  <si>
    <t>org.w3c.dom.svg_1.1.0.v201011041433</t>
  </si>
  <si>
    <t>org.eclipse.equinox.p2.updatechecker_1.1.300.v20161124-1529</t>
  </si>
  <si>
    <t>org.eclipse.equinox.preferences_3.6.1.v20160815-1406</t>
  </si>
  <si>
    <t>org.eclipse.pde.api.tools.ee.jre11_1.0.200.v20130327-1631</t>
  </si>
  <si>
    <t>org.apache.lucene.core_3.5.0.v20120725-1805</t>
  </si>
  <si>
    <t>com.jcraft.jsch_0.1.54.v20170116-1932</t>
  </si>
  <si>
    <t>org.eclipse.e4.ui.workbench.swt_0.14.1.v20160829-0832</t>
  </si>
  <si>
    <t>org.eclipse.e4.tools_4.5.0.v20160503-0947</t>
  </si>
  <si>
    <t>org.eclipse.team.examples.filesystem_3.5.0.v20160323-1650</t>
  </si>
  <si>
    <t>org.eclipse.e4.ui.services_1.2.100.v20160506-0759</t>
  </si>
  <si>
    <t>org.eclipse.compare.examples_3.2.0.v20160323-1650</t>
  </si>
  <si>
    <t>org.eclipse.e4.core.di.extensions_0.14.0.v20160211-1614</t>
  </si>
  <si>
    <t>org.eclipse.ecf.provider.filetransfer.ssl_1.0.0.v20160405-1820</t>
  </si>
  <si>
    <t>org.eclipse.ui.themes_1.1.300.v20161107-1827</t>
  </si>
  <si>
    <t>org.hamcrest.text_1.1.0.v20090501071000</t>
  </si>
  <si>
    <t>org.eclipse.cvs_1.4.302.v20170301-0400</t>
  </si>
  <si>
    <t>org.eclipse.core.commands_3.8.1.v20161221-1651</t>
  </si>
  <si>
    <t>org.eclipse.pde.ui.templates_3.6.0.v20160424-1948</t>
  </si>
  <si>
    <t>org.eclipse.equinox.p2.console_1.0.500.v20160504-1450</t>
  </si>
  <si>
    <t>org.eclipse.equinox.security.macosx_1.100.200.v20130327-1442</t>
  </si>
  <si>
    <t>org.eclipse.ecf_3.8.0.v20160405-1820</t>
  </si>
  <si>
    <t>org.eclipse.equinox.p2.ui.discovery_1.0.201.v20160901-1335</t>
  </si>
  <si>
    <t>org.eclipse.pde.junit.runtime_3.5.0.v20151013-0625</t>
  </si>
  <si>
    <t>org.eclipse.ui.views_3.8.102.v20170111-0801</t>
  </si>
  <si>
    <t>org.eclipse.emf.ecore_2.12.0.v20160420-0247</t>
  </si>
  <si>
    <t>org.eclipse.team.ui_3.8.0.v20160518-1906</t>
  </si>
  <si>
    <t>org.eclipse.osgi.util_3.3.100.v20150423-1351</t>
  </si>
  <si>
    <t>org.eclipse.jetty.continuation_9.3.9.v20160517</t>
  </si>
  <si>
    <t>org.eclipse.pde_3.12.3.v20170301-0400</t>
  </si>
  <si>
    <t>com.sun.el_2.2.0.v201303151357</t>
  </si>
  <si>
    <t>org.eclipse.ui.examples.multipageeditor_3.2.300.v20151104-0051</t>
  </si>
  <si>
    <t>org.eclipse.ui.ide_3.12.3.v20170119-0935</t>
  </si>
  <si>
    <t>org.eclipse.ui.editors_3.10.1.v20161106-1856</t>
  </si>
  <si>
    <t>org.eclipse.equinox.p2.publisher.eclipse_1.2.100.v20160504-1450</t>
  </si>
  <si>
    <t>org.apache.batik.util_1.7.0.v201011041433</t>
  </si>
  <si>
    <t>org.eclipse.equinox.launcher.gtk.linux.ppc64_1.1.401.v20161122-1740</t>
  </si>
  <si>
    <t>org.eclipse.ui.navigator.resources_3.5.101.v20161006-0640</t>
  </si>
  <si>
    <t>org.eclipse.swt.gtk.linux.ppc_3.105.3.v20170228-0512</t>
  </si>
  <si>
    <t>org.eclipse.equinox.ds_1.4.400.v20160226-2036</t>
  </si>
  <si>
    <t>org.eclipse.equinox.launcher.cocoa.macosx.x86_64_1.1.401.v20161122-1740</t>
  </si>
  <si>
    <t>org.eclipse.jdt.junit_3.9.0.v20160421-1701</t>
  </si>
  <si>
    <t>org.eclipse.equinox.p2.installer_1.0.500.v20160419-0100</t>
  </si>
  <si>
    <t>org.eclipse.equinox.p2.ui.sdk_1.0.400.v20150423-1455</t>
  </si>
  <si>
    <t>org.eclipse.compare.examples.xml_3.4.0.v20161002-1953</t>
  </si>
  <si>
    <t>org.eclipse.ui.forms_3.7.1.v20161220-1635</t>
  </si>
  <si>
    <t>org.eclipse.swt.gtk.linux.s390_3.105.3.v20170228-0512</t>
  </si>
  <si>
    <t>org.eclipse.equinox.launcher.gtk.linux.x86_1.1.401.v20161122-1740</t>
  </si>
  <si>
    <t>org.eclipse.ltk.core.refactoring_3.7.0.v20160419-0705</t>
  </si>
  <si>
    <t>org.eclipse.equinox.http.servletbridge_1.0.300.v20130327-1442</t>
  </si>
  <si>
    <t>org.apache.commons.codec_1.6.0.v201305230611</t>
  </si>
  <si>
    <t>org.apache.batik.css_1.7.0.v201011041433</t>
  </si>
  <si>
    <t>org.w3c.dom.smil_1.0.1.v200903091627</t>
  </si>
  <si>
    <t>org.eclipse.emf.ecore.change_2.11.0.v20160420-0247</t>
  </si>
  <si>
    <t>org.eclipse.equinox.weaving.caching_1.0.400.v20140529-1734</t>
  </si>
  <si>
    <t>org.eclipse.team.cvs.ui_3.4.0.v20160518-1906</t>
  </si>
  <si>
    <t>org.eclipse.equinox.launcher.gtk.solaris.sparcv9_1.1.401.v20161122-1740</t>
  </si>
  <si>
    <t>org.eclipse.swt.win32.win32.x86_64_3.105.3.v20170228-0512</t>
  </si>
  <si>
    <t>org.apache.commons.fileupload_1.2.2.v20111214-1400</t>
  </si>
  <si>
    <t>org.eclipse.pde.api.tools_1.1.2.v20161115-0549</t>
  </si>
  <si>
    <t>org.eclipse.jdt.apt.pluggable.core_1.1.100.v20160418-1457</t>
  </si>
  <si>
    <t>org.eclipse.ui.ide.application_1.1.101.v20160829-0827</t>
  </si>
  <si>
    <t>org.eclipse.e4.ui.css.swt.theme_0.10.100.v20160523-0836</t>
  </si>
  <si>
    <t>org.eclipse.ui.monitoring_1.1.2.v20170203-1115</t>
  </si>
  <si>
    <t>org.eclipse.compare.win32_1.1.0.v20160418-1534</t>
  </si>
  <si>
    <t>org.eclipse.equinox.device_1.0.400.v20130327-1442</t>
  </si>
  <si>
    <t>org.eclipse.equinox.useradmin_1.1.400.v20130327-1442</t>
  </si>
  <si>
    <t>org.eclipse.swt.examples.views_3.105.3.v20161230-1118</t>
  </si>
  <si>
    <t>org.eclipse.jdt.compiler.tool_1.1.100.v20160418-1457</t>
  </si>
  <si>
    <t>org.eclipse.core.resources_3.11.1.v20161107-2032</t>
  </si>
  <si>
    <t>org.eclipse.swt.examples.launcher_3.105.3.v20161230-1118</t>
  </si>
  <si>
    <t>org.eclipse.core.filesystem.macosx_1.3.0.v20140124-1940</t>
  </si>
  <si>
    <t>org.eclipse.core.filesystem.aix.ppc_1.1.0.v20140124-1940</t>
  </si>
  <si>
    <t>org.eclipse.equinox.p2.touchpoint.natives_1.2.100.v20160419-0834</t>
  </si>
  <si>
    <t>org.eclipse.ui.workbench.texteditor_3.10.1.v20160818-1626</t>
  </si>
  <si>
    <t>org.eclipse.ui.examples.views.properties.tabbed.article_3.2.1.v20160330-1438</t>
  </si>
  <si>
    <t>org.eclipse.ui_3.108.1.v20160929-1045</t>
  </si>
  <si>
    <t>org.eclipse.e4.ui.bindings_0.11.100.v20160509-1025</t>
  </si>
  <si>
    <t>org.eclipse.ui.navigator_3.6.101.v20161006-1120</t>
  </si>
  <si>
    <t>javax.servlet.jsp_2.2.0.v201112011158</t>
  </si>
  <si>
    <t>org.eclipse.pde.api.tools.ee.javase16_1.0.200.v20130327-1631</t>
  </si>
  <si>
    <t>org.eclipse.swt.win32.win32.x86_3.105.3.v20170228-0512</t>
  </si>
  <si>
    <t>org.eclipse.jface.databinding_1.8.1.v20161026-1531</t>
  </si>
  <si>
    <t>org.eclipse.e4.emf.xpath_0.1.200.v20160506-0804</t>
  </si>
  <si>
    <t>org.sat4j.pb_2.3.5.v201404071733</t>
  </si>
  <si>
    <t>org.eclipse.core.databinding.property_1.6.0.v20160427-0852</t>
  </si>
  <si>
    <t>org.eclipse.core.filesystem.win32.x86_64_1.4.0.v20140124-1940</t>
  </si>
  <si>
    <t>org.eclipse.equinox.console.jaas.fragment_1.0.0.v20130327-1442</t>
  </si>
  <si>
    <t>org.hamcrest_1.1.0.v20090501071000</t>
  </si>
  <si>
    <t>org.eclipse.ui.externaltools_3.3.100.v20160518-1858</t>
  </si>
  <si>
    <t>org.eclipse.sdk.examples_3.5.600.v20170301-0400</t>
  </si>
  <si>
    <t>org.eclipse.equinox.http.servlet_1.3.1.v20160808-1329</t>
  </si>
  <si>
    <t>org.eclipse.ui.win32_3.3.0.v20160505-1310</t>
  </si>
  <si>
    <t>org.eclipse.equinox.launcher.win32.win32.x86_64_1.1.401.v20161122-1740</t>
  </si>
  <si>
    <t>org.eclipse.pde.api.tools.ee.j2se15_1.0.200.v20130327-1631</t>
  </si>
  <si>
    <t>org.eclipse.equinox.util_1.0.500.v20130404-1337</t>
  </si>
  <si>
    <t>org.eclipse.ui.browser_3.5.2.v20161114-0210</t>
  </si>
  <si>
    <t>org.eclipse.pde.api.tools.ee.j2se13_1.0.200.v20130327-1631</t>
  </si>
  <si>
    <t>org.eclipse.e4.core.contexts_1.5.1.v20170203-1100</t>
  </si>
  <si>
    <t>com.ibm.icu_56.1.0.v201601250100</t>
  </si>
  <si>
    <t>org.eclipse.emf.common_2.12.0.v20160420-0247</t>
  </si>
  <si>
    <t>org.eclipse.pde.api.tools.ee.j2se12_1.0.200.v20130327-1631</t>
  </si>
  <si>
    <t>org.eclipse.core.filesystem.linux.ppc64_1.4.0.v20140124-1940</t>
  </si>
  <si>
    <t>org.eclipse.pde.launching_3.6.401.v20161115-0549</t>
  </si>
  <si>
    <t>org.eclipse.core.filesystem.linux.ppc64le_1.4.0.v20140822-1153</t>
  </si>
  <si>
    <t>org.eclipse.swt.examples.browser.demos_3.105.3.v20161230-1118</t>
  </si>
  <si>
    <t>org.apache.commons.logging_1.1.1.v201101211721</t>
  </si>
  <si>
    <t>org.eclipse.text_3.6.0.v20160503-1849</t>
  </si>
  <si>
    <t>org.eclipse.pde.api.tools.ee.javase18_1.0.0.v20160419-1303</t>
  </si>
  <si>
    <t>org.eclipse.swt.gtk.linux.s390x_3.105.3.v20170228-0512</t>
  </si>
  <si>
    <t>org.eclipse.jface.text_3.11.2.v20170220-1911</t>
  </si>
  <si>
    <t>org.eclipse.ui.views.properties.tabbed_3.7.0.v20160310-0903</t>
  </si>
  <si>
    <t>org.eclipse.core.jobs_3.8.0.v20160509-0411</t>
  </si>
  <si>
    <t>org.eclipse.jdt.launching.ui.macosx_1.1.0.v20160418-1524</t>
  </si>
  <si>
    <t>org.w3c.css.sac_1.3.1.v200903091627</t>
  </si>
  <si>
    <t>org.eclipse.equinox.p2.ui.importexport_1.1.200.v20160521-1138</t>
  </si>
  <si>
    <t>org.eclipse.ui.examples.undo_3.2.301.v20160329-2017</t>
  </si>
  <si>
    <t>org.eclipse.pde.ui_3.9.100.v20161102-0517</t>
  </si>
  <si>
    <t>org.eclipse.e4.tools.emf.editor3x_4.5.0.v20160503-0947</t>
  </si>
  <si>
    <t>org.eclipse.jetty.servlet_9.3.9.v20160517</t>
  </si>
  <si>
    <t>org.eclipse.jface.examples.databinding_1.0.300.v20160517-0715</t>
  </si>
  <si>
    <t>org.eclipse.jdt.core.compiler.batch_3.12.3.v20170228-1205</t>
  </si>
  <si>
    <t>org.eclipse.osgi.compatibility.state_1.0.200.v20160504-1419</t>
  </si>
  <si>
    <t>javax.servlet_3.1.0.v201410161800</t>
  </si>
  <si>
    <t>org.eclipse.ltk.ui.refactoring_3.8.0.v20160518-1817</t>
  </si>
  <si>
    <t>org.eclipse.ant.launching_1.1.201.v20161115-1135</t>
  </si>
  <si>
    <t>org.eclipse.osgi.compatibility.plugins_1.0.0.v20131023-1243</t>
  </si>
  <si>
    <t>swat.osgi.metadatatracker_1.0.0</t>
  </si>
  <si>
    <t>STOPPING</t>
  </si>
  <si>
    <t>org.eclipse.equinox.launcher.gtk.linux.s390x_1.1.401.v20161122-1740</t>
  </si>
  <si>
    <t>org.eclipse.equinox.launcher.win32.win32.x86_1.1.401.v20161122-1740</t>
  </si>
  <si>
    <t>org.eclipse.osgi.services_3.5.100.v20160504-1419</t>
  </si>
  <si>
    <t>org.eclipse.pde.tools.versioning_1.0.200.v20140518-1929</t>
  </si>
  <si>
    <t>org.eclipse.e4.ui.workbench_1.4.0.v20160517-1624</t>
  </si>
  <si>
    <t>org.objenesis_1.0.0.v201505121915</t>
  </si>
  <si>
    <t>org.eclipse.swt.gtk.linux.ppc64le_3.105.3.v20170228-0512</t>
  </si>
  <si>
    <t>org.eclipse.equinox.p2.updatesite_1.0.600.v20160504-1450</t>
  </si>
  <si>
    <t>org.eclipse.swt.gtk.linux.x86_3.105.3.v20170228-0512</t>
  </si>
  <si>
    <t>org.eclipse.equinox.launcher.gtk.aix.ppc64_1.1.401.v20161122-1740</t>
  </si>
  <si>
    <t>org.eclipse.equinox.launcher.gtk.linux.s390_1.1.401.v20161122-1740</t>
  </si>
  <si>
    <t>org.eclipse.core.variables_3.3.0.v20160419-1720</t>
  </si>
  <si>
    <t>org.eclipse.releng.tools_3.9.0.v20160416-2220</t>
  </si>
  <si>
    <t>org.eclipse.equinox.p2.ui.sdk.scheduler_1.3.0.v20161124-1529</t>
  </si>
  <si>
    <t>org.eclipse.equinox.jsp.jasper_1.0.500.v20150119-1358</t>
  </si>
  <si>
    <t>org.eclipse.team.cvs.ssh2_3.3.0.v20160418-1534</t>
  </si>
  <si>
    <t>org.eclipse.ui.net_1.3.0.v20160426-1633</t>
  </si>
  <si>
    <t>org.eclipse.pde.api.tools.ee.javase17_1.0.100.v20130327-1631</t>
  </si>
  <si>
    <t>org.eclipse.team.cvs.core_3.4.0.v20160418-1534</t>
  </si>
  <si>
    <t>org.eclipse.equinox.launcher.gtk.aix.ppc_1.1.401.v20161122-1740</t>
  </si>
  <si>
    <t>org.eclipse.ui.examples.readmetool_3.4.0.v20160329-2017</t>
  </si>
  <si>
    <t>org.mockito_1.8.4.v201303031500</t>
  </si>
  <si>
    <t>org.eclipse.core.filesystem.hpux.ia64_1.1.0.v20140124-1940</t>
  </si>
  <si>
    <t>org.eclipse.e4.tools.emf.ui_4.5.100.v20170109-1815</t>
  </si>
  <si>
    <t>org.eclipse.equinox.servletbridge_1.3.200.v20160128-1435</t>
  </si>
  <si>
    <t>org.eclipse.jdt.junit.core_3.8.0.v20160421-1701</t>
  </si>
  <si>
    <t>org.eclipse.debug.ui_3.11.202.v20161114-0338</t>
  </si>
  <si>
    <t>org.eclipse.swt.examples_3.105.3.v20161230-1118</t>
  </si>
  <si>
    <t>org.eclipse.e4.core.di.annotations_1.5.0.v20151127-1241</t>
  </si>
  <si>
    <t>org.eclipse.e4.ui.model.workbench_1.2.0.v20160229-1459</t>
  </si>
  <si>
    <t>org.eclipse.ui.examples.propertysheet_3.2.400.v20160329-2017</t>
  </si>
  <si>
    <t>org.junit_4.12.0.v201504281640</t>
  </si>
  <si>
    <t>org.eclipse.equinox.p2.operations_2.4.200.v20160504-1450</t>
  </si>
  <si>
    <t>org.eclipse.equinox.supplement_1.6.100.v20160504-1419</t>
  </si>
  <si>
    <t>org.apache.sshd.core_0.7.0.v201303101611</t>
  </si>
  <si>
    <t>org.eclipse.compare_3.7.1.v20170103-1805</t>
  </si>
  <si>
    <t>org.eclipse.equinox.launcher_1.3.201.v20161025-1711</t>
  </si>
  <si>
    <t>org.eclipse.jdt_3.12.3.v20170301-0400</t>
  </si>
  <si>
    <t>org.eclipse.equinox.metatype_1.4.200.v20160324-1850</t>
  </si>
  <si>
    <t>org.eclipse.e4.ui.dialogs_1.1.0.v20151127-1218</t>
  </si>
  <si>
    <t>org.eclipse.equinox.frameworkadmin_2.0.300.v20160504-1450</t>
  </si>
  <si>
    <t>org.eclipse.core.net_1.3.0.v20160418-1534</t>
  </si>
  <si>
    <t>org.eclipse.e4.core.services_2.0.100.v20160509-1032</t>
  </si>
  <si>
    <t>org.eclipse.equinox.transforms.hook_1.1.0.v20131021-1933</t>
  </si>
  <si>
    <t>org.eclipse.test.performance_3.12.0.v20170213-1316</t>
  </si>
  <si>
    <t>org.eclipse.e4.ui.workbench.addons.swt_1.2.101.v20170206-1129</t>
  </si>
  <si>
    <t>org.eclipse.e4.ui.di_1.1.100.v20160506-0759</t>
  </si>
  <si>
    <t>org.eclipse.pde.ds.ui_1.1.0.v20160518-1843</t>
  </si>
  <si>
    <t>org.apache.jasper.glassfish_2.2.2.v201501141630</t>
  </si>
  <si>
    <t>org.eclipse.swt.gtk.aix.ppc64_3.105.3.v20170228-0512</t>
  </si>
  <si>
    <t>org.eclipse.swt.tools_3.105.3.v20161230-1118</t>
  </si>
  <si>
    <t>org.eclipse.equinox.launcher.gtk.linux.ppc_1.1.401.v20161122-1740</t>
  </si>
  <si>
    <t>org.eclipse.jdt.debug_3.10.1.v20160811-0441</t>
  </si>
  <si>
    <t>org.w3c.dom.events_3.0.0.draft20060413_v201105210656</t>
  </si>
  <si>
    <t>org.eclipse.ecf.provider.filetransfer.httpclient4.ssl_1.1.0.v20160405-1820</t>
  </si>
  <si>
    <t>org.eclipse.pde.ds.core_1.1.0.v20151201-1325</t>
  </si>
  <si>
    <t>org.eclipse.equinox.p2.ui_2.4.100.v20160419-0834</t>
  </si>
  <si>
    <t>org.eclipse.equinox.launcher.gtk.hpux.ia64_1.1.401.v20161122-1740</t>
  </si>
  <si>
    <t>org.eclipse.debug.examples.core_1.4.0.v20160419-1720</t>
  </si>
  <si>
    <t>org.eclipse.ecf.provider.filetransfer.httpclient4_1.1.100.v20160405-1820</t>
  </si>
  <si>
    <t>org.eclipse.compare.core_3.6.0.v20160418-1534</t>
  </si>
  <si>
    <t>org.eclipse.equinox.console.ssh_1.0.100.v20131208-1728</t>
  </si>
  <si>
    <t>org.eclipse.core.filesystem.linux.x86_1.4.200.v20140124-1940</t>
  </si>
  <si>
    <t>org.eclipse.jdt.launching_3.8.101.v20161111-2014</t>
  </si>
  <si>
    <t>org.eclipse.test.performance.win32_3.1.200.v20140518-1929</t>
  </si>
  <si>
    <t>org.eclipse.pde.api.tools.ui_1.1.0.v20160519-0701</t>
  </si>
  <si>
    <t>org.eclipse.e4.ui.swt.gtk_1.0.100.v20160301-1001</t>
  </si>
  <si>
    <t>org.eclipse.pde.api.tools.ee.osgiminimum12_1.0.300.v20130327-1631</t>
  </si>
  <si>
    <t>org.eclipse.core.databinding.observable_1.6.0.v20160511-1747</t>
  </si>
  <si>
    <t>org.eclipse.equinox.security.ui_1.1.300.v20150803-1225</t>
  </si>
  <si>
    <t>org.eclipse.e4.ui.workbench.renderers.swt.cocoa_0.11.300.v20160330-1418</t>
  </si>
  <si>
    <t>org.eclipse.help.webapp_3.8.0.v20160504-0839</t>
  </si>
  <si>
    <t>org.eclipse.e4.tools.compat_4.5.0.v20160503-0947</t>
  </si>
  <si>
    <t>org.eclipse.debug.core_3.10.100.v20160419-1720</t>
  </si>
  <si>
    <t>org.eclipse.jdt.junit4.runtime_1.1.600.v20160505-0715</t>
  </si>
  <si>
    <t>org.eclipse.core.runtime_3.12.0.v20160606-1342</t>
  </si>
  <si>
    <t>org.eclipse.emf.ecore.xmi_2.12.0.v20160420-0247</t>
  </si>
  <si>
    <t>org.eclipse.ant.ui_3.6.201.v20161115-1135</t>
  </si>
  <si>
    <t>org.eclipse.pde.api.tools.ee.cdcfoundation10_1.0.200.v20130327-1631</t>
  </si>
  <si>
    <t>org.eclipse.core.databinding_1.6.0.v20160412-0910</t>
  </si>
  <si>
    <t>org.eclipse.swt.gtk.solaris.x86_64_3.105.3.v20170228-0512</t>
  </si>
  <si>
    <t>org.eclipse.equinox.p2.ui.admin.rcp_1.0.200.v20150220-1741</t>
  </si>
  <si>
    <t>org.eclipse.equinox.p2.repository.tools_2.1.300.v20160421-0324</t>
  </si>
  <si>
    <t>org.eclipse.e4.ui.workbench3_0.13.100.v20160506-0759</t>
  </si>
  <si>
    <t>org.eclipse.jetty.io_9.3.9.v20160517</t>
  </si>
  <si>
    <t>org.eclipse.equinox.registry_3.6.100.v20160223-2218</t>
  </si>
  <si>
    <t>org.eclipse.core.filesystem.linux.ppc_1.0.200.v20140124-1940</t>
  </si>
  <si>
    <t>org.eclipse.equinox.cm_1.1.200.v20160324-1850</t>
  </si>
  <si>
    <t>org.eclipse.jdt.launching.macosx_3.3.0.v20160418-1524</t>
  </si>
  <si>
    <t>org.eclipse.equinox.bidi_1.0.0.v20160307-1318</t>
  </si>
  <si>
    <t>org.eclipse.team.core_3.8.0.v20160418-1534</t>
  </si>
  <si>
    <t>org.eclipse.swt.gtk.linux.ppc64_3.105.3.v20170228-0512</t>
  </si>
  <si>
    <t>javax.annotation_1.2.0.v201602091430</t>
  </si>
  <si>
    <t>org.hamcrest.integration_1.1.0.v201303031500</t>
  </si>
  <si>
    <t>org.eclipse.ant.optional.junit_3.3.200.v20160315-2119</t>
  </si>
  <si>
    <t>org.hamcrest.core_1.3.0.v201303031735</t>
  </si>
  <si>
    <t>org.eclipse.help.base_4.1.2.v20170301-0400</t>
  </si>
  <si>
    <t>org.eclipse.help.ui_4.0.200.v20160510-0758</t>
  </si>
  <si>
    <t>org.eclipse.update.core_3.2.800.v20160413-0713</t>
  </si>
  <si>
    <t>org.eclipse.pde.ua.core_1.0.500.v20160204-0642</t>
  </si>
  <si>
    <t>org.eclipse.equinox.launcher.gtk.linux.ppc64le_1.1.401.v20161122-1740</t>
  </si>
  <si>
    <t>org.eclipse.sdk_4.6.3.v20170301-0400</t>
  </si>
  <si>
    <t>org.eclipse.ui.cocoa_1.1.100.v20151202-1450</t>
  </si>
  <si>
    <t>org.eclipse.equinox.security.win32.x86_64_1.0.100.v20130327-1442</t>
  </si>
  <si>
    <t>org.eclipse.jdt.compiler.apt_1.2.100.v20160418-1457</t>
  </si>
  <si>
    <t>org.eclipse.core.externaltools_1.0.400.v20160509-1057</t>
  </si>
  <si>
    <t>org.eclipse.equinox.p2.ui.admin_1.0.200.v20150430-1836</t>
  </si>
  <si>
    <t>org.eclipse.equinox.p2.engine_2.4.100.v20160419-0834</t>
  </si>
  <si>
    <t>org.eclipse.core.resources.win32.x86_3.5.100.v20140124-1940</t>
  </si>
  <si>
    <t>org.eclipse.ui.intro_3.5.2.v20161116-1147</t>
  </si>
  <si>
    <t>org.eclipse.pde.api.tools.ee.j2se14_1.0.200.v20130327-1631</t>
  </si>
  <si>
    <t>org.eclipse.equinox.simpleconfigurator_1.1.200.v20160504-1450</t>
  </si>
  <si>
    <t>org.eclipse.equinox.p2.core_2.4.100.v20160419-0834</t>
  </si>
  <si>
    <t>org.eclipse.equinox.p2.directorywatcher_1.1.100.v20150423-1455</t>
  </si>
  <si>
    <t>org.eclipse.pde.ua.ui_1.1.0.v20160518-1843</t>
  </si>
  <si>
    <t>org.apache.commons.jxpath_1.3.0.v200911051830</t>
  </si>
  <si>
    <t>org.eclipse.equinox.p2.discovery_1.0.400.v20160504-1450</t>
  </si>
  <si>
    <t>org.eclipse.equinox.p2.publisher_1.4.100.v20160504-1450</t>
  </si>
  <si>
    <t>org.eclipse.equinox.weaving.hook_1.1.200.v20150730-1648</t>
  </si>
  <si>
    <t>javax.el_2.2.0.v201303151357</t>
  </si>
  <si>
    <t>org.eclipse.core.net.linux.x86_64_1.2.0.v20160323-1650</t>
  </si>
  <si>
    <t>org.eclipse.equinox.security.win32.x86_1.0.300.v20130327-1442</t>
  </si>
  <si>
    <t>org.eclipse.equinox.p2.jarprocessor_1.0.500.v20160504-1450</t>
  </si>
  <si>
    <t>org.apache.commons.io_2.2.0.v201405211200</t>
  </si>
  <si>
    <t>org.eclipse.ui.cheatsheets_3.5.0.v20160504-0839</t>
  </si>
  <si>
    <t>org.eclipse.swt.cocoa.macosx.x86_64_3.105.3.v20170228-0512</t>
  </si>
  <si>
    <t>org.eclipse.jdt.junit.runtime_3.4.600.v20160505-0715</t>
  </si>
  <si>
    <t>org.eclipse.equinox.wireadmin_1.0.600.v20150715-1528</t>
  </si>
  <si>
    <t>org.eclipse.core.databinding.beans_1.3.100.v20160509-1025</t>
  </si>
  <si>
    <t>org.eclipse.ecf.ssl_1.2.0.v20160405-1820</t>
  </si>
  <si>
    <t>org.eclipse.ui.intro.universal_3.3.1.v20160829-1558</t>
  </si>
  <si>
    <t>org.eclipse.swt.gtk.hpux.ia64_3.105.3.v20170228-0512</t>
  </si>
  <si>
    <t>org.eclipse.equinox.concurrent_1.1.0.v20130327-1442</t>
  </si>
  <si>
    <t>org.eclipse.e4.core.commands_0.11.100.v20160506-0804</t>
  </si>
  <si>
    <t>org.eclipse.core.expressions_3.5.100.v20160418-1621</t>
  </si>
  <si>
    <t>org.hamcrest.library_1.1.0.v20090501071000</t>
  </si>
  <si>
    <t>org.eclipse.equinox.p2.director_2.3.300.v20160504-1450</t>
  </si>
  <si>
    <t>org.eclipse.help_3.7.0.v20160602-1307</t>
  </si>
  <si>
    <t>org.eclipse.equinox.jsp.jasper.registry_1.0.300.v20130327-1442</t>
  </si>
  <si>
    <t>org.apache.felix.gogo.command_0.10.0.v201209301215</t>
  </si>
  <si>
    <t>org.apache.felix.gogo.runtime_0.10.0.v201209301036</t>
  </si>
  <si>
    <t>org.apache.felix.gogo.shell_0.10.0.v201212101605</t>
  </si>
  <si>
    <t>org.eclipse.equinox.common_3.8.0.v20160509-1230</t>
  </si>
  <si>
    <t>org.eclipse.equinox.console_1.1.200.v20150929-1405</t>
  </si>
  <si>
    <t>org.eclipse.update.configurator_3.3.400.v20160506-0750</t>
  </si>
  <si>
    <t>Same Bundle?</t>
  </si>
  <si>
    <t>Same Value?</t>
  </si>
  <si>
    <t>Correct Sdev?</t>
  </si>
  <si>
    <t>Same Sdev OoM?</t>
  </si>
  <si>
    <t>Absolute Diff?</t>
  </si>
  <si>
    <t>Relative Diff?</t>
  </si>
  <si>
    <t>Dependency Type</t>
  </si>
  <si>
    <t>Wired Bundle</t>
  </si>
  <si>
    <t>Package</t>
  </si>
  <si>
    <t>osgi.wiring.package</t>
  </si>
  <si>
    <t>javax.inject</t>
  </si>
  <si>
    <t>osgi.wiring.bundle</t>
  </si>
  <si>
    <t>org.eclipse.osgi_3.11.3.v20170209-1843</t>
  </si>
  <si>
    <t>javax.crypto</t>
  </si>
  <si>
    <t>javax.crypto.interfaces</t>
  </si>
  <si>
    <t>javax.crypto.spec</t>
  </si>
  <si>
    <t>org.ietf.jgss</t>
  </si>
  <si>
    <t>javax.el</t>
  </si>
  <si>
    <t>javax.servlet.http</t>
  </si>
  <si>
    <t>javax.servlet</t>
  </si>
  <si>
    <t>org.w3c.dom.events</t>
  </si>
  <si>
    <t>org.w3c.css.sac</t>
  </si>
  <si>
    <t>org.w3c.dom.svg</t>
  </si>
  <si>
    <t>org.apache.commons.io</t>
  </si>
  <si>
    <t>org.apache.commons.io.output</t>
  </si>
  <si>
    <t>javax.net</t>
  </si>
  <si>
    <t>javax.net.ssl</t>
  </si>
  <si>
    <t>javax.security.auth.x500</t>
  </si>
  <si>
    <t>org.apache.commons.codec.binary</t>
  </si>
  <si>
    <t>org.apache.commons.logging</t>
  </si>
  <si>
    <t>org.apache.http</t>
  </si>
  <si>
    <t>org.apache.http.concurrent</t>
  </si>
  <si>
    <t>org.apache.http.config</t>
  </si>
  <si>
    <t>org.apache.http.entity</t>
  </si>
  <si>
    <t>org.apache.http.impl</t>
  </si>
  <si>
    <t>org.apache.http.impl.io</t>
  </si>
  <si>
    <t>org.apache.http.io</t>
  </si>
  <si>
    <t>org.apache.http.message</t>
  </si>
  <si>
    <t>org.apache.http.params</t>
  </si>
  <si>
    <t>org.apache.http.pool</t>
  </si>
  <si>
    <t>org.apache.http.protocol</t>
  </si>
  <si>
    <t>org.apache.http.util</t>
  </si>
  <si>
    <t>javax.servlet.descriptor</t>
  </si>
  <si>
    <t>javax.servlet.jsp</t>
  </si>
  <si>
    <t>javax.servlet.jsp.el</t>
  </si>
  <si>
    <t>javax.servlet.jsp.tagext</t>
  </si>
  <si>
    <t>javax.tools</t>
  </si>
  <si>
    <t>org.eclipse.jdt.core.compiler</t>
  </si>
  <si>
    <t>org.eclipse.jdt.internal.compiler</t>
  </si>
  <si>
    <t>org.eclipse.jdt.internal.compiler.classfmt</t>
  </si>
  <si>
    <t>org.eclipse.jdt.internal.compiler.env</t>
  </si>
  <si>
    <t>org.eclipse.jdt.internal.compiler.impl</t>
  </si>
  <si>
    <t>org.eclipse.jdt.internal.compiler.problem</t>
  </si>
  <si>
    <t>org.xml.sax</t>
  </si>
  <si>
    <t>javax.security.sasl</t>
  </si>
  <si>
    <t>org.slf4j</t>
  </si>
  <si>
    <t>javax.security.auth</t>
  </si>
  <si>
    <t>javax.security.auth.callback</t>
  </si>
  <si>
    <t>javax.security.auth.login</t>
  </si>
  <si>
    <t>org.apache.mina.core.buffer</t>
  </si>
  <si>
    <t>org.apache.mina.core.filterchain</t>
  </si>
  <si>
    <t>org.apache.mina.core.future</t>
  </si>
  <si>
    <t>org.apache.mina.core.service</t>
  </si>
  <si>
    <t>org.apache.mina.core.session</t>
  </si>
  <si>
    <t>org.apache.mina.filter.executor</t>
  </si>
  <si>
    <t>org.apache.mina.transport.socket</t>
  </si>
  <si>
    <t>org.apache.mina.transport.socket.nio</t>
  </si>
  <si>
    <t>org.apache.mina.util</t>
  </si>
  <si>
    <t>com.ibm.icu.text</t>
  </si>
  <si>
    <t>com.ibm.icu.util</t>
  </si>
  <si>
    <t>javax.xml.parsers</t>
  </si>
  <si>
    <t>org.eclipse.osgi.service.debug</t>
  </si>
  <si>
    <t>org.eclipse.osgi.util</t>
  </si>
  <si>
    <t>org.osgi.framework</t>
  </si>
  <si>
    <t>org.osgi.util.tracker</t>
  </si>
  <si>
    <t>org.xml.sax.ext</t>
  </si>
  <si>
    <t>org.xml.sax.helpers</t>
  </si>
  <si>
    <t>org.eclipse.osgi.framework.log</t>
  </si>
  <si>
    <t>com.ibm.icu.math</t>
  </si>
  <si>
    <t>org.w3c.dom</t>
  </si>
  <si>
    <t>org.osgi.service.packageadmin</t>
  </si>
  <si>
    <t>org.eclipse.ui.forms.widgets</t>
  </si>
  <si>
    <t>javax.annotation</t>
  </si>
  <si>
    <t>org.eclipse.core.commands</t>
  </si>
  <si>
    <t>org.eclipse.core.commands.common</t>
  </si>
  <si>
    <t>org.eclipse.core.expressions</t>
  </si>
  <si>
    <t>org.eclipse.e4.core.contexts</t>
  </si>
  <si>
    <t>org.eclipse.e4.core.services.log</t>
  </si>
  <si>
    <t>org.eclipse.core.runtime.preferences</t>
  </si>
  <si>
    <t>org.osgi.service.event</t>
  </si>
  <si>
    <t>org.eclipse.osgi.service.localization</t>
  </si>
  <si>
    <t>org.osgi.service.log</t>
  </si>
  <si>
    <t>org.eclipse.e4.core.commands</t>
  </si>
  <si>
    <t>org.eclipse.e4.core.commands.internal</t>
  </si>
  <si>
    <t>org.eclipse.jface.bindings</t>
  </si>
  <si>
    <t>org.eclipse.jface.bindings.keys</t>
  </si>
  <si>
    <t>org.eclipse.jface.bindings.keys.formatting</t>
  </si>
  <si>
    <t>org.eclipse.jface.dialogs</t>
  </si>
  <si>
    <t>org.eclipse.jface.window</t>
  </si>
  <si>
    <t>org.w3c.dom.css</t>
  </si>
  <si>
    <t>org.w3c.dom.stylesheets</t>
  </si>
  <si>
    <t>org.eclipse.osgi.service.datalocation</t>
  </si>
  <si>
    <t>org.eclipse.e4.ui.internal.workbench.swt</t>
  </si>
  <si>
    <t>org.eclipse.core.runtime.jobs</t>
  </si>
  <si>
    <t>org.osgi.service.url</t>
  </si>
  <si>
    <t>org.apache.http.auth</t>
  </si>
  <si>
    <t>org.apache.http.client</t>
  </si>
  <si>
    <t>org.apache.http.client.methods</t>
  </si>
  <si>
    <t>org.apache.http.client.protocol</t>
  </si>
  <si>
    <t>org.apache.http.conn</t>
  </si>
  <si>
    <t>org.apache.http.conn.params</t>
  </si>
  <si>
    <t>org.apache.http.conn.scheme</t>
  </si>
  <si>
    <t>org.apache.http.conn.ssl</t>
  </si>
  <si>
    <t>org.apache.http.conn.util</t>
  </si>
  <si>
    <t>org.apache.http.impl.client</t>
  </si>
  <si>
    <t>org.apache.http.impl.conn</t>
  </si>
  <si>
    <t>org.apache.http.impl.cookie</t>
  </si>
  <si>
    <t>org.apache.http.impl.entity</t>
  </si>
  <si>
    <t>org.eclipse.core.net.proxy</t>
  </si>
  <si>
    <t>org.eclipse.equinox.concurrent.future</t>
  </si>
  <si>
    <t>org.eclipse.osgi.service.security</t>
  </si>
  <si>
    <t>javax.xml.namespace</t>
  </si>
  <si>
    <t>javax.xml.datatype</t>
  </si>
  <si>
    <t>org.eclipse.osgi.framework.console</t>
  </si>
  <si>
    <t>org.eclipse.osgi.service.environment</t>
  </si>
  <si>
    <t>org.eclipse.osgi.service.runnable</t>
  </si>
  <si>
    <t>org.eclipse.osgi.storagemanager</t>
  </si>
  <si>
    <t>org.osgi.service.condpermadmin</t>
  </si>
  <si>
    <t>org.osgi.service.cm</t>
  </si>
  <si>
    <t>org.eclipse.core.runtime</t>
  </si>
  <si>
    <t>javax.security.auth.spi</t>
  </si>
  <si>
    <t>org.apache.felix.service.command</t>
  </si>
  <si>
    <t>org.apache.sshd</t>
  </si>
  <si>
    <t>org.apache.sshd.common</t>
  </si>
  <si>
    <t>org.apache.sshd.server</t>
  </si>
  <si>
    <t>org.apache.sshd.server.jaas</t>
  </si>
  <si>
    <t>org.apache.sshd.server.keyprovider</t>
  </si>
  <si>
    <t>org.apache.sshd.server.session</t>
  </si>
  <si>
    <t>org.apache.sshd.server.shell</t>
  </si>
  <si>
    <t>org.eclipse.equinox.console.common</t>
  </si>
  <si>
    <t>org.eclipse.equinox.console.common.terminal</t>
  </si>
  <si>
    <t>org.osgi.service.component</t>
  </si>
  <si>
    <t>org.osgi.service.device</t>
  </si>
  <si>
    <t>org.eclipse.equinox.internal.util.event</t>
  </si>
  <si>
    <t>org.eclipse.equinox.internal.util.hash</t>
  </si>
  <si>
    <t>org.eclipse.equinox.internal.util.pool</t>
  </si>
  <si>
    <t>org.eclipse.equinox.internal.util.ref</t>
  </si>
  <si>
    <t>org.eclipse.equinox.internal.util.threadpool</t>
  </si>
  <si>
    <t>org.eclipse.equinox.internal.util.timer</t>
  </si>
  <si>
    <t>org.eclipse.osgi.framework.eventmgr</t>
  </si>
  <si>
    <t>org.eclipse.equinox.frameworkadmin</t>
  </si>
  <si>
    <t>org.eclipse.equinox.internal.frameworkadmin.utils</t>
  </si>
  <si>
    <t>org.eclipse.equinox.internal.provisional.configuratormanipulator</t>
  </si>
  <si>
    <t>org.eclipse.equinox.internal.provisional.frameworkadmin</t>
  </si>
  <si>
    <t>org.eclipse.osgi.service.resolver</t>
  </si>
  <si>
    <t>org.osgi.service.startlevel</t>
  </si>
  <si>
    <t>org.eclipse.osgi.service.pluginconversion</t>
  </si>
  <si>
    <t>org.eclipse.equinox.http.servlet</t>
  </si>
  <si>
    <t>org.eclipse.jetty.http</t>
  </si>
  <si>
    <t>org.eclipse.jetty.server</t>
  </si>
  <si>
    <t>org.eclipse.jetty.server.handler</t>
  </si>
  <si>
    <t>org.eclipse.jetty.server.nio</t>
  </si>
  <si>
    <t>org.eclipse.jetty.server.session</t>
  </si>
  <si>
    <t>org.eclipse.jetty.servlet</t>
  </si>
  <si>
    <t>org.eclipse.jetty.util</t>
  </si>
  <si>
    <t>org.eclipse.jetty.util.component</t>
  </si>
  <si>
    <t>org.eclipse.jetty.util.log</t>
  </si>
  <si>
    <t>org.eclipse.jetty.util.ssl</t>
  </si>
  <si>
    <t>org.eclipse.jetty.util.thread</t>
  </si>
  <si>
    <t>org.osgi.service.http</t>
  </si>
  <si>
    <t>javax.servlet.annotation</t>
  </si>
  <si>
    <t>org.osgi.dto</t>
  </si>
  <si>
    <t>org.osgi.framework.dto</t>
  </si>
  <si>
    <t>org.osgi.framework.wiring</t>
  </si>
  <si>
    <t>org.osgi.service.http.context</t>
  </si>
  <si>
    <t>org.osgi.service.http.runtime</t>
  </si>
  <si>
    <t>org.osgi.service.http.runtime.dto</t>
  </si>
  <si>
    <t>org.osgi.service.http.whiteboard</t>
  </si>
  <si>
    <t>org.eclipse.equinox.servletbridge</t>
  </si>
  <si>
    <t>org.osgi.service.provisioning</t>
  </si>
  <si>
    <t>org.osgi.service.useradmin</t>
  </si>
  <si>
    <t>org.eclipse.equinox.jsp.jasper</t>
  </si>
  <si>
    <t>org.apache.jasper.servlet</t>
  </si>
  <si>
    <t>org.osgi.service.metatype</t>
  </si>
  <si>
    <t>org.eclipse.equinox.internal.p2.core.helpers</t>
  </si>
  <si>
    <t>org.eclipse.equinox.internal.p2.jarprocessor</t>
  </si>
  <si>
    <t>org.eclipse.equinox.internal.p2.metadata</t>
  </si>
  <si>
    <t>org.eclipse.equinox.internal.p2.persistence</t>
  </si>
  <si>
    <t>org.eclipse.equinox.internal.p2.repository</t>
  </si>
  <si>
    <t>org.eclipse.equinox.internal.p2.repository.helpers</t>
  </si>
  <si>
    <t>org.eclipse.equinox.internal.provisional.p2.core.eventbus</t>
  </si>
  <si>
    <t>org.eclipse.equinox.internal.provisional.p2.repository</t>
  </si>
  <si>
    <t>org.eclipse.equinox.p2.core</t>
  </si>
  <si>
    <t>org.eclipse.equinox.p2.core.spi</t>
  </si>
  <si>
    <t>org.eclipse.equinox.p2.repository</t>
  </si>
  <si>
    <t>org.eclipse.equinox.p2.repository.artifact</t>
  </si>
  <si>
    <t>org.eclipse.equinox.p2.repository.artifact.spi</t>
  </si>
  <si>
    <t>org.eclipse.equinox.p2.repository.spi</t>
  </si>
  <si>
    <t>org.eclipse.internal.provisional.equinox.p2.jarprocessor</t>
  </si>
  <si>
    <t>org.eclipse.osgi.signedcontent</t>
  </si>
  <si>
    <t>org.osgi.service.prefs</t>
  </si>
  <si>
    <t>org.eclipse.equinox.internal.provisional.p2.director</t>
  </si>
  <si>
    <t>org.eclipse.equinox.p2.engine</t>
  </si>
  <si>
    <t>org.eclipse.equinox.p2.metadata</t>
  </si>
  <si>
    <t>org.eclipse.equinox.p2.planner</t>
  </si>
  <si>
    <t>org.eclipse.equinox.p2.query</t>
  </si>
  <si>
    <t>org.eclipse.equinox.p2.repository.metadata</t>
  </si>
  <si>
    <t>org.eclipse.equinox.app</t>
  </si>
  <si>
    <t>org.eclipse.equinox.internal.p2.director</t>
  </si>
  <si>
    <t>org.eclipse.equinox.internal.p2.engine</t>
  </si>
  <si>
    <t>org.eclipse.equinox.p2.engine.query</t>
  </si>
  <si>
    <t>org.eclipse.equinox.p2.metadata.expression</t>
  </si>
  <si>
    <t>org.eclipse.equinox.internal.provisional.configurator</t>
  </si>
  <si>
    <t>org.eclipse.equinox.internal.p2.artifact.repository.simple</t>
  </si>
  <si>
    <t>org.eclipse.equinox.internal.p2.metadata.expression</t>
  </si>
  <si>
    <t>org.eclipse.equinox.internal.p2.update</t>
  </si>
  <si>
    <t>org.eclipse.equinox.p2.publisher</t>
  </si>
  <si>
    <t>org.eclipse.equinox.p2.publisher.actions</t>
  </si>
  <si>
    <t>org.eclipse.equinox.p2.publisher.eclipse</t>
  </si>
  <si>
    <t>org.eclipse.core.internal.preferences</t>
  </si>
  <si>
    <t>org.eclipse.equinox.internal.p2.metadata.index</t>
  </si>
  <si>
    <t>org.eclipse.equinox.internal.p2.metadata.repository.io</t>
  </si>
  <si>
    <t>org.eclipse.equinox.p2.metadata.index</t>
  </si>
  <si>
    <t>org.eclipse.equinox.p2.repository.metadata.spi</t>
  </si>
  <si>
    <t>org.eclipse.equinox.internal.p2.metadata.repository</t>
  </si>
  <si>
    <t>org.eclipse.equinox.internal.p2.publisher.eclipse</t>
  </si>
  <si>
    <t>org.eclipse.equinox.internal.p2.touchpoint.eclipse</t>
  </si>
  <si>
    <t>org.eclipse.equinox.internal.provisional.p2.directorywatcher</t>
  </si>
  <si>
    <t>org.eclipse.equinox.internal.p2.metadata.query</t>
  </si>
  <si>
    <t>org.eclipse.equinox.internal.frameworkadmin.equinox</t>
  </si>
  <si>
    <t>org.eclipse.equinox.internal.p2.artifact.repository</t>
  </si>
  <si>
    <t>org.eclipse.equinox.internal.p2.publisher</t>
  </si>
  <si>
    <t>org.eclipse.equinox.simpleconfigurator.manipulator</t>
  </si>
  <si>
    <t>org.eclipse.equinox.spi.p2.publisher</t>
  </si>
  <si>
    <t>org.eclipse.osgi.framework.util</t>
  </si>
  <si>
    <t>org.osgi.service.application</t>
  </si>
  <si>
    <t>org.eclipse.equinox.internal.p2.extensionlocation</t>
  </si>
  <si>
    <t>org.eclipse.equinox.internal.p2.engine.phases</t>
  </si>
  <si>
    <t>org.eclipse.equinox.p2.engine.spi</t>
  </si>
  <si>
    <t>org.eclipse.equinox.internal.p2.core</t>
  </si>
  <si>
    <t>org.eclipse.equinox.security.storage</t>
  </si>
  <si>
    <t>org.eclipse.equinox.internal.p2.garbagecollector</t>
  </si>
  <si>
    <t>org.eclipse.equinox.internal.simpleconfigurator.manipulator</t>
  </si>
  <si>
    <t>org.eclipse.equinox.internal.p2.ui</t>
  </si>
  <si>
    <t>org.eclipse.equinox.internal.p2.ui.actions</t>
  </si>
  <si>
    <t>org.eclipse.equinox.internal.p2.ui.dialogs</t>
  </si>
  <si>
    <t>org.eclipse.equinox.internal.p2.ui.model</t>
  </si>
  <si>
    <t>org.eclipse.equinox.internal.p2.ui.query</t>
  </si>
  <si>
    <t>org.eclipse.equinox.internal.p2.ui.viewers</t>
  </si>
  <si>
    <t>org.eclipse.equinox.internal.provisional.p2.updatechecker</t>
  </si>
  <si>
    <t>org.eclipse.equinox.p2.operations</t>
  </si>
  <si>
    <t>org.eclipse.equinox.p2.ui</t>
  </si>
  <si>
    <t>org.eclipse.compare</t>
  </si>
  <si>
    <t>org.eclipse.compare.structuremergeviewer</t>
  </si>
  <si>
    <t>org.eclipse.osgi.internal.provisional.service.security</t>
  </si>
  <si>
    <t>org.eclipse.osgi.internal.service.security</t>
  </si>
  <si>
    <t>org.eclipse.core.internal.runtime</t>
  </si>
  <si>
    <t>org.eclipse.equinox.internal.simpleconfigurator</t>
  </si>
  <si>
    <t>org.eclipse.equinox.internal.simpleconfigurator.utils</t>
  </si>
  <si>
    <t>org.osgi.framework.namespace</t>
  </si>
  <si>
    <t>org.osgi.resource</t>
  </si>
  <si>
    <t>org.osgi.framework.hooks.resolver</t>
  </si>
  <si>
    <t>org.osgi.service.resolver</t>
  </si>
  <si>
    <t>org.eclipse.equinox.log</t>
  </si>
  <si>
    <t>org.eclipse.osgi.report.resolution</t>
  </si>
  <si>
    <t>org.eclipse.osgi.service.urlconversion</t>
  </si>
  <si>
    <t>org.eclipse.equinox.service.weaving</t>
  </si>
  <si>
    <t>org.osgi.service.wireadmin</t>
  </si>
  <si>
    <t>org.eclipse.equinox.http.jetty</t>
  </si>
  <si>
    <t>javax.xml.transform</t>
  </si>
  <si>
    <t>javax.xml.transform.dom</t>
  </si>
  <si>
    <t>javax.xml.transform.stream</t>
  </si>
  <si>
    <t>org.eclipse.jdt.internal.compiler.tool</t>
  </si>
  <si>
    <t>org.eclipse.jdt.internal.compiler.apt.dispatch</t>
  </si>
  <si>
    <t>org.eclipse.jdt.internal.compiler.apt.model</t>
  </si>
  <si>
    <t>org.eclipse.jdt.internal.compiler.apt.util</t>
  </si>
  <si>
    <t>org.eclipse.jetty.util.annotation</t>
  </si>
  <si>
    <t>org.eclipse.jetty.util.resource</t>
  </si>
  <si>
    <t>org.eclipse.jetty.util.security</t>
  </si>
  <si>
    <t>javax.security.cert</t>
  </si>
  <si>
    <t>org.eclipse.jetty.http.pathmap</t>
  </si>
  <si>
    <t>org.eclipse.jetty.io</t>
  </si>
  <si>
    <t>org.eclipse.jetty.io.ssl</t>
  </si>
  <si>
    <t>org.eclipse.jetty.util.statistic</t>
  </si>
  <si>
    <t>javax.naming</t>
  </si>
  <si>
    <t>javax.sql</t>
  </si>
  <si>
    <t>org.eclipse.jetty.security</t>
  </si>
  <si>
    <t>org.eclipse.jetty.server.handler.gzip</t>
  </si>
  <si>
    <t>javax.imageio</t>
  </si>
  <si>
    <t>javax.naming.ldap</t>
  </si>
  <si>
    <t>org.slf4j.helpers</t>
  </si>
  <si>
    <t>org.slf4j.spi</t>
  </si>
  <si>
    <t>org.eclipse.equinox.internal.p2.updatesite</t>
  </si>
  <si>
    <t>org.osgi.service.component.annotations</t>
  </si>
  <si>
    <t>org.eclipse.ui.testing</t>
  </si>
  <si>
    <t>org.eclipse.jdt.core</t>
  </si>
  <si>
    <t>org.eclipse.jdt.core.dom</t>
  </si>
  <si>
    <t>org.eclipse.jdt.core.util</t>
  </si>
  <si>
    <t>org.eclipse.update.configurator</t>
  </si>
  <si>
    <t>org.eclipse.update.core</t>
  </si>
  <si>
    <t>org.eclipse.update.core.model</t>
  </si>
  <si>
    <t>org.eclipse.jdt.debug.core</t>
  </si>
  <si>
    <t>org.eclipse.e4.core.di.annotations</t>
  </si>
  <si>
    <t>org.eclipse.emf.common</t>
  </si>
  <si>
    <t>org.eclipse.emf.ecore</t>
  </si>
  <si>
    <t>org.eclipse.e4.ui.internal.workbench</t>
  </si>
  <si>
    <t>org.eclipse.e4.ui.internal.workbench.addons</t>
  </si>
  <si>
    <t>org.eclipse.e4.ui.internal.workbench.renderers.swt</t>
  </si>
  <si>
    <t>org.eclipse.e4.ui.services</t>
  </si>
  <si>
    <t>org.eclipse.e4.ui.workbench</t>
  </si>
  <si>
    <t>org.eclipse.e4.ui.workbench.modeling</t>
  </si>
  <si>
    <t>org.eclipse.e4.ui.workbench.renderers.swt</t>
  </si>
  <si>
    <t>org.eclipse.emf.common.util</t>
  </si>
  <si>
    <t>org.eclipse.emf.ecore.util</t>
  </si>
  <si>
    <t>org.easymock</t>
  </si>
  <si>
    <t>junit.framework</t>
  </si>
  <si>
    <t>org.apache.tools.ant</t>
  </si>
  <si>
    <t>org.apache.tools.ant.types</t>
  </si>
  <si>
    <t>org.hamcrest</t>
  </si>
  <si>
    <t>org.junit</t>
  </si>
  <si>
    <t>org.junit.internal.runners</t>
  </si>
  <si>
    <t>org.junit.runner</t>
  </si>
  <si>
    <t>org.junit.runner.manipulation</t>
  </si>
  <si>
    <t>org.junit.runner.notification</t>
  </si>
  <si>
    <t>org.junit.runners</t>
  </si>
  <si>
    <t>org.junit.runners.model</t>
  </si>
  <si>
    <t>org.objenesis</t>
  </si>
  <si>
    <t>org.objectweb.asm</t>
  </si>
  <si>
    <t>Corpus</t>
  </si>
  <si>
    <t>Control</t>
  </si>
  <si>
    <t>Control Resolving Time Avg (ms)</t>
  </si>
  <si>
    <t>Control Resolving Time Avg (ns)</t>
  </si>
  <si>
    <t>Control Resolving Time Sdev (ns)</t>
  </si>
  <si>
    <t>Control Resolving Time Sdev (ms)</t>
  </si>
  <si>
    <t>Control Bundle</t>
  </si>
  <si>
    <t>Control Resolving Time 1</t>
  </si>
  <si>
    <t>Control Resolving Time 2</t>
  </si>
  <si>
    <t>Control Resolving Time 3</t>
  </si>
  <si>
    <t>Control Resolving Time 4</t>
  </si>
  <si>
    <t>Control Resolving Time 5</t>
  </si>
  <si>
    <t>Control Resolving Time 6</t>
  </si>
  <si>
    <t>Control Resolving Time 7</t>
  </si>
  <si>
    <t>Control Resolving Time 8</t>
  </si>
  <si>
    <t>Control Resolving Time 9</t>
  </si>
  <si>
    <t>Control Resolving Time 10</t>
  </si>
  <si>
    <t>Control State</t>
  </si>
  <si>
    <t>Control Resolved Bundles</t>
  </si>
  <si>
    <t>Control Classpath Size</t>
  </si>
  <si>
    <t>Refactored Bundle</t>
  </si>
  <si>
    <t>Refactored State</t>
  </si>
  <si>
    <t>Refactored Resolved Bundles</t>
  </si>
  <si>
    <t>Refactored Classpath SizeR</t>
  </si>
  <si>
    <t>Refactored Classpath Size</t>
  </si>
  <si>
    <t>Refactored Resolving Time Avg (ns)</t>
  </si>
  <si>
    <t>Refactored Resolving Time Avg (ms)</t>
  </si>
  <si>
    <t>Refactored Resolving Time 1</t>
  </si>
  <si>
    <t>Refactored Resolving Time 2</t>
  </si>
  <si>
    <t>Refactored Resolving Time 3</t>
  </si>
  <si>
    <t>Refactored Resolving Time 4</t>
  </si>
  <si>
    <t>Refactored Resolving Time 5</t>
  </si>
  <si>
    <t>Refactored Resolving Time 6</t>
  </si>
  <si>
    <t>Refactored Resolving Time 7</t>
  </si>
  <si>
    <t>Refactored Resolving Time 8</t>
  </si>
  <si>
    <t>Refactored Resolving Time 9</t>
  </si>
  <si>
    <t>Refactored Resolving Time 10</t>
  </si>
  <si>
    <t>org.w3c.dom.views</t>
  </si>
  <si>
    <t>org.apache.batik.util.resources</t>
  </si>
  <si>
    <t>org.apache.tools.ant.util</t>
  </si>
  <si>
    <t>javax.xml.validation</t>
  </si>
  <si>
    <t>org.apache.tools.ant.taskdefs.compilers</t>
  </si>
  <si>
    <t>org.apache.tools.ant.taskdefs</t>
  </si>
  <si>
    <t>org.w3c.dom.ls</t>
  </si>
  <si>
    <t>org.eclipse.core.runtime.content</t>
  </si>
  <si>
    <t>org.eclipse.jface.preference</t>
  </si>
  <si>
    <t>org.eclipse.ui.progress</t>
  </si>
  <si>
    <t>org.eclipse.swt.layout</t>
  </si>
  <si>
    <t>org.eclipse.ui.keys</t>
  </si>
  <si>
    <t>org.eclipse.swt.custom</t>
  </si>
  <si>
    <t>org.eclipse.jface.wizard</t>
  </si>
  <si>
    <t>org.eclipse.swt.dnd</t>
  </si>
  <si>
    <t>org.eclipse.ui.handlers</t>
  </si>
  <si>
    <t>org.eclipse.swt.program</t>
  </si>
  <si>
    <t>org.eclipse.core.filebuffers</t>
  </si>
  <si>
    <t>org.eclipse.swt.graphics</t>
  </si>
  <si>
    <t>org.eclipse.jface.util</t>
  </si>
  <si>
    <t>org.eclipse.ui.plugin</t>
  </si>
  <si>
    <t>org.eclipse.swt</t>
  </si>
  <si>
    <t>org.eclipse.swt.widgets</t>
  </si>
  <si>
    <t>org.eclipse.ui.browser</t>
  </si>
  <si>
    <t>org.eclipse.jdt.junit</t>
  </si>
  <si>
    <t>org.eclipse.jface.viewers</t>
  </si>
  <si>
    <t>org.eclipse.ui.application</t>
  </si>
  <si>
    <t>org.eclipse.jface.resource</t>
  </si>
  <si>
    <t>org.eclipse.swt.events</t>
  </si>
  <si>
    <t>org.eclipse.ui.help</t>
  </si>
  <si>
    <t>org.eclipse.jface.action</t>
  </si>
  <si>
    <t>org.eclipse.ui.commands</t>
  </si>
  <si>
    <t>org.eclipse.compare.rangedifferencer</t>
  </si>
  <si>
    <t>org.eclipse.ui</t>
  </si>
  <si>
    <t>org.eclipse.swt.accessibility</t>
  </si>
  <si>
    <t>org.eclipse.ui.preferences</t>
  </si>
  <si>
    <t>org.eclipse.ui.operations</t>
  </si>
  <si>
    <t>org.eclipse.core.commands.operations</t>
  </si>
  <si>
    <t>org.eclipse.jface.commands</t>
  </si>
  <si>
    <t>org.eclipse.ui.services</t>
  </si>
  <si>
    <t>org.eclipse.ui.menus</t>
  </si>
  <si>
    <t>org.eclipse.jface.operation</t>
  </si>
  <si>
    <t>org.eclipse.ui.contexts</t>
  </si>
  <si>
    <t>org.eclipse.core.internal.boot</t>
  </si>
  <si>
    <t>org.eclipse.ui.themes</t>
  </si>
  <si>
    <t>org.eclipse.ui.activities</t>
  </si>
  <si>
    <t>org.eclipse.jface.layout</t>
  </si>
  <si>
    <t>org.eclipse.swt.printing</t>
  </si>
  <si>
    <t>org.eclipse.core.commands.contexts</t>
  </si>
  <si>
    <t>org.eclipse.ui.actions</t>
  </si>
  <si>
    <t>org.eclipse.core.databinding.observable</t>
  </si>
  <si>
    <t>org.eclipse.ui.part</t>
  </si>
  <si>
    <t>org.eclipse.ui.internal.services</t>
  </si>
  <si>
    <t>org.eclipse.emf.common.notify.impl</t>
  </si>
  <si>
    <t>org.eclipse.emf.common.notify</t>
  </si>
  <si>
    <t>org.eclipse.e4.core.services.contributions</t>
  </si>
  <si>
    <t>org.eclipse.e4.ui.bindings</t>
  </si>
  <si>
    <t>org.eclipse.e4.ui.model.application</t>
  </si>
  <si>
    <t>org.eclipse.e4.core.services.statusreporter</t>
  </si>
  <si>
    <t>org.eclipse.e4.ui.model.application.ui.basic</t>
  </si>
  <si>
    <t>org.eclipse.swt.internal</t>
  </si>
  <si>
    <t>org.eclipse.e4.ui.model.application.commands</t>
  </si>
  <si>
    <t>org.eclipse.e4.ui.model.application.ui</t>
  </si>
  <si>
    <t>org.eclipse.swt.internal.cocoa</t>
  </si>
  <si>
    <t>org.eclipse.e4.ui.model.application.ui.menu</t>
  </si>
  <si>
    <t>org.eclipse.e4.core.services.events</t>
  </si>
  <si>
    <t>org.eclipse.emf.ecore.resource</t>
  </si>
  <si>
    <t>org.eclipse.emf.ecore.resource.impl</t>
  </si>
  <si>
    <t>org.eclipse.ecf.core.identity</t>
  </si>
  <si>
    <t>org.eclipse.ecf.filetransfer.events.socketfactory</t>
  </si>
  <si>
    <t>org.eclipse.core.runtime.spi</t>
  </si>
  <si>
    <t>org.eclipse.core.internal.registry</t>
  </si>
  <si>
    <t>javax.xml.xpath</t>
  </si>
  <si>
    <t>org.eclipse.ui.dialogs</t>
  </si>
  <si>
    <t>org.eclipse.ui.internal.misc</t>
  </si>
  <si>
    <t>org.eclipse.ui.statushandlers</t>
  </si>
  <si>
    <t>org.eclipse.swt.browser</t>
  </si>
  <si>
    <t>org.eclipse.ui.about</t>
  </si>
  <si>
    <t>org.eclipse.ui.swt</t>
  </si>
  <si>
    <t>org.eclipse.jface.fieldassist</t>
  </si>
  <si>
    <t>javax.xml.transform.sax</t>
  </si>
  <si>
    <t>org.eclipse.help.internal.util</t>
  </si>
  <si>
    <t>org.eclipse.help.internal.dynamic</t>
  </si>
  <si>
    <t>org.eclipse.help.internal.criteria</t>
  </si>
  <si>
    <t>org.eclipse.help.internal.context</t>
  </si>
  <si>
    <t>org.eclipse.help.internal</t>
  </si>
  <si>
    <t>org.eclipse.help.internal.index</t>
  </si>
  <si>
    <t>org.eclipse.ui.intro</t>
  </si>
  <si>
    <t>org.eclipse.help.internal.toc</t>
  </si>
  <si>
    <t>org.apache.jasper.runtime</t>
  </si>
  <si>
    <t>org.glassfish.jsp.api</t>
  </si>
  <si>
    <t>org.eclipse.help.internal.extension</t>
  </si>
  <si>
    <t>org.eclipse.jdt.core.index</t>
  </si>
  <si>
    <t>org.eclipse.jdt.internal.compiler.batch</t>
  </si>
  <si>
    <t>org.eclipse.jdt.internal.compiler.ast</t>
  </si>
  <si>
    <t>org.eclipse.jdt.internal.compiler.util</t>
  </si>
  <si>
    <t>org.eclipse.text.edits</t>
  </si>
  <si>
    <t>org.eclipse.ui.fieldassist</t>
  </si>
  <si>
    <t>org.eclipse.core.databinding.observable.value</t>
  </si>
  <si>
    <t>org.eclipse.core.databinding.observable.list</t>
  </si>
  <si>
    <t>org.eclipse.core.databinding.observable.set</t>
  </si>
  <si>
    <t>org.eclipse.core.databinding.observable.masterdetail</t>
  </si>
  <si>
    <t>org.eclipse.core.databinding.observable.map</t>
  </si>
  <si>
    <t>org.eclipse.core.databinding.observable.sideeffect</t>
  </si>
  <si>
    <t>org.eclipse.ui.model</t>
  </si>
  <si>
    <t>org.eclipse.pde.internal.core.ibundle</t>
  </si>
  <si>
    <t>org.eclipse.pde.internal.core</t>
  </si>
  <si>
    <t>org.eclipse.pde.internal.core.text.bundle</t>
  </si>
  <si>
    <t>org.eclipse.pde.internal.core.target</t>
  </si>
  <si>
    <t>org.eclipse.pde.core</t>
  </si>
  <si>
    <t>org.eclipse.pde.core.target</t>
  </si>
  <si>
    <t>org.eclipse.pde.core.build</t>
  </si>
  <si>
    <t>org.eclipse.pde.internal.core.text</t>
  </si>
  <si>
    <t>org.eclipse.pde.internal.core.natures</t>
  </si>
  <si>
    <t>org.eclipse.pde.internal.core.project</t>
  </si>
  <si>
    <t>org.eclipse.pde.core.plugin</t>
  </si>
  <si>
    <t>org.eclipse.pde.internal.core.build</t>
  </si>
  <si>
    <t>org.eclipse.pde.internal.core.util</t>
  </si>
  <si>
    <t>org.eclipse.pde.internal.core.bundle</t>
  </si>
  <si>
    <t>org.eclipse.pde.internal.core.plugin</t>
  </si>
  <si>
    <t>org.eclipse.ui.internal.progress</t>
  </si>
  <si>
    <t>org.eclipse.ui.wizards</t>
  </si>
  <si>
    <t>org.eclipse.compare.internal.core.patch</t>
  </si>
  <si>
    <t>org.eclipse.ui.internal.registry</t>
  </si>
  <si>
    <t>org.eclipse.ui.dnd</t>
  </si>
  <si>
    <t>org.eclipse.ui.views.properties</t>
  </si>
  <si>
    <t>org.eclipse.ui.internal.dialogs</t>
  </si>
  <si>
    <t>org.eclipse.ui.internal.tweaklets</t>
  </si>
  <si>
    <t>org.eclipse.core.runtime.dynamichelpers</t>
  </si>
  <si>
    <t>org.eclipse.jface.internal.provisional.action</t>
  </si>
  <si>
    <t>org.eclipse.text.undo</t>
  </si>
  <si>
    <t>org.eclipse.core.internal.commands.util</t>
  </si>
  <si>
    <t>org.eclipse.core.commands.util</t>
  </si>
  <si>
    <t>Refactored</t>
  </si>
  <si>
    <t>Refactored Resolving Time Sdev (ms)</t>
  </si>
  <si>
    <t>Refactored Resolving Time Sdev (ns)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</si>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</sst>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43" fontId="0" fillId="0" borderId="0" xfId="17" applyFont="1"/>
    <xf numFmtId="10" fontId="0" fillId="0" borderId="0" xfId="18" applyNumberFormat="1" applyFont="1"/>
    <xf numFmtId="43" fontId="0" fillId="0" borderId="0" xfId="0" applyNumberFormat="1"/>
    <xf numFmtId="10" fontId="0" fillId="0" borderId="0" xfId="0" applyNumberFormat="1"/>
    <xf numFmtId="0" fontId="5" fillId="3" borderId="0" xfId="19" applyFont="1"/>
    <xf numFmtId="10" fontId="1" fillId="4" borderId="0" xfId="20" applyNumberFormat="1"/>
  </cellXfs>
  <cellStyles count="21">
    <cellStyle name="20% - Accent1" xfId="20" builtinId="30"/>
    <cellStyle name="Accent1" xfId="19" builtinId="29"/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8" builtinId="5"/>
  </cellStyles>
  <dxfs count="36">
    <dxf>
      <numFmt numFmtId="14" formatCode="0.00%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7" totalsRowShown="0">
  <autoFilter ref="A1:F367" xr:uid="{00000000-0009-0000-0100-000001000000}"/>
  <sortState ref="A2:B367">
    <sortCondition ref="A1:A367"/>
  </sortState>
  <tableColumns count="6">
    <tableColumn id="1" xr3:uid="{00000000-0010-0000-0000-000001000000}" name="Control Bundle"/>
    <tableColumn id="2" xr3:uid="{00000000-0010-0000-0000-000002000000}" name="Control State"/>
    <tableColumn id="3" xr3:uid="{00000000-0010-0000-0000-000003000000}" name="Refactored Bundle"/>
    <tableColumn id="4" xr3:uid="{00000000-0010-0000-0000-000004000000}" name="Refactored State"/>
    <tableColumn id="5" xr3:uid="{00000000-0010-0000-0000-000005000000}" name="Same Bundle?" dataDxfId="35">
      <calculatedColumnFormula>IF(Table1[[#This Row],[Control Bundle]]=Table1[[#This Row],[Refactored Bundle]],TRUE,FALSE)</calculatedColumnFormula>
    </tableColumn>
    <tableColumn id="6" xr3:uid="{00000000-0010-0000-0000-000006000000}" name="Same Value?" dataDxfId="34">
      <calculatedColumnFormula>IF(Table1[[#This Row],[Control State]]=Table1[[#This Row],[Refactored State]],TRUE,FALSE)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315" totalsRowShown="0">
  <autoFilter ref="A1:F315" xr:uid="{00000000-0009-0000-0100-000002000000}"/>
  <sortState ref="A2:B315">
    <sortCondition ref="A1:A315"/>
  </sortState>
  <tableColumns count="6">
    <tableColumn id="1" xr3:uid="{00000000-0010-0000-0100-000001000000}" name="Control Bundle"/>
    <tableColumn id="2" xr3:uid="{00000000-0010-0000-0100-000002000000}" name="Control Resolved Bundles"/>
    <tableColumn id="3" xr3:uid="{00000000-0010-0000-0100-000003000000}" name="Refactored Bundle" dataDxfId="33"/>
    <tableColumn id="4" xr3:uid="{00000000-0010-0000-0100-000004000000}" name="Refactored Resolved Bundles" dataDxfId="32"/>
    <tableColumn id="5" xr3:uid="{00000000-0010-0000-0100-000005000000}" name="Same Bundle?" dataDxfId="31">
      <calculatedColumnFormula>IF(Table2[[#This Row],[Control Bundle]]=Table2[[#This Row],[Refactored Bundle]],TRUE,FALSE)</calculatedColumnFormula>
    </tableColumn>
    <tableColumn id="6" xr3:uid="{00000000-0010-0000-0100-000006000000}" name="Same Value?" dataDxfId="30">
      <calculatedColumnFormula>IF(Table2[[#This Row],[Control Resolved Bundles]]=Table2[[#This Row],[Refactored Resolved Bundles]],TRUE,FALSE)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7027" totalsRowShown="0">
  <autoFilter ref="A1:E7027" xr:uid="{00000000-0009-0000-0100-000006000000}"/>
  <tableColumns count="5">
    <tableColumn id="5" xr3:uid="{00000000-0010-0000-0200-000005000000}" name="Corpus"/>
    <tableColumn id="1" xr3:uid="{00000000-0010-0000-0200-000001000000}" name="Bundle"/>
    <tableColumn id="2" xr3:uid="{00000000-0010-0000-0200-000002000000}" name="Dependency Type"/>
    <tableColumn id="3" xr3:uid="{00000000-0010-0000-0200-000003000000}" name="Wired Bundle"/>
    <tableColumn id="4" xr3:uid="{00000000-0010-0000-0200-000004000000}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H315" totalsRowShown="0">
  <autoFilter ref="A1:H315" xr:uid="{00000000-0009-0000-0100-000003000000}"/>
  <sortState ref="A2:B315">
    <sortCondition ref="A1:A315"/>
  </sortState>
  <tableColumns count="8">
    <tableColumn id="1" xr3:uid="{00000000-0010-0000-0300-000001000000}" name="Control Bundle"/>
    <tableColumn id="2" xr3:uid="{00000000-0010-0000-0300-000002000000}" name="Control Classpath Size"/>
    <tableColumn id="3" xr3:uid="{00000000-0010-0000-0300-000003000000}" name="Refactored Bundle"/>
    <tableColumn id="4" xr3:uid="{00000000-0010-0000-0300-000004000000}" name="Refactored Classpath SizeR"/>
    <tableColumn id="5" xr3:uid="{00000000-0010-0000-0300-000005000000}" name="Same Bundle?" dataDxfId="29">
      <calculatedColumnFormula>IF(Table3[[#This Row],[Control Bundle]]=Table3[[#This Row],[Refactored Bundle]],TRUE,FALSE)</calculatedColumnFormula>
    </tableColumn>
    <tableColumn id="6" xr3:uid="{00000000-0010-0000-0300-000006000000}" name="Same Value?" dataDxfId="28">
      <calculatedColumnFormula>IF(Table3[[#This Row],[Control Classpath Size]]&gt;Table3[[#This Row],[Refactored Classpath SizeR]],"SMALLER",IF(Table3[[#This Row],[Control Classpath Size]]&lt;Table3[[#This Row],[Refactored Classpath SizeR]],"BIGGER","EQUAL"))</calculatedColumnFormula>
    </tableColumn>
    <tableColumn id="7" xr3:uid="{3901486C-C8BF-744D-9BAB-584DB8349C2C}" name="Absolute Diff?" dataDxfId="27">
      <calculatedColumnFormula>Table3[[#This Row],[Control Classpath Size]]-Table3[[#This Row],[Refactored Classpath SizeR]]</calculatedColumnFormula>
    </tableColumn>
    <tableColumn id="8" xr3:uid="{DB9762FD-1677-764E-8D31-D1A356D63F18}" name="Relative Diff?" dataDxfId="26">
      <calculatedColumnFormula>IF(Table3[[#This Row],[Control Classpath Size]]=0,0,Table3[[#This Row],[Absolute Diff?]]/Table3[[#This Row],[Control Classpath Size]])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5" displayName="Table15" ref="A1:H315" totalsRowShown="0">
  <autoFilter ref="A1:H315" xr:uid="{00000000-0009-0000-0100-000004000000}"/>
  <sortState ref="A2:F315">
    <sortCondition ref="A1:A315"/>
  </sortState>
  <tableColumns count="8">
    <tableColumn id="1" xr3:uid="{00000000-0010-0000-0400-000001000000}" name="Control Bundle"/>
    <tableColumn id="2" xr3:uid="{00000000-0010-0000-0400-000002000000}" name="Control Classpath Size"/>
    <tableColumn id="3" xr3:uid="{00000000-0010-0000-0400-000003000000}" name="Refactored Bundle"/>
    <tableColumn id="4" xr3:uid="{00000000-0010-0000-0400-000004000000}" name="Refactored Classpath Size"/>
    <tableColumn id="5" xr3:uid="{00000000-0010-0000-0400-000005000000}" name="Same Bundle?" dataDxfId="25">
      <calculatedColumnFormula>IF(Table15[[#This Row],[Control Bundle]]=Table15[[#This Row],[Refactored Bundle]],TRUE,FALSE)</calculatedColumnFormula>
    </tableColumn>
    <tableColumn id="6" xr3:uid="{00000000-0010-0000-0400-000006000000}" name="Same Value?" dataDxfId="24">
      <calculatedColumnFormula>IF(Table15[[#This Row],[Refactored Classpath Size]]&lt;Table15[[#This Row],[Control Classpath Size]],"SMALLER",IF(Table15[[#This Row],[Refactored Classpath Size]]&gt;Table15[[#This Row],[Control Classpath Size]],"BIGGER","EQUAL"))</calculatedColumnFormula>
    </tableColumn>
    <tableColumn id="7" xr3:uid="{8D3B75A6-B2AA-7949-931F-E268089E25C3}" name="Absolute Diff?" dataDxfId="23">
      <calculatedColumnFormula>Table15[[#This Row],[Control Classpath Size]]-Table15[[#This Row],[Refactored Classpath Size]]</calculatedColumnFormula>
    </tableColumn>
    <tableColumn id="8" xr3:uid="{634ADAB1-1D9C-CF48-A8A3-77B482B5091E}" name="Relative Diff?" dataDxfId="22" dataCellStyle="Percent">
      <calculatedColumnFormula>IF(Table15[[#This Row],[Control Classpath Size]]=0,0,Table15[[#This Row],[Absolute Diff?]]/Table15[[#This Row],[Control Classpath Size]])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6" displayName="Table16" ref="A1:AJ372" totalsRowShown="0">
  <autoFilter ref="A1:AJ372" xr:uid="{00000000-0009-0000-0100-000005000000}"/>
  <sortState ref="A2:B372">
    <sortCondition ref="A1:A372"/>
  </sortState>
  <tableColumns count="36">
    <tableColumn id="1" xr3:uid="{00000000-0010-0000-0500-000001000000}" name="Control Bundle"/>
    <tableColumn id="2" xr3:uid="{00000000-0010-0000-0500-000002000000}" name="Control Resolving Time 1" dataCellStyle="Comma"/>
    <tableColumn id="3" xr3:uid="{00000000-0010-0000-0500-000003000000}" name="Control Resolving Time 2" dataCellStyle="Comma"/>
    <tableColumn id="4" xr3:uid="{00000000-0010-0000-0500-000004000000}" name="Control Resolving Time 3" dataCellStyle="Comma"/>
    <tableColumn id="16" xr3:uid="{00000000-0010-0000-0500-000010000000}" name="Control Resolving Time 4" dataDxfId="21" dataCellStyle="Comma"/>
    <tableColumn id="15" xr3:uid="{00000000-0010-0000-0500-00000F000000}" name="Control Resolving Time 5" dataDxfId="20" dataCellStyle="Comma"/>
    <tableColumn id="20" xr3:uid="{00000000-0010-0000-0500-000014000000}" name="Control Resolving Time 6" dataCellStyle="Comma"/>
    <tableColumn id="21" xr3:uid="{00000000-0010-0000-0500-000015000000}" name="Control Resolving Time 7" dataCellStyle="Comma"/>
    <tableColumn id="22" xr3:uid="{00000000-0010-0000-0500-000016000000}" name="Control Resolving Time 8" dataCellStyle="Comma"/>
    <tableColumn id="23" xr3:uid="{00000000-0010-0000-0500-000017000000}" name="Control Resolving Time 9" dataCellStyle="Comma"/>
    <tableColumn id="24" xr3:uid="{00000000-0010-0000-0500-000018000000}" name="Control Resolving Time 10" dataCellStyle="Comma"/>
    <tableColumn id="5" xr3:uid="{00000000-0010-0000-0500-000005000000}" name="Control Resolving Time Avg (ns)" dataDxfId="19" dataCellStyle="Comma">
      <calculatedColumnFormula>AVERAGE(Table16[[#This Row],[Control Resolving Time 1]:[Control Resolving Time 10]])</calculatedColumnFormula>
    </tableColumn>
    <tableColumn id="13" xr3:uid="{00000000-0010-0000-0500-00000D000000}" name="Control Resolving Time Sdev (ns)" dataCellStyle="Comma">
      <calculatedColumnFormula>STDEV(Table16[[#This Row],[Control Resolving Time 1]:[Control Resolving Time 10]])</calculatedColumnFormula>
    </tableColumn>
    <tableColumn id="34" xr3:uid="{C53A5796-EA7F-1342-9DFB-04ACB6768CB6}" name="Control Resolving Time Avg (ms)" dataDxfId="18" dataCellStyle="Comma">
      <calculatedColumnFormula>Table16[[#This Row],[Control Resolving Time Avg (ns)]]/1000000</calculatedColumnFormula>
    </tableColumn>
    <tableColumn id="33" xr3:uid="{095F0157-C5C0-2047-A528-F7648F65EC27}" name="Control Resolving Time Sdev (ms)" dataDxfId="17" dataCellStyle="Comma">
      <calculatedColumnFormula>Table16[[#This Row],[Control Resolving Time Sdev (ns)]]/1000000</calculatedColumnFormula>
    </tableColumn>
    <tableColumn id="10" xr3:uid="{00000000-0010-0000-0500-00000A000000}" name="Refactored Bundle"/>
    <tableColumn id="6" xr3:uid="{00000000-0010-0000-0500-000006000000}" name="Refactored Resolving Time 1" dataCellStyle="Comma"/>
    <tableColumn id="7" xr3:uid="{00000000-0010-0000-0500-000007000000}" name="Refactored Resolving Time 2" dataCellStyle="Comma"/>
    <tableColumn id="8" xr3:uid="{00000000-0010-0000-0500-000008000000}" name="Refactored Resolving Time 3" dataCellStyle="Comma"/>
    <tableColumn id="18" xr3:uid="{00000000-0010-0000-0500-000012000000}" name="Refactored Resolving Time 4" dataDxfId="16" dataCellStyle="Comma"/>
    <tableColumn id="19" xr3:uid="{00000000-0010-0000-0500-000013000000}" name="Refactored Resolving Time 5" dataDxfId="15" dataCellStyle="Comma"/>
    <tableColumn id="27" xr3:uid="{00000000-0010-0000-0500-00001B000000}" name="Refactored Resolving Time 6" dataDxfId="14" dataCellStyle="Comma"/>
    <tableColumn id="26" xr3:uid="{00000000-0010-0000-0500-00001A000000}" name="Refactored Resolving Time 7" dataDxfId="13" dataCellStyle="Comma"/>
    <tableColumn id="25" xr3:uid="{00000000-0010-0000-0500-000019000000}" name="Refactored Resolving Time 8" dataDxfId="12" dataCellStyle="Comma"/>
    <tableColumn id="28" xr3:uid="{00000000-0010-0000-0500-00001C000000}" name="Refactored Resolving Time 9" dataDxfId="11" dataCellStyle="Comma"/>
    <tableColumn id="29" xr3:uid="{00000000-0010-0000-0500-00001D000000}" name="Refactored Resolving Time 10" dataDxfId="10" dataCellStyle="Comma"/>
    <tableColumn id="9" xr3:uid="{00000000-0010-0000-0500-000009000000}" name="Refactored Resolving Time Avg (ns)" dataDxfId="9" dataCellStyle="Comma">
      <calculatedColumnFormula>AVERAGE(Table16[[#This Row],[Refactored Resolving Time 1]:[Refactored Resolving Time 10]])</calculatedColumnFormula>
    </tableColumn>
    <tableColumn id="14" xr3:uid="{00000000-0010-0000-0500-00000E000000}" name="Refactored Resolving Time Sdev (ns)" dataDxfId="8" dataCellStyle="Comma">
      <calculatedColumnFormula>STDEV(Table16[[#This Row],[Refactored Resolving Time 1]:[Refactored Resolving Time 10]])</calculatedColumnFormula>
    </tableColumn>
    <tableColumn id="36" xr3:uid="{1A1F70AC-3B9A-1A45-9574-5AD0827E99E1}" name="Refactored Resolving Time Avg (ms)" dataDxfId="7" dataCellStyle="Comma">
      <calculatedColumnFormula>Table16[[#This Row],[Refactored Resolving Time Avg (ns)]]/1000000</calculatedColumnFormula>
    </tableColumn>
    <tableColumn id="35" xr3:uid="{46644327-B48C-744F-8F96-C4EC7444C53A}" name="Refactored Resolving Time Sdev (ms)" dataDxfId="6" dataCellStyle="Comma">
      <calculatedColumnFormula>Table16[[#This Row],[Refactored Resolving Time Sdev (ns)]]/1000000</calculatedColumnFormula>
    </tableColumn>
    <tableColumn id="11" xr3:uid="{00000000-0010-0000-0500-00000B000000}" name="Same Bundle?" dataDxfId="5">
      <calculatedColumnFormula>IF(Table16[[#This Row],[Control Bundle]]=Table16[[#This Row],[Refactored Bundle]],TRUE,FALSE)</calculatedColumnFormula>
    </tableColumn>
    <tableColumn id="17" xr3:uid="{00000000-0010-0000-0500-000011000000}" name="Same Sdev OoM?" dataDxfId="4">
      <calculatedColumnFormula>IF(Table16[[#This Row],[Refactored Resolving Time Avg (ns)]]=-1,0,ROUND(LOG10(Table16[[#This Row],[Refactored Resolving Time Sdev (ns)]]/Table16[[#This Row],[Control Resolving Time Sdev (ns)]]),0))</calculatedColumnFormula>
    </tableColumn>
    <tableColumn id="30" xr3:uid="{00000000-0010-0000-0500-00001E000000}" name="Correct Sdev?" dataDxfId="3">
      <calculatedColumnFormula>IF(Table16[[#This Row],[Same Sdev OoM?]]=0,TRUE,FALSE)</calculatedColumnFormula>
    </tableColumn>
    <tableColumn id="12" xr3:uid="{00000000-0010-0000-0500-00000C000000}" name="Same Value?" dataDxfId="2">
      <calculatedColumnFormula>IF(Table16[[#This Row],[Refactored Resolving Time Avg (ns)]]&lt;Table16[[#This Row],[Control Resolving Time Avg (ns)]],"FASTER",IF(Table16[[#This Row],[Refactored Resolving Time Avg (ns)]]&gt;Table16[[#This Row],[Control Resolving Time Avg (ns)]],"SLOWER","EQUAL"))</calculatedColumnFormula>
    </tableColumn>
    <tableColumn id="31" xr3:uid="{00000000-0010-0000-0500-00001F000000}" name="Absolute Diff?" dataDxfId="1">
      <calculatedColumnFormula>Table16[[#This Row],[Control Resolving Time Avg (ms)]]-Table16[[#This Row],[Refactored Resolving Time Avg (ms)]]</calculatedColumnFormula>
    </tableColumn>
    <tableColumn id="32" xr3:uid="{00000000-0010-0000-0500-000020000000}" name="Relative Diff?" dataDxfId="0">
      <calculatedColumnFormula>Table16[[#This Row],[Absolute Diff?]]/Table16[[#This Row],[Control Resolving Time Avg (ms)]]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workbookViewId="0"/>
  </sheetViews>
  <sheetFormatPr baseColWidth="10" defaultRowHeight="16" x14ac:dyDescent="0.2"/>
  <cols>
    <col min="1" max="1" width="66.83203125" bestFit="1" customWidth="1"/>
    <col min="2" max="2" width="14.33203125" bestFit="1" customWidth="1"/>
    <col min="3" max="3" width="66.83203125" bestFit="1" customWidth="1"/>
    <col min="4" max="4" width="17.5" bestFit="1" customWidth="1"/>
    <col min="5" max="5" width="15.5" bestFit="1" customWidth="1"/>
    <col min="6" max="6" width="14.5" bestFit="1" customWidth="1"/>
  </cols>
  <sheetData>
    <row r="1" spans="1:6" x14ac:dyDescent="0.2">
      <c r="A1" t="s">
        <v>711</v>
      </c>
      <c r="B1" t="s">
        <v>722</v>
      </c>
      <c r="C1" t="s">
        <v>725</v>
      </c>
      <c r="D1" t="s">
        <v>726</v>
      </c>
      <c r="E1" t="s">
        <v>377</v>
      </c>
      <c r="F1" t="s">
        <v>378</v>
      </c>
    </row>
    <row r="2" spans="1:6" x14ac:dyDescent="0.2">
      <c r="A2" t="s">
        <v>16</v>
      </c>
      <c r="B2" t="s">
        <v>2</v>
      </c>
      <c r="C2" t="s">
        <v>16</v>
      </c>
      <c r="D2" t="s">
        <v>2</v>
      </c>
      <c r="E2" t="b">
        <f>IF(Table1[[#This Row],[Control Bundle]]=Table1[[#This Row],[Refactored Bundle]],TRUE,FALSE)</f>
        <v>1</v>
      </c>
      <c r="F2" t="b">
        <f>IF(Table1[[#This Row],[Control State]]=Table1[[#This Row],[Refactored State]],TRUE,FALSE)</f>
        <v>1</v>
      </c>
    </row>
    <row r="3" spans="1:6" x14ac:dyDescent="0.2">
      <c r="A3" t="s">
        <v>202</v>
      </c>
      <c r="B3" t="s">
        <v>4</v>
      </c>
      <c r="C3" t="s">
        <v>202</v>
      </c>
      <c r="D3" t="s">
        <v>4</v>
      </c>
      <c r="E3" t="b">
        <f>IF(Table1[[#This Row],[Control Bundle]]=Table1[[#This Row],[Refactored Bundle]],TRUE,FALSE)</f>
        <v>1</v>
      </c>
      <c r="F3" t="b">
        <f>IF(Table1[[#This Row],[Control State]]=Table1[[#This Row],[Refactored State]],TRUE,FALSE)</f>
        <v>1</v>
      </c>
    </row>
    <row r="4" spans="1:6" x14ac:dyDescent="0.2">
      <c r="A4" t="s">
        <v>109</v>
      </c>
      <c r="B4" t="s">
        <v>2</v>
      </c>
      <c r="C4" t="s">
        <v>109</v>
      </c>
      <c r="D4" t="s">
        <v>2</v>
      </c>
      <c r="E4" t="b">
        <f>IF(Table1[[#This Row],[Control Bundle]]=Table1[[#This Row],[Refactored Bundle]],TRUE,FALSE)</f>
        <v>1</v>
      </c>
      <c r="F4" t="b">
        <f>IF(Table1[[#This Row],[Control State]]=Table1[[#This Row],[Refactored State]],TRUE,FALSE)</f>
        <v>1</v>
      </c>
    </row>
    <row r="5" spans="1:6" x14ac:dyDescent="0.2">
      <c r="A5" t="s">
        <v>133</v>
      </c>
      <c r="B5" t="s">
        <v>2</v>
      </c>
      <c r="C5" t="s">
        <v>133</v>
      </c>
      <c r="D5" t="s">
        <v>2</v>
      </c>
      <c r="E5" t="b">
        <f>IF(Table1[[#This Row],[Control Bundle]]=Table1[[#This Row],[Refactored Bundle]],TRUE,FALSE)</f>
        <v>1</v>
      </c>
      <c r="F5" t="b">
        <f>IF(Table1[[#This Row],[Control State]]=Table1[[#This Row],[Refactored State]],TRUE,FALSE)</f>
        <v>1</v>
      </c>
    </row>
    <row r="6" spans="1:6" x14ac:dyDescent="0.2">
      <c r="A6" t="s">
        <v>324</v>
      </c>
      <c r="B6" t="s">
        <v>2</v>
      </c>
      <c r="C6" t="s">
        <v>324</v>
      </c>
      <c r="D6" t="s">
        <v>2</v>
      </c>
      <c r="E6" t="b">
        <f>IF(Table1[[#This Row],[Control Bundle]]=Table1[[#This Row],[Refactored Bundle]],TRUE,FALSE)</f>
        <v>1</v>
      </c>
      <c r="F6" t="b">
        <f>IF(Table1[[#This Row],[Control State]]=Table1[[#This Row],[Refactored State]],TRUE,FALSE)</f>
        <v>1</v>
      </c>
    </row>
    <row r="7" spans="1:6" x14ac:dyDescent="0.2">
      <c r="A7" t="s">
        <v>351</v>
      </c>
      <c r="B7" t="s">
        <v>2</v>
      </c>
      <c r="C7" t="s">
        <v>351</v>
      </c>
      <c r="D7" t="s">
        <v>2</v>
      </c>
      <c r="E7" t="b">
        <f>IF(Table1[[#This Row],[Control Bundle]]=Table1[[#This Row],[Refactored Bundle]],TRUE,FALSE)</f>
        <v>1</v>
      </c>
      <c r="F7" t="b">
        <f>IF(Table1[[#This Row],[Control State]]=Table1[[#This Row],[Refactored State]],TRUE,FALSE)</f>
        <v>1</v>
      </c>
    </row>
    <row r="8" spans="1:6" x14ac:dyDescent="0.2">
      <c r="A8" t="s">
        <v>81</v>
      </c>
      <c r="B8" t="s">
        <v>2</v>
      </c>
      <c r="C8" t="s">
        <v>81</v>
      </c>
      <c r="D8" t="s">
        <v>2</v>
      </c>
      <c r="E8" t="b">
        <f>IF(Table1[[#This Row],[Control Bundle]]=Table1[[#This Row],[Refactored Bundle]],TRUE,FALSE)</f>
        <v>1</v>
      </c>
      <c r="F8" t="b">
        <f>IF(Table1[[#This Row],[Control State]]=Table1[[#This Row],[Refactored State]],TRUE,FALSE)</f>
        <v>1</v>
      </c>
    </row>
    <row r="9" spans="1:6" x14ac:dyDescent="0.2">
      <c r="A9" t="s">
        <v>226</v>
      </c>
      <c r="B9" t="s">
        <v>2</v>
      </c>
      <c r="C9" t="s">
        <v>226</v>
      </c>
      <c r="D9" t="s">
        <v>2</v>
      </c>
      <c r="E9" t="b">
        <f>IF(Table1[[#This Row],[Control Bundle]]=Table1[[#This Row],[Refactored Bundle]],TRUE,FALSE)</f>
        <v>1</v>
      </c>
      <c r="F9" t="b">
        <f>IF(Table1[[#This Row],[Control State]]=Table1[[#This Row],[Refactored State]],TRUE,FALSE)</f>
        <v>1</v>
      </c>
    </row>
    <row r="10" spans="1:6" x14ac:dyDescent="0.2">
      <c r="A10" t="s">
        <v>182</v>
      </c>
      <c r="B10" t="s">
        <v>2</v>
      </c>
      <c r="C10" t="s">
        <v>182</v>
      </c>
      <c r="D10" t="s">
        <v>2</v>
      </c>
      <c r="E10" t="b">
        <f>IF(Table1[[#This Row],[Control Bundle]]=Table1[[#This Row],[Refactored Bundle]],TRUE,FALSE)</f>
        <v>1</v>
      </c>
      <c r="F10" t="b">
        <f>IF(Table1[[#This Row],[Control State]]=Table1[[#This Row],[Refactored State]],TRUE,FALSE)</f>
        <v>1</v>
      </c>
    </row>
    <row r="11" spans="1:6" x14ac:dyDescent="0.2">
      <c r="A11" t="s">
        <v>1</v>
      </c>
      <c r="B11" t="s">
        <v>2</v>
      </c>
      <c r="C11" t="s">
        <v>1</v>
      </c>
      <c r="D11" t="s">
        <v>2</v>
      </c>
      <c r="E11" t="b">
        <f>IF(Table1[[#This Row],[Control Bundle]]=Table1[[#This Row],[Refactored Bundle]],TRUE,FALSE)</f>
        <v>1</v>
      </c>
      <c r="F11" t="b">
        <f>IF(Table1[[#This Row],[Control State]]=Table1[[#This Row],[Refactored State]],TRUE,FALSE)</f>
        <v>1</v>
      </c>
    </row>
    <row r="12" spans="1:6" x14ac:dyDescent="0.2">
      <c r="A12" t="s">
        <v>94</v>
      </c>
      <c r="B12" t="s">
        <v>2</v>
      </c>
      <c r="C12" t="s">
        <v>94</v>
      </c>
      <c r="D12" t="s">
        <v>2</v>
      </c>
      <c r="E12" t="b">
        <f>IF(Table1[[#This Row],[Control Bundle]]=Table1[[#This Row],[Refactored Bundle]],TRUE,FALSE)</f>
        <v>1</v>
      </c>
      <c r="F12" t="b">
        <f>IF(Table1[[#This Row],[Control State]]=Table1[[#This Row],[Refactored State]],TRUE,FALSE)</f>
        <v>1</v>
      </c>
    </row>
    <row r="13" spans="1:6" x14ac:dyDescent="0.2">
      <c r="A13" t="s">
        <v>154</v>
      </c>
      <c r="B13" t="s">
        <v>2</v>
      </c>
      <c r="C13" t="s">
        <v>154</v>
      </c>
      <c r="D13" t="s">
        <v>2</v>
      </c>
      <c r="E13" t="b">
        <f>IF(Table1[[#This Row],[Control Bundle]]=Table1[[#This Row],[Refactored Bundle]],TRUE,FALSE)</f>
        <v>1</v>
      </c>
      <c r="F13" t="b">
        <f>IF(Table1[[#This Row],[Control State]]=Table1[[#This Row],[Refactored State]],TRUE,FALSE)</f>
        <v>1</v>
      </c>
    </row>
    <row r="14" spans="1:6" x14ac:dyDescent="0.2">
      <c r="A14" t="s">
        <v>138</v>
      </c>
      <c r="B14" t="s">
        <v>2</v>
      </c>
      <c r="C14" t="s">
        <v>138</v>
      </c>
      <c r="D14" t="s">
        <v>2</v>
      </c>
      <c r="E14" t="b">
        <f>IF(Table1[[#This Row],[Control Bundle]]=Table1[[#This Row],[Refactored Bundle]],TRUE,FALSE)</f>
        <v>1</v>
      </c>
      <c r="F14" t="b">
        <f>IF(Table1[[#This Row],[Control State]]=Table1[[#This Row],[Refactored State]],TRUE,FALSE)</f>
        <v>1</v>
      </c>
    </row>
    <row r="15" spans="1:6" x14ac:dyDescent="0.2">
      <c r="A15" t="s">
        <v>22</v>
      </c>
      <c r="B15" t="s">
        <v>2</v>
      </c>
      <c r="C15" t="s">
        <v>22</v>
      </c>
      <c r="D15" t="s">
        <v>2</v>
      </c>
      <c r="E15" t="b">
        <f>IF(Table1[[#This Row],[Control Bundle]]=Table1[[#This Row],[Refactored Bundle]],TRUE,FALSE)</f>
        <v>1</v>
      </c>
      <c r="F15" t="b">
        <f>IF(Table1[[#This Row],[Control State]]=Table1[[#This Row],[Refactored State]],TRUE,FALSE)</f>
        <v>1</v>
      </c>
    </row>
    <row r="16" spans="1:6" x14ac:dyDescent="0.2">
      <c r="A16" t="s">
        <v>153</v>
      </c>
      <c r="B16" t="s">
        <v>2</v>
      </c>
      <c r="C16" t="s">
        <v>153</v>
      </c>
      <c r="D16" t="s">
        <v>2</v>
      </c>
      <c r="E16" t="b">
        <f>IF(Table1[[#This Row],[Control Bundle]]=Table1[[#This Row],[Refactored Bundle]],TRUE,FALSE)</f>
        <v>1</v>
      </c>
      <c r="F16" t="b">
        <f>IF(Table1[[#This Row],[Control State]]=Table1[[#This Row],[Refactored State]],TRUE,FALSE)</f>
        <v>1</v>
      </c>
    </row>
    <row r="17" spans="1:6" x14ac:dyDescent="0.2">
      <c r="A17" t="s">
        <v>161</v>
      </c>
      <c r="B17" t="s">
        <v>2</v>
      </c>
      <c r="C17" t="s">
        <v>161</v>
      </c>
      <c r="D17" t="s">
        <v>2</v>
      </c>
      <c r="E17" t="b">
        <f>IF(Table1[[#This Row],[Control Bundle]]=Table1[[#This Row],[Refactored Bundle]],TRUE,FALSE)</f>
        <v>1</v>
      </c>
      <c r="F17" t="b">
        <f>IF(Table1[[#This Row],[Control State]]=Table1[[#This Row],[Refactored State]],TRUE,FALSE)</f>
        <v>1</v>
      </c>
    </row>
    <row r="18" spans="1:6" x14ac:dyDescent="0.2">
      <c r="A18" t="s">
        <v>355</v>
      </c>
      <c r="B18" t="s">
        <v>2</v>
      </c>
      <c r="C18" t="s">
        <v>355</v>
      </c>
      <c r="D18" t="s">
        <v>2</v>
      </c>
      <c r="E18" t="b">
        <f>IF(Table1[[#This Row],[Control Bundle]]=Table1[[#This Row],[Refactored Bundle]],TRUE,FALSE)</f>
        <v>1</v>
      </c>
      <c r="F18" t="b">
        <f>IF(Table1[[#This Row],[Control State]]=Table1[[#This Row],[Refactored State]],TRUE,FALSE)</f>
        <v>1</v>
      </c>
    </row>
    <row r="19" spans="1:6" x14ac:dyDescent="0.2">
      <c r="A19" t="s">
        <v>347</v>
      </c>
      <c r="B19" t="s">
        <v>2</v>
      </c>
      <c r="C19" t="s">
        <v>347</v>
      </c>
      <c r="D19" t="s">
        <v>2</v>
      </c>
      <c r="E19" t="b">
        <f>IF(Table1[[#This Row],[Control Bundle]]=Table1[[#This Row],[Refactored Bundle]],TRUE,FALSE)</f>
        <v>1</v>
      </c>
      <c r="F19" t="b">
        <f>IF(Table1[[#This Row],[Control State]]=Table1[[#This Row],[Refactored State]],TRUE,FALSE)</f>
        <v>1</v>
      </c>
    </row>
    <row r="20" spans="1:6" x14ac:dyDescent="0.2">
      <c r="A20" t="s">
        <v>209</v>
      </c>
      <c r="B20" t="s">
        <v>2</v>
      </c>
      <c r="C20" t="s">
        <v>209</v>
      </c>
      <c r="D20" t="s">
        <v>2</v>
      </c>
      <c r="E20" t="b">
        <f>IF(Table1[[#This Row],[Control Bundle]]=Table1[[#This Row],[Refactored Bundle]],TRUE,FALSE)</f>
        <v>1</v>
      </c>
      <c r="F20" t="b">
        <f>IF(Table1[[#This Row],[Control State]]=Table1[[#This Row],[Refactored State]],TRUE,FALSE)</f>
        <v>1</v>
      </c>
    </row>
    <row r="21" spans="1:6" x14ac:dyDescent="0.2">
      <c r="A21" t="s">
        <v>19</v>
      </c>
      <c r="B21" t="s">
        <v>2</v>
      </c>
      <c r="C21" t="s">
        <v>19</v>
      </c>
      <c r="D21" t="s">
        <v>2</v>
      </c>
      <c r="E21" t="b">
        <f>IF(Table1[[#This Row],[Control Bundle]]=Table1[[#This Row],[Refactored Bundle]],TRUE,FALSE)</f>
        <v>1</v>
      </c>
      <c r="F21" t="b">
        <f>IF(Table1[[#This Row],[Control State]]=Table1[[#This Row],[Refactored State]],TRUE,FALSE)</f>
        <v>1</v>
      </c>
    </row>
    <row r="22" spans="1:6" x14ac:dyDescent="0.2">
      <c r="A22" t="s">
        <v>13</v>
      </c>
      <c r="B22" t="s">
        <v>2</v>
      </c>
      <c r="C22" t="s">
        <v>13</v>
      </c>
      <c r="D22" t="s">
        <v>2</v>
      </c>
      <c r="E22" t="b">
        <f>IF(Table1[[#This Row],[Control Bundle]]=Table1[[#This Row],[Refactored Bundle]],TRUE,FALSE)</f>
        <v>1</v>
      </c>
      <c r="F22" t="b">
        <f>IF(Table1[[#This Row],[Control State]]=Table1[[#This Row],[Refactored State]],TRUE,FALSE)</f>
        <v>1</v>
      </c>
    </row>
    <row r="23" spans="1:6" x14ac:dyDescent="0.2">
      <c r="A23" t="s">
        <v>280</v>
      </c>
      <c r="B23" t="s">
        <v>2</v>
      </c>
      <c r="C23" t="s">
        <v>280</v>
      </c>
      <c r="D23" t="s">
        <v>2</v>
      </c>
      <c r="E23" t="b">
        <f>IF(Table1[[#This Row],[Control Bundle]]=Table1[[#This Row],[Refactored Bundle]],TRUE,FALSE)</f>
        <v>1</v>
      </c>
      <c r="F23" t="b">
        <f>IF(Table1[[#This Row],[Control State]]=Table1[[#This Row],[Refactored State]],TRUE,FALSE)</f>
        <v>1</v>
      </c>
    </row>
    <row r="24" spans="1:6" x14ac:dyDescent="0.2">
      <c r="A24" t="s">
        <v>17</v>
      </c>
      <c r="B24" t="s">
        <v>2</v>
      </c>
      <c r="C24" t="s">
        <v>17</v>
      </c>
      <c r="D24" t="s">
        <v>2</v>
      </c>
      <c r="E24" t="b">
        <f>IF(Table1[[#This Row],[Control Bundle]]=Table1[[#This Row],[Refactored Bundle]],TRUE,FALSE)</f>
        <v>1</v>
      </c>
      <c r="F24" t="b">
        <f>IF(Table1[[#This Row],[Control State]]=Table1[[#This Row],[Refactored State]],TRUE,FALSE)</f>
        <v>1</v>
      </c>
    </row>
    <row r="25" spans="1:6" x14ac:dyDescent="0.2">
      <c r="A25" t="s">
        <v>108</v>
      </c>
      <c r="B25" t="s">
        <v>2</v>
      </c>
      <c r="C25" t="s">
        <v>108</v>
      </c>
      <c r="D25" t="s">
        <v>2</v>
      </c>
      <c r="E25" t="b">
        <f>IF(Table1[[#This Row],[Control Bundle]]=Table1[[#This Row],[Refactored Bundle]],TRUE,FALSE)</f>
        <v>1</v>
      </c>
      <c r="F25" t="b">
        <f>IF(Table1[[#This Row],[Control State]]=Table1[[#This Row],[Refactored State]],TRUE,FALSE)</f>
        <v>1</v>
      </c>
    </row>
    <row r="26" spans="1:6" x14ac:dyDescent="0.2">
      <c r="A26" t="s">
        <v>54</v>
      </c>
      <c r="B26" t="s">
        <v>2</v>
      </c>
      <c r="C26" t="s">
        <v>54</v>
      </c>
      <c r="D26" t="s">
        <v>2</v>
      </c>
      <c r="E26" t="b">
        <f>IF(Table1[[#This Row],[Control Bundle]]=Table1[[#This Row],[Refactored Bundle]],TRUE,FALSE)</f>
        <v>1</v>
      </c>
      <c r="F26" t="b">
        <f>IF(Table1[[#This Row],[Control State]]=Table1[[#This Row],[Refactored State]],TRUE,FALSE)</f>
        <v>1</v>
      </c>
    </row>
    <row r="27" spans="1:6" x14ac:dyDescent="0.2">
      <c r="A27" t="s">
        <v>266</v>
      </c>
      <c r="B27" t="s">
        <v>2</v>
      </c>
      <c r="C27" t="s">
        <v>266</v>
      </c>
      <c r="D27" t="s">
        <v>2</v>
      </c>
      <c r="E27" t="b">
        <f>IF(Table1[[#This Row],[Control Bundle]]=Table1[[#This Row],[Refactored Bundle]],TRUE,FALSE)</f>
        <v>1</v>
      </c>
      <c r="F27" t="b">
        <f>IF(Table1[[#This Row],[Control State]]=Table1[[#This Row],[Refactored State]],TRUE,FALSE)</f>
        <v>1</v>
      </c>
    </row>
    <row r="28" spans="1:6" x14ac:dyDescent="0.2">
      <c r="A28" t="s">
        <v>31</v>
      </c>
      <c r="B28" t="s">
        <v>2</v>
      </c>
      <c r="C28" t="s">
        <v>31</v>
      </c>
      <c r="D28" t="s">
        <v>2</v>
      </c>
      <c r="E28" t="b">
        <f>IF(Table1[[#This Row],[Control Bundle]]=Table1[[#This Row],[Refactored Bundle]],TRUE,FALSE)</f>
        <v>1</v>
      </c>
      <c r="F28" t="b">
        <f>IF(Table1[[#This Row],[Control State]]=Table1[[#This Row],[Refactored State]],TRUE,FALSE)</f>
        <v>1</v>
      </c>
    </row>
    <row r="29" spans="1:6" x14ac:dyDescent="0.2">
      <c r="A29" t="s">
        <v>76</v>
      </c>
      <c r="B29" t="s">
        <v>4</v>
      </c>
      <c r="C29" t="s">
        <v>76</v>
      </c>
      <c r="D29" t="s">
        <v>4</v>
      </c>
      <c r="E29" t="b">
        <f>IF(Table1[[#This Row],[Control Bundle]]=Table1[[#This Row],[Refactored Bundle]],TRUE,FALSE)</f>
        <v>1</v>
      </c>
      <c r="F29" t="b">
        <f>IF(Table1[[#This Row],[Control State]]=Table1[[#This Row],[Refactored State]],TRUE,FALSE)</f>
        <v>1</v>
      </c>
    </row>
    <row r="30" spans="1:6" x14ac:dyDescent="0.2">
      <c r="A30" t="s">
        <v>228</v>
      </c>
      <c r="B30" t="s">
        <v>4</v>
      </c>
      <c r="C30" t="s">
        <v>228</v>
      </c>
      <c r="D30" t="s">
        <v>4</v>
      </c>
      <c r="E30" t="b">
        <f>IF(Table1[[#This Row],[Control Bundle]]=Table1[[#This Row],[Refactored Bundle]],TRUE,FALSE)</f>
        <v>1</v>
      </c>
      <c r="F30" t="b">
        <f>IF(Table1[[#This Row],[Control State]]=Table1[[#This Row],[Refactored State]],TRUE,FALSE)</f>
        <v>1</v>
      </c>
    </row>
    <row r="31" spans="1:6" x14ac:dyDescent="0.2">
      <c r="A31" t="s">
        <v>326</v>
      </c>
      <c r="B31" t="s">
        <v>2</v>
      </c>
      <c r="C31" t="s">
        <v>326</v>
      </c>
      <c r="D31" t="s">
        <v>2</v>
      </c>
      <c r="E31" t="b">
        <f>IF(Table1[[#This Row],[Control Bundle]]=Table1[[#This Row],[Refactored Bundle]],TRUE,FALSE)</f>
        <v>1</v>
      </c>
      <c r="F31" t="b">
        <f>IF(Table1[[#This Row],[Control State]]=Table1[[#This Row],[Refactored State]],TRUE,FALSE)</f>
        <v>1</v>
      </c>
    </row>
    <row r="32" spans="1:6" x14ac:dyDescent="0.2">
      <c r="A32" t="s">
        <v>309</v>
      </c>
      <c r="B32" t="s">
        <v>4</v>
      </c>
      <c r="C32" t="s">
        <v>309</v>
      </c>
      <c r="D32" t="s">
        <v>4</v>
      </c>
      <c r="E32" t="b">
        <f>IF(Table1[[#This Row],[Control Bundle]]=Table1[[#This Row],[Refactored Bundle]],TRUE,FALSE)</f>
        <v>1</v>
      </c>
      <c r="F32" t="b">
        <f>IF(Table1[[#This Row],[Control State]]=Table1[[#This Row],[Refactored State]],TRUE,FALSE)</f>
        <v>1</v>
      </c>
    </row>
    <row r="33" spans="1:6" x14ac:dyDescent="0.2">
      <c r="A33" t="s">
        <v>267</v>
      </c>
      <c r="B33" t="s">
        <v>4</v>
      </c>
      <c r="C33" t="s">
        <v>267</v>
      </c>
      <c r="D33" t="s">
        <v>4</v>
      </c>
      <c r="E33" t="b">
        <f>IF(Table1[[#This Row],[Control Bundle]]=Table1[[#This Row],[Refactored Bundle]],TRUE,FALSE)</f>
        <v>1</v>
      </c>
      <c r="F33" t="b">
        <f>IF(Table1[[#This Row],[Control State]]=Table1[[#This Row],[Refactored State]],TRUE,FALSE)</f>
        <v>1</v>
      </c>
    </row>
    <row r="34" spans="1:6" x14ac:dyDescent="0.2">
      <c r="A34" t="s">
        <v>292</v>
      </c>
      <c r="B34" t="s">
        <v>4</v>
      </c>
      <c r="C34" t="s">
        <v>292</v>
      </c>
      <c r="D34" t="s">
        <v>4</v>
      </c>
      <c r="E34" t="b">
        <f>IF(Table1[[#This Row],[Control Bundle]]=Table1[[#This Row],[Refactored Bundle]],TRUE,FALSE)</f>
        <v>1</v>
      </c>
      <c r="F34" t="b">
        <f>IF(Table1[[#This Row],[Control State]]=Table1[[#This Row],[Refactored State]],TRUE,FALSE)</f>
        <v>1</v>
      </c>
    </row>
    <row r="35" spans="1:6" x14ac:dyDescent="0.2">
      <c r="A35" t="s">
        <v>114</v>
      </c>
      <c r="B35" t="s">
        <v>4</v>
      </c>
      <c r="C35" t="s">
        <v>114</v>
      </c>
      <c r="D35" t="s">
        <v>4</v>
      </c>
      <c r="E35" t="b">
        <f>IF(Table1[[#This Row],[Control Bundle]]=Table1[[#This Row],[Refactored Bundle]],TRUE,FALSE)</f>
        <v>1</v>
      </c>
      <c r="F35" t="b">
        <f>IF(Table1[[#This Row],[Control State]]=Table1[[#This Row],[Refactored State]],TRUE,FALSE)</f>
        <v>1</v>
      </c>
    </row>
    <row r="36" spans="1:6" x14ac:dyDescent="0.2">
      <c r="A36" t="s">
        <v>147</v>
      </c>
      <c r="B36" t="s">
        <v>4</v>
      </c>
      <c r="C36" t="s">
        <v>147</v>
      </c>
      <c r="D36" t="s">
        <v>4</v>
      </c>
      <c r="E36" t="b">
        <f>IF(Table1[[#This Row],[Control Bundle]]=Table1[[#This Row],[Refactored Bundle]],TRUE,FALSE)</f>
        <v>1</v>
      </c>
      <c r="F36" t="b">
        <f>IF(Table1[[#This Row],[Control State]]=Table1[[#This Row],[Refactored State]],TRUE,FALSE)</f>
        <v>1</v>
      </c>
    </row>
    <row r="37" spans="1:6" x14ac:dyDescent="0.2">
      <c r="A37" t="s">
        <v>167</v>
      </c>
      <c r="B37" t="s">
        <v>6</v>
      </c>
      <c r="C37" t="s">
        <v>167</v>
      </c>
      <c r="D37" t="s">
        <v>6</v>
      </c>
      <c r="E37" t="b">
        <f>IF(Table1[[#This Row],[Control Bundle]]=Table1[[#This Row],[Refactored Bundle]],TRUE,FALSE)</f>
        <v>1</v>
      </c>
      <c r="F37" t="b">
        <f>IF(Table1[[#This Row],[Control State]]=Table1[[#This Row],[Refactored State]],TRUE,FALSE)</f>
        <v>1</v>
      </c>
    </row>
    <row r="38" spans="1:6" x14ac:dyDescent="0.2">
      <c r="A38" t="s">
        <v>120</v>
      </c>
      <c r="B38" t="s">
        <v>2</v>
      </c>
      <c r="C38" t="s">
        <v>120</v>
      </c>
      <c r="D38" t="s">
        <v>2</v>
      </c>
      <c r="E38" t="b">
        <f>IF(Table1[[#This Row],[Control Bundle]]=Table1[[#This Row],[Refactored Bundle]],TRUE,FALSE)</f>
        <v>1</v>
      </c>
      <c r="F38" t="b">
        <f>IF(Table1[[#This Row],[Control State]]=Table1[[#This Row],[Refactored State]],TRUE,FALSE)</f>
        <v>1</v>
      </c>
    </row>
    <row r="39" spans="1:6" x14ac:dyDescent="0.2">
      <c r="A39" t="s">
        <v>27</v>
      </c>
      <c r="B39" t="s">
        <v>4</v>
      </c>
      <c r="C39" t="s">
        <v>27</v>
      </c>
      <c r="D39" t="s">
        <v>4</v>
      </c>
      <c r="E39" t="b">
        <f>IF(Table1[[#This Row],[Control Bundle]]=Table1[[#This Row],[Refactored Bundle]],TRUE,FALSE)</f>
        <v>1</v>
      </c>
      <c r="F39" t="b">
        <f>IF(Table1[[#This Row],[Control State]]=Table1[[#This Row],[Refactored State]],TRUE,FALSE)</f>
        <v>1</v>
      </c>
    </row>
    <row r="40" spans="1:6" x14ac:dyDescent="0.2">
      <c r="A40" t="s">
        <v>311</v>
      </c>
      <c r="B40" t="s">
        <v>4</v>
      </c>
      <c r="C40" t="s">
        <v>311</v>
      </c>
      <c r="D40" t="s">
        <v>4</v>
      </c>
      <c r="E40" t="b">
        <f>IF(Table1[[#This Row],[Control Bundle]]=Table1[[#This Row],[Refactored Bundle]],TRUE,FALSE)</f>
        <v>1</v>
      </c>
      <c r="F40" t="b">
        <f>IF(Table1[[#This Row],[Control State]]=Table1[[#This Row],[Refactored State]],TRUE,FALSE)</f>
        <v>1</v>
      </c>
    </row>
    <row r="41" spans="1:6" x14ac:dyDescent="0.2">
      <c r="A41" t="s">
        <v>360</v>
      </c>
      <c r="B41" t="s">
        <v>2</v>
      </c>
      <c r="C41" t="s">
        <v>360</v>
      </c>
      <c r="D41" t="s">
        <v>2</v>
      </c>
      <c r="E41" t="b">
        <f>IF(Table1[[#This Row],[Control Bundle]]=Table1[[#This Row],[Refactored Bundle]],TRUE,FALSE)</f>
        <v>1</v>
      </c>
      <c r="F41" t="b">
        <f>IF(Table1[[#This Row],[Control State]]=Table1[[#This Row],[Refactored State]],TRUE,FALSE)</f>
        <v>1</v>
      </c>
    </row>
    <row r="42" spans="1:6" x14ac:dyDescent="0.2">
      <c r="A42" t="s">
        <v>300</v>
      </c>
      <c r="B42" t="s">
        <v>2</v>
      </c>
      <c r="C42" t="s">
        <v>300</v>
      </c>
      <c r="D42" t="s">
        <v>2</v>
      </c>
      <c r="E42" t="b">
        <f>IF(Table1[[#This Row],[Control Bundle]]=Table1[[#This Row],[Refactored Bundle]],TRUE,FALSE)</f>
        <v>1</v>
      </c>
      <c r="F42" t="b">
        <f>IF(Table1[[#This Row],[Control State]]=Table1[[#This Row],[Refactored State]],TRUE,FALSE)</f>
        <v>1</v>
      </c>
    </row>
    <row r="43" spans="1:6" x14ac:dyDescent="0.2">
      <c r="A43" t="s">
        <v>188</v>
      </c>
      <c r="B43" t="s">
        <v>4</v>
      </c>
      <c r="C43" t="s">
        <v>188</v>
      </c>
      <c r="D43" t="s">
        <v>4</v>
      </c>
      <c r="E43" t="b">
        <f>IF(Table1[[#This Row],[Control Bundle]]=Table1[[#This Row],[Refactored Bundle]],TRUE,FALSE)</f>
        <v>1</v>
      </c>
      <c r="F43" t="b">
        <f>IF(Table1[[#This Row],[Control State]]=Table1[[#This Row],[Refactored State]],TRUE,FALSE)</f>
        <v>1</v>
      </c>
    </row>
    <row r="44" spans="1:6" x14ac:dyDescent="0.2">
      <c r="A44" t="s">
        <v>366</v>
      </c>
      <c r="B44" t="s">
        <v>4</v>
      </c>
      <c r="C44" t="s">
        <v>366</v>
      </c>
      <c r="D44" t="s">
        <v>4</v>
      </c>
      <c r="E44" t="b">
        <f>IF(Table1[[#This Row],[Control Bundle]]=Table1[[#This Row],[Refactored Bundle]],TRUE,FALSE)</f>
        <v>1</v>
      </c>
      <c r="F44" t="b">
        <f>IF(Table1[[#This Row],[Control State]]=Table1[[#This Row],[Refactored State]],TRUE,FALSE)</f>
        <v>1</v>
      </c>
    </row>
    <row r="45" spans="1:6" x14ac:dyDescent="0.2">
      <c r="A45" t="s">
        <v>337</v>
      </c>
      <c r="B45" t="s">
        <v>4</v>
      </c>
      <c r="C45" t="s">
        <v>337</v>
      </c>
      <c r="D45" t="s">
        <v>4</v>
      </c>
      <c r="E45" t="b">
        <f>IF(Table1[[#This Row],[Control Bundle]]=Table1[[#This Row],[Refactored Bundle]],TRUE,FALSE)</f>
        <v>1</v>
      </c>
      <c r="F45" t="b">
        <f>IF(Table1[[#This Row],[Control State]]=Table1[[#This Row],[Refactored State]],TRUE,FALSE)</f>
        <v>1</v>
      </c>
    </row>
    <row r="46" spans="1:6" x14ac:dyDescent="0.2">
      <c r="A46" t="s">
        <v>21</v>
      </c>
      <c r="B46" t="s">
        <v>4</v>
      </c>
      <c r="C46" t="s">
        <v>21</v>
      </c>
      <c r="D46" t="s">
        <v>4</v>
      </c>
      <c r="E46" t="b">
        <f>IF(Table1[[#This Row],[Control Bundle]]=Table1[[#This Row],[Refactored Bundle]],TRUE,FALSE)</f>
        <v>1</v>
      </c>
      <c r="F46" t="b">
        <f>IF(Table1[[#This Row],[Control State]]=Table1[[#This Row],[Refactored State]],TRUE,FALSE)</f>
        <v>1</v>
      </c>
    </row>
    <row r="47" spans="1:6" x14ac:dyDescent="0.2">
      <c r="A47" t="s">
        <v>33</v>
      </c>
      <c r="B47" t="s">
        <v>4</v>
      </c>
      <c r="C47" t="s">
        <v>33</v>
      </c>
      <c r="D47" t="s">
        <v>4</v>
      </c>
      <c r="E47" t="b">
        <f>IF(Table1[[#This Row],[Control Bundle]]=Table1[[#This Row],[Refactored Bundle]],TRUE,FALSE)</f>
        <v>1</v>
      </c>
      <c r="F47" t="b">
        <f>IF(Table1[[#This Row],[Control State]]=Table1[[#This Row],[Refactored State]],TRUE,FALSE)</f>
        <v>1</v>
      </c>
    </row>
    <row r="48" spans="1:6" x14ac:dyDescent="0.2">
      <c r="A48" t="s">
        <v>175</v>
      </c>
      <c r="B48" t="s">
        <v>6</v>
      </c>
      <c r="C48" t="s">
        <v>175</v>
      </c>
      <c r="D48" t="s">
        <v>6</v>
      </c>
      <c r="E48" t="b">
        <f>IF(Table1[[#This Row],[Control Bundle]]=Table1[[#This Row],[Refactored Bundle]],TRUE,FALSE)</f>
        <v>1</v>
      </c>
      <c r="F48" t="b">
        <f>IF(Table1[[#This Row],[Control State]]=Table1[[#This Row],[Refactored State]],TRUE,FALSE)</f>
        <v>1</v>
      </c>
    </row>
    <row r="49" spans="1:6" x14ac:dyDescent="0.2">
      <c r="A49" t="s">
        <v>32</v>
      </c>
      <c r="B49" t="s">
        <v>6</v>
      </c>
      <c r="C49" t="s">
        <v>32</v>
      </c>
      <c r="D49" t="s">
        <v>6</v>
      </c>
      <c r="E49" t="b">
        <f>IF(Table1[[#This Row],[Control Bundle]]=Table1[[#This Row],[Refactored Bundle]],TRUE,FALSE)</f>
        <v>1</v>
      </c>
      <c r="F49" t="b">
        <f>IF(Table1[[#This Row],[Control State]]=Table1[[#This Row],[Refactored State]],TRUE,FALSE)</f>
        <v>1</v>
      </c>
    </row>
    <row r="50" spans="1:6" x14ac:dyDescent="0.2">
      <c r="A50" t="s">
        <v>254</v>
      </c>
      <c r="B50" t="s">
        <v>6</v>
      </c>
      <c r="C50" t="s">
        <v>254</v>
      </c>
      <c r="D50" t="s">
        <v>6</v>
      </c>
      <c r="E50" t="b">
        <f>IF(Table1[[#This Row],[Control Bundle]]=Table1[[#This Row],[Refactored Bundle]],TRUE,FALSE)</f>
        <v>1</v>
      </c>
      <c r="F50" t="b">
        <f>IF(Table1[[#This Row],[Control State]]=Table1[[#This Row],[Refactored State]],TRUE,FALSE)</f>
        <v>1</v>
      </c>
    </row>
    <row r="51" spans="1:6" x14ac:dyDescent="0.2">
      <c r="A51" t="s">
        <v>318</v>
      </c>
      <c r="B51" t="s">
        <v>6</v>
      </c>
      <c r="C51" t="s">
        <v>318</v>
      </c>
      <c r="D51" t="s">
        <v>6</v>
      </c>
      <c r="E51" t="b">
        <f>IF(Table1[[#This Row],[Control Bundle]]=Table1[[#This Row],[Refactored Bundle]],TRUE,FALSE)</f>
        <v>1</v>
      </c>
      <c r="F51" t="b">
        <f>IF(Table1[[#This Row],[Control State]]=Table1[[#This Row],[Refactored State]],TRUE,FALSE)</f>
        <v>1</v>
      </c>
    </row>
    <row r="52" spans="1:6" x14ac:dyDescent="0.2">
      <c r="A52" t="s">
        <v>205</v>
      </c>
      <c r="B52" t="s">
        <v>6</v>
      </c>
      <c r="C52" t="s">
        <v>205</v>
      </c>
      <c r="D52" t="s">
        <v>6</v>
      </c>
      <c r="E52" t="b">
        <f>IF(Table1[[#This Row],[Control Bundle]]=Table1[[#This Row],[Refactored Bundle]],TRUE,FALSE)</f>
        <v>1</v>
      </c>
      <c r="F52" t="b">
        <f>IF(Table1[[#This Row],[Control State]]=Table1[[#This Row],[Refactored State]],TRUE,FALSE)</f>
        <v>1</v>
      </c>
    </row>
    <row r="53" spans="1:6" x14ac:dyDescent="0.2">
      <c r="A53" t="s">
        <v>207</v>
      </c>
      <c r="B53" t="s">
        <v>6</v>
      </c>
      <c r="C53" t="s">
        <v>207</v>
      </c>
      <c r="D53" t="s">
        <v>6</v>
      </c>
      <c r="E53" t="b">
        <f>IF(Table1[[#This Row],[Control Bundle]]=Table1[[#This Row],[Refactored Bundle]],TRUE,FALSE)</f>
        <v>1</v>
      </c>
      <c r="F53" t="b">
        <f>IF(Table1[[#This Row],[Control State]]=Table1[[#This Row],[Refactored State]],TRUE,FALSE)</f>
        <v>1</v>
      </c>
    </row>
    <row r="54" spans="1:6" x14ac:dyDescent="0.2">
      <c r="A54" t="s">
        <v>294</v>
      </c>
      <c r="B54" t="s">
        <v>6</v>
      </c>
      <c r="C54" t="s">
        <v>294</v>
      </c>
      <c r="D54" t="s">
        <v>6</v>
      </c>
      <c r="E54" t="b">
        <f>IF(Table1[[#This Row],[Control Bundle]]=Table1[[#This Row],[Refactored Bundle]],TRUE,FALSE)</f>
        <v>1</v>
      </c>
      <c r="F54" t="b">
        <f>IF(Table1[[#This Row],[Control State]]=Table1[[#This Row],[Refactored State]],TRUE,FALSE)</f>
        <v>1</v>
      </c>
    </row>
    <row r="55" spans="1:6" x14ac:dyDescent="0.2">
      <c r="A55" t="s">
        <v>25</v>
      </c>
      <c r="B55" t="s">
        <v>6</v>
      </c>
      <c r="C55" t="s">
        <v>25</v>
      </c>
      <c r="D55" t="s">
        <v>6</v>
      </c>
      <c r="E55" t="b">
        <f>IF(Table1[[#This Row],[Control Bundle]]=Table1[[#This Row],[Refactored Bundle]],TRUE,FALSE)</f>
        <v>1</v>
      </c>
      <c r="F55" t="b">
        <f>IF(Table1[[#This Row],[Control State]]=Table1[[#This Row],[Refactored State]],TRUE,FALSE)</f>
        <v>1</v>
      </c>
    </row>
    <row r="56" spans="1:6" x14ac:dyDescent="0.2">
      <c r="A56" t="s">
        <v>174</v>
      </c>
      <c r="B56" t="s">
        <v>2</v>
      </c>
      <c r="C56" t="s">
        <v>174</v>
      </c>
      <c r="D56" t="s">
        <v>2</v>
      </c>
      <c r="E56" t="b">
        <f>IF(Table1[[#This Row],[Control Bundle]]=Table1[[#This Row],[Refactored Bundle]],TRUE,FALSE)</f>
        <v>1</v>
      </c>
      <c r="F56" t="b">
        <f>IF(Table1[[#This Row],[Control State]]=Table1[[#This Row],[Refactored State]],TRUE,FALSE)</f>
        <v>1</v>
      </c>
    </row>
    <row r="57" spans="1:6" x14ac:dyDescent="0.2">
      <c r="A57" t="s">
        <v>84</v>
      </c>
      <c r="B57" t="s">
        <v>6</v>
      </c>
      <c r="C57" t="s">
        <v>84</v>
      </c>
      <c r="D57" t="s">
        <v>6</v>
      </c>
      <c r="E57" t="b">
        <f>IF(Table1[[#This Row],[Control Bundle]]=Table1[[#This Row],[Refactored Bundle]],TRUE,FALSE)</f>
        <v>1</v>
      </c>
      <c r="F57" t="b">
        <f>IF(Table1[[#This Row],[Control State]]=Table1[[#This Row],[Refactored State]],TRUE,FALSE)</f>
        <v>1</v>
      </c>
    </row>
    <row r="58" spans="1:6" x14ac:dyDescent="0.2">
      <c r="A58" t="s">
        <v>189</v>
      </c>
      <c r="B58" t="s">
        <v>6</v>
      </c>
      <c r="C58" t="s">
        <v>189</v>
      </c>
      <c r="D58" t="s">
        <v>6</v>
      </c>
      <c r="E58" t="b">
        <f>IF(Table1[[#This Row],[Control Bundle]]=Table1[[#This Row],[Refactored Bundle]],TRUE,FALSE)</f>
        <v>1</v>
      </c>
      <c r="F58" t="b">
        <f>IF(Table1[[#This Row],[Control State]]=Table1[[#This Row],[Refactored State]],TRUE,FALSE)</f>
        <v>1</v>
      </c>
    </row>
    <row r="59" spans="1:6" x14ac:dyDescent="0.2">
      <c r="A59" t="s">
        <v>215</v>
      </c>
      <c r="B59" t="s">
        <v>4</v>
      </c>
      <c r="C59" t="s">
        <v>215</v>
      </c>
      <c r="D59" t="s">
        <v>4</v>
      </c>
      <c r="E59" t="b">
        <f>IF(Table1[[#This Row],[Control Bundle]]=Table1[[#This Row],[Refactored Bundle]],TRUE,FALSE)</f>
        <v>1</v>
      </c>
      <c r="F59" t="b">
        <f>IF(Table1[[#This Row],[Control State]]=Table1[[#This Row],[Refactored State]],TRUE,FALSE)</f>
        <v>1</v>
      </c>
    </row>
    <row r="60" spans="1:6" x14ac:dyDescent="0.2">
      <c r="A60" t="s">
        <v>273</v>
      </c>
      <c r="B60" t="s">
        <v>4</v>
      </c>
      <c r="C60" t="s">
        <v>273</v>
      </c>
      <c r="D60" t="s">
        <v>4</v>
      </c>
      <c r="E60" t="b">
        <f>IF(Table1[[#This Row],[Control Bundle]]=Table1[[#This Row],[Refactored Bundle]],TRUE,FALSE)</f>
        <v>1</v>
      </c>
      <c r="F60" t="b">
        <f>IF(Table1[[#This Row],[Control State]]=Table1[[#This Row],[Refactored State]],TRUE,FALSE)</f>
        <v>1</v>
      </c>
    </row>
    <row r="61" spans="1:6" x14ac:dyDescent="0.2">
      <c r="A61" t="s">
        <v>82</v>
      </c>
      <c r="B61" t="s">
        <v>6</v>
      </c>
      <c r="C61" t="s">
        <v>82</v>
      </c>
      <c r="D61" t="s">
        <v>6</v>
      </c>
      <c r="E61" t="b">
        <f>IF(Table1[[#This Row],[Control Bundle]]=Table1[[#This Row],[Refactored Bundle]],TRUE,FALSE)</f>
        <v>1</v>
      </c>
      <c r="F61" t="b">
        <f>IF(Table1[[#This Row],[Control State]]=Table1[[#This Row],[Refactored State]],TRUE,FALSE)</f>
        <v>1</v>
      </c>
    </row>
    <row r="62" spans="1:6" x14ac:dyDescent="0.2">
      <c r="A62" t="s">
        <v>352</v>
      </c>
      <c r="B62" t="s">
        <v>6</v>
      </c>
      <c r="C62" t="s">
        <v>352</v>
      </c>
      <c r="D62" t="s">
        <v>6</v>
      </c>
      <c r="E62" t="b">
        <f>IF(Table1[[#This Row],[Control Bundle]]=Table1[[#This Row],[Refactored Bundle]],TRUE,FALSE)</f>
        <v>1</v>
      </c>
      <c r="F62" t="b">
        <f>IF(Table1[[#This Row],[Control State]]=Table1[[#This Row],[Refactored State]],TRUE,FALSE)</f>
        <v>1</v>
      </c>
    </row>
    <row r="63" spans="1:6" x14ac:dyDescent="0.2">
      <c r="A63" t="s">
        <v>15</v>
      </c>
      <c r="B63" t="s">
        <v>6</v>
      </c>
      <c r="C63" t="s">
        <v>15</v>
      </c>
      <c r="D63" t="s">
        <v>6</v>
      </c>
      <c r="E63" t="b">
        <f>IF(Table1[[#This Row],[Control Bundle]]=Table1[[#This Row],[Refactored Bundle]],TRUE,FALSE)</f>
        <v>1</v>
      </c>
      <c r="F63" t="b">
        <f>IF(Table1[[#This Row],[Control State]]=Table1[[#This Row],[Refactored State]],TRUE,FALSE)</f>
        <v>1</v>
      </c>
    </row>
    <row r="64" spans="1:6" x14ac:dyDescent="0.2">
      <c r="A64" t="s">
        <v>71</v>
      </c>
      <c r="B64" t="s">
        <v>6</v>
      </c>
      <c r="C64" t="s">
        <v>71</v>
      </c>
      <c r="D64" t="s">
        <v>6</v>
      </c>
      <c r="E64" t="b">
        <f>IF(Table1[[#This Row],[Control Bundle]]=Table1[[#This Row],[Refactored Bundle]],TRUE,FALSE)</f>
        <v>1</v>
      </c>
      <c r="F64" t="b">
        <f>IF(Table1[[#This Row],[Control State]]=Table1[[#This Row],[Refactored State]],TRUE,FALSE)</f>
        <v>1</v>
      </c>
    </row>
    <row r="65" spans="1:6" x14ac:dyDescent="0.2">
      <c r="A65" t="s">
        <v>172</v>
      </c>
      <c r="B65" t="s">
        <v>4</v>
      </c>
      <c r="C65" t="s">
        <v>172</v>
      </c>
      <c r="D65" t="s">
        <v>4</v>
      </c>
      <c r="E65" t="b">
        <f>IF(Table1[[#This Row],[Control Bundle]]=Table1[[#This Row],[Refactored Bundle]],TRUE,FALSE)</f>
        <v>1</v>
      </c>
      <c r="F65" t="b">
        <f>IF(Table1[[#This Row],[Control State]]=Table1[[#This Row],[Refactored State]],TRUE,FALSE)</f>
        <v>1</v>
      </c>
    </row>
    <row r="66" spans="1:6" x14ac:dyDescent="0.2">
      <c r="A66" t="s">
        <v>340</v>
      </c>
      <c r="B66" t="s">
        <v>6</v>
      </c>
      <c r="C66" t="s">
        <v>340</v>
      </c>
      <c r="D66" t="s">
        <v>6</v>
      </c>
      <c r="E66" t="b">
        <f>IF(Table1[[#This Row],[Control Bundle]]=Table1[[#This Row],[Refactored Bundle]],TRUE,FALSE)</f>
        <v>1</v>
      </c>
      <c r="F66" t="b">
        <f>IF(Table1[[#This Row],[Control State]]=Table1[[#This Row],[Refactored State]],TRUE,FALSE)</f>
        <v>1</v>
      </c>
    </row>
    <row r="67" spans="1:6" x14ac:dyDescent="0.2">
      <c r="A67" t="s">
        <v>56</v>
      </c>
      <c r="B67" t="s">
        <v>6</v>
      </c>
      <c r="C67" t="s">
        <v>56</v>
      </c>
      <c r="D67" t="s">
        <v>6</v>
      </c>
      <c r="E67" t="b">
        <f>IF(Table1[[#This Row],[Control Bundle]]=Table1[[#This Row],[Refactored Bundle]],TRUE,FALSE)</f>
        <v>1</v>
      </c>
      <c r="F67" t="b">
        <f>IF(Table1[[#This Row],[Control State]]=Table1[[#This Row],[Refactored State]],TRUE,FALSE)</f>
        <v>1</v>
      </c>
    </row>
    <row r="68" spans="1:6" x14ac:dyDescent="0.2">
      <c r="A68" t="s">
        <v>307</v>
      </c>
      <c r="B68" t="s">
        <v>4</v>
      </c>
      <c r="C68" t="s">
        <v>307</v>
      </c>
      <c r="D68" t="s">
        <v>4</v>
      </c>
      <c r="E68" t="b">
        <f>IF(Table1[[#This Row],[Control Bundle]]=Table1[[#This Row],[Refactored Bundle]],TRUE,FALSE)</f>
        <v>1</v>
      </c>
      <c r="F68" t="b">
        <f>IF(Table1[[#This Row],[Control State]]=Table1[[#This Row],[Refactored State]],TRUE,FALSE)</f>
        <v>1</v>
      </c>
    </row>
    <row r="69" spans="1:6" x14ac:dyDescent="0.2">
      <c r="A69" t="s">
        <v>243</v>
      </c>
      <c r="B69" t="s">
        <v>4</v>
      </c>
      <c r="C69" t="s">
        <v>243</v>
      </c>
      <c r="D69" t="s">
        <v>4</v>
      </c>
      <c r="E69" t="b">
        <f>IF(Table1[[#This Row],[Control Bundle]]=Table1[[#This Row],[Refactored Bundle]],TRUE,FALSE)</f>
        <v>1</v>
      </c>
      <c r="F69" t="b">
        <f>IF(Table1[[#This Row],[Control State]]=Table1[[#This Row],[Refactored State]],TRUE,FALSE)</f>
        <v>1</v>
      </c>
    </row>
    <row r="70" spans="1:6" x14ac:dyDescent="0.2">
      <c r="A70" t="s">
        <v>119</v>
      </c>
      <c r="B70" t="s">
        <v>4</v>
      </c>
      <c r="C70" t="s">
        <v>119</v>
      </c>
      <c r="D70" t="s">
        <v>4</v>
      </c>
      <c r="E70" t="b">
        <f>IF(Table1[[#This Row],[Control Bundle]]=Table1[[#This Row],[Refactored Bundle]],TRUE,FALSE)</f>
        <v>1</v>
      </c>
      <c r="F70" t="b">
        <f>IF(Table1[[#This Row],[Control State]]=Table1[[#This Row],[Refactored State]],TRUE,FALSE)</f>
        <v>1</v>
      </c>
    </row>
    <row r="71" spans="1:6" x14ac:dyDescent="0.2">
      <c r="A71" t="s">
        <v>305</v>
      </c>
      <c r="B71" t="s">
        <v>4</v>
      </c>
      <c r="C71" t="s">
        <v>305</v>
      </c>
      <c r="D71" t="s">
        <v>4</v>
      </c>
      <c r="E71" t="b">
        <f>IF(Table1[[#This Row],[Control Bundle]]=Table1[[#This Row],[Refactored Bundle]],TRUE,FALSE)</f>
        <v>1</v>
      </c>
      <c r="F71" t="b">
        <f>IF(Table1[[#This Row],[Control State]]=Table1[[#This Row],[Refactored State]],TRUE,FALSE)</f>
        <v>1</v>
      </c>
    </row>
    <row r="72" spans="1:6" x14ac:dyDescent="0.2">
      <c r="A72" t="s">
        <v>290</v>
      </c>
      <c r="B72" t="s">
        <v>4</v>
      </c>
      <c r="C72" t="s">
        <v>290</v>
      </c>
      <c r="D72" t="s">
        <v>4</v>
      </c>
      <c r="E72" t="b">
        <f>IF(Table1[[#This Row],[Control Bundle]]=Table1[[#This Row],[Refactored Bundle]],TRUE,FALSE)</f>
        <v>1</v>
      </c>
      <c r="F72" t="b">
        <f>IF(Table1[[#This Row],[Control State]]=Table1[[#This Row],[Refactored State]],TRUE,FALSE)</f>
        <v>1</v>
      </c>
    </row>
    <row r="73" spans="1:6" x14ac:dyDescent="0.2">
      <c r="A73" t="s">
        <v>64</v>
      </c>
      <c r="B73" t="s">
        <v>4</v>
      </c>
      <c r="C73" t="s">
        <v>64</v>
      </c>
      <c r="D73" t="s">
        <v>4</v>
      </c>
      <c r="E73" t="b">
        <f>IF(Table1[[#This Row],[Control Bundle]]=Table1[[#This Row],[Refactored Bundle]],TRUE,FALSE)</f>
        <v>1</v>
      </c>
      <c r="F73" t="b">
        <f>IF(Table1[[#This Row],[Control State]]=Table1[[#This Row],[Refactored State]],TRUE,FALSE)</f>
        <v>1</v>
      </c>
    </row>
    <row r="74" spans="1:6" x14ac:dyDescent="0.2">
      <c r="A74" t="s">
        <v>258</v>
      </c>
      <c r="B74" t="s">
        <v>4</v>
      </c>
      <c r="C74" t="s">
        <v>258</v>
      </c>
      <c r="D74" t="s">
        <v>4</v>
      </c>
      <c r="E74" t="b">
        <f>IF(Table1[[#This Row],[Control Bundle]]=Table1[[#This Row],[Refactored Bundle]],TRUE,FALSE)</f>
        <v>1</v>
      </c>
      <c r="F74" t="b">
        <f>IF(Table1[[#This Row],[Control State]]=Table1[[#This Row],[Refactored State]],TRUE,FALSE)</f>
        <v>1</v>
      </c>
    </row>
    <row r="75" spans="1:6" x14ac:dyDescent="0.2">
      <c r="A75" t="s">
        <v>365</v>
      </c>
      <c r="B75" t="s">
        <v>2</v>
      </c>
      <c r="C75" t="s">
        <v>365</v>
      </c>
      <c r="D75" t="s">
        <v>2</v>
      </c>
      <c r="E75" t="b">
        <f>IF(Table1[[#This Row],[Control Bundle]]=Table1[[#This Row],[Refactored Bundle]],TRUE,FALSE)</f>
        <v>1</v>
      </c>
      <c r="F75" t="b">
        <f>IF(Table1[[#This Row],[Control State]]=Table1[[#This Row],[Refactored State]],TRUE,FALSE)</f>
        <v>1</v>
      </c>
    </row>
    <row r="76" spans="1:6" x14ac:dyDescent="0.2">
      <c r="A76" t="s">
        <v>201</v>
      </c>
      <c r="B76" t="s">
        <v>4</v>
      </c>
      <c r="C76" t="s">
        <v>201</v>
      </c>
      <c r="D76" t="s">
        <v>4</v>
      </c>
      <c r="E76" t="b">
        <f>IF(Table1[[#This Row],[Control Bundle]]=Table1[[#This Row],[Refactored Bundle]],TRUE,FALSE)</f>
        <v>1</v>
      </c>
      <c r="F76" t="b">
        <f>IF(Table1[[#This Row],[Control State]]=Table1[[#This Row],[Refactored State]],TRUE,FALSE)</f>
        <v>1</v>
      </c>
    </row>
    <row r="77" spans="1:6" x14ac:dyDescent="0.2">
      <c r="A77" t="s">
        <v>26</v>
      </c>
      <c r="B77" t="s">
        <v>4</v>
      </c>
      <c r="C77" t="s">
        <v>26</v>
      </c>
      <c r="D77" t="s">
        <v>4</v>
      </c>
      <c r="E77" t="b">
        <f>IF(Table1[[#This Row],[Control Bundle]]=Table1[[#This Row],[Refactored Bundle]],TRUE,FALSE)</f>
        <v>1</v>
      </c>
      <c r="F77" t="b">
        <f>IF(Table1[[#This Row],[Control State]]=Table1[[#This Row],[Refactored State]],TRUE,FALSE)</f>
        <v>1</v>
      </c>
    </row>
    <row r="78" spans="1:6" x14ac:dyDescent="0.2">
      <c r="A78" t="s">
        <v>260</v>
      </c>
      <c r="B78" t="s">
        <v>2</v>
      </c>
      <c r="C78" t="s">
        <v>260</v>
      </c>
      <c r="D78" t="s">
        <v>2</v>
      </c>
      <c r="E78" t="b">
        <f>IF(Table1[[#This Row],[Control Bundle]]=Table1[[#This Row],[Refactored Bundle]],TRUE,FALSE)</f>
        <v>1</v>
      </c>
      <c r="F78" t="b">
        <f>IF(Table1[[#This Row],[Control State]]=Table1[[#This Row],[Refactored State]],TRUE,FALSE)</f>
        <v>1</v>
      </c>
    </row>
    <row r="79" spans="1:6" x14ac:dyDescent="0.2">
      <c r="A79" t="s">
        <v>115</v>
      </c>
      <c r="B79" t="s">
        <v>4</v>
      </c>
      <c r="C79" t="s">
        <v>115</v>
      </c>
      <c r="D79" t="s">
        <v>4</v>
      </c>
      <c r="E79" t="b">
        <f>IF(Table1[[#This Row],[Control Bundle]]=Table1[[#This Row],[Refactored Bundle]],TRUE,FALSE)</f>
        <v>1</v>
      </c>
      <c r="F79" t="b">
        <f>IF(Table1[[#This Row],[Control State]]=Table1[[#This Row],[Refactored State]],TRUE,FALSE)</f>
        <v>1</v>
      </c>
    </row>
    <row r="80" spans="1:6" x14ac:dyDescent="0.2">
      <c r="A80" t="s">
        <v>274</v>
      </c>
      <c r="B80" t="s">
        <v>4</v>
      </c>
      <c r="C80" t="s">
        <v>274</v>
      </c>
      <c r="D80" t="s">
        <v>4</v>
      </c>
      <c r="E80" t="b">
        <f>IF(Table1[[#This Row],[Control Bundle]]=Table1[[#This Row],[Refactored Bundle]],TRUE,FALSE)</f>
        <v>1</v>
      </c>
      <c r="F80" t="b">
        <f>IF(Table1[[#This Row],[Control State]]=Table1[[#This Row],[Refactored State]],TRUE,FALSE)</f>
        <v>1</v>
      </c>
    </row>
    <row r="81" spans="1:6" x14ac:dyDescent="0.2">
      <c r="A81" t="s">
        <v>186</v>
      </c>
      <c r="B81" t="s">
        <v>2</v>
      </c>
      <c r="C81" t="s">
        <v>186</v>
      </c>
      <c r="D81" t="s">
        <v>2</v>
      </c>
      <c r="E81" t="b">
        <f>IF(Table1[[#This Row],[Control Bundle]]=Table1[[#This Row],[Refactored Bundle]],TRUE,FALSE)</f>
        <v>1</v>
      </c>
      <c r="F81" t="b">
        <f>IF(Table1[[#This Row],[Control State]]=Table1[[#This Row],[Refactored State]],TRUE,FALSE)</f>
        <v>1</v>
      </c>
    </row>
    <row r="82" spans="1:6" x14ac:dyDescent="0.2">
      <c r="A82" t="s">
        <v>111</v>
      </c>
      <c r="B82" t="s">
        <v>4</v>
      </c>
      <c r="C82" t="s">
        <v>111</v>
      </c>
      <c r="D82" t="s">
        <v>4</v>
      </c>
      <c r="E82" t="b">
        <f>IF(Table1[[#This Row],[Control Bundle]]=Table1[[#This Row],[Refactored Bundle]],TRUE,FALSE)</f>
        <v>1</v>
      </c>
      <c r="F82" t="b">
        <f>IF(Table1[[#This Row],[Control State]]=Table1[[#This Row],[Refactored State]],TRUE,FALSE)</f>
        <v>1</v>
      </c>
    </row>
    <row r="83" spans="1:6" x14ac:dyDescent="0.2">
      <c r="A83" t="s">
        <v>304</v>
      </c>
      <c r="B83" t="s">
        <v>4</v>
      </c>
      <c r="C83" t="s">
        <v>304</v>
      </c>
      <c r="D83" t="s">
        <v>4</v>
      </c>
      <c r="E83" t="b">
        <f>IF(Table1[[#This Row],[Control Bundle]]=Table1[[#This Row],[Refactored Bundle]],TRUE,FALSE)</f>
        <v>1</v>
      </c>
      <c r="F83" t="b">
        <f>IF(Table1[[#This Row],[Control State]]=Table1[[#This Row],[Refactored State]],TRUE,FALSE)</f>
        <v>1</v>
      </c>
    </row>
    <row r="84" spans="1:6" x14ac:dyDescent="0.2">
      <c r="A84" t="s">
        <v>221</v>
      </c>
      <c r="B84" t="s">
        <v>6</v>
      </c>
      <c r="C84" t="s">
        <v>221</v>
      </c>
      <c r="D84" t="s">
        <v>6</v>
      </c>
      <c r="E84" t="b">
        <f>IF(Table1[[#This Row],[Control Bundle]]=Table1[[#This Row],[Refactored Bundle]],TRUE,FALSE)</f>
        <v>1</v>
      </c>
      <c r="F84" t="b">
        <f>IF(Table1[[#This Row],[Control State]]=Table1[[#This Row],[Refactored State]],TRUE,FALSE)</f>
        <v>1</v>
      </c>
    </row>
    <row r="85" spans="1:6" x14ac:dyDescent="0.2">
      <c r="A85" t="s">
        <v>255</v>
      </c>
      <c r="B85" t="s">
        <v>6</v>
      </c>
      <c r="C85" t="s">
        <v>255</v>
      </c>
      <c r="D85" t="s">
        <v>6</v>
      </c>
      <c r="E85" t="b">
        <f>IF(Table1[[#This Row],[Control Bundle]]=Table1[[#This Row],[Refactored Bundle]],TRUE,FALSE)</f>
        <v>1</v>
      </c>
      <c r="F85" t="b">
        <f>IF(Table1[[#This Row],[Control State]]=Table1[[#This Row],[Refactored State]],TRUE,FALSE)</f>
        <v>1</v>
      </c>
    </row>
    <row r="86" spans="1:6" x14ac:dyDescent="0.2">
      <c r="A86" t="s">
        <v>91</v>
      </c>
      <c r="B86" t="s">
        <v>2</v>
      </c>
      <c r="C86" t="s">
        <v>91</v>
      </c>
      <c r="D86" t="s">
        <v>2</v>
      </c>
      <c r="E86" t="b">
        <f>IF(Table1[[#This Row],[Control Bundle]]=Table1[[#This Row],[Refactored Bundle]],TRUE,FALSE)</f>
        <v>1</v>
      </c>
      <c r="F86" t="b">
        <f>IF(Table1[[#This Row],[Control State]]=Table1[[#This Row],[Refactored State]],TRUE,FALSE)</f>
        <v>1</v>
      </c>
    </row>
    <row r="87" spans="1:6" x14ac:dyDescent="0.2">
      <c r="A87" t="s">
        <v>62</v>
      </c>
      <c r="B87" t="s">
        <v>4</v>
      </c>
      <c r="C87" t="s">
        <v>62</v>
      </c>
      <c r="D87" t="s">
        <v>4</v>
      </c>
      <c r="E87" t="b">
        <f>IF(Table1[[#This Row],[Control Bundle]]=Table1[[#This Row],[Refactored Bundle]],TRUE,FALSE)</f>
        <v>1</v>
      </c>
      <c r="F87" t="b">
        <f>IF(Table1[[#This Row],[Control State]]=Table1[[#This Row],[Refactored State]],TRUE,FALSE)</f>
        <v>1</v>
      </c>
    </row>
    <row r="88" spans="1:6" x14ac:dyDescent="0.2">
      <c r="A88" t="s">
        <v>180</v>
      </c>
      <c r="B88" t="s">
        <v>4</v>
      </c>
      <c r="C88" t="s">
        <v>180</v>
      </c>
      <c r="D88" t="s">
        <v>4</v>
      </c>
      <c r="E88" t="b">
        <f>IF(Table1[[#This Row],[Control Bundle]]=Table1[[#This Row],[Refactored Bundle]],TRUE,FALSE)</f>
        <v>1</v>
      </c>
      <c r="F88" t="b">
        <f>IF(Table1[[#This Row],[Control State]]=Table1[[#This Row],[Refactored State]],TRUE,FALSE)</f>
        <v>1</v>
      </c>
    </row>
    <row r="89" spans="1:6" x14ac:dyDescent="0.2">
      <c r="A89" t="s">
        <v>100</v>
      </c>
      <c r="B89" t="s">
        <v>2</v>
      </c>
      <c r="C89" t="s">
        <v>100</v>
      </c>
      <c r="D89" t="s">
        <v>2</v>
      </c>
      <c r="E89" t="b">
        <f>IF(Table1[[#This Row],[Control Bundle]]=Table1[[#This Row],[Refactored Bundle]],TRUE,FALSE)</f>
        <v>1</v>
      </c>
      <c r="F89" t="b">
        <f>IF(Table1[[#This Row],[Control State]]=Table1[[#This Row],[Refactored State]],TRUE,FALSE)</f>
        <v>1</v>
      </c>
    </row>
    <row r="90" spans="1:6" x14ac:dyDescent="0.2">
      <c r="A90" t="s">
        <v>20</v>
      </c>
      <c r="B90" t="s">
        <v>4</v>
      </c>
      <c r="C90" t="s">
        <v>20</v>
      </c>
      <c r="D90" t="s">
        <v>4</v>
      </c>
      <c r="E90" t="b">
        <f>IF(Table1[[#This Row],[Control Bundle]]=Table1[[#This Row],[Refactored Bundle]],TRUE,FALSE)</f>
        <v>1</v>
      </c>
      <c r="F90" t="b">
        <f>IF(Table1[[#This Row],[Control State]]=Table1[[#This Row],[Refactored State]],TRUE,FALSE)</f>
        <v>1</v>
      </c>
    </row>
    <row r="91" spans="1:6" x14ac:dyDescent="0.2">
      <c r="A91" t="s">
        <v>165</v>
      </c>
      <c r="B91" t="s">
        <v>4</v>
      </c>
      <c r="C91" t="s">
        <v>165</v>
      </c>
      <c r="D91" t="s">
        <v>4</v>
      </c>
      <c r="E91" t="b">
        <f>IF(Table1[[#This Row],[Control Bundle]]=Table1[[#This Row],[Refactored Bundle]],TRUE,FALSE)</f>
        <v>1</v>
      </c>
      <c r="F91" t="b">
        <f>IF(Table1[[#This Row],[Control State]]=Table1[[#This Row],[Refactored State]],TRUE,FALSE)</f>
        <v>1</v>
      </c>
    </row>
    <row r="92" spans="1:6" x14ac:dyDescent="0.2">
      <c r="A92" t="s">
        <v>278</v>
      </c>
      <c r="B92" t="s">
        <v>4</v>
      </c>
      <c r="C92" t="s">
        <v>278</v>
      </c>
      <c r="D92" t="s">
        <v>4</v>
      </c>
      <c r="E92" t="b">
        <f>IF(Table1[[#This Row],[Control Bundle]]=Table1[[#This Row],[Refactored Bundle]],TRUE,FALSE)</f>
        <v>1</v>
      </c>
      <c r="F92" t="b">
        <f>IF(Table1[[#This Row],[Control State]]=Table1[[#This Row],[Refactored State]],TRUE,FALSE)</f>
        <v>1</v>
      </c>
    </row>
    <row r="93" spans="1:6" x14ac:dyDescent="0.2">
      <c r="A93" t="s">
        <v>271</v>
      </c>
      <c r="B93" t="s">
        <v>2</v>
      </c>
      <c r="C93" t="s">
        <v>271</v>
      </c>
      <c r="D93" t="s">
        <v>2</v>
      </c>
      <c r="E93" t="b">
        <f>IF(Table1[[#This Row],[Control Bundle]]=Table1[[#This Row],[Refactored Bundle]],TRUE,FALSE)</f>
        <v>1</v>
      </c>
      <c r="F93" t="b">
        <f>IF(Table1[[#This Row],[Control State]]=Table1[[#This Row],[Refactored State]],TRUE,FALSE)</f>
        <v>1</v>
      </c>
    </row>
    <row r="94" spans="1:6" x14ac:dyDescent="0.2">
      <c r="A94" t="s">
        <v>261</v>
      </c>
      <c r="B94" t="s">
        <v>4</v>
      </c>
      <c r="C94" t="s">
        <v>261</v>
      </c>
      <c r="D94" t="s">
        <v>4</v>
      </c>
      <c r="E94" t="b">
        <f>IF(Table1[[#This Row],[Control Bundle]]=Table1[[#This Row],[Refactored Bundle]],TRUE,FALSE)</f>
        <v>1</v>
      </c>
      <c r="F94" t="b">
        <f>IF(Table1[[#This Row],[Control State]]=Table1[[#This Row],[Refactored State]],TRUE,FALSE)</f>
        <v>1</v>
      </c>
    </row>
    <row r="95" spans="1:6" x14ac:dyDescent="0.2">
      <c r="A95" t="s">
        <v>113</v>
      </c>
      <c r="B95" t="s">
        <v>4</v>
      </c>
      <c r="C95" t="s">
        <v>113</v>
      </c>
      <c r="D95" t="s">
        <v>4</v>
      </c>
      <c r="E95" t="b">
        <f>IF(Table1[[#This Row],[Control Bundle]]=Table1[[#This Row],[Refactored Bundle]],TRUE,FALSE)</f>
        <v>1</v>
      </c>
      <c r="F95" t="b">
        <f>IF(Table1[[#This Row],[Control State]]=Table1[[#This Row],[Refactored State]],TRUE,FALSE)</f>
        <v>1</v>
      </c>
    </row>
    <row r="96" spans="1:6" x14ac:dyDescent="0.2">
      <c r="A96" t="s">
        <v>298</v>
      </c>
      <c r="B96" t="s">
        <v>6</v>
      </c>
      <c r="C96" t="s">
        <v>298</v>
      </c>
      <c r="D96" t="s">
        <v>6</v>
      </c>
      <c r="E96" t="b">
        <f>IF(Table1[[#This Row],[Control Bundle]]=Table1[[#This Row],[Refactored Bundle]],TRUE,FALSE)</f>
        <v>1</v>
      </c>
      <c r="F96" t="b">
        <f>IF(Table1[[#This Row],[Control State]]=Table1[[#This Row],[Refactored State]],TRUE,FALSE)</f>
        <v>1</v>
      </c>
    </row>
    <row r="97" spans="1:6" x14ac:dyDescent="0.2">
      <c r="A97" t="s">
        <v>9</v>
      </c>
      <c r="B97" t="s">
        <v>2</v>
      </c>
      <c r="C97" t="s">
        <v>9</v>
      </c>
      <c r="D97" t="s">
        <v>2</v>
      </c>
      <c r="E97" t="b">
        <f>IF(Table1[[#This Row],[Control Bundle]]=Table1[[#This Row],[Refactored Bundle]],TRUE,FALSE)</f>
        <v>1</v>
      </c>
      <c r="F97" t="b">
        <f>IF(Table1[[#This Row],[Control State]]=Table1[[#This Row],[Refactored State]],TRUE,FALSE)</f>
        <v>1</v>
      </c>
    </row>
    <row r="98" spans="1:6" x14ac:dyDescent="0.2">
      <c r="A98" t="s">
        <v>236</v>
      </c>
      <c r="B98" t="s">
        <v>4</v>
      </c>
      <c r="C98" t="s">
        <v>236</v>
      </c>
      <c r="D98" t="s">
        <v>4</v>
      </c>
      <c r="E98" t="b">
        <f>IF(Table1[[#This Row],[Control Bundle]]=Table1[[#This Row],[Refactored Bundle]],TRUE,FALSE)</f>
        <v>1</v>
      </c>
      <c r="F98" t="b">
        <f>IF(Table1[[#This Row],[Control State]]=Table1[[#This Row],[Refactored State]],TRUE,FALSE)</f>
        <v>1</v>
      </c>
    </row>
    <row r="99" spans="1:6" x14ac:dyDescent="0.2">
      <c r="A99" t="s">
        <v>277</v>
      </c>
      <c r="B99" t="s">
        <v>4</v>
      </c>
      <c r="C99" t="s">
        <v>277</v>
      </c>
      <c r="D99" t="s">
        <v>4</v>
      </c>
      <c r="E99" t="b">
        <f>IF(Table1[[#This Row],[Control Bundle]]=Table1[[#This Row],[Refactored Bundle]],TRUE,FALSE)</f>
        <v>1</v>
      </c>
      <c r="F99" t="b">
        <f>IF(Table1[[#This Row],[Control State]]=Table1[[#This Row],[Refactored State]],TRUE,FALSE)</f>
        <v>1</v>
      </c>
    </row>
    <row r="100" spans="1:6" x14ac:dyDescent="0.2">
      <c r="A100" t="s">
        <v>88</v>
      </c>
      <c r="B100" t="s">
        <v>4</v>
      </c>
      <c r="C100" t="s">
        <v>88</v>
      </c>
      <c r="D100" t="s">
        <v>4</v>
      </c>
      <c r="E100" t="b">
        <f>IF(Table1[[#This Row],[Control Bundle]]=Table1[[#This Row],[Refactored Bundle]],TRUE,FALSE)</f>
        <v>1</v>
      </c>
      <c r="F100" t="b">
        <f>IF(Table1[[#This Row],[Control State]]=Table1[[#This Row],[Refactored State]],TRUE,FALSE)</f>
        <v>1</v>
      </c>
    </row>
    <row r="101" spans="1:6" x14ac:dyDescent="0.2">
      <c r="A101" t="s">
        <v>302</v>
      </c>
      <c r="B101" t="s">
        <v>2</v>
      </c>
      <c r="C101" t="s">
        <v>302</v>
      </c>
      <c r="D101" t="s">
        <v>2</v>
      </c>
      <c r="E101" t="b">
        <f>IF(Table1[[#This Row],[Control Bundle]]=Table1[[#This Row],[Refactored Bundle]],TRUE,FALSE)</f>
        <v>1</v>
      </c>
      <c r="F101" t="b">
        <f>IF(Table1[[#This Row],[Control State]]=Table1[[#This Row],[Refactored State]],TRUE,FALSE)</f>
        <v>1</v>
      </c>
    </row>
    <row r="102" spans="1:6" x14ac:dyDescent="0.2">
      <c r="A102" t="s">
        <v>110</v>
      </c>
      <c r="B102" t="s">
        <v>4</v>
      </c>
      <c r="C102" t="s">
        <v>110</v>
      </c>
      <c r="D102" t="s">
        <v>4</v>
      </c>
      <c r="E102" t="b">
        <f>IF(Table1[[#This Row],[Control Bundle]]=Table1[[#This Row],[Refactored Bundle]],TRUE,FALSE)</f>
        <v>1</v>
      </c>
      <c r="F102" t="b">
        <f>IF(Table1[[#This Row],[Control State]]=Table1[[#This Row],[Refactored State]],TRUE,FALSE)</f>
        <v>1</v>
      </c>
    </row>
    <row r="103" spans="1:6" x14ac:dyDescent="0.2">
      <c r="A103" t="s">
        <v>315</v>
      </c>
      <c r="B103" t="s">
        <v>2</v>
      </c>
      <c r="C103" t="s">
        <v>315</v>
      </c>
      <c r="D103" t="s">
        <v>2</v>
      </c>
      <c r="E103" t="b">
        <f>IF(Table1[[#This Row],[Control Bundle]]=Table1[[#This Row],[Refactored Bundle]],TRUE,FALSE)</f>
        <v>1</v>
      </c>
      <c r="F103" t="b">
        <f>IF(Table1[[#This Row],[Control State]]=Table1[[#This Row],[Refactored State]],TRUE,FALSE)</f>
        <v>1</v>
      </c>
    </row>
    <row r="104" spans="1:6" x14ac:dyDescent="0.2">
      <c r="A104" t="s">
        <v>124</v>
      </c>
      <c r="B104" t="s">
        <v>4</v>
      </c>
      <c r="C104" t="s">
        <v>124</v>
      </c>
      <c r="D104" t="s">
        <v>4</v>
      </c>
      <c r="E104" t="b">
        <f>IF(Table1[[#This Row],[Control Bundle]]=Table1[[#This Row],[Refactored Bundle]],TRUE,FALSE)</f>
        <v>1</v>
      </c>
      <c r="F104" t="b">
        <f>IF(Table1[[#This Row],[Control State]]=Table1[[#This Row],[Refactored State]],TRUE,FALSE)</f>
        <v>1</v>
      </c>
    </row>
    <row r="105" spans="1:6" x14ac:dyDescent="0.2">
      <c r="A105" t="s">
        <v>60</v>
      </c>
      <c r="B105" t="s">
        <v>4</v>
      </c>
      <c r="C105" t="s">
        <v>60</v>
      </c>
      <c r="D105" t="s">
        <v>4</v>
      </c>
      <c r="E105" t="b">
        <f>IF(Table1[[#This Row],[Control Bundle]]=Table1[[#This Row],[Refactored Bundle]],TRUE,FALSE)</f>
        <v>1</v>
      </c>
      <c r="F105" t="b">
        <f>IF(Table1[[#This Row],[Control State]]=Table1[[#This Row],[Refactored State]],TRUE,FALSE)</f>
        <v>1</v>
      </c>
    </row>
    <row r="106" spans="1:6" x14ac:dyDescent="0.2">
      <c r="A106" t="s">
        <v>73</v>
      </c>
      <c r="B106" t="s">
        <v>4</v>
      </c>
      <c r="C106" t="s">
        <v>73</v>
      </c>
      <c r="D106" t="s">
        <v>4</v>
      </c>
      <c r="E106" t="b">
        <f>IF(Table1[[#This Row],[Control Bundle]]=Table1[[#This Row],[Refactored Bundle]],TRUE,FALSE)</f>
        <v>1</v>
      </c>
      <c r="F106" t="b">
        <f>IF(Table1[[#This Row],[Control State]]=Table1[[#This Row],[Refactored State]],TRUE,FALSE)</f>
        <v>1</v>
      </c>
    </row>
    <row r="107" spans="1:6" x14ac:dyDescent="0.2">
      <c r="A107" t="s">
        <v>61</v>
      </c>
      <c r="B107" t="s">
        <v>4</v>
      </c>
      <c r="C107" t="s">
        <v>61</v>
      </c>
      <c r="D107" t="s">
        <v>4</v>
      </c>
      <c r="E107" t="b">
        <f>IF(Table1[[#This Row],[Control Bundle]]=Table1[[#This Row],[Refactored Bundle]],TRUE,FALSE)</f>
        <v>1</v>
      </c>
      <c r="F107" t="b">
        <f>IF(Table1[[#This Row],[Control State]]=Table1[[#This Row],[Refactored State]],TRUE,FALSE)</f>
        <v>1</v>
      </c>
    </row>
    <row r="108" spans="1:6" x14ac:dyDescent="0.2">
      <c r="A108" t="s">
        <v>291</v>
      </c>
      <c r="B108" t="s">
        <v>4</v>
      </c>
      <c r="C108" t="s">
        <v>291</v>
      </c>
      <c r="D108" t="s">
        <v>4</v>
      </c>
      <c r="E108" t="b">
        <f>IF(Table1[[#This Row],[Control Bundle]]=Table1[[#This Row],[Refactored Bundle]],TRUE,FALSE)</f>
        <v>1</v>
      </c>
      <c r="F108" t="b">
        <f>IF(Table1[[#This Row],[Control State]]=Table1[[#This Row],[Refactored State]],TRUE,FALSE)</f>
        <v>1</v>
      </c>
    </row>
    <row r="109" spans="1:6" x14ac:dyDescent="0.2">
      <c r="A109" t="s">
        <v>286</v>
      </c>
      <c r="B109" t="s">
        <v>2</v>
      </c>
      <c r="C109" t="s">
        <v>286</v>
      </c>
      <c r="D109" t="s">
        <v>2</v>
      </c>
      <c r="E109" t="b">
        <f>IF(Table1[[#This Row],[Control Bundle]]=Table1[[#This Row],[Refactored Bundle]],TRUE,FALSE)</f>
        <v>1</v>
      </c>
      <c r="F109" t="b">
        <f>IF(Table1[[#This Row],[Control State]]=Table1[[#This Row],[Refactored State]],TRUE,FALSE)</f>
        <v>1</v>
      </c>
    </row>
    <row r="110" spans="1:6" x14ac:dyDescent="0.2">
      <c r="A110" t="s">
        <v>116</v>
      </c>
      <c r="B110" t="s">
        <v>2</v>
      </c>
      <c r="C110" t="s">
        <v>116</v>
      </c>
      <c r="D110" t="s">
        <v>2</v>
      </c>
      <c r="E110" t="b">
        <f>IF(Table1[[#This Row],[Control Bundle]]=Table1[[#This Row],[Refactored Bundle]],TRUE,FALSE)</f>
        <v>1</v>
      </c>
      <c r="F110" t="b">
        <f>IF(Table1[[#This Row],[Control State]]=Table1[[#This Row],[Refactored State]],TRUE,FALSE)</f>
        <v>1</v>
      </c>
    </row>
    <row r="111" spans="1:6" x14ac:dyDescent="0.2">
      <c r="A111" t="s">
        <v>361</v>
      </c>
      <c r="B111" t="s">
        <v>2</v>
      </c>
      <c r="C111" t="s">
        <v>361</v>
      </c>
      <c r="D111" t="s">
        <v>2</v>
      </c>
      <c r="E111" t="b">
        <f>IF(Table1[[#This Row],[Control Bundle]]=Table1[[#This Row],[Refactored Bundle]],TRUE,FALSE)</f>
        <v>1</v>
      </c>
      <c r="F111" t="b">
        <f>IF(Table1[[#This Row],[Control State]]=Table1[[#This Row],[Refactored State]],TRUE,FALSE)</f>
        <v>1</v>
      </c>
    </row>
    <row r="112" spans="1:6" x14ac:dyDescent="0.2">
      <c r="A112" t="s">
        <v>203</v>
      </c>
      <c r="B112" t="s">
        <v>4</v>
      </c>
      <c r="C112" t="s">
        <v>203</v>
      </c>
      <c r="D112" t="s">
        <v>4</v>
      </c>
      <c r="E112" t="b">
        <f>IF(Table1[[#This Row],[Control Bundle]]=Table1[[#This Row],[Refactored Bundle]],TRUE,FALSE)</f>
        <v>1</v>
      </c>
      <c r="F112" t="b">
        <f>IF(Table1[[#This Row],[Control State]]=Table1[[#This Row],[Refactored State]],TRUE,FALSE)</f>
        <v>1</v>
      </c>
    </row>
    <row r="113" spans="1:6" x14ac:dyDescent="0.2">
      <c r="A113" t="s">
        <v>128</v>
      </c>
      <c r="B113" t="s">
        <v>4</v>
      </c>
      <c r="C113" t="s">
        <v>128</v>
      </c>
      <c r="D113" t="s">
        <v>4</v>
      </c>
      <c r="E113" t="b">
        <f>IF(Table1[[#This Row],[Control Bundle]]=Table1[[#This Row],[Refactored Bundle]],TRUE,FALSE)</f>
        <v>1</v>
      </c>
      <c r="F113" t="b">
        <f>IF(Table1[[#This Row],[Control State]]=Table1[[#This Row],[Refactored State]],TRUE,FALSE)</f>
        <v>1</v>
      </c>
    </row>
    <row r="114" spans="1:6" x14ac:dyDescent="0.2">
      <c r="A114" t="s">
        <v>156</v>
      </c>
      <c r="B114" t="s">
        <v>4</v>
      </c>
      <c r="C114" t="s">
        <v>156</v>
      </c>
      <c r="D114" t="s">
        <v>4</v>
      </c>
      <c r="E114" t="b">
        <f>IF(Table1[[#This Row],[Control Bundle]]=Table1[[#This Row],[Refactored Bundle]],TRUE,FALSE)</f>
        <v>1</v>
      </c>
      <c r="F114" t="b">
        <f>IF(Table1[[#This Row],[Control State]]=Table1[[#This Row],[Refactored State]],TRUE,FALSE)</f>
        <v>1</v>
      </c>
    </row>
    <row r="115" spans="1:6" x14ac:dyDescent="0.2">
      <c r="A115" t="s">
        <v>308</v>
      </c>
      <c r="B115" t="s">
        <v>4</v>
      </c>
      <c r="C115" t="s">
        <v>308</v>
      </c>
      <c r="D115" t="s">
        <v>4</v>
      </c>
      <c r="E115" t="b">
        <f>IF(Table1[[#This Row],[Control Bundle]]=Table1[[#This Row],[Refactored Bundle]],TRUE,FALSE)</f>
        <v>1</v>
      </c>
      <c r="F115" t="b">
        <f>IF(Table1[[#This Row],[Control State]]=Table1[[#This Row],[Refactored State]],TRUE,FALSE)</f>
        <v>1</v>
      </c>
    </row>
    <row r="116" spans="1:6" x14ac:dyDescent="0.2">
      <c r="A116" t="s">
        <v>57</v>
      </c>
      <c r="B116" t="s">
        <v>4</v>
      </c>
      <c r="C116" t="s">
        <v>57</v>
      </c>
      <c r="D116" t="s">
        <v>4</v>
      </c>
      <c r="E116" t="b">
        <f>IF(Table1[[#This Row],[Control Bundle]]=Table1[[#This Row],[Refactored Bundle]],TRUE,FALSE)</f>
        <v>1</v>
      </c>
      <c r="F116" t="b">
        <f>IF(Table1[[#This Row],[Control State]]=Table1[[#This Row],[Refactored State]],TRUE,FALSE)</f>
        <v>1</v>
      </c>
    </row>
    <row r="117" spans="1:6" x14ac:dyDescent="0.2">
      <c r="A117" t="s">
        <v>321</v>
      </c>
      <c r="B117" t="s">
        <v>4</v>
      </c>
      <c r="C117" t="s">
        <v>321</v>
      </c>
      <c r="D117" t="s">
        <v>4</v>
      </c>
      <c r="E117" t="b">
        <f>IF(Table1[[#This Row],[Control Bundle]]=Table1[[#This Row],[Refactored Bundle]],TRUE,FALSE)</f>
        <v>1</v>
      </c>
      <c r="F117" t="b">
        <f>IF(Table1[[#This Row],[Control State]]=Table1[[#This Row],[Refactored State]],TRUE,FALSE)</f>
        <v>1</v>
      </c>
    </row>
    <row r="118" spans="1:6" x14ac:dyDescent="0.2">
      <c r="A118" t="s">
        <v>319</v>
      </c>
      <c r="B118" t="s">
        <v>2</v>
      </c>
      <c r="C118" t="s">
        <v>319</v>
      </c>
      <c r="D118" t="s">
        <v>2</v>
      </c>
      <c r="E118" t="b">
        <f>IF(Table1[[#This Row],[Control Bundle]]=Table1[[#This Row],[Refactored Bundle]],TRUE,FALSE)</f>
        <v>1</v>
      </c>
      <c r="F118" t="b">
        <f>IF(Table1[[#This Row],[Control State]]=Table1[[#This Row],[Refactored State]],TRUE,FALSE)</f>
        <v>1</v>
      </c>
    </row>
    <row r="119" spans="1:6" x14ac:dyDescent="0.2">
      <c r="A119" t="s">
        <v>364</v>
      </c>
      <c r="B119" t="s">
        <v>4</v>
      </c>
      <c r="C119" t="s">
        <v>364</v>
      </c>
      <c r="D119" t="s">
        <v>4</v>
      </c>
      <c r="E119" t="b">
        <f>IF(Table1[[#This Row],[Control Bundle]]=Table1[[#This Row],[Refactored Bundle]],TRUE,FALSE)</f>
        <v>1</v>
      </c>
      <c r="F119" t="b">
        <f>IF(Table1[[#This Row],[Control State]]=Table1[[#This Row],[Refactored State]],TRUE,FALSE)</f>
        <v>1</v>
      </c>
    </row>
    <row r="120" spans="1:6" x14ac:dyDescent="0.2">
      <c r="A120" t="s">
        <v>190</v>
      </c>
      <c r="B120" t="s">
        <v>2</v>
      </c>
      <c r="C120" t="s">
        <v>190</v>
      </c>
      <c r="D120" t="s">
        <v>2</v>
      </c>
      <c r="E120" t="b">
        <f>IF(Table1[[#This Row],[Control Bundle]]=Table1[[#This Row],[Refactored Bundle]],TRUE,FALSE)</f>
        <v>1</v>
      </c>
      <c r="F120" t="b">
        <f>IF(Table1[[#This Row],[Control State]]=Table1[[#This Row],[Refactored State]],TRUE,FALSE)</f>
        <v>1</v>
      </c>
    </row>
    <row r="121" spans="1:6" x14ac:dyDescent="0.2">
      <c r="A121" t="s">
        <v>293</v>
      </c>
      <c r="B121" t="s">
        <v>4</v>
      </c>
      <c r="C121" t="s">
        <v>293</v>
      </c>
      <c r="D121" t="s">
        <v>4</v>
      </c>
      <c r="E121" t="b">
        <f>IF(Table1[[#This Row],[Control Bundle]]=Table1[[#This Row],[Refactored Bundle]],TRUE,FALSE)</f>
        <v>1</v>
      </c>
      <c r="F121" t="b">
        <f>IF(Table1[[#This Row],[Control State]]=Table1[[#This Row],[Refactored State]],TRUE,FALSE)</f>
        <v>1</v>
      </c>
    </row>
    <row r="122" spans="1:6" x14ac:dyDescent="0.2">
      <c r="A122" t="s">
        <v>103</v>
      </c>
      <c r="B122" t="s">
        <v>2</v>
      </c>
      <c r="C122" t="s">
        <v>103</v>
      </c>
      <c r="D122" t="s">
        <v>2</v>
      </c>
      <c r="E122" t="b">
        <f>IF(Table1[[#This Row],[Control Bundle]]=Table1[[#This Row],[Refactored Bundle]],TRUE,FALSE)</f>
        <v>1</v>
      </c>
      <c r="F122" t="b">
        <f>IF(Table1[[#This Row],[Control State]]=Table1[[#This Row],[Refactored State]],TRUE,FALSE)</f>
        <v>1</v>
      </c>
    </row>
    <row r="123" spans="1:6" x14ac:dyDescent="0.2">
      <c r="A123" t="s">
        <v>168</v>
      </c>
      <c r="B123" t="s">
        <v>2</v>
      </c>
      <c r="C123" t="s">
        <v>168</v>
      </c>
      <c r="D123" t="s">
        <v>2</v>
      </c>
      <c r="E123" t="b">
        <f>IF(Table1[[#This Row],[Control Bundle]]=Table1[[#This Row],[Refactored Bundle]],TRUE,FALSE)</f>
        <v>1</v>
      </c>
      <c r="F123" t="b">
        <f>IF(Table1[[#This Row],[Control State]]=Table1[[#This Row],[Refactored State]],TRUE,FALSE)</f>
        <v>1</v>
      </c>
    </row>
    <row r="124" spans="1:6" x14ac:dyDescent="0.2">
      <c r="A124" t="s">
        <v>142</v>
      </c>
      <c r="B124" t="s">
        <v>2</v>
      </c>
      <c r="C124" t="s">
        <v>142</v>
      </c>
      <c r="D124" t="s">
        <v>2</v>
      </c>
      <c r="E124" t="b">
        <f>IF(Table1[[#This Row],[Control Bundle]]=Table1[[#This Row],[Refactored Bundle]],TRUE,FALSE)</f>
        <v>1</v>
      </c>
      <c r="F124" t="b">
        <f>IF(Table1[[#This Row],[Control State]]=Table1[[#This Row],[Refactored State]],TRUE,FALSE)</f>
        <v>1</v>
      </c>
    </row>
    <row r="125" spans="1:6" x14ac:dyDescent="0.2">
      <c r="A125" t="s">
        <v>77</v>
      </c>
      <c r="B125" t="s">
        <v>4</v>
      </c>
      <c r="C125" t="s">
        <v>77</v>
      </c>
      <c r="D125" t="s">
        <v>4</v>
      </c>
      <c r="E125" t="b">
        <f>IF(Table1[[#This Row],[Control Bundle]]=Table1[[#This Row],[Refactored Bundle]],TRUE,FALSE)</f>
        <v>1</v>
      </c>
      <c r="F125" t="b">
        <f>IF(Table1[[#This Row],[Control State]]=Table1[[#This Row],[Refactored State]],TRUE,FALSE)</f>
        <v>1</v>
      </c>
    </row>
    <row r="126" spans="1:6" x14ac:dyDescent="0.2">
      <c r="A126" t="s">
        <v>272</v>
      </c>
      <c r="B126" t="s">
        <v>4</v>
      </c>
      <c r="C126" t="s">
        <v>272</v>
      </c>
      <c r="D126" t="s">
        <v>4</v>
      </c>
      <c r="E126" t="b">
        <f>IF(Table1[[#This Row],[Control Bundle]]=Table1[[#This Row],[Refactored Bundle]],TRUE,FALSE)</f>
        <v>1</v>
      </c>
      <c r="F126" t="b">
        <f>IF(Table1[[#This Row],[Control State]]=Table1[[#This Row],[Refactored State]],TRUE,FALSE)</f>
        <v>1</v>
      </c>
    </row>
    <row r="127" spans="1:6" x14ac:dyDescent="0.2">
      <c r="A127" t="s">
        <v>98</v>
      </c>
      <c r="B127" t="s">
        <v>4</v>
      </c>
      <c r="C127" t="s">
        <v>98</v>
      </c>
      <c r="D127" t="s">
        <v>4</v>
      </c>
      <c r="E127" t="b">
        <f>IF(Table1[[#This Row],[Control Bundle]]=Table1[[#This Row],[Refactored Bundle]],TRUE,FALSE)</f>
        <v>1</v>
      </c>
      <c r="F127" t="b">
        <f>IF(Table1[[#This Row],[Control State]]=Table1[[#This Row],[Refactored State]],TRUE,FALSE)</f>
        <v>1</v>
      </c>
    </row>
    <row r="128" spans="1:6" x14ac:dyDescent="0.2">
      <c r="A128" t="s">
        <v>5</v>
      </c>
      <c r="B128" t="s">
        <v>4</v>
      </c>
      <c r="C128" t="s">
        <v>5</v>
      </c>
      <c r="D128" t="s">
        <v>4</v>
      </c>
      <c r="E128" t="b">
        <f>IF(Table1[[#This Row],[Control Bundle]]=Table1[[#This Row],[Refactored Bundle]],TRUE,FALSE)</f>
        <v>1</v>
      </c>
      <c r="F128" t="b">
        <f>IF(Table1[[#This Row],[Control State]]=Table1[[#This Row],[Refactored State]],TRUE,FALSE)</f>
        <v>1</v>
      </c>
    </row>
    <row r="129" spans="1:6" x14ac:dyDescent="0.2">
      <c r="A129" t="s">
        <v>102</v>
      </c>
      <c r="B129" t="s">
        <v>4</v>
      </c>
      <c r="C129" t="s">
        <v>102</v>
      </c>
      <c r="D129" t="s">
        <v>4</v>
      </c>
      <c r="E129" t="b">
        <f>IF(Table1[[#This Row],[Control Bundle]]=Table1[[#This Row],[Refactored Bundle]],TRUE,FALSE)</f>
        <v>1</v>
      </c>
      <c r="F129" t="b">
        <f>IF(Table1[[#This Row],[Control State]]=Table1[[#This Row],[Refactored State]],TRUE,FALSE)</f>
        <v>1</v>
      </c>
    </row>
    <row r="130" spans="1:6" x14ac:dyDescent="0.2">
      <c r="A130" t="s">
        <v>93</v>
      </c>
      <c r="B130" t="s">
        <v>2</v>
      </c>
      <c r="C130" t="s">
        <v>93</v>
      </c>
      <c r="D130" t="s">
        <v>2</v>
      </c>
      <c r="E130" t="b">
        <f>IF(Table1[[#This Row],[Control Bundle]]=Table1[[#This Row],[Refactored Bundle]],TRUE,FALSE)</f>
        <v>1</v>
      </c>
      <c r="F130" t="b">
        <f>IF(Table1[[#This Row],[Control State]]=Table1[[#This Row],[Refactored State]],TRUE,FALSE)</f>
        <v>1</v>
      </c>
    </row>
    <row r="131" spans="1:6" x14ac:dyDescent="0.2">
      <c r="A131" t="s">
        <v>194</v>
      </c>
      <c r="B131" t="s">
        <v>4</v>
      </c>
      <c r="C131" t="s">
        <v>194</v>
      </c>
      <c r="D131" t="s">
        <v>4</v>
      </c>
      <c r="E131" t="b">
        <f>IF(Table1[[#This Row],[Control Bundle]]=Table1[[#This Row],[Refactored Bundle]],TRUE,FALSE)</f>
        <v>1</v>
      </c>
      <c r="F131" t="b">
        <f>IF(Table1[[#This Row],[Control State]]=Table1[[#This Row],[Refactored State]],TRUE,FALSE)</f>
        <v>1</v>
      </c>
    </row>
    <row r="132" spans="1:6" x14ac:dyDescent="0.2">
      <c r="A132" t="s">
        <v>152</v>
      </c>
      <c r="B132" t="s">
        <v>2</v>
      </c>
      <c r="C132" t="s">
        <v>152</v>
      </c>
      <c r="D132" t="s">
        <v>2</v>
      </c>
      <c r="E132" t="b">
        <f>IF(Table1[[#This Row],[Control Bundle]]=Table1[[#This Row],[Refactored Bundle]],TRUE,FALSE)</f>
        <v>1</v>
      </c>
      <c r="F132" t="b">
        <f>IF(Table1[[#This Row],[Control State]]=Table1[[#This Row],[Refactored State]],TRUE,FALSE)</f>
        <v>1</v>
      </c>
    </row>
    <row r="133" spans="1:6" x14ac:dyDescent="0.2">
      <c r="A133" t="s">
        <v>10</v>
      </c>
      <c r="B133" t="s">
        <v>2</v>
      </c>
      <c r="C133" t="s">
        <v>10</v>
      </c>
      <c r="D133" t="s">
        <v>2</v>
      </c>
      <c r="E133" t="b">
        <f>IF(Table1[[#This Row],[Control Bundle]]=Table1[[#This Row],[Refactored Bundle]],TRUE,FALSE)</f>
        <v>1</v>
      </c>
      <c r="F133" t="b">
        <f>IF(Table1[[#This Row],[Control State]]=Table1[[#This Row],[Refactored State]],TRUE,FALSE)</f>
        <v>1</v>
      </c>
    </row>
    <row r="134" spans="1:6" x14ac:dyDescent="0.2">
      <c r="A134" t="s">
        <v>36</v>
      </c>
      <c r="B134" t="s">
        <v>2</v>
      </c>
      <c r="C134" t="s">
        <v>36</v>
      </c>
      <c r="D134" t="s">
        <v>2</v>
      </c>
      <c r="E134" t="b">
        <f>IF(Table1[[#This Row],[Control Bundle]]=Table1[[#This Row],[Refactored Bundle]],TRUE,FALSE)</f>
        <v>1</v>
      </c>
      <c r="F134" t="b">
        <f>IF(Table1[[#This Row],[Control State]]=Table1[[#This Row],[Refactored State]],TRUE,FALSE)</f>
        <v>1</v>
      </c>
    </row>
    <row r="135" spans="1:6" x14ac:dyDescent="0.2">
      <c r="A135" t="s">
        <v>246</v>
      </c>
      <c r="B135" t="s">
        <v>4</v>
      </c>
      <c r="C135" t="s">
        <v>246</v>
      </c>
      <c r="D135" t="s">
        <v>4</v>
      </c>
      <c r="E135" t="b">
        <f>IF(Table1[[#This Row],[Control Bundle]]=Table1[[#This Row],[Refactored Bundle]],TRUE,FALSE)</f>
        <v>1</v>
      </c>
      <c r="F135" t="b">
        <f>IF(Table1[[#This Row],[Control State]]=Table1[[#This Row],[Refactored State]],TRUE,FALSE)</f>
        <v>1</v>
      </c>
    </row>
    <row r="136" spans="1:6" x14ac:dyDescent="0.2">
      <c r="A136" t="s">
        <v>370</v>
      </c>
      <c r="B136" t="s">
        <v>4</v>
      </c>
      <c r="C136" t="s">
        <v>370</v>
      </c>
      <c r="D136" t="s">
        <v>4</v>
      </c>
      <c r="E136" t="b">
        <f>IF(Table1[[#This Row],[Control Bundle]]=Table1[[#This Row],[Refactored Bundle]],TRUE,FALSE)</f>
        <v>1</v>
      </c>
      <c r="F136" t="b">
        <f>IF(Table1[[#This Row],[Control State]]=Table1[[#This Row],[Refactored State]],TRUE,FALSE)</f>
        <v>1</v>
      </c>
    </row>
    <row r="137" spans="1:6" x14ac:dyDescent="0.2">
      <c r="A137" t="s">
        <v>268</v>
      </c>
      <c r="B137" t="s">
        <v>2</v>
      </c>
      <c r="C137" t="s">
        <v>268</v>
      </c>
      <c r="D137" t="s">
        <v>2</v>
      </c>
      <c r="E137" t="b">
        <f>IF(Table1[[#This Row],[Control Bundle]]=Table1[[#This Row],[Refactored Bundle]],TRUE,FALSE)</f>
        <v>1</v>
      </c>
      <c r="F137" t="b">
        <f>IF(Table1[[#This Row],[Control State]]=Table1[[#This Row],[Refactored State]],TRUE,FALSE)</f>
        <v>1</v>
      </c>
    </row>
    <row r="138" spans="1:6" x14ac:dyDescent="0.2">
      <c r="A138" t="s">
        <v>143</v>
      </c>
      <c r="B138" t="s">
        <v>2</v>
      </c>
      <c r="C138" t="s">
        <v>143</v>
      </c>
      <c r="D138" t="s">
        <v>2</v>
      </c>
      <c r="E138" t="b">
        <f>IF(Table1[[#This Row],[Control Bundle]]=Table1[[#This Row],[Refactored Bundle]],TRUE,FALSE)</f>
        <v>1</v>
      </c>
      <c r="F138" t="b">
        <f>IF(Table1[[#This Row],[Control State]]=Table1[[#This Row],[Refactored State]],TRUE,FALSE)</f>
        <v>1</v>
      </c>
    </row>
    <row r="139" spans="1:6" x14ac:dyDescent="0.2">
      <c r="A139" t="s">
        <v>251</v>
      </c>
      <c r="B139" t="s">
        <v>6</v>
      </c>
      <c r="C139" t="s">
        <v>251</v>
      </c>
      <c r="D139" t="s">
        <v>6</v>
      </c>
      <c r="E139" t="b">
        <f>IF(Table1[[#This Row],[Control Bundle]]=Table1[[#This Row],[Refactored Bundle]],TRUE,FALSE)</f>
        <v>1</v>
      </c>
      <c r="F139" t="b">
        <f>IF(Table1[[#This Row],[Control State]]=Table1[[#This Row],[Refactored State]],TRUE,FALSE)</f>
        <v>1</v>
      </c>
    </row>
    <row r="140" spans="1:6" x14ac:dyDescent="0.2">
      <c r="A140" t="s">
        <v>241</v>
      </c>
      <c r="B140" t="s">
        <v>6</v>
      </c>
      <c r="C140" t="s">
        <v>241</v>
      </c>
      <c r="D140" t="s">
        <v>6</v>
      </c>
      <c r="E140" t="b">
        <f>IF(Table1[[#This Row],[Control Bundle]]=Table1[[#This Row],[Refactored Bundle]],TRUE,FALSE)</f>
        <v>1</v>
      </c>
      <c r="F140" t="b">
        <f>IF(Table1[[#This Row],[Control State]]=Table1[[#This Row],[Refactored State]],TRUE,FALSE)</f>
        <v>1</v>
      </c>
    </row>
    <row r="141" spans="1:6" x14ac:dyDescent="0.2">
      <c r="A141" t="s">
        <v>289</v>
      </c>
      <c r="B141" t="s">
        <v>6</v>
      </c>
      <c r="C141" t="s">
        <v>289</v>
      </c>
      <c r="D141" t="s">
        <v>6</v>
      </c>
      <c r="E141" t="b">
        <f>IF(Table1[[#This Row],[Control Bundle]]=Table1[[#This Row],[Refactored Bundle]],TRUE,FALSE)</f>
        <v>1</v>
      </c>
      <c r="F141" t="b">
        <f>IF(Table1[[#This Row],[Control State]]=Table1[[#This Row],[Refactored State]],TRUE,FALSE)</f>
        <v>1</v>
      </c>
    </row>
    <row r="142" spans="1:6" x14ac:dyDescent="0.2">
      <c r="A142" t="s">
        <v>283</v>
      </c>
      <c r="B142" t="s">
        <v>6</v>
      </c>
      <c r="C142" t="s">
        <v>283</v>
      </c>
      <c r="D142" t="s">
        <v>6</v>
      </c>
      <c r="E142" t="b">
        <f>IF(Table1[[#This Row],[Control Bundle]]=Table1[[#This Row],[Refactored Bundle]],TRUE,FALSE)</f>
        <v>1</v>
      </c>
      <c r="F142" t="b">
        <f>IF(Table1[[#This Row],[Control State]]=Table1[[#This Row],[Refactored State]],TRUE,FALSE)</f>
        <v>1</v>
      </c>
    </row>
    <row r="143" spans="1:6" x14ac:dyDescent="0.2">
      <c r="A143" t="s">
        <v>139</v>
      </c>
      <c r="B143" t="s">
        <v>6</v>
      </c>
      <c r="C143" t="s">
        <v>139</v>
      </c>
      <c r="D143" t="s">
        <v>6</v>
      </c>
      <c r="E143" t="b">
        <f>IF(Table1[[#This Row],[Control Bundle]]=Table1[[#This Row],[Refactored Bundle]],TRUE,FALSE)</f>
        <v>1</v>
      </c>
      <c r="F143" t="b">
        <f>IF(Table1[[#This Row],[Control State]]=Table1[[#This Row],[Refactored State]],TRUE,FALSE)</f>
        <v>1</v>
      </c>
    </row>
    <row r="144" spans="1:6" x14ac:dyDescent="0.2">
      <c r="A144" t="s">
        <v>332</v>
      </c>
      <c r="B144" t="s">
        <v>6</v>
      </c>
      <c r="C144" t="s">
        <v>332</v>
      </c>
      <c r="D144" t="s">
        <v>6</v>
      </c>
      <c r="E144" t="b">
        <f>IF(Table1[[#This Row],[Control Bundle]]=Table1[[#This Row],[Refactored Bundle]],TRUE,FALSE)</f>
        <v>1</v>
      </c>
      <c r="F144" t="b">
        <f>IF(Table1[[#This Row],[Control State]]=Table1[[#This Row],[Refactored State]],TRUE,FALSE)</f>
        <v>1</v>
      </c>
    </row>
    <row r="145" spans="1:6" x14ac:dyDescent="0.2">
      <c r="A145" t="s">
        <v>242</v>
      </c>
      <c r="B145" t="s">
        <v>6</v>
      </c>
      <c r="C145" t="s">
        <v>242</v>
      </c>
      <c r="D145" t="s">
        <v>6</v>
      </c>
      <c r="E145" t="b">
        <f>IF(Table1[[#This Row],[Control Bundle]]=Table1[[#This Row],[Refactored Bundle]],TRUE,FALSE)</f>
        <v>1</v>
      </c>
      <c r="F145" t="b">
        <f>IF(Table1[[#This Row],[Control State]]=Table1[[#This Row],[Refactored State]],TRUE,FALSE)</f>
        <v>1</v>
      </c>
    </row>
    <row r="146" spans="1:6" x14ac:dyDescent="0.2">
      <c r="A146" t="s">
        <v>232</v>
      </c>
      <c r="B146" t="s">
        <v>6</v>
      </c>
      <c r="C146" t="s">
        <v>232</v>
      </c>
      <c r="D146" t="s">
        <v>6</v>
      </c>
      <c r="E146" t="b">
        <f>IF(Table1[[#This Row],[Control Bundle]]=Table1[[#This Row],[Refactored Bundle]],TRUE,FALSE)</f>
        <v>1</v>
      </c>
      <c r="F146" t="b">
        <f>IF(Table1[[#This Row],[Control State]]=Table1[[#This Row],[Refactored State]],TRUE,FALSE)</f>
        <v>1</v>
      </c>
    </row>
    <row r="147" spans="1:6" x14ac:dyDescent="0.2">
      <c r="A147" t="s">
        <v>150</v>
      </c>
      <c r="B147" t="s">
        <v>6</v>
      </c>
      <c r="C147" t="s">
        <v>150</v>
      </c>
      <c r="D147" t="s">
        <v>6</v>
      </c>
      <c r="E147" t="b">
        <f>IF(Table1[[#This Row],[Control Bundle]]=Table1[[#This Row],[Refactored Bundle]],TRUE,FALSE)</f>
        <v>1</v>
      </c>
      <c r="F147" t="b">
        <f>IF(Table1[[#This Row],[Control State]]=Table1[[#This Row],[Refactored State]],TRUE,FALSE)</f>
        <v>1</v>
      </c>
    </row>
    <row r="148" spans="1:6" x14ac:dyDescent="0.2">
      <c r="A148" t="s">
        <v>35</v>
      </c>
      <c r="B148" t="s">
        <v>6</v>
      </c>
      <c r="C148" t="s">
        <v>35</v>
      </c>
      <c r="D148" t="s">
        <v>6</v>
      </c>
      <c r="E148" t="b">
        <f>IF(Table1[[#This Row],[Control Bundle]]=Table1[[#This Row],[Refactored Bundle]],TRUE,FALSE)</f>
        <v>1</v>
      </c>
      <c r="F148" t="b">
        <f>IF(Table1[[#This Row],[Control State]]=Table1[[#This Row],[Refactored State]],TRUE,FALSE)</f>
        <v>1</v>
      </c>
    </row>
    <row r="149" spans="1:6" x14ac:dyDescent="0.2">
      <c r="A149" t="s">
        <v>159</v>
      </c>
      <c r="B149" t="s">
        <v>6</v>
      </c>
      <c r="C149" t="s">
        <v>159</v>
      </c>
      <c r="D149" t="s">
        <v>6</v>
      </c>
      <c r="E149" t="b">
        <f>IF(Table1[[#This Row],[Control Bundle]]=Table1[[#This Row],[Refactored Bundle]],TRUE,FALSE)</f>
        <v>1</v>
      </c>
      <c r="F149" t="b">
        <f>IF(Table1[[#This Row],[Control State]]=Table1[[#This Row],[Refactored State]],TRUE,FALSE)</f>
        <v>1</v>
      </c>
    </row>
    <row r="150" spans="1:6" x14ac:dyDescent="0.2">
      <c r="A150" t="s">
        <v>95</v>
      </c>
      <c r="B150" t="s">
        <v>6</v>
      </c>
      <c r="C150" t="s">
        <v>95</v>
      </c>
      <c r="D150" t="s">
        <v>6</v>
      </c>
      <c r="E150" t="b">
        <f>IF(Table1[[#This Row],[Control Bundle]]=Table1[[#This Row],[Refactored Bundle]],TRUE,FALSE)</f>
        <v>1</v>
      </c>
      <c r="F150" t="b">
        <f>IF(Table1[[#This Row],[Control State]]=Table1[[#This Row],[Refactored State]],TRUE,FALSE)</f>
        <v>1</v>
      </c>
    </row>
    <row r="151" spans="1:6" x14ac:dyDescent="0.2">
      <c r="A151" t="s">
        <v>233</v>
      </c>
      <c r="B151" t="s">
        <v>6</v>
      </c>
      <c r="C151" t="s">
        <v>233</v>
      </c>
      <c r="D151" t="s">
        <v>6</v>
      </c>
      <c r="E151" t="b">
        <f>IF(Table1[[#This Row],[Control Bundle]]=Table1[[#This Row],[Refactored Bundle]],TRUE,FALSE)</f>
        <v>1</v>
      </c>
      <c r="F151" t="b">
        <f>IF(Table1[[#This Row],[Control State]]=Table1[[#This Row],[Refactored State]],TRUE,FALSE)</f>
        <v>1</v>
      </c>
    </row>
    <row r="152" spans="1:6" x14ac:dyDescent="0.2">
      <c r="A152" t="s">
        <v>196</v>
      </c>
      <c r="B152" t="s">
        <v>6</v>
      </c>
      <c r="C152" t="s">
        <v>196</v>
      </c>
      <c r="D152" t="s">
        <v>6</v>
      </c>
      <c r="E152" t="b">
        <f>IF(Table1[[#This Row],[Control Bundle]]=Table1[[#This Row],[Refactored Bundle]],TRUE,FALSE)</f>
        <v>1</v>
      </c>
      <c r="F152" t="b">
        <f>IF(Table1[[#This Row],[Control State]]=Table1[[#This Row],[Refactored State]],TRUE,FALSE)</f>
        <v>1</v>
      </c>
    </row>
    <row r="153" spans="1:6" x14ac:dyDescent="0.2">
      <c r="A153" t="s">
        <v>270</v>
      </c>
      <c r="B153" t="s">
        <v>2</v>
      </c>
      <c r="C153" t="s">
        <v>270</v>
      </c>
      <c r="D153" t="s">
        <v>2</v>
      </c>
      <c r="E153" t="b">
        <f>IF(Table1[[#This Row],[Control Bundle]]=Table1[[#This Row],[Refactored Bundle]],TRUE,FALSE)</f>
        <v>1</v>
      </c>
      <c r="F153" t="b">
        <f>IF(Table1[[#This Row],[Control State]]=Table1[[#This Row],[Refactored State]],TRUE,FALSE)</f>
        <v>1</v>
      </c>
    </row>
    <row r="154" spans="1:6" x14ac:dyDescent="0.2">
      <c r="A154" t="s">
        <v>37</v>
      </c>
      <c r="B154" t="s">
        <v>4</v>
      </c>
      <c r="C154" t="s">
        <v>37</v>
      </c>
      <c r="D154" t="s">
        <v>4</v>
      </c>
      <c r="E154" t="b">
        <f>IF(Table1[[#This Row],[Control Bundle]]=Table1[[#This Row],[Refactored Bundle]],TRUE,FALSE)</f>
        <v>1</v>
      </c>
      <c r="F154" t="b">
        <f>IF(Table1[[#This Row],[Control State]]=Table1[[#This Row],[Refactored State]],TRUE,FALSE)</f>
        <v>1</v>
      </c>
    </row>
    <row r="155" spans="1:6" x14ac:dyDescent="0.2">
      <c r="A155" t="s">
        <v>122</v>
      </c>
      <c r="B155" t="s">
        <v>4</v>
      </c>
      <c r="C155" t="s">
        <v>122</v>
      </c>
      <c r="D155" t="s">
        <v>4</v>
      </c>
      <c r="E155" t="b">
        <f>IF(Table1[[#This Row],[Control Bundle]]=Table1[[#This Row],[Refactored Bundle]],TRUE,FALSE)</f>
        <v>1</v>
      </c>
      <c r="F155" t="b">
        <f>IF(Table1[[#This Row],[Control State]]=Table1[[#This Row],[Refactored State]],TRUE,FALSE)</f>
        <v>1</v>
      </c>
    </row>
    <row r="156" spans="1:6" x14ac:dyDescent="0.2">
      <c r="A156" t="s">
        <v>344</v>
      </c>
      <c r="B156" t="s">
        <v>4</v>
      </c>
      <c r="C156" t="s">
        <v>344</v>
      </c>
      <c r="D156" t="s">
        <v>4</v>
      </c>
      <c r="E156" t="b">
        <f>IF(Table1[[#This Row],[Control Bundle]]=Table1[[#This Row],[Refactored Bundle]],TRUE,FALSE)</f>
        <v>1</v>
      </c>
      <c r="F156" t="b">
        <f>IF(Table1[[#This Row],[Control State]]=Table1[[#This Row],[Refactored State]],TRUE,FALSE)</f>
        <v>1</v>
      </c>
    </row>
    <row r="157" spans="1:6" x14ac:dyDescent="0.2">
      <c r="A157" t="s">
        <v>368</v>
      </c>
      <c r="B157" t="s">
        <v>4</v>
      </c>
      <c r="C157" t="s">
        <v>368</v>
      </c>
      <c r="D157" t="s">
        <v>4</v>
      </c>
      <c r="E157" t="b">
        <f>IF(Table1[[#This Row],[Control Bundle]]=Table1[[#This Row],[Refactored Bundle]],TRUE,FALSE)</f>
        <v>1</v>
      </c>
      <c r="F157" t="b">
        <f>IF(Table1[[#This Row],[Control State]]=Table1[[#This Row],[Refactored State]],TRUE,FALSE)</f>
        <v>1</v>
      </c>
    </row>
    <row r="158" spans="1:6" x14ac:dyDescent="0.2">
      <c r="A158" t="s">
        <v>86</v>
      </c>
      <c r="B158" t="s">
        <v>4</v>
      </c>
      <c r="C158" t="s">
        <v>86</v>
      </c>
      <c r="D158" t="s">
        <v>4</v>
      </c>
      <c r="E158" t="b">
        <f>IF(Table1[[#This Row],[Control Bundle]]=Table1[[#This Row],[Refactored Bundle]],TRUE,FALSE)</f>
        <v>1</v>
      </c>
      <c r="F158" t="b">
        <f>IF(Table1[[#This Row],[Control State]]=Table1[[#This Row],[Refactored State]],TRUE,FALSE)</f>
        <v>1</v>
      </c>
    </row>
    <row r="159" spans="1:6" x14ac:dyDescent="0.2">
      <c r="A159" t="s">
        <v>345</v>
      </c>
      <c r="B159" t="s">
        <v>4</v>
      </c>
      <c r="C159" t="s">
        <v>345</v>
      </c>
      <c r="D159" t="s">
        <v>4</v>
      </c>
      <c r="E159" t="b">
        <f>IF(Table1[[#This Row],[Control Bundle]]=Table1[[#This Row],[Refactored Bundle]],TRUE,FALSE)</f>
        <v>1</v>
      </c>
      <c r="F159" t="b">
        <f>IF(Table1[[#This Row],[Control State]]=Table1[[#This Row],[Refactored State]],TRUE,FALSE)</f>
        <v>1</v>
      </c>
    </row>
    <row r="160" spans="1:6" x14ac:dyDescent="0.2">
      <c r="A160" t="s">
        <v>348</v>
      </c>
      <c r="B160" t="s">
        <v>2</v>
      </c>
      <c r="C160" t="s">
        <v>348</v>
      </c>
      <c r="D160" t="s">
        <v>2</v>
      </c>
      <c r="E160" t="b">
        <f>IF(Table1[[#This Row],[Control Bundle]]=Table1[[#This Row],[Refactored Bundle]],TRUE,FALSE)</f>
        <v>1</v>
      </c>
      <c r="F160" t="b">
        <f>IF(Table1[[#This Row],[Control State]]=Table1[[#This Row],[Refactored State]],TRUE,FALSE)</f>
        <v>1</v>
      </c>
    </row>
    <row r="161" spans="1:6" x14ac:dyDescent="0.2">
      <c r="A161" t="s">
        <v>92</v>
      </c>
      <c r="B161" t="s">
        <v>4</v>
      </c>
      <c r="C161" t="s">
        <v>92</v>
      </c>
      <c r="D161" t="s">
        <v>4</v>
      </c>
      <c r="E161" t="b">
        <f>IF(Table1[[#This Row],[Control Bundle]]=Table1[[#This Row],[Refactored Bundle]],TRUE,FALSE)</f>
        <v>1</v>
      </c>
      <c r="F161" t="b">
        <f>IF(Table1[[#This Row],[Control State]]=Table1[[#This Row],[Refactored State]],TRUE,FALSE)</f>
        <v>1</v>
      </c>
    </row>
    <row r="162" spans="1:6" x14ac:dyDescent="0.2">
      <c r="A162" t="s">
        <v>339</v>
      </c>
      <c r="B162" t="s">
        <v>4</v>
      </c>
      <c r="C162" t="s">
        <v>339</v>
      </c>
      <c r="D162" t="s">
        <v>4</v>
      </c>
      <c r="E162" t="b">
        <f>IF(Table1[[#This Row],[Control Bundle]]=Table1[[#This Row],[Refactored Bundle]],TRUE,FALSE)</f>
        <v>1</v>
      </c>
      <c r="F162" t="b">
        <f>IF(Table1[[#This Row],[Control State]]=Table1[[#This Row],[Refactored State]],TRUE,FALSE)</f>
        <v>1</v>
      </c>
    </row>
    <row r="163" spans="1:6" x14ac:dyDescent="0.2">
      <c r="A163" t="s">
        <v>34</v>
      </c>
      <c r="B163" t="s">
        <v>4</v>
      </c>
      <c r="C163" t="s">
        <v>34</v>
      </c>
      <c r="D163" t="s">
        <v>4</v>
      </c>
      <c r="E163" t="b">
        <f>IF(Table1[[#This Row],[Control Bundle]]=Table1[[#This Row],[Refactored Bundle]],TRUE,FALSE)</f>
        <v>1</v>
      </c>
      <c r="F163" t="b">
        <f>IF(Table1[[#This Row],[Control State]]=Table1[[#This Row],[Refactored State]],TRUE,FALSE)</f>
        <v>1</v>
      </c>
    </row>
    <row r="164" spans="1:6" x14ac:dyDescent="0.2">
      <c r="A164" t="s">
        <v>63</v>
      </c>
      <c r="B164" t="s">
        <v>4</v>
      </c>
      <c r="C164" t="s">
        <v>63</v>
      </c>
      <c r="D164" t="s">
        <v>4</v>
      </c>
      <c r="E164" t="b">
        <f>IF(Table1[[#This Row],[Control Bundle]]=Table1[[#This Row],[Refactored Bundle]],TRUE,FALSE)</f>
        <v>1</v>
      </c>
      <c r="F164" t="b">
        <f>IF(Table1[[#This Row],[Control State]]=Table1[[#This Row],[Refactored State]],TRUE,FALSE)</f>
        <v>1</v>
      </c>
    </row>
    <row r="165" spans="1:6" x14ac:dyDescent="0.2">
      <c r="A165" t="s">
        <v>145</v>
      </c>
      <c r="B165" t="s">
        <v>4</v>
      </c>
      <c r="C165" t="s">
        <v>145</v>
      </c>
      <c r="D165" t="s">
        <v>4</v>
      </c>
      <c r="E165" t="b">
        <f>IF(Table1[[#This Row],[Control Bundle]]=Table1[[#This Row],[Refactored Bundle]],TRUE,FALSE)</f>
        <v>1</v>
      </c>
      <c r="F165" t="b">
        <f>IF(Table1[[#This Row],[Control State]]=Table1[[#This Row],[Refactored State]],TRUE,FALSE)</f>
        <v>1</v>
      </c>
    </row>
    <row r="166" spans="1:6" x14ac:dyDescent="0.2">
      <c r="A166" t="s">
        <v>354</v>
      </c>
      <c r="B166" t="s">
        <v>2</v>
      </c>
      <c r="C166" t="s">
        <v>354</v>
      </c>
      <c r="D166" t="s">
        <v>2</v>
      </c>
      <c r="E166" t="b">
        <f>IF(Table1[[#This Row],[Control Bundle]]=Table1[[#This Row],[Refactored Bundle]],TRUE,FALSE)</f>
        <v>1</v>
      </c>
      <c r="F166" t="b">
        <f>IF(Table1[[#This Row],[Control State]]=Table1[[#This Row],[Refactored State]],TRUE,FALSE)</f>
        <v>1</v>
      </c>
    </row>
    <row r="167" spans="1:6" x14ac:dyDescent="0.2">
      <c r="A167" t="s">
        <v>47</v>
      </c>
      <c r="B167" t="s">
        <v>4</v>
      </c>
      <c r="C167" t="s">
        <v>47</v>
      </c>
      <c r="D167" t="s">
        <v>4</v>
      </c>
      <c r="E167" t="b">
        <f>IF(Table1[[#This Row],[Control Bundle]]=Table1[[#This Row],[Refactored Bundle]],TRUE,FALSE)</f>
        <v>1</v>
      </c>
      <c r="F167" t="b">
        <f>IF(Table1[[#This Row],[Control State]]=Table1[[#This Row],[Refactored State]],TRUE,FALSE)</f>
        <v>1</v>
      </c>
    </row>
    <row r="168" spans="1:6" x14ac:dyDescent="0.2">
      <c r="A168" t="s">
        <v>24</v>
      </c>
      <c r="B168" t="s">
        <v>4</v>
      </c>
      <c r="C168" t="s">
        <v>24</v>
      </c>
      <c r="D168" t="s">
        <v>4</v>
      </c>
      <c r="E168" t="b">
        <f>IF(Table1[[#This Row],[Control Bundle]]=Table1[[#This Row],[Refactored Bundle]],TRUE,FALSE)</f>
        <v>1</v>
      </c>
      <c r="F168" t="b">
        <f>IF(Table1[[#This Row],[Control State]]=Table1[[#This Row],[Refactored State]],TRUE,FALSE)</f>
        <v>1</v>
      </c>
    </row>
    <row r="169" spans="1:6" x14ac:dyDescent="0.2">
      <c r="A169" t="s">
        <v>264</v>
      </c>
      <c r="B169" t="s">
        <v>4</v>
      </c>
      <c r="C169" t="s">
        <v>264</v>
      </c>
      <c r="D169" t="s">
        <v>4</v>
      </c>
      <c r="E169" t="b">
        <f>IF(Table1[[#This Row],[Control Bundle]]=Table1[[#This Row],[Refactored Bundle]],TRUE,FALSE)</f>
        <v>1</v>
      </c>
      <c r="F169" t="b">
        <f>IF(Table1[[#This Row],[Control State]]=Table1[[#This Row],[Refactored State]],TRUE,FALSE)</f>
        <v>1</v>
      </c>
    </row>
    <row r="170" spans="1:6" x14ac:dyDescent="0.2">
      <c r="A170" t="s">
        <v>349</v>
      </c>
      <c r="B170" t="s">
        <v>4</v>
      </c>
      <c r="C170" t="s">
        <v>349</v>
      </c>
      <c r="D170" t="s">
        <v>4</v>
      </c>
      <c r="E170" t="b">
        <f>IF(Table1[[#This Row],[Control Bundle]]=Table1[[#This Row],[Refactored Bundle]],TRUE,FALSE)</f>
        <v>1</v>
      </c>
      <c r="F170" t="b">
        <f>IF(Table1[[#This Row],[Control State]]=Table1[[#This Row],[Refactored State]],TRUE,FALSE)</f>
        <v>1</v>
      </c>
    </row>
    <row r="171" spans="1:6" x14ac:dyDescent="0.2">
      <c r="A171" t="s">
        <v>137</v>
      </c>
      <c r="B171" t="s">
        <v>4</v>
      </c>
      <c r="C171" t="s">
        <v>137</v>
      </c>
      <c r="D171" t="s">
        <v>4</v>
      </c>
      <c r="E171" t="b">
        <f>IF(Table1[[#This Row],[Control Bundle]]=Table1[[#This Row],[Refactored Bundle]],TRUE,FALSE)</f>
        <v>1</v>
      </c>
      <c r="F171" t="b">
        <f>IF(Table1[[#This Row],[Control State]]=Table1[[#This Row],[Refactored State]],TRUE,FALSE)</f>
        <v>1</v>
      </c>
    </row>
    <row r="172" spans="1:6" x14ac:dyDescent="0.2">
      <c r="A172" t="s">
        <v>18</v>
      </c>
      <c r="B172" t="s">
        <v>2</v>
      </c>
      <c r="C172" t="s">
        <v>18</v>
      </c>
      <c r="D172" t="s">
        <v>2</v>
      </c>
      <c r="E172" t="b">
        <f>IF(Table1[[#This Row],[Control Bundle]]=Table1[[#This Row],[Refactored Bundle]],TRUE,FALSE)</f>
        <v>1</v>
      </c>
      <c r="F172" t="b">
        <f>IF(Table1[[#This Row],[Control State]]=Table1[[#This Row],[Refactored State]],TRUE,FALSE)</f>
        <v>1</v>
      </c>
    </row>
    <row r="173" spans="1:6" x14ac:dyDescent="0.2">
      <c r="A173" t="s">
        <v>85</v>
      </c>
      <c r="B173" t="s">
        <v>4</v>
      </c>
      <c r="C173" t="s">
        <v>85</v>
      </c>
      <c r="D173" t="s">
        <v>4</v>
      </c>
      <c r="E173" t="b">
        <f>IF(Table1[[#This Row],[Control Bundle]]=Table1[[#This Row],[Refactored Bundle]],TRUE,FALSE)</f>
        <v>1</v>
      </c>
      <c r="F173" t="b">
        <f>IF(Table1[[#This Row],[Control State]]=Table1[[#This Row],[Refactored State]],TRUE,FALSE)</f>
        <v>1</v>
      </c>
    </row>
    <row r="174" spans="1:6" x14ac:dyDescent="0.2">
      <c r="A174" t="s">
        <v>314</v>
      </c>
      <c r="B174" t="s">
        <v>4</v>
      </c>
      <c r="C174" t="s">
        <v>314</v>
      </c>
      <c r="D174" t="s">
        <v>4</v>
      </c>
      <c r="E174" t="b">
        <f>IF(Table1[[#This Row],[Control Bundle]]=Table1[[#This Row],[Refactored Bundle]],TRUE,FALSE)</f>
        <v>1</v>
      </c>
      <c r="F174" t="b">
        <f>IF(Table1[[#This Row],[Control State]]=Table1[[#This Row],[Refactored State]],TRUE,FALSE)</f>
        <v>1</v>
      </c>
    </row>
    <row r="175" spans="1:6" x14ac:dyDescent="0.2">
      <c r="A175" t="s">
        <v>74</v>
      </c>
      <c r="B175" t="s">
        <v>4</v>
      </c>
      <c r="C175" t="s">
        <v>74</v>
      </c>
      <c r="D175" t="s">
        <v>4</v>
      </c>
      <c r="E175" t="b">
        <f>IF(Table1[[#This Row],[Control Bundle]]=Table1[[#This Row],[Refactored Bundle]],TRUE,FALSE)</f>
        <v>1</v>
      </c>
      <c r="F175" t="b">
        <f>IF(Table1[[#This Row],[Control State]]=Table1[[#This Row],[Refactored State]],TRUE,FALSE)</f>
        <v>1</v>
      </c>
    </row>
    <row r="176" spans="1:6" x14ac:dyDescent="0.2">
      <c r="A176" t="s">
        <v>176</v>
      </c>
      <c r="B176" t="s">
        <v>4</v>
      </c>
      <c r="C176" t="s">
        <v>176</v>
      </c>
      <c r="D176" t="s">
        <v>4</v>
      </c>
      <c r="E176" t="b">
        <f>IF(Table1[[#This Row],[Control Bundle]]=Table1[[#This Row],[Refactored Bundle]],TRUE,FALSE)</f>
        <v>1</v>
      </c>
      <c r="F176" t="b">
        <f>IF(Table1[[#This Row],[Control State]]=Table1[[#This Row],[Refactored State]],TRUE,FALSE)</f>
        <v>1</v>
      </c>
    </row>
    <row r="177" spans="1:6" x14ac:dyDescent="0.2">
      <c r="A177" t="s">
        <v>11</v>
      </c>
      <c r="B177" t="s">
        <v>4</v>
      </c>
      <c r="C177" t="s">
        <v>11</v>
      </c>
      <c r="D177" t="s">
        <v>4</v>
      </c>
      <c r="E177" t="b">
        <f>IF(Table1[[#This Row],[Control Bundle]]=Table1[[#This Row],[Refactored Bundle]],TRUE,FALSE)</f>
        <v>1</v>
      </c>
      <c r="F177" t="b">
        <f>IF(Table1[[#This Row],[Control State]]=Table1[[#This Row],[Refactored State]],TRUE,FALSE)</f>
        <v>1</v>
      </c>
    </row>
    <row r="178" spans="1:6" x14ac:dyDescent="0.2">
      <c r="A178" t="s">
        <v>288</v>
      </c>
      <c r="B178" t="s">
        <v>4</v>
      </c>
      <c r="C178" t="s">
        <v>288</v>
      </c>
      <c r="D178" t="s">
        <v>4</v>
      </c>
      <c r="E178" t="b">
        <f>IF(Table1[[#This Row],[Control Bundle]]=Table1[[#This Row],[Refactored Bundle]],TRUE,FALSE)</f>
        <v>1</v>
      </c>
      <c r="F178" t="b">
        <f>IF(Table1[[#This Row],[Control State]]=Table1[[#This Row],[Refactored State]],TRUE,FALSE)</f>
        <v>1</v>
      </c>
    </row>
    <row r="179" spans="1:6" x14ac:dyDescent="0.2">
      <c r="A179" t="s">
        <v>338</v>
      </c>
      <c r="B179" t="s">
        <v>4</v>
      </c>
      <c r="C179" t="s">
        <v>338</v>
      </c>
      <c r="D179" t="s">
        <v>4</v>
      </c>
      <c r="E179" t="b">
        <f>IF(Table1[[#This Row],[Control Bundle]]=Table1[[#This Row],[Refactored Bundle]],TRUE,FALSE)</f>
        <v>1</v>
      </c>
      <c r="F179" t="b">
        <f>IF(Table1[[#This Row],[Control State]]=Table1[[#This Row],[Refactored State]],TRUE,FALSE)</f>
        <v>1</v>
      </c>
    </row>
    <row r="180" spans="1:6" x14ac:dyDescent="0.2">
      <c r="A180" t="s">
        <v>313</v>
      </c>
      <c r="B180" t="s">
        <v>4</v>
      </c>
      <c r="C180" t="s">
        <v>313</v>
      </c>
      <c r="D180" t="s">
        <v>4</v>
      </c>
      <c r="E180" t="b">
        <f>IF(Table1[[#This Row],[Control Bundle]]=Table1[[#This Row],[Refactored Bundle]],TRUE,FALSE)</f>
        <v>1</v>
      </c>
      <c r="F180" t="b">
        <f>IF(Table1[[#This Row],[Control State]]=Table1[[#This Row],[Refactored State]],TRUE,FALSE)</f>
        <v>1</v>
      </c>
    </row>
    <row r="181" spans="1:6" x14ac:dyDescent="0.2">
      <c r="A181" t="s">
        <v>125</v>
      </c>
      <c r="B181" t="s">
        <v>2</v>
      </c>
      <c r="C181" t="s">
        <v>125</v>
      </c>
      <c r="D181" t="s">
        <v>2</v>
      </c>
      <c r="E181" t="b">
        <f>IF(Table1[[#This Row],[Control Bundle]]=Table1[[#This Row],[Refactored Bundle]],TRUE,FALSE)</f>
        <v>1</v>
      </c>
      <c r="F181" t="b">
        <f>IF(Table1[[#This Row],[Control State]]=Table1[[#This Row],[Refactored State]],TRUE,FALSE)</f>
        <v>1</v>
      </c>
    </row>
    <row r="182" spans="1:6" x14ac:dyDescent="0.2">
      <c r="A182" t="s">
        <v>218</v>
      </c>
      <c r="B182" t="s">
        <v>4</v>
      </c>
      <c r="C182" t="s">
        <v>218</v>
      </c>
      <c r="D182" t="s">
        <v>4</v>
      </c>
      <c r="E182" t="b">
        <f>IF(Table1[[#This Row],[Control Bundle]]=Table1[[#This Row],[Refactored Bundle]],TRUE,FALSE)</f>
        <v>1</v>
      </c>
      <c r="F182" t="b">
        <f>IF(Table1[[#This Row],[Control State]]=Table1[[#This Row],[Refactored State]],TRUE,FALSE)</f>
        <v>1</v>
      </c>
    </row>
    <row r="183" spans="1:6" x14ac:dyDescent="0.2">
      <c r="A183" t="s">
        <v>146</v>
      </c>
      <c r="B183" t="s">
        <v>4</v>
      </c>
      <c r="C183" t="s">
        <v>146</v>
      </c>
      <c r="D183" t="s">
        <v>4</v>
      </c>
      <c r="E183" t="b">
        <f>IF(Table1[[#This Row],[Control Bundle]]=Table1[[#This Row],[Refactored Bundle]],TRUE,FALSE)</f>
        <v>1</v>
      </c>
      <c r="F183" t="b">
        <f>IF(Table1[[#This Row],[Control State]]=Table1[[#This Row],[Refactored State]],TRUE,FALSE)</f>
        <v>1</v>
      </c>
    </row>
    <row r="184" spans="1:6" x14ac:dyDescent="0.2">
      <c r="A184" t="s">
        <v>245</v>
      </c>
      <c r="B184" t="s">
        <v>4</v>
      </c>
      <c r="C184" t="s">
        <v>245</v>
      </c>
      <c r="D184" t="s">
        <v>4</v>
      </c>
      <c r="E184" t="b">
        <f>IF(Table1[[#This Row],[Control Bundle]]=Table1[[#This Row],[Refactored Bundle]],TRUE,FALSE)</f>
        <v>1</v>
      </c>
      <c r="F184" t="b">
        <f>IF(Table1[[#This Row],[Control State]]=Table1[[#This Row],[Refactored State]],TRUE,FALSE)</f>
        <v>1</v>
      </c>
    </row>
    <row r="185" spans="1:6" x14ac:dyDescent="0.2">
      <c r="A185" t="s">
        <v>105</v>
      </c>
      <c r="B185" t="s">
        <v>4</v>
      </c>
      <c r="C185" t="s">
        <v>105</v>
      </c>
      <c r="D185" t="s">
        <v>4</v>
      </c>
      <c r="E185" t="b">
        <f>IF(Table1[[#This Row],[Control Bundle]]=Table1[[#This Row],[Refactored Bundle]],TRUE,FALSE)</f>
        <v>1</v>
      </c>
      <c r="F185" t="b">
        <f>IF(Table1[[#This Row],[Control State]]=Table1[[#This Row],[Refactored State]],TRUE,FALSE)</f>
        <v>1</v>
      </c>
    </row>
    <row r="186" spans="1:6" x14ac:dyDescent="0.2">
      <c r="A186" t="s">
        <v>239</v>
      </c>
      <c r="B186" t="s">
        <v>4</v>
      </c>
      <c r="C186" t="s">
        <v>239</v>
      </c>
      <c r="D186" t="s">
        <v>4</v>
      </c>
      <c r="E186" t="b">
        <f>IF(Table1[[#This Row],[Control Bundle]]=Table1[[#This Row],[Refactored Bundle]],TRUE,FALSE)</f>
        <v>1</v>
      </c>
      <c r="F186" t="b">
        <f>IF(Table1[[#This Row],[Control State]]=Table1[[#This Row],[Refactored State]],TRUE,FALSE)</f>
        <v>1</v>
      </c>
    </row>
    <row r="187" spans="1:6" x14ac:dyDescent="0.2">
      <c r="A187" t="s">
        <v>106</v>
      </c>
      <c r="B187" t="s">
        <v>4</v>
      </c>
      <c r="C187" t="s">
        <v>106</v>
      </c>
      <c r="D187" t="s">
        <v>4</v>
      </c>
      <c r="E187" t="b">
        <f>IF(Table1[[#This Row],[Control Bundle]]=Table1[[#This Row],[Refactored Bundle]],TRUE,FALSE)</f>
        <v>1</v>
      </c>
      <c r="F187" t="b">
        <f>IF(Table1[[#This Row],[Control State]]=Table1[[#This Row],[Refactored State]],TRUE,FALSE)</f>
        <v>1</v>
      </c>
    </row>
    <row r="188" spans="1:6" x14ac:dyDescent="0.2">
      <c r="A188" t="s">
        <v>101</v>
      </c>
      <c r="B188" t="s">
        <v>2</v>
      </c>
      <c r="C188" t="s">
        <v>101</v>
      </c>
      <c r="D188" t="s">
        <v>2</v>
      </c>
      <c r="E188" t="b">
        <f>IF(Table1[[#This Row],[Control Bundle]]=Table1[[#This Row],[Refactored Bundle]],TRUE,FALSE)</f>
        <v>1</v>
      </c>
      <c r="F188" t="b">
        <f>IF(Table1[[#This Row],[Control State]]=Table1[[#This Row],[Refactored State]],TRUE,FALSE)</f>
        <v>1</v>
      </c>
    </row>
    <row r="189" spans="1:6" x14ac:dyDescent="0.2">
      <c r="A189" t="s">
        <v>317</v>
      </c>
      <c r="B189" t="s">
        <v>4</v>
      </c>
      <c r="C189" t="s">
        <v>317</v>
      </c>
      <c r="D189" t="s">
        <v>4</v>
      </c>
      <c r="E189" t="b">
        <f>IF(Table1[[#This Row],[Control Bundle]]=Table1[[#This Row],[Refactored Bundle]],TRUE,FALSE)</f>
        <v>1</v>
      </c>
      <c r="F189" t="b">
        <f>IF(Table1[[#This Row],[Control State]]=Table1[[#This Row],[Refactored State]],TRUE,FALSE)</f>
        <v>1</v>
      </c>
    </row>
    <row r="190" spans="1:6" x14ac:dyDescent="0.2">
      <c r="A190" t="s">
        <v>80</v>
      </c>
      <c r="B190" t="s">
        <v>4</v>
      </c>
      <c r="C190" t="s">
        <v>80</v>
      </c>
      <c r="D190" t="s">
        <v>4</v>
      </c>
      <c r="E190" t="b">
        <f>IF(Table1[[#This Row],[Control Bundle]]=Table1[[#This Row],[Refactored Bundle]],TRUE,FALSE)</f>
        <v>1</v>
      </c>
      <c r="F190" t="b">
        <f>IF(Table1[[#This Row],[Control State]]=Table1[[#This Row],[Refactored State]],TRUE,FALSE)</f>
        <v>1</v>
      </c>
    </row>
    <row r="191" spans="1:6" x14ac:dyDescent="0.2">
      <c r="A191" t="s">
        <v>123</v>
      </c>
      <c r="B191" t="s">
        <v>2</v>
      </c>
      <c r="C191" t="s">
        <v>123</v>
      </c>
      <c r="D191" t="s">
        <v>2</v>
      </c>
      <c r="E191" t="b">
        <f>IF(Table1[[#This Row],[Control Bundle]]=Table1[[#This Row],[Refactored Bundle]],TRUE,FALSE)</f>
        <v>1</v>
      </c>
      <c r="F191" t="b">
        <f>IF(Table1[[#This Row],[Control State]]=Table1[[#This Row],[Refactored State]],TRUE,FALSE)</f>
        <v>1</v>
      </c>
    </row>
    <row r="192" spans="1:6" x14ac:dyDescent="0.2">
      <c r="A192" t="s">
        <v>301</v>
      </c>
      <c r="B192" t="s">
        <v>4</v>
      </c>
      <c r="C192" t="s">
        <v>301</v>
      </c>
      <c r="D192" t="s">
        <v>4</v>
      </c>
      <c r="E192" t="b">
        <f>IF(Table1[[#This Row],[Control Bundle]]=Table1[[#This Row],[Refactored Bundle]],TRUE,FALSE)</f>
        <v>1</v>
      </c>
      <c r="F192" t="b">
        <f>IF(Table1[[#This Row],[Control State]]=Table1[[#This Row],[Refactored State]],TRUE,FALSE)</f>
        <v>1</v>
      </c>
    </row>
    <row r="193" spans="1:6" x14ac:dyDescent="0.2">
      <c r="A193" t="s">
        <v>353</v>
      </c>
      <c r="B193" t="s">
        <v>6</v>
      </c>
      <c r="C193" t="s">
        <v>353</v>
      </c>
      <c r="D193" t="s">
        <v>6</v>
      </c>
      <c r="E193" t="b">
        <f>IF(Table1[[#This Row],[Control Bundle]]=Table1[[#This Row],[Refactored Bundle]],TRUE,FALSE)</f>
        <v>1</v>
      </c>
      <c r="F193" t="b">
        <f>IF(Table1[[#This Row],[Control State]]=Table1[[#This Row],[Refactored State]],TRUE,FALSE)</f>
        <v>1</v>
      </c>
    </row>
    <row r="194" spans="1:6" x14ac:dyDescent="0.2">
      <c r="A194" t="s">
        <v>335</v>
      </c>
      <c r="B194" t="s">
        <v>6</v>
      </c>
      <c r="C194" t="s">
        <v>335</v>
      </c>
      <c r="D194" t="s">
        <v>6</v>
      </c>
      <c r="E194" t="b">
        <f>IF(Table1[[#This Row],[Control Bundle]]=Table1[[#This Row],[Refactored Bundle]],TRUE,FALSE)</f>
        <v>1</v>
      </c>
      <c r="F194" t="b">
        <f>IF(Table1[[#This Row],[Control State]]=Table1[[#This Row],[Refactored State]],TRUE,FALSE)</f>
        <v>1</v>
      </c>
    </row>
    <row r="195" spans="1:6" x14ac:dyDescent="0.2">
      <c r="A195" t="s">
        <v>256</v>
      </c>
      <c r="B195" t="s">
        <v>2</v>
      </c>
      <c r="C195" t="s">
        <v>256</v>
      </c>
      <c r="D195" t="s">
        <v>2</v>
      </c>
      <c r="E195" t="b">
        <f>IF(Table1[[#This Row],[Control Bundle]]=Table1[[#This Row],[Refactored Bundle]],TRUE,FALSE)</f>
        <v>1</v>
      </c>
      <c r="F195" t="b">
        <f>IF(Table1[[#This Row],[Control State]]=Table1[[#This Row],[Refactored State]],TRUE,FALSE)</f>
        <v>1</v>
      </c>
    </row>
    <row r="196" spans="1:6" x14ac:dyDescent="0.2">
      <c r="A196" t="s">
        <v>343</v>
      </c>
      <c r="B196" t="s">
        <v>4</v>
      </c>
      <c r="C196" t="s">
        <v>343</v>
      </c>
      <c r="D196" t="s">
        <v>4</v>
      </c>
      <c r="E196" t="b">
        <f>IF(Table1[[#This Row],[Control Bundle]]=Table1[[#This Row],[Refactored Bundle]],TRUE,FALSE)</f>
        <v>1</v>
      </c>
      <c r="F196" t="b">
        <f>IF(Table1[[#This Row],[Control State]]=Table1[[#This Row],[Refactored State]],TRUE,FALSE)</f>
        <v>1</v>
      </c>
    </row>
    <row r="197" spans="1:6" x14ac:dyDescent="0.2">
      <c r="A197" t="s">
        <v>75</v>
      </c>
      <c r="B197" t="s">
        <v>4</v>
      </c>
      <c r="C197" t="s">
        <v>75</v>
      </c>
      <c r="D197" t="s">
        <v>4</v>
      </c>
      <c r="E197" t="b">
        <f>IF(Table1[[#This Row],[Control Bundle]]=Table1[[#This Row],[Refactored Bundle]],TRUE,FALSE)</f>
        <v>1</v>
      </c>
      <c r="F197" t="b">
        <f>IF(Table1[[#This Row],[Control State]]=Table1[[#This Row],[Refactored State]],TRUE,FALSE)</f>
        <v>1</v>
      </c>
    </row>
    <row r="198" spans="1:6" x14ac:dyDescent="0.2">
      <c r="A198" t="s">
        <v>265</v>
      </c>
      <c r="B198" t="s">
        <v>2</v>
      </c>
      <c r="C198" t="s">
        <v>265</v>
      </c>
      <c r="D198" t="s">
        <v>2</v>
      </c>
      <c r="E198" t="b">
        <f>IF(Table1[[#This Row],[Control Bundle]]=Table1[[#This Row],[Refactored Bundle]],TRUE,FALSE)</f>
        <v>1</v>
      </c>
      <c r="F198" t="b">
        <f>IF(Table1[[#This Row],[Control State]]=Table1[[#This Row],[Refactored State]],TRUE,FALSE)</f>
        <v>1</v>
      </c>
    </row>
    <row r="199" spans="1:6" x14ac:dyDescent="0.2">
      <c r="A199" t="s">
        <v>275</v>
      </c>
      <c r="B199" t="s">
        <v>2</v>
      </c>
      <c r="C199" t="s">
        <v>275</v>
      </c>
      <c r="D199" t="s">
        <v>2</v>
      </c>
      <c r="E199" t="b">
        <f>IF(Table1[[#This Row],[Control Bundle]]=Table1[[#This Row],[Refactored Bundle]],TRUE,FALSE)</f>
        <v>1</v>
      </c>
      <c r="F199" t="b">
        <f>IF(Table1[[#This Row],[Control State]]=Table1[[#This Row],[Refactored State]],TRUE,FALSE)</f>
        <v>1</v>
      </c>
    </row>
    <row r="200" spans="1:6" x14ac:dyDescent="0.2">
      <c r="A200" t="s">
        <v>41</v>
      </c>
      <c r="B200" t="s">
        <v>4</v>
      </c>
      <c r="C200" t="s">
        <v>41</v>
      </c>
      <c r="D200" t="s">
        <v>4</v>
      </c>
      <c r="E200" t="b">
        <f>IF(Table1[[#This Row],[Control Bundle]]=Table1[[#This Row],[Refactored Bundle]],TRUE,FALSE)</f>
        <v>1</v>
      </c>
      <c r="F200" t="b">
        <f>IF(Table1[[#This Row],[Control State]]=Table1[[#This Row],[Refactored State]],TRUE,FALSE)</f>
        <v>1</v>
      </c>
    </row>
    <row r="201" spans="1:6" x14ac:dyDescent="0.2">
      <c r="A201" t="s">
        <v>169</v>
      </c>
      <c r="B201" t="s">
        <v>2</v>
      </c>
      <c r="C201" t="s">
        <v>169</v>
      </c>
      <c r="D201" t="s">
        <v>2</v>
      </c>
      <c r="E201" t="b">
        <f>IF(Table1[[#This Row],[Control Bundle]]=Table1[[#This Row],[Refactored Bundle]],TRUE,FALSE)</f>
        <v>1</v>
      </c>
      <c r="F201" t="b">
        <f>IF(Table1[[#This Row],[Control State]]=Table1[[#This Row],[Refactored State]],TRUE,FALSE)</f>
        <v>1</v>
      </c>
    </row>
    <row r="202" spans="1:6" x14ac:dyDescent="0.2">
      <c r="A202" t="s">
        <v>198</v>
      </c>
      <c r="B202" t="s">
        <v>4</v>
      </c>
      <c r="C202" t="s">
        <v>198</v>
      </c>
      <c r="D202" t="s">
        <v>4</v>
      </c>
      <c r="E202" t="b">
        <f>IF(Table1[[#This Row],[Control Bundle]]=Table1[[#This Row],[Refactored Bundle]],TRUE,FALSE)</f>
        <v>1</v>
      </c>
      <c r="F202" t="b">
        <f>IF(Table1[[#This Row],[Control State]]=Table1[[#This Row],[Refactored State]],TRUE,FALSE)</f>
        <v>1</v>
      </c>
    </row>
    <row r="203" spans="1:6" x14ac:dyDescent="0.2">
      <c r="A203" t="s">
        <v>157</v>
      </c>
      <c r="B203" t="s">
        <v>2</v>
      </c>
      <c r="C203" t="s">
        <v>157</v>
      </c>
      <c r="D203" t="s">
        <v>2</v>
      </c>
      <c r="E203" t="b">
        <f>IF(Table1[[#This Row],[Control Bundle]]=Table1[[#This Row],[Refactored Bundle]],TRUE,FALSE)</f>
        <v>1</v>
      </c>
      <c r="F203" t="b">
        <f>IF(Table1[[#This Row],[Control State]]=Table1[[#This Row],[Refactored State]],TRUE,FALSE)</f>
        <v>1</v>
      </c>
    </row>
    <row r="204" spans="1:6" x14ac:dyDescent="0.2">
      <c r="A204" t="s">
        <v>58</v>
      </c>
      <c r="B204" t="s">
        <v>4</v>
      </c>
      <c r="C204" t="s">
        <v>58</v>
      </c>
      <c r="D204" t="s">
        <v>4</v>
      </c>
      <c r="E204" t="b">
        <f>IF(Table1[[#This Row],[Control Bundle]]=Table1[[#This Row],[Refactored Bundle]],TRUE,FALSE)</f>
        <v>1</v>
      </c>
      <c r="F204" t="b">
        <f>IF(Table1[[#This Row],[Control State]]=Table1[[#This Row],[Refactored State]],TRUE,FALSE)</f>
        <v>1</v>
      </c>
    </row>
    <row r="205" spans="1:6" x14ac:dyDescent="0.2">
      <c r="A205" t="s">
        <v>350</v>
      </c>
      <c r="B205" t="s">
        <v>2</v>
      </c>
      <c r="C205" t="s">
        <v>350</v>
      </c>
      <c r="D205" t="s">
        <v>2</v>
      </c>
      <c r="E205" t="b">
        <f>IF(Table1[[#This Row],[Control Bundle]]=Table1[[#This Row],[Refactored Bundle]],TRUE,FALSE)</f>
        <v>1</v>
      </c>
      <c r="F205" t="b">
        <f>IF(Table1[[#This Row],[Control State]]=Table1[[#This Row],[Refactored State]],TRUE,FALSE)</f>
        <v>1</v>
      </c>
    </row>
    <row r="206" spans="1:6" x14ac:dyDescent="0.2">
      <c r="A206" t="s">
        <v>359</v>
      </c>
      <c r="B206" t="s">
        <v>2</v>
      </c>
      <c r="C206" t="s">
        <v>359</v>
      </c>
      <c r="D206" t="s">
        <v>2</v>
      </c>
      <c r="E206" t="b">
        <f>IF(Table1[[#This Row],[Control Bundle]]=Table1[[#This Row],[Refactored Bundle]],TRUE,FALSE)</f>
        <v>1</v>
      </c>
      <c r="F206" t="b">
        <f>IF(Table1[[#This Row],[Control State]]=Table1[[#This Row],[Refactored State]],TRUE,FALSE)</f>
        <v>1</v>
      </c>
    </row>
    <row r="207" spans="1:6" x14ac:dyDescent="0.2">
      <c r="A207" t="s">
        <v>369</v>
      </c>
      <c r="B207" t="s">
        <v>4</v>
      </c>
      <c r="C207" t="s">
        <v>369</v>
      </c>
      <c r="D207" t="s">
        <v>4</v>
      </c>
      <c r="E207" t="b">
        <f>IF(Table1[[#This Row],[Control Bundle]]=Table1[[#This Row],[Refactored Bundle]],TRUE,FALSE)</f>
        <v>1</v>
      </c>
      <c r="F207" t="b">
        <f>IF(Table1[[#This Row],[Control State]]=Table1[[#This Row],[Refactored State]],TRUE,FALSE)</f>
        <v>1</v>
      </c>
    </row>
    <row r="208" spans="1:6" x14ac:dyDescent="0.2">
      <c r="A208" t="s">
        <v>328</v>
      </c>
      <c r="B208" t="s">
        <v>4</v>
      </c>
      <c r="C208" t="s">
        <v>328</v>
      </c>
      <c r="D208" t="s">
        <v>4</v>
      </c>
      <c r="E208" t="b">
        <f>IF(Table1[[#This Row],[Control Bundle]]=Table1[[#This Row],[Refactored Bundle]],TRUE,FALSE)</f>
        <v>1</v>
      </c>
      <c r="F208" t="b">
        <f>IF(Table1[[#This Row],[Control State]]=Table1[[#This Row],[Refactored State]],TRUE,FALSE)</f>
        <v>1</v>
      </c>
    </row>
    <row r="209" spans="1:6" x14ac:dyDescent="0.2">
      <c r="A209" t="s">
        <v>329</v>
      </c>
      <c r="B209" t="s">
        <v>4</v>
      </c>
      <c r="C209" t="s">
        <v>329</v>
      </c>
      <c r="D209" t="s">
        <v>4</v>
      </c>
      <c r="E209" t="b">
        <f>IF(Table1[[#This Row],[Control Bundle]]=Table1[[#This Row],[Refactored Bundle]],TRUE,FALSE)</f>
        <v>1</v>
      </c>
      <c r="F209" t="b">
        <f>IF(Table1[[#This Row],[Control State]]=Table1[[#This Row],[Refactored State]],TRUE,FALSE)</f>
        <v>1</v>
      </c>
    </row>
    <row r="210" spans="1:6" x14ac:dyDescent="0.2">
      <c r="A210" t="s">
        <v>303</v>
      </c>
      <c r="B210" t="s">
        <v>4</v>
      </c>
      <c r="C210" t="s">
        <v>303</v>
      </c>
      <c r="D210" t="s">
        <v>4</v>
      </c>
      <c r="E210" t="b">
        <f>IF(Table1[[#This Row],[Control Bundle]]=Table1[[#This Row],[Refactored Bundle]],TRUE,FALSE)</f>
        <v>1</v>
      </c>
      <c r="F210" t="b">
        <f>IF(Table1[[#This Row],[Control State]]=Table1[[#This Row],[Refactored State]],TRUE,FALSE)</f>
        <v>1</v>
      </c>
    </row>
    <row r="211" spans="1:6" x14ac:dyDescent="0.2">
      <c r="A211" t="s">
        <v>269</v>
      </c>
      <c r="B211" t="s">
        <v>2</v>
      </c>
      <c r="C211" t="s">
        <v>269</v>
      </c>
      <c r="D211" t="s">
        <v>2</v>
      </c>
      <c r="E211" t="b">
        <f>IF(Table1[[#This Row],[Control Bundle]]=Table1[[#This Row],[Refactored Bundle]],TRUE,FALSE)</f>
        <v>1</v>
      </c>
      <c r="F211" t="b">
        <f>IF(Table1[[#This Row],[Control State]]=Table1[[#This Row],[Refactored State]],TRUE,FALSE)</f>
        <v>1</v>
      </c>
    </row>
    <row r="212" spans="1:6" x14ac:dyDescent="0.2">
      <c r="A212" t="s">
        <v>78</v>
      </c>
      <c r="B212" t="s">
        <v>2</v>
      </c>
      <c r="C212" t="s">
        <v>78</v>
      </c>
      <c r="D212" t="s">
        <v>2</v>
      </c>
      <c r="E212" t="b">
        <f>IF(Table1[[#This Row],[Control Bundle]]=Table1[[#This Row],[Refactored Bundle]],TRUE,FALSE)</f>
        <v>1</v>
      </c>
      <c r="F212" t="b">
        <f>IF(Table1[[#This Row],[Control State]]=Table1[[#This Row],[Refactored State]],TRUE,FALSE)</f>
        <v>1</v>
      </c>
    </row>
    <row r="213" spans="1:6" x14ac:dyDescent="0.2">
      <c r="A213" t="s">
        <v>69</v>
      </c>
      <c r="B213" t="s">
        <v>4</v>
      </c>
      <c r="C213" t="s">
        <v>69</v>
      </c>
      <c r="D213" t="s">
        <v>4</v>
      </c>
      <c r="E213" t="b">
        <f>IF(Table1[[#This Row],[Control Bundle]]=Table1[[#This Row],[Refactored Bundle]],TRUE,FALSE)</f>
        <v>1</v>
      </c>
      <c r="F213" t="b">
        <f>IF(Table1[[#This Row],[Control State]]=Table1[[#This Row],[Refactored State]],TRUE,FALSE)</f>
        <v>1</v>
      </c>
    </row>
    <row r="214" spans="1:6" x14ac:dyDescent="0.2">
      <c r="A214" t="s">
        <v>163</v>
      </c>
      <c r="B214" t="s">
        <v>4</v>
      </c>
      <c r="C214" t="s">
        <v>163</v>
      </c>
      <c r="D214" t="s">
        <v>4</v>
      </c>
      <c r="E214" t="b">
        <f>IF(Table1[[#This Row],[Control Bundle]]=Table1[[#This Row],[Refactored Bundle]],TRUE,FALSE)</f>
        <v>1</v>
      </c>
      <c r="F214" t="b">
        <f>IF(Table1[[#This Row],[Control State]]=Table1[[#This Row],[Refactored State]],TRUE,FALSE)</f>
        <v>1</v>
      </c>
    </row>
    <row r="215" spans="1:6" x14ac:dyDescent="0.2">
      <c r="A215" t="s">
        <v>14</v>
      </c>
      <c r="B215" t="s">
        <v>4</v>
      </c>
      <c r="C215" t="s">
        <v>14</v>
      </c>
      <c r="D215" t="s">
        <v>4</v>
      </c>
      <c r="E215" t="b">
        <f>IF(Table1[[#This Row],[Control Bundle]]=Table1[[#This Row],[Refactored Bundle]],TRUE,FALSE)</f>
        <v>1</v>
      </c>
      <c r="F215" t="b">
        <f>IF(Table1[[#This Row],[Control State]]=Table1[[#This Row],[Refactored State]],TRUE,FALSE)</f>
        <v>1</v>
      </c>
    </row>
    <row r="216" spans="1:6" x14ac:dyDescent="0.2">
      <c r="A216" t="s">
        <v>336</v>
      </c>
      <c r="B216" t="s">
        <v>2</v>
      </c>
      <c r="C216" t="s">
        <v>336</v>
      </c>
      <c r="D216" t="s">
        <v>2</v>
      </c>
      <c r="E216" t="b">
        <f>IF(Table1[[#This Row],[Control Bundle]]=Table1[[#This Row],[Refactored Bundle]],TRUE,FALSE)</f>
        <v>1</v>
      </c>
      <c r="F216" t="b">
        <f>IF(Table1[[#This Row],[Control State]]=Table1[[#This Row],[Refactored State]],TRUE,FALSE)</f>
        <v>1</v>
      </c>
    </row>
    <row r="217" spans="1:6" x14ac:dyDescent="0.2">
      <c r="A217" t="s">
        <v>171</v>
      </c>
      <c r="B217" t="s">
        <v>2</v>
      </c>
      <c r="C217" t="s">
        <v>171</v>
      </c>
      <c r="D217" t="s">
        <v>2</v>
      </c>
      <c r="E217" t="b">
        <f>IF(Table1[[#This Row],[Control Bundle]]=Table1[[#This Row],[Refactored Bundle]],TRUE,FALSE)</f>
        <v>1</v>
      </c>
      <c r="F217" t="b">
        <f>IF(Table1[[#This Row],[Control State]]=Table1[[#This Row],[Refactored State]],TRUE,FALSE)</f>
        <v>1</v>
      </c>
    </row>
    <row r="218" spans="1:6" x14ac:dyDescent="0.2">
      <c r="A218" t="s">
        <v>72</v>
      </c>
      <c r="B218" t="s">
        <v>4</v>
      </c>
      <c r="C218" t="s">
        <v>72</v>
      </c>
      <c r="D218" t="s">
        <v>4</v>
      </c>
      <c r="E218" t="b">
        <f>IF(Table1[[#This Row],[Control Bundle]]=Table1[[#This Row],[Refactored Bundle]],TRUE,FALSE)</f>
        <v>1</v>
      </c>
      <c r="F218" t="b">
        <f>IF(Table1[[#This Row],[Control State]]=Table1[[#This Row],[Refactored State]],TRUE,FALSE)</f>
        <v>1</v>
      </c>
    </row>
    <row r="219" spans="1:6" x14ac:dyDescent="0.2">
      <c r="A219" t="s">
        <v>224</v>
      </c>
      <c r="B219" t="s">
        <v>2</v>
      </c>
      <c r="C219" t="s">
        <v>224</v>
      </c>
      <c r="D219" t="s">
        <v>2</v>
      </c>
      <c r="E219" t="b">
        <f>IF(Table1[[#This Row],[Control Bundle]]=Table1[[#This Row],[Refactored Bundle]],TRUE,FALSE)</f>
        <v>1</v>
      </c>
      <c r="F219" t="b">
        <f>IF(Table1[[#This Row],[Control State]]=Table1[[#This Row],[Refactored State]],TRUE,FALSE)</f>
        <v>1</v>
      </c>
    </row>
    <row r="220" spans="1:6" x14ac:dyDescent="0.2">
      <c r="A220" t="s">
        <v>90</v>
      </c>
      <c r="B220" t="s">
        <v>4</v>
      </c>
      <c r="C220" t="s">
        <v>90</v>
      </c>
      <c r="D220" t="s">
        <v>4</v>
      </c>
      <c r="E220" t="b">
        <f>IF(Table1[[#This Row],[Control Bundle]]=Table1[[#This Row],[Refactored Bundle]],TRUE,FALSE)</f>
        <v>1</v>
      </c>
      <c r="F220" t="b">
        <f>IF(Table1[[#This Row],[Control State]]=Table1[[#This Row],[Refactored State]],TRUE,FALSE)</f>
        <v>1</v>
      </c>
    </row>
    <row r="221" spans="1:6" x14ac:dyDescent="0.2">
      <c r="A221" t="s">
        <v>284</v>
      </c>
      <c r="B221" t="s">
        <v>4</v>
      </c>
      <c r="C221" t="s">
        <v>284</v>
      </c>
      <c r="D221" t="s">
        <v>4</v>
      </c>
      <c r="E221" t="b">
        <f>IF(Table1[[#This Row],[Control Bundle]]=Table1[[#This Row],[Refactored Bundle]],TRUE,FALSE)</f>
        <v>1</v>
      </c>
      <c r="F221" t="b">
        <f>IF(Table1[[#This Row],[Control State]]=Table1[[#This Row],[Refactored State]],TRUE,FALSE)</f>
        <v>1</v>
      </c>
    </row>
    <row r="222" spans="1:6" x14ac:dyDescent="0.2">
      <c r="A222" t="s">
        <v>44</v>
      </c>
      <c r="B222" t="s">
        <v>4</v>
      </c>
      <c r="C222" t="s">
        <v>44</v>
      </c>
      <c r="D222" t="s">
        <v>4</v>
      </c>
      <c r="E222" t="b">
        <f>IF(Table1[[#This Row],[Control Bundle]]=Table1[[#This Row],[Refactored Bundle]],TRUE,FALSE)</f>
        <v>1</v>
      </c>
      <c r="F222" t="b">
        <f>IF(Table1[[#This Row],[Control State]]=Table1[[#This Row],[Refactored State]],TRUE,FALSE)</f>
        <v>1</v>
      </c>
    </row>
    <row r="223" spans="1:6" x14ac:dyDescent="0.2">
      <c r="A223" t="s">
        <v>144</v>
      </c>
      <c r="B223" t="s">
        <v>4</v>
      </c>
      <c r="C223" t="s">
        <v>144</v>
      </c>
      <c r="D223" t="s">
        <v>4</v>
      </c>
      <c r="E223" t="b">
        <f>IF(Table1[[#This Row],[Control Bundle]]=Table1[[#This Row],[Refactored Bundle]],TRUE,FALSE)</f>
        <v>1</v>
      </c>
      <c r="F223" t="b">
        <f>IF(Table1[[#This Row],[Control State]]=Table1[[#This Row],[Refactored State]],TRUE,FALSE)</f>
        <v>1</v>
      </c>
    </row>
    <row r="224" spans="1:6" x14ac:dyDescent="0.2">
      <c r="A224" t="s">
        <v>257</v>
      </c>
      <c r="B224" t="s">
        <v>4</v>
      </c>
      <c r="C224" t="s">
        <v>257</v>
      </c>
      <c r="D224" t="s">
        <v>4</v>
      </c>
      <c r="E224" t="b">
        <f>IF(Table1[[#This Row],[Control Bundle]]=Table1[[#This Row],[Refactored Bundle]],TRUE,FALSE)</f>
        <v>1</v>
      </c>
      <c r="F224" t="b">
        <f>IF(Table1[[#This Row],[Control State]]=Table1[[#This Row],[Refactored State]],TRUE,FALSE)</f>
        <v>1</v>
      </c>
    </row>
    <row r="225" spans="1:6" x14ac:dyDescent="0.2">
      <c r="A225" t="s">
        <v>358</v>
      </c>
      <c r="B225" t="s">
        <v>2</v>
      </c>
      <c r="C225" t="s">
        <v>358</v>
      </c>
      <c r="D225" t="s">
        <v>2</v>
      </c>
      <c r="E225" t="b">
        <f>IF(Table1[[#This Row],[Control Bundle]]=Table1[[#This Row],[Refactored Bundle]],TRUE,FALSE)</f>
        <v>1</v>
      </c>
      <c r="F225" t="b">
        <f>IF(Table1[[#This Row],[Control State]]=Table1[[#This Row],[Refactored State]],TRUE,FALSE)</f>
        <v>1</v>
      </c>
    </row>
    <row r="226" spans="1:6" x14ac:dyDescent="0.2">
      <c r="A226" t="s">
        <v>306</v>
      </c>
      <c r="B226" t="s">
        <v>2</v>
      </c>
      <c r="C226" t="s">
        <v>306</v>
      </c>
      <c r="D226" t="s">
        <v>2</v>
      </c>
      <c r="E226" t="b">
        <f>IF(Table1[[#This Row],[Control Bundle]]=Table1[[#This Row],[Refactored Bundle]],TRUE,FALSE)</f>
        <v>1</v>
      </c>
      <c r="F226" t="b">
        <f>IF(Table1[[#This Row],[Control State]]=Table1[[#This Row],[Refactored State]],TRUE,FALSE)</f>
        <v>1</v>
      </c>
    </row>
    <row r="227" spans="1:6" x14ac:dyDescent="0.2">
      <c r="A227" t="s">
        <v>295</v>
      </c>
      <c r="B227" t="s">
        <v>4</v>
      </c>
      <c r="C227" t="s">
        <v>295</v>
      </c>
      <c r="D227" t="s">
        <v>4</v>
      </c>
      <c r="E227" t="b">
        <f>IF(Table1[[#This Row],[Control Bundle]]=Table1[[#This Row],[Refactored Bundle]],TRUE,FALSE)</f>
        <v>1</v>
      </c>
      <c r="F227" t="b">
        <f>IF(Table1[[#This Row],[Control State]]=Table1[[#This Row],[Refactored State]],TRUE,FALSE)</f>
        <v>1</v>
      </c>
    </row>
    <row r="228" spans="1:6" x14ac:dyDescent="0.2">
      <c r="A228" t="s">
        <v>320</v>
      </c>
      <c r="B228" t="s">
        <v>4</v>
      </c>
      <c r="C228" t="s">
        <v>320</v>
      </c>
      <c r="D228" t="s">
        <v>4</v>
      </c>
      <c r="E228" t="b">
        <f>IF(Table1[[#This Row],[Control Bundle]]=Table1[[#This Row],[Refactored Bundle]],TRUE,FALSE)</f>
        <v>1</v>
      </c>
      <c r="F228" t="b">
        <f>IF(Table1[[#This Row],[Control State]]=Table1[[#This Row],[Refactored State]],TRUE,FALSE)</f>
        <v>1</v>
      </c>
    </row>
    <row r="229" spans="1:6" x14ac:dyDescent="0.2">
      <c r="A229" t="s">
        <v>216</v>
      </c>
      <c r="B229" t="s">
        <v>4</v>
      </c>
      <c r="C229" t="s">
        <v>216</v>
      </c>
      <c r="D229" t="s">
        <v>4</v>
      </c>
      <c r="E229" t="b">
        <f>IF(Table1[[#This Row],[Control Bundle]]=Table1[[#This Row],[Refactored Bundle]],TRUE,FALSE)</f>
        <v>1</v>
      </c>
      <c r="F229" t="b">
        <f>IF(Table1[[#This Row],[Control State]]=Table1[[#This Row],[Refactored State]],TRUE,FALSE)</f>
        <v>1</v>
      </c>
    </row>
    <row r="230" spans="1:6" x14ac:dyDescent="0.2">
      <c r="A230" t="s">
        <v>83</v>
      </c>
      <c r="B230" t="s">
        <v>4</v>
      </c>
      <c r="C230" t="s">
        <v>83</v>
      </c>
      <c r="D230" t="s">
        <v>4</v>
      </c>
      <c r="E230" t="b">
        <f>IF(Table1[[#This Row],[Control Bundle]]=Table1[[#This Row],[Refactored Bundle]],TRUE,FALSE)</f>
        <v>1</v>
      </c>
      <c r="F230" t="b">
        <f>IF(Table1[[#This Row],[Control State]]=Table1[[#This Row],[Refactored State]],TRUE,FALSE)</f>
        <v>1</v>
      </c>
    </row>
    <row r="231" spans="1:6" x14ac:dyDescent="0.2">
      <c r="A231" t="s">
        <v>131</v>
      </c>
      <c r="B231" t="s">
        <v>2</v>
      </c>
      <c r="C231" t="s">
        <v>131</v>
      </c>
      <c r="D231" t="s">
        <v>2</v>
      </c>
      <c r="E231" t="b">
        <f>IF(Table1[[#This Row],[Control Bundle]]=Table1[[#This Row],[Refactored Bundle]],TRUE,FALSE)</f>
        <v>1</v>
      </c>
      <c r="F231" t="b">
        <f>IF(Table1[[#This Row],[Control State]]=Table1[[#This Row],[Refactored State]],TRUE,FALSE)</f>
        <v>1</v>
      </c>
    </row>
    <row r="232" spans="1:6" x14ac:dyDescent="0.2">
      <c r="A232" t="s">
        <v>23</v>
      </c>
      <c r="B232" t="s">
        <v>2</v>
      </c>
      <c r="C232" t="s">
        <v>23</v>
      </c>
      <c r="D232" t="s">
        <v>2</v>
      </c>
      <c r="E232" t="b">
        <f>IF(Table1[[#This Row],[Control Bundle]]=Table1[[#This Row],[Refactored Bundle]],TRUE,FALSE)</f>
        <v>1</v>
      </c>
      <c r="F232" t="b">
        <f>IF(Table1[[#This Row],[Control State]]=Table1[[#This Row],[Refactored State]],TRUE,FALSE)</f>
        <v>1</v>
      </c>
    </row>
    <row r="233" spans="1:6" x14ac:dyDescent="0.2">
      <c r="A233" t="s">
        <v>316</v>
      </c>
      <c r="B233" t="s">
        <v>2</v>
      </c>
      <c r="C233" t="s">
        <v>316</v>
      </c>
      <c r="D233" t="s">
        <v>2</v>
      </c>
      <c r="E233" t="b">
        <f>IF(Table1[[#This Row],[Control Bundle]]=Table1[[#This Row],[Refactored Bundle]],TRUE,FALSE)</f>
        <v>1</v>
      </c>
      <c r="F233" t="b">
        <f>IF(Table1[[#This Row],[Control State]]=Table1[[#This Row],[Refactored State]],TRUE,FALSE)</f>
        <v>1</v>
      </c>
    </row>
    <row r="234" spans="1:6" x14ac:dyDescent="0.2">
      <c r="A234" t="s">
        <v>53</v>
      </c>
      <c r="B234" t="s">
        <v>2</v>
      </c>
      <c r="C234" t="s">
        <v>53</v>
      </c>
      <c r="D234" t="s">
        <v>2</v>
      </c>
      <c r="E234" t="b">
        <f>IF(Table1[[#This Row],[Control Bundle]]=Table1[[#This Row],[Refactored Bundle]],TRUE,FALSE)</f>
        <v>1</v>
      </c>
      <c r="F234" t="b">
        <f>IF(Table1[[#This Row],[Control State]]=Table1[[#This Row],[Refactored State]],TRUE,FALSE)</f>
        <v>1</v>
      </c>
    </row>
    <row r="235" spans="1:6" x14ac:dyDescent="0.2">
      <c r="A235" t="s">
        <v>67</v>
      </c>
      <c r="B235" t="s">
        <v>2</v>
      </c>
      <c r="C235" t="s">
        <v>67</v>
      </c>
      <c r="D235" t="s">
        <v>2</v>
      </c>
      <c r="E235" t="b">
        <f>IF(Table1[[#This Row],[Control Bundle]]=Table1[[#This Row],[Refactored Bundle]],TRUE,FALSE)</f>
        <v>1</v>
      </c>
      <c r="F235" t="b">
        <f>IF(Table1[[#This Row],[Control State]]=Table1[[#This Row],[Refactored State]],TRUE,FALSE)</f>
        <v>1</v>
      </c>
    </row>
    <row r="236" spans="1:6" x14ac:dyDescent="0.2">
      <c r="A236" t="s">
        <v>222</v>
      </c>
      <c r="B236" t="s">
        <v>2</v>
      </c>
      <c r="C236" t="s">
        <v>222</v>
      </c>
      <c r="D236" t="s">
        <v>2</v>
      </c>
      <c r="E236" t="b">
        <f>IF(Table1[[#This Row],[Control Bundle]]=Table1[[#This Row],[Refactored Bundle]],TRUE,FALSE)</f>
        <v>1</v>
      </c>
      <c r="F236" t="b">
        <f>IF(Table1[[#This Row],[Control State]]=Table1[[#This Row],[Refactored State]],TRUE,FALSE)</f>
        <v>1</v>
      </c>
    </row>
    <row r="237" spans="1:6" x14ac:dyDescent="0.2">
      <c r="A237" t="s">
        <v>65</v>
      </c>
      <c r="B237" t="s">
        <v>2</v>
      </c>
      <c r="C237" t="s">
        <v>65</v>
      </c>
      <c r="D237" t="s">
        <v>2</v>
      </c>
      <c r="E237" t="b">
        <f>IF(Table1[[#This Row],[Control Bundle]]=Table1[[#This Row],[Refactored Bundle]],TRUE,FALSE)</f>
        <v>1</v>
      </c>
      <c r="F237" t="b">
        <f>IF(Table1[[#This Row],[Control State]]=Table1[[#This Row],[Refactored State]],TRUE,FALSE)</f>
        <v>1</v>
      </c>
    </row>
    <row r="238" spans="1:6" x14ac:dyDescent="0.2">
      <c r="A238" t="s">
        <v>8</v>
      </c>
      <c r="B238" t="s">
        <v>2</v>
      </c>
      <c r="C238" t="s">
        <v>8</v>
      </c>
      <c r="D238" t="s">
        <v>2</v>
      </c>
      <c r="E238" t="b">
        <f>IF(Table1[[#This Row],[Control Bundle]]=Table1[[#This Row],[Refactored Bundle]],TRUE,FALSE)</f>
        <v>1</v>
      </c>
      <c r="F238" t="b">
        <f>IF(Table1[[#This Row],[Control State]]=Table1[[#This Row],[Refactored State]],TRUE,FALSE)</f>
        <v>1</v>
      </c>
    </row>
    <row r="239" spans="1:6" x14ac:dyDescent="0.2">
      <c r="A239" t="s">
        <v>185</v>
      </c>
      <c r="B239" t="s">
        <v>2</v>
      </c>
      <c r="C239" t="s">
        <v>185</v>
      </c>
      <c r="D239" t="s">
        <v>2</v>
      </c>
      <c r="E239" t="b">
        <f>IF(Table1[[#This Row],[Control Bundle]]=Table1[[#This Row],[Refactored Bundle]],TRUE,FALSE)</f>
        <v>1</v>
      </c>
      <c r="F239" t="b">
        <f>IF(Table1[[#This Row],[Control State]]=Table1[[#This Row],[Refactored State]],TRUE,FALSE)</f>
        <v>1</v>
      </c>
    </row>
    <row r="240" spans="1:6" x14ac:dyDescent="0.2">
      <c r="A240" t="s">
        <v>223</v>
      </c>
      <c r="B240" t="s">
        <v>2</v>
      </c>
      <c r="C240" t="s">
        <v>223</v>
      </c>
      <c r="D240" t="s">
        <v>2</v>
      </c>
      <c r="E240" t="b">
        <f>IF(Table1[[#This Row],[Control Bundle]]=Table1[[#This Row],[Refactored Bundle]],TRUE,FALSE)</f>
        <v>1</v>
      </c>
      <c r="F240" t="b">
        <f>IF(Table1[[#This Row],[Control State]]=Table1[[#This Row],[Refactored State]],TRUE,FALSE)</f>
        <v>1</v>
      </c>
    </row>
    <row r="241" spans="1:6" x14ac:dyDescent="0.2">
      <c r="A241" t="s">
        <v>213</v>
      </c>
      <c r="B241" t="s">
        <v>2</v>
      </c>
      <c r="C241" t="s">
        <v>213</v>
      </c>
      <c r="D241" t="s">
        <v>2</v>
      </c>
      <c r="E241" t="b">
        <f>IF(Table1[[#This Row],[Control Bundle]]=Table1[[#This Row],[Refactored Bundle]],TRUE,FALSE)</f>
        <v>1</v>
      </c>
      <c r="F241" t="b">
        <f>IF(Table1[[#This Row],[Control State]]=Table1[[#This Row],[Refactored State]],TRUE,FALSE)</f>
        <v>1</v>
      </c>
    </row>
    <row r="242" spans="1:6" x14ac:dyDescent="0.2">
      <c r="A242" t="s">
        <v>40</v>
      </c>
      <c r="B242" t="s">
        <v>4</v>
      </c>
      <c r="C242" t="s">
        <v>40</v>
      </c>
      <c r="D242" t="s">
        <v>4</v>
      </c>
      <c r="E242" t="b">
        <f>IF(Table1[[#This Row],[Control Bundle]]=Table1[[#This Row],[Refactored Bundle]],TRUE,FALSE)</f>
        <v>1</v>
      </c>
      <c r="F242" t="b">
        <f>IF(Table1[[#This Row],[Control State]]=Table1[[#This Row],[Refactored State]],TRUE,FALSE)</f>
        <v>1</v>
      </c>
    </row>
    <row r="243" spans="1:6" x14ac:dyDescent="0.2">
      <c r="A243" t="s">
        <v>42</v>
      </c>
      <c r="B243" t="s">
        <v>4</v>
      </c>
      <c r="C243" t="s">
        <v>42</v>
      </c>
      <c r="D243" t="s">
        <v>4</v>
      </c>
      <c r="E243" t="b">
        <f>IF(Table1[[#This Row],[Control Bundle]]=Table1[[#This Row],[Refactored Bundle]],TRUE,FALSE)</f>
        <v>1</v>
      </c>
      <c r="F243" t="b">
        <f>IF(Table1[[#This Row],[Control State]]=Table1[[#This Row],[Refactored State]],TRUE,FALSE)</f>
        <v>1</v>
      </c>
    </row>
    <row r="244" spans="1:6" x14ac:dyDescent="0.2">
      <c r="A244" t="s">
        <v>151</v>
      </c>
      <c r="B244" t="s">
        <v>4</v>
      </c>
      <c r="C244" t="s">
        <v>151</v>
      </c>
      <c r="D244" t="s">
        <v>4</v>
      </c>
      <c r="E244" t="b">
        <f>IF(Table1[[#This Row],[Control Bundle]]=Table1[[#This Row],[Refactored Bundle]],TRUE,FALSE)</f>
        <v>1</v>
      </c>
      <c r="F244" t="b">
        <f>IF(Table1[[#This Row],[Control State]]=Table1[[#This Row],[Refactored State]],TRUE,FALSE)</f>
        <v>1</v>
      </c>
    </row>
    <row r="245" spans="1:6" x14ac:dyDescent="0.2">
      <c r="A245" t="s">
        <v>227</v>
      </c>
      <c r="B245" t="s">
        <v>4</v>
      </c>
      <c r="C245" t="s">
        <v>227</v>
      </c>
      <c r="D245" t="s">
        <v>4</v>
      </c>
      <c r="E245" t="b">
        <f>IF(Table1[[#This Row],[Control Bundle]]=Table1[[#This Row],[Refactored Bundle]],TRUE,FALSE)</f>
        <v>1</v>
      </c>
      <c r="F245" t="b">
        <f>IF(Table1[[#This Row],[Control State]]=Table1[[#This Row],[Refactored State]],TRUE,FALSE)</f>
        <v>1</v>
      </c>
    </row>
    <row r="246" spans="1:6" x14ac:dyDescent="0.2">
      <c r="A246" t="s">
        <v>229</v>
      </c>
      <c r="B246" t="s">
        <v>2</v>
      </c>
      <c r="C246" t="s">
        <v>229</v>
      </c>
      <c r="D246" t="s">
        <v>2</v>
      </c>
      <c r="E246" t="b">
        <f>IF(Table1[[#This Row],[Control Bundle]]=Table1[[#This Row],[Refactored Bundle]],TRUE,FALSE)</f>
        <v>1</v>
      </c>
      <c r="F246" t="b">
        <f>IF(Table1[[#This Row],[Control State]]=Table1[[#This Row],[Refactored State]],TRUE,FALSE)</f>
        <v>1</v>
      </c>
    </row>
    <row r="247" spans="1:6" x14ac:dyDescent="0.2">
      <c r="A247" t="s">
        <v>225</v>
      </c>
      <c r="B247" t="s">
        <v>2</v>
      </c>
      <c r="C247" t="s">
        <v>225</v>
      </c>
      <c r="D247" t="s">
        <v>2</v>
      </c>
      <c r="E247" t="b">
        <f>IF(Table1[[#This Row],[Control Bundle]]=Table1[[#This Row],[Refactored Bundle]],TRUE,FALSE)</f>
        <v>1</v>
      </c>
      <c r="F247" t="b">
        <f>IF(Table1[[#This Row],[Control State]]=Table1[[#This Row],[Refactored State]],TRUE,FALSE)</f>
        <v>1</v>
      </c>
    </row>
    <row r="248" spans="1:6" x14ac:dyDescent="0.2">
      <c r="A248" t="s">
        <v>234</v>
      </c>
      <c r="B248" t="s">
        <v>2</v>
      </c>
      <c r="C248" t="s">
        <v>234</v>
      </c>
      <c r="D248" t="s">
        <v>2</v>
      </c>
      <c r="E248" t="b">
        <f>IF(Table1[[#This Row],[Control Bundle]]=Table1[[#This Row],[Refactored Bundle]],TRUE,FALSE)</f>
        <v>1</v>
      </c>
      <c r="F248" t="b">
        <f>IF(Table1[[#This Row],[Control State]]=Table1[[#This Row],[Refactored State]],TRUE,FALSE)</f>
        <v>1</v>
      </c>
    </row>
    <row r="249" spans="1:6" x14ac:dyDescent="0.2">
      <c r="A249" t="s">
        <v>130</v>
      </c>
      <c r="B249" t="s">
        <v>2</v>
      </c>
      <c r="C249" t="s">
        <v>130</v>
      </c>
      <c r="D249" t="s">
        <v>2</v>
      </c>
      <c r="E249" t="b">
        <f>IF(Table1[[#This Row],[Control Bundle]]=Table1[[#This Row],[Refactored Bundle]],TRUE,FALSE)</f>
        <v>1</v>
      </c>
      <c r="F249" t="b">
        <f>IF(Table1[[#This Row],[Control State]]=Table1[[#This Row],[Refactored State]],TRUE,FALSE)</f>
        <v>1</v>
      </c>
    </row>
    <row r="250" spans="1:6" x14ac:dyDescent="0.2">
      <c r="A250" t="s">
        <v>132</v>
      </c>
      <c r="B250" t="s">
        <v>2</v>
      </c>
      <c r="C250" t="s">
        <v>132</v>
      </c>
      <c r="D250" t="s">
        <v>2</v>
      </c>
      <c r="E250" t="b">
        <f>IF(Table1[[#This Row],[Control Bundle]]=Table1[[#This Row],[Refactored Bundle]],TRUE,FALSE)</f>
        <v>1</v>
      </c>
      <c r="F250" t="b">
        <f>IF(Table1[[#This Row],[Control State]]=Table1[[#This Row],[Refactored State]],TRUE,FALSE)</f>
        <v>1</v>
      </c>
    </row>
    <row r="251" spans="1:6" x14ac:dyDescent="0.2">
      <c r="A251" t="s">
        <v>162</v>
      </c>
      <c r="B251" t="s">
        <v>4</v>
      </c>
      <c r="C251" t="s">
        <v>162</v>
      </c>
      <c r="D251" t="s">
        <v>4</v>
      </c>
      <c r="E251" t="b">
        <f>IF(Table1[[#This Row],[Control Bundle]]=Table1[[#This Row],[Refactored Bundle]],TRUE,FALSE)</f>
        <v>1</v>
      </c>
      <c r="F251" t="b">
        <f>IF(Table1[[#This Row],[Control State]]=Table1[[#This Row],[Refactored State]],TRUE,FALSE)</f>
        <v>1</v>
      </c>
    </row>
    <row r="252" spans="1:6" x14ac:dyDescent="0.2">
      <c r="A252" t="s">
        <v>28</v>
      </c>
      <c r="B252" t="s">
        <v>2</v>
      </c>
      <c r="C252" t="s">
        <v>28</v>
      </c>
      <c r="D252" t="s">
        <v>2</v>
      </c>
      <c r="E252" t="b">
        <f>IF(Table1[[#This Row],[Control Bundle]]=Table1[[#This Row],[Refactored Bundle]],TRUE,FALSE)</f>
        <v>1</v>
      </c>
      <c r="F252" t="b">
        <f>IF(Table1[[#This Row],[Control State]]=Table1[[#This Row],[Refactored State]],TRUE,FALSE)</f>
        <v>1</v>
      </c>
    </row>
    <row r="253" spans="1:6" x14ac:dyDescent="0.2">
      <c r="A253" t="s">
        <v>310</v>
      </c>
      <c r="B253" t="s">
        <v>2</v>
      </c>
      <c r="C253" t="s">
        <v>310</v>
      </c>
      <c r="D253" t="s">
        <v>2</v>
      </c>
      <c r="E253" t="b">
        <f>IF(Table1[[#This Row],[Control Bundle]]=Table1[[#This Row],[Refactored Bundle]],TRUE,FALSE)</f>
        <v>1</v>
      </c>
      <c r="F253" t="b">
        <f>IF(Table1[[#This Row],[Control State]]=Table1[[#This Row],[Refactored State]],TRUE,FALSE)</f>
        <v>1</v>
      </c>
    </row>
    <row r="254" spans="1:6" x14ac:dyDescent="0.2">
      <c r="A254" t="s">
        <v>38</v>
      </c>
      <c r="B254" t="s">
        <v>2</v>
      </c>
      <c r="C254" t="s">
        <v>38</v>
      </c>
      <c r="D254" t="s">
        <v>2</v>
      </c>
      <c r="E254" t="b">
        <f>IF(Table1[[#This Row],[Control Bundle]]=Table1[[#This Row],[Refactored Bundle]],TRUE,FALSE)</f>
        <v>1</v>
      </c>
      <c r="F254" t="b">
        <f>IF(Table1[[#This Row],[Control State]]=Table1[[#This Row],[Refactored State]],TRUE,FALSE)</f>
        <v>1</v>
      </c>
    </row>
    <row r="255" spans="1:6" x14ac:dyDescent="0.2">
      <c r="A255" t="s">
        <v>204</v>
      </c>
      <c r="B255" t="s">
        <v>2</v>
      </c>
      <c r="C255" t="s">
        <v>204</v>
      </c>
      <c r="D255" t="s">
        <v>2</v>
      </c>
      <c r="E255" t="b">
        <f>IF(Table1[[#This Row],[Control Bundle]]=Table1[[#This Row],[Refactored Bundle]],TRUE,FALSE)</f>
        <v>1</v>
      </c>
      <c r="F255" t="b">
        <f>IF(Table1[[#This Row],[Control State]]=Table1[[#This Row],[Refactored State]],TRUE,FALSE)</f>
        <v>1</v>
      </c>
    </row>
    <row r="256" spans="1:6" x14ac:dyDescent="0.2">
      <c r="A256" t="s">
        <v>200</v>
      </c>
      <c r="B256" t="s">
        <v>2</v>
      </c>
      <c r="C256" t="s">
        <v>200</v>
      </c>
      <c r="D256" t="s">
        <v>2</v>
      </c>
      <c r="E256" t="b">
        <f>IF(Table1[[#This Row],[Control Bundle]]=Table1[[#This Row],[Refactored Bundle]],TRUE,FALSE)</f>
        <v>1</v>
      </c>
      <c r="F256" t="b">
        <f>IF(Table1[[#This Row],[Control State]]=Table1[[#This Row],[Refactored State]],TRUE,FALSE)</f>
        <v>1</v>
      </c>
    </row>
    <row r="257" spans="1:6" x14ac:dyDescent="0.2">
      <c r="A257" t="s">
        <v>342</v>
      </c>
      <c r="B257" t="s">
        <v>2</v>
      </c>
      <c r="C257" t="s">
        <v>342</v>
      </c>
      <c r="D257" t="s">
        <v>2</v>
      </c>
      <c r="E257" t="b">
        <f>IF(Table1[[#This Row],[Control Bundle]]=Table1[[#This Row],[Refactored Bundle]],TRUE,FALSE)</f>
        <v>1</v>
      </c>
      <c r="F257" t="b">
        <f>IF(Table1[[#This Row],[Control State]]=Table1[[#This Row],[Refactored State]],TRUE,FALSE)</f>
        <v>1</v>
      </c>
    </row>
    <row r="258" spans="1:6" x14ac:dyDescent="0.2">
      <c r="A258" t="s">
        <v>197</v>
      </c>
      <c r="B258" t="s">
        <v>2</v>
      </c>
      <c r="C258" t="s">
        <v>197</v>
      </c>
      <c r="D258" t="s">
        <v>2</v>
      </c>
      <c r="E258" t="b">
        <f>IF(Table1[[#This Row],[Control Bundle]]=Table1[[#This Row],[Refactored Bundle]],TRUE,FALSE)</f>
        <v>1</v>
      </c>
      <c r="F258" t="b">
        <f>IF(Table1[[#This Row],[Control State]]=Table1[[#This Row],[Refactored State]],TRUE,FALSE)</f>
        <v>1</v>
      </c>
    </row>
    <row r="259" spans="1:6" x14ac:dyDescent="0.2">
      <c r="A259" t="s">
        <v>183</v>
      </c>
      <c r="B259" t="s">
        <v>2</v>
      </c>
      <c r="C259" t="s">
        <v>183</v>
      </c>
      <c r="D259" t="s">
        <v>2</v>
      </c>
      <c r="E259" t="b">
        <f>IF(Table1[[#This Row],[Control Bundle]]=Table1[[#This Row],[Refactored Bundle]],TRUE,FALSE)</f>
        <v>1</v>
      </c>
      <c r="F259" t="b">
        <f>IF(Table1[[#This Row],[Control State]]=Table1[[#This Row],[Refactored State]],TRUE,FALSE)</f>
        <v>1</v>
      </c>
    </row>
    <row r="260" spans="1:6" x14ac:dyDescent="0.2">
      <c r="A260" t="s">
        <v>249</v>
      </c>
      <c r="B260" t="s">
        <v>2</v>
      </c>
      <c r="C260" t="s">
        <v>249</v>
      </c>
      <c r="D260" t="s">
        <v>2</v>
      </c>
      <c r="E260" t="b">
        <f>IF(Table1[[#This Row],[Control Bundle]]=Table1[[#This Row],[Refactored Bundle]],TRUE,FALSE)</f>
        <v>1</v>
      </c>
      <c r="F260" t="b">
        <f>IF(Table1[[#This Row],[Control State]]=Table1[[#This Row],[Refactored State]],TRUE,FALSE)</f>
        <v>1</v>
      </c>
    </row>
    <row r="261" spans="1:6" x14ac:dyDescent="0.2">
      <c r="A261" t="s">
        <v>211</v>
      </c>
      <c r="B261" t="s">
        <v>2</v>
      </c>
      <c r="C261" t="s">
        <v>211</v>
      </c>
      <c r="D261" t="s">
        <v>2</v>
      </c>
      <c r="E261" t="b">
        <f>IF(Table1[[#This Row],[Control Bundle]]=Table1[[#This Row],[Refactored Bundle]],TRUE,FALSE)</f>
        <v>1</v>
      </c>
      <c r="F261" t="b">
        <f>IF(Table1[[#This Row],[Control State]]=Table1[[#This Row],[Refactored State]],TRUE,FALSE)</f>
        <v>1</v>
      </c>
    </row>
    <row r="262" spans="1:6" x14ac:dyDescent="0.2">
      <c r="A262" t="s">
        <v>107</v>
      </c>
      <c r="B262" t="s">
        <v>2</v>
      </c>
      <c r="C262" t="s">
        <v>107</v>
      </c>
      <c r="D262" t="s">
        <v>2</v>
      </c>
      <c r="E262" t="b">
        <f>IF(Table1[[#This Row],[Control Bundle]]=Table1[[#This Row],[Refactored Bundle]],TRUE,FALSE)</f>
        <v>1</v>
      </c>
      <c r="F262" t="b">
        <f>IF(Table1[[#This Row],[Control State]]=Table1[[#This Row],[Refactored State]],TRUE,FALSE)</f>
        <v>1</v>
      </c>
    </row>
    <row r="263" spans="1:6" x14ac:dyDescent="0.2">
      <c r="A263" t="s">
        <v>299</v>
      </c>
      <c r="B263" t="s">
        <v>2</v>
      </c>
      <c r="C263" t="s">
        <v>299</v>
      </c>
      <c r="D263" t="s">
        <v>2</v>
      </c>
      <c r="E263" t="b">
        <f>IF(Table1[[#This Row],[Control Bundle]]=Table1[[#This Row],[Refactored Bundle]],TRUE,FALSE)</f>
        <v>1</v>
      </c>
      <c r="F263" t="b">
        <f>IF(Table1[[#This Row],[Control State]]=Table1[[#This Row],[Refactored State]],TRUE,FALSE)</f>
        <v>1</v>
      </c>
    </row>
    <row r="264" spans="1:6" x14ac:dyDescent="0.2">
      <c r="A264" t="s">
        <v>297</v>
      </c>
      <c r="B264" t="s">
        <v>4</v>
      </c>
      <c r="C264" t="s">
        <v>297</v>
      </c>
      <c r="D264" t="s">
        <v>4</v>
      </c>
      <c r="E264" t="b">
        <f>IF(Table1[[#This Row],[Control Bundle]]=Table1[[#This Row],[Refactored Bundle]],TRUE,FALSE)</f>
        <v>1</v>
      </c>
      <c r="F264" t="b">
        <f>IF(Table1[[#This Row],[Control State]]=Table1[[#This Row],[Refactored State]],TRUE,FALSE)</f>
        <v>1</v>
      </c>
    </row>
    <row r="265" spans="1:6" x14ac:dyDescent="0.2">
      <c r="A265" t="s">
        <v>39</v>
      </c>
      <c r="B265" t="s">
        <v>4</v>
      </c>
      <c r="C265" t="s">
        <v>39</v>
      </c>
      <c r="D265" t="s">
        <v>4</v>
      </c>
      <c r="E265" t="b">
        <f>IF(Table1[[#This Row],[Control Bundle]]=Table1[[#This Row],[Refactored Bundle]],TRUE,FALSE)</f>
        <v>1</v>
      </c>
      <c r="F265" t="b">
        <f>IF(Table1[[#This Row],[Control State]]=Table1[[#This Row],[Refactored State]],TRUE,FALSE)</f>
        <v>1</v>
      </c>
    </row>
    <row r="266" spans="1:6" x14ac:dyDescent="0.2">
      <c r="A266" t="s">
        <v>43</v>
      </c>
      <c r="B266" t="s">
        <v>4</v>
      </c>
      <c r="C266" t="s">
        <v>43</v>
      </c>
      <c r="D266" t="s">
        <v>4</v>
      </c>
      <c r="E266" t="b">
        <f>IF(Table1[[#This Row],[Control Bundle]]=Table1[[#This Row],[Refactored Bundle]],TRUE,FALSE)</f>
        <v>1</v>
      </c>
      <c r="F266" t="b">
        <f>IF(Table1[[#This Row],[Control State]]=Table1[[#This Row],[Refactored State]],TRUE,FALSE)</f>
        <v>1</v>
      </c>
    </row>
    <row r="267" spans="1:6" x14ac:dyDescent="0.2">
      <c r="A267" t="s">
        <v>68</v>
      </c>
      <c r="B267" t="s">
        <v>4</v>
      </c>
      <c r="C267" t="s">
        <v>68</v>
      </c>
      <c r="D267" t="s">
        <v>4</v>
      </c>
      <c r="E267" t="b">
        <f>IF(Table1[[#This Row],[Control Bundle]]=Table1[[#This Row],[Refactored Bundle]],TRUE,FALSE)</f>
        <v>1</v>
      </c>
      <c r="F267" t="b">
        <f>IF(Table1[[#This Row],[Control State]]=Table1[[#This Row],[Refactored State]],TRUE,FALSE)</f>
        <v>1</v>
      </c>
    </row>
    <row r="268" spans="1:6" x14ac:dyDescent="0.2">
      <c r="A268" t="s">
        <v>287</v>
      </c>
      <c r="B268" t="s">
        <v>4</v>
      </c>
      <c r="C268" t="s">
        <v>287</v>
      </c>
      <c r="D268" t="s">
        <v>4</v>
      </c>
      <c r="E268" t="b">
        <f>IF(Table1[[#This Row],[Control Bundle]]=Table1[[#This Row],[Refactored Bundle]],TRUE,FALSE)</f>
        <v>1</v>
      </c>
      <c r="F268" t="b">
        <f>IF(Table1[[#This Row],[Control State]]=Table1[[#This Row],[Refactored State]],TRUE,FALSE)</f>
        <v>1</v>
      </c>
    </row>
    <row r="269" spans="1:6" x14ac:dyDescent="0.2">
      <c r="A269" t="s">
        <v>279</v>
      </c>
      <c r="B269" t="s">
        <v>4</v>
      </c>
      <c r="C269" t="s">
        <v>279</v>
      </c>
      <c r="D269" t="s">
        <v>4</v>
      </c>
      <c r="E269" t="b">
        <f>IF(Table1[[#This Row],[Control Bundle]]=Table1[[#This Row],[Refactored Bundle]],TRUE,FALSE)</f>
        <v>1</v>
      </c>
      <c r="F269" t="b">
        <f>IF(Table1[[#This Row],[Control State]]=Table1[[#This Row],[Refactored State]],TRUE,FALSE)</f>
        <v>1</v>
      </c>
    </row>
    <row r="270" spans="1:6" x14ac:dyDescent="0.2">
      <c r="A270" t="s">
        <v>126</v>
      </c>
      <c r="B270" t="s">
        <v>4</v>
      </c>
      <c r="C270" t="s">
        <v>126</v>
      </c>
      <c r="D270" t="s">
        <v>4</v>
      </c>
      <c r="E270" t="b">
        <f>IF(Table1[[#This Row],[Control Bundle]]=Table1[[#This Row],[Refactored Bundle]],TRUE,FALSE)</f>
        <v>1</v>
      </c>
      <c r="F270" t="b">
        <f>IF(Table1[[#This Row],[Control State]]=Table1[[#This Row],[Refactored State]],TRUE,FALSE)</f>
        <v>1</v>
      </c>
    </row>
    <row r="271" spans="1:6" x14ac:dyDescent="0.2">
      <c r="A271" t="s">
        <v>206</v>
      </c>
      <c r="B271" t="s">
        <v>4</v>
      </c>
      <c r="C271" t="s">
        <v>206</v>
      </c>
      <c r="D271" t="s">
        <v>4</v>
      </c>
      <c r="E271" t="b">
        <f>IF(Table1[[#This Row],[Control Bundle]]=Table1[[#This Row],[Refactored Bundle]],TRUE,FALSE)</f>
        <v>1</v>
      </c>
      <c r="F271" t="b">
        <f>IF(Table1[[#This Row],[Control State]]=Table1[[#This Row],[Refactored State]],TRUE,FALSE)</f>
        <v>1</v>
      </c>
    </row>
    <row r="272" spans="1:6" x14ac:dyDescent="0.2">
      <c r="A272" t="s">
        <v>48</v>
      </c>
      <c r="B272" t="s">
        <v>4</v>
      </c>
      <c r="C272" t="s">
        <v>48</v>
      </c>
      <c r="D272" t="s">
        <v>4</v>
      </c>
      <c r="E272" t="b">
        <f>IF(Table1[[#This Row],[Control Bundle]]=Table1[[#This Row],[Refactored Bundle]],TRUE,FALSE)</f>
        <v>1</v>
      </c>
      <c r="F272" t="b">
        <f>IF(Table1[[#This Row],[Control State]]=Table1[[#This Row],[Refactored State]],TRUE,FALSE)</f>
        <v>1</v>
      </c>
    </row>
    <row r="273" spans="1:6" x14ac:dyDescent="0.2">
      <c r="A273" t="s">
        <v>235</v>
      </c>
      <c r="B273" t="s">
        <v>4</v>
      </c>
      <c r="C273" t="s">
        <v>235</v>
      </c>
      <c r="D273" t="s">
        <v>4</v>
      </c>
      <c r="E273" t="b">
        <f>IF(Table1[[#This Row],[Control Bundle]]=Table1[[#This Row],[Refactored Bundle]],TRUE,FALSE)</f>
        <v>1</v>
      </c>
      <c r="F273" t="b">
        <f>IF(Table1[[#This Row],[Control State]]=Table1[[#This Row],[Refactored State]],TRUE,FALSE)</f>
        <v>1</v>
      </c>
    </row>
    <row r="274" spans="1:6" x14ac:dyDescent="0.2">
      <c r="A274" t="s">
        <v>331</v>
      </c>
      <c r="B274" t="s">
        <v>4</v>
      </c>
      <c r="C274" t="s">
        <v>331</v>
      </c>
      <c r="D274" t="s">
        <v>4</v>
      </c>
      <c r="E274" t="b">
        <f>IF(Table1[[#This Row],[Control Bundle]]=Table1[[#This Row],[Refactored Bundle]],TRUE,FALSE)</f>
        <v>1</v>
      </c>
      <c r="F274" t="b">
        <f>IF(Table1[[#This Row],[Control State]]=Table1[[#This Row],[Refactored State]],TRUE,FALSE)</f>
        <v>1</v>
      </c>
    </row>
    <row r="275" spans="1:6" x14ac:dyDescent="0.2">
      <c r="A275" t="s">
        <v>346</v>
      </c>
      <c r="B275" t="s">
        <v>4</v>
      </c>
      <c r="C275" t="s">
        <v>346</v>
      </c>
      <c r="D275" t="s">
        <v>4</v>
      </c>
      <c r="E275" t="b">
        <f>IF(Table1[[#This Row],[Control Bundle]]=Table1[[#This Row],[Refactored Bundle]],TRUE,FALSE)</f>
        <v>1</v>
      </c>
      <c r="F275" t="b">
        <f>IF(Table1[[#This Row],[Control State]]=Table1[[#This Row],[Refactored State]],TRUE,FALSE)</f>
        <v>1</v>
      </c>
    </row>
    <row r="276" spans="1:6" x14ac:dyDescent="0.2">
      <c r="A276" t="s">
        <v>220</v>
      </c>
      <c r="B276" t="s">
        <v>4</v>
      </c>
      <c r="C276" t="s">
        <v>220</v>
      </c>
      <c r="D276" t="s">
        <v>4</v>
      </c>
      <c r="E276" t="b">
        <f>IF(Table1[[#This Row],[Control Bundle]]=Table1[[#This Row],[Refactored Bundle]],TRUE,FALSE)</f>
        <v>1</v>
      </c>
      <c r="F276" t="b">
        <f>IF(Table1[[#This Row],[Control State]]=Table1[[#This Row],[Refactored State]],TRUE,FALSE)</f>
        <v>1</v>
      </c>
    </row>
    <row r="277" spans="1:6" x14ac:dyDescent="0.2">
      <c r="A277" t="s">
        <v>121</v>
      </c>
      <c r="B277" t="s">
        <v>4</v>
      </c>
      <c r="C277" t="s">
        <v>121</v>
      </c>
      <c r="D277" t="s">
        <v>4</v>
      </c>
      <c r="E277" t="b">
        <f>IF(Table1[[#This Row],[Control Bundle]]=Table1[[#This Row],[Refactored Bundle]],TRUE,FALSE)</f>
        <v>1</v>
      </c>
      <c r="F277" t="b">
        <f>IF(Table1[[#This Row],[Control State]]=Table1[[#This Row],[Refactored State]],TRUE,FALSE)</f>
        <v>1</v>
      </c>
    </row>
    <row r="278" spans="1:6" x14ac:dyDescent="0.2">
      <c r="A278" t="s">
        <v>50</v>
      </c>
      <c r="B278" t="s">
        <v>2</v>
      </c>
      <c r="C278" t="s">
        <v>50</v>
      </c>
      <c r="D278" t="s">
        <v>2</v>
      </c>
      <c r="E278" t="b">
        <f>IF(Table1[[#This Row],[Control Bundle]]=Table1[[#This Row],[Refactored Bundle]],TRUE,FALSE)</f>
        <v>1</v>
      </c>
      <c r="F278" t="b">
        <f>IF(Table1[[#This Row],[Control State]]=Table1[[#This Row],[Refactored State]],TRUE,FALSE)</f>
        <v>1</v>
      </c>
    </row>
    <row r="279" spans="1:6" x14ac:dyDescent="0.2">
      <c r="A279" t="s">
        <v>66</v>
      </c>
      <c r="B279" t="s">
        <v>4</v>
      </c>
      <c r="C279" t="s">
        <v>66</v>
      </c>
      <c r="D279" t="s">
        <v>4</v>
      </c>
      <c r="E279" t="b">
        <f>IF(Table1[[#This Row],[Control Bundle]]=Table1[[#This Row],[Refactored Bundle]],TRUE,FALSE)</f>
        <v>1</v>
      </c>
      <c r="F279" t="b">
        <f>IF(Table1[[#This Row],[Control State]]=Table1[[#This Row],[Refactored State]],TRUE,FALSE)</f>
        <v>1</v>
      </c>
    </row>
    <row r="280" spans="1:6" x14ac:dyDescent="0.2">
      <c r="A280" t="s">
        <v>244</v>
      </c>
      <c r="B280" t="s">
        <v>4</v>
      </c>
      <c r="C280" t="s">
        <v>244</v>
      </c>
      <c r="D280" t="s">
        <v>4</v>
      </c>
      <c r="E280" t="b">
        <f>IF(Table1[[#This Row],[Control Bundle]]=Table1[[#This Row],[Refactored Bundle]],TRUE,FALSE)</f>
        <v>1</v>
      </c>
      <c r="F280" t="b">
        <f>IF(Table1[[#This Row],[Control State]]=Table1[[#This Row],[Refactored State]],TRUE,FALSE)</f>
        <v>1</v>
      </c>
    </row>
    <row r="281" spans="1:6" x14ac:dyDescent="0.2">
      <c r="A281" t="s">
        <v>333</v>
      </c>
      <c r="B281" t="s">
        <v>2</v>
      </c>
      <c r="C281" t="s">
        <v>333</v>
      </c>
      <c r="D281" t="s">
        <v>2</v>
      </c>
      <c r="E281" t="b">
        <f>IF(Table1[[#This Row],[Control Bundle]]=Table1[[#This Row],[Refactored Bundle]],TRUE,FALSE)</f>
        <v>1</v>
      </c>
      <c r="F281" t="b">
        <f>IF(Table1[[#This Row],[Control State]]=Table1[[#This Row],[Refactored State]],TRUE,FALSE)</f>
        <v>1</v>
      </c>
    </row>
    <row r="282" spans="1:6" x14ac:dyDescent="0.2">
      <c r="A282" t="s">
        <v>193</v>
      </c>
      <c r="B282" t="s">
        <v>2</v>
      </c>
      <c r="C282" t="s">
        <v>193</v>
      </c>
      <c r="D282" t="s">
        <v>2</v>
      </c>
      <c r="E282" t="b">
        <f>IF(Table1[[#This Row],[Control Bundle]]=Table1[[#This Row],[Refactored Bundle]],TRUE,FALSE)</f>
        <v>1</v>
      </c>
      <c r="F282" t="b">
        <f>IF(Table1[[#This Row],[Control State]]=Table1[[#This Row],[Refactored State]],TRUE,FALSE)</f>
        <v>1</v>
      </c>
    </row>
    <row r="283" spans="1:6" x14ac:dyDescent="0.2">
      <c r="A283" t="s">
        <v>70</v>
      </c>
      <c r="B283" t="s">
        <v>4</v>
      </c>
      <c r="C283" t="s">
        <v>70</v>
      </c>
      <c r="D283" t="s">
        <v>4</v>
      </c>
      <c r="E283" t="b">
        <f>IF(Table1[[#This Row],[Control Bundle]]=Table1[[#This Row],[Refactored Bundle]],TRUE,FALSE)</f>
        <v>1</v>
      </c>
      <c r="F283" t="b">
        <f>IF(Table1[[#This Row],[Control State]]=Table1[[#This Row],[Refactored State]],TRUE,FALSE)</f>
        <v>1</v>
      </c>
    </row>
    <row r="284" spans="1:6" x14ac:dyDescent="0.2">
      <c r="A284" t="s">
        <v>59</v>
      </c>
      <c r="B284" t="s">
        <v>2</v>
      </c>
      <c r="C284" t="s">
        <v>59</v>
      </c>
      <c r="D284" t="s">
        <v>2</v>
      </c>
      <c r="E284" t="b">
        <f>IF(Table1[[#This Row],[Control Bundle]]=Table1[[#This Row],[Refactored Bundle]],TRUE,FALSE)</f>
        <v>1</v>
      </c>
      <c r="F284" t="b">
        <f>IF(Table1[[#This Row],[Control State]]=Table1[[#This Row],[Refactored State]],TRUE,FALSE)</f>
        <v>1</v>
      </c>
    </row>
    <row r="285" spans="1:6" x14ac:dyDescent="0.2">
      <c r="A285" t="s">
        <v>357</v>
      </c>
      <c r="B285" t="s">
        <v>2</v>
      </c>
      <c r="C285" t="s">
        <v>357</v>
      </c>
      <c r="D285" t="s">
        <v>2</v>
      </c>
      <c r="E285" t="b">
        <f>IF(Table1[[#This Row],[Control Bundle]]=Table1[[#This Row],[Refactored Bundle]],TRUE,FALSE)</f>
        <v>1</v>
      </c>
      <c r="F285" t="b">
        <f>IF(Table1[[#This Row],[Control State]]=Table1[[#This Row],[Refactored State]],TRUE,FALSE)</f>
        <v>1</v>
      </c>
    </row>
    <row r="286" spans="1:6" x14ac:dyDescent="0.2">
      <c r="A286" t="s">
        <v>259</v>
      </c>
      <c r="B286" t="s">
        <v>4</v>
      </c>
      <c r="C286" t="s">
        <v>259</v>
      </c>
      <c r="D286" t="s">
        <v>4</v>
      </c>
      <c r="E286" t="b">
        <f>IF(Table1[[#This Row],[Control Bundle]]=Table1[[#This Row],[Refactored Bundle]],TRUE,FALSE)</f>
        <v>1</v>
      </c>
      <c r="F286" t="b">
        <f>IF(Table1[[#This Row],[Control State]]=Table1[[#This Row],[Refactored State]],TRUE,FALSE)</f>
        <v>1</v>
      </c>
    </row>
    <row r="287" spans="1:6" x14ac:dyDescent="0.2">
      <c r="A287" t="s">
        <v>208</v>
      </c>
      <c r="B287" t="s">
        <v>4</v>
      </c>
      <c r="C287" t="s">
        <v>208</v>
      </c>
      <c r="D287" t="s">
        <v>4</v>
      </c>
      <c r="E287" t="b">
        <f>IF(Table1[[#This Row],[Control Bundle]]=Table1[[#This Row],[Refactored Bundle]],TRUE,FALSE)</f>
        <v>1</v>
      </c>
      <c r="F287" t="b">
        <f>IF(Table1[[#This Row],[Control State]]=Table1[[#This Row],[Refactored State]],TRUE,FALSE)</f>
        <v>1</v>
      </c>
    </row>
    <row r="288" spans="1:6" x14ac:dyDescent="0.2">
      <c r="A288" t="s">
        <v>173</v>
      </c>
      <c r="B288" t="s">
        <v>4</v>
      </c>
      <c r="C288" t="s">
        <v>173</v>
      </c>
      <c r="D288" t="s">
        <v>4</v>
      </c>
      <c r="E288" t="b">
        <f>IF(Table1[[#This Row],[Control Bundle]]=Table1[[#This Row],[Refactored Bundle]],TRUE,FALSE)</f>
        <v>1</v>
      </c>
      <c r="F288" t="b">
        <f>IF(Table1[[#This Row],[Control State]]=Table1[[#This Row],[Refactored State]],TRUE,FALSE)</f>
        <v>1</v>
      </c>
    </row>
    <row r="289" spans="1:6" x14ac:dyDescent="0.2">
      <c r="A289" t="s">
        <v>3</v>
      </c>
      <c r="B289" t="s">
        <v>4</v>
      </c>
      <c r="C289" t="s">
        <v>3</v>
      </c>
      <c r="D289" t="s">
        <v>4</v>
      </c>
      <c r="E289" t="b">
        <f>IF(Table1[[#This Row],[Control Bundle]]=Table1[[#This Row],[Refactored Bundle]],TRUE,FALSE)</f>
        <v>1</v>
      </c>
      <c r="F289" t="b">
        <f>IF(Table1[[#This Row],[Control State]]=Table1[[#This Row],[Refactored State]],TRUE,FALSE)</f>
        <v>1</v>
      </c>
    </row>
    <row r="290" spans="1:6" x14ac:dyDescent="0.2">
      <c r="A290" t="s">
        <v>170</v>
      </c>
      <c r="B290" t="s">
        <v>4</v>
      </c>
      <c r="C290" t="s">
        <v>170</v>
      </c>
      <c r="D290" t="s">
        <v>4</v>
      </c>
      <c r="E290" t="b">
        <f>IF(Table1[[#This Row],[Control Bundle]]=Table1[[#This Row],[Refactored Bundle]],TRUE,FALSE)</f>
        <v>1</v>
      </c>
      <c r="F290" t="b">
        <f>IF(Table1[[#This Row],[Control State]]=Table1[[#This Row],[Refactored State]],TRUE,FALSE)</f>
        <v>1</v>
      </c>
    </row>
    <row r="291" spans="1:6" x14ac:dyDescent="0.2">
      <c r="A291" t="s">
        <v>96</v>
      </c>
      <c r="B291" t="s">
        <v>6</v>
      </c>
      <c r="C291" t="s">
        <v>96</v>
      </c>
      <c r="D291" t="s">
        <v>6</v>
      </c>
      <c r="E291" t="b">
        <f>IF(Table1[[#This Row],[Control Bundle]]=Table1[[#This Row],[Refactored Bundle]],TRUE,FALSE)</f>
        <v>1</v>
      </c>
      <c r="F291" t="b">
        <f>IF(Table1[[#This Row],[Control State]]=Table1[[#This Row],[Refactored State]],TRUE,FALSE)</f>
        <v>1</v>
      </c>
    </row>
    <row r="292" spans="1:6" x14ac:dyDescent="0.2">
      <c r="A292" t="s">
        <v>281</v>
      </c>
      <c r="B292" t="s">
        <v>6</v>
      </c>
      <c r="C292" t="s">
        <v>281</v>
      </c>
      <c r="D292" t="s">
        <v>6</v>
      </c>
      <c r="E292" t="b">
        <f>IF(Table1[[#This Row],[Control Bundle]]=Table1[[#This Row],[Refactored Bundle]],TRUE,FALSE)</f>
        <v>1</v>
      </c>
      <c r="F292" t="b">
        <f>IF(Table1[[#This Row],[Control State]]=Table1[[#This Row],[Refactored State]],TRUE,FALSE)</f>
        <v>1</v>
      </c>
    </row>
    <row r="293" spans="1:6" x14ac:dyDescent="0.2">
      <c r="A293" t="s">
        <v>363</v>
      </c>
      <c r="B293" t="s">
        <v>6</v>
      </c>
      <c r="C293" t="s">
        <v>363</v>
      </c>
      <c r="D293" t="s">
        <v>6</v>
      </c>
      <c r="E293" t="b">
        <f>IF(Table1[[#This Row],[Control Bundle]]=Table1[[#This Row],[Refactored Bundle]],TRUE,FALSE)</f>
        <v>1</v>
      </c>
      <c r="F293" t="b">
        <f>IF(Table1[[#This Row],[Control State]]=Table1[[#This Row],[Refactored State]],TRUE,FALSE)</f>
        <v>1</v>
      </c>
    </row>
    <row r="294" spans="1:6" x14ac:dyDescent="0.2">
      <c r="A294" t="s">
        <v>141</v>
      </c>
      <c r="B294" t="s">
        <v>6</v>
      </c>
      <c r="C294" t="s">
        <v>141</v>
      </c>
      <c r="D294" t="s">
        <v>6</v>
      </c>
      <c r="E294" t="b">
        <f>IF(Table1[[#This Row],[Control Bundle]]=Table1[[#This Row],[Refactored Bundle]],TRUE,FALSE)</f>
        <v>1</v>
      </c>
      <c r="F294" t="b">
        <f>IF(Table1[[#This Row],[Control State]]=Table1[[#This Row],[Refactored State]],TRUE,FALSE)</f>
        <v>1</v>
      </c>
    </row>
    <row r="295" spans="1:6" x14ac:dyDescent="0.2">
      <c r="A295" t="s">
        <v>323</v>
      </c>
      <c r="B295" t="s">
        <v>6</v>
      </c>
      <c r="C295" t="s">
        <v>323</v>
      </c>
      <c r="D295" t="s">
        <v>6</v>
      </c>
      <c r="E295" t="b">
        <f>IF(Table1[[#This Row],[Control Bundle]]=Table1[[#This Row],[Refactored Bundle]],TRUE,FALSE)</f>
        <v>1</v>
      </c>
      <c r="F295" t="b">
        <f>IF(Table1[[#This Row],[Control State]]=Table1[[#This Row],[Refactored State]],TRUE,FALSE)</f>
        <v>1</v>
      </c>
    </row>
    <row r="296" spans="1:6" x14ac:dyDescent="0.2">
      <c r="A296" t="s">
        <v>238</v>
      </c>
      <c r="B296" t="s">
        <v>6</v>
      </c>
      <c r="C296" t="s">
        <v>238</v>
      </c>
      <c r="D296" t="s">
        <v>6</v>
      </c>
      <c r="E296" t="b">
        <f>IF(Table1[[#This Row],[Control Bundle]]=Table1[[#This Row],[Refactored Bundle]],TRUE,FALSE)</f>
        <v>1</v>
      </c>
      <c r="F296" t="b">
        <f>IF(Table1[[#This Row],[Control State]]=Table1[[#This Row],[Refactored State]],TRUE,FALSE)</f>
        <v>1</v>
      </c>
    </row>
    <row r="297" spans="1:6" x14ac:dyDescent="0.2">
      <c r="A297" t="s">
        <v>149</v>
      </c>
      <c r="B297" t="s">
        <v>6</v>
      </c>
      <c r="C297" t="s">
        <v>149</v>
      </c>
      <c r="D297" t="s">
        <v>6</v>
      </c>
      <c r="E297" t="b">
        <f>IF(Table1[[#This Row],[Control Bundle]]=Table1[[#This Row],[Refactored Bundle]],TRUE,FALSE)</f>
        <v>1</v>
      </c>
      <c r="F297" t="b">
        <f>IF(Table1[[#This Row],[Control State]]=Table1[[#This Row],[Refactored State]],TRUE,FALSE)</f>
        <v>1</v>
      </c>
    </row>
    <row r="298" spans="1:6" x14ac:dyDescent="0.2">
      <c r="A298" t="s">
        <v>212</v>
      </c>
      <c r="B298" t="s">
        <v>6</v>
      </c>
      <c r="C298" t="s">
        <v>212</v>
      </c>
      <c r="D298" t="s">
        <v>6</v>
      </c>
      <c r="E298" t="b">
        <f>IF(Table1[[#This Row],[Control Bundle]]=Table1[[#This Row],[Refactored Bundle]],TRUE,FALSE)</f>
        <v>1</v>
      </c>
      <c r="F298" t="b">
        <f>IF(Table1[[#This Row],[Control State]]=Table1[[#This Row],[Refactored State]],TRUE,FALSE)</f>
        <v>1</v>
      </c>
    </row>
    <row r="299" spans="1:6" x14ac:dyDescent="0.2">
      <c r="A299" t="s">
        <v>240</v>
      </c>
      <c r="B299" t="s">
        <v>6</v>
      </c>
      <c r="C299" t="s">
        <v>240</v>
      </c>
      <c r="D299" t="s">
        <v>6</v>
      </c>
      <c r="E299" t="b">
        <f>IF(Table1[[#This Row],[Control Bundle]]=Table1[[#This Row],[Refactored Bundle]],TRUE,FALSE)</f>
        <v>1</v>
      </c>
      <c r="F299" t="b">
        <f>IF(Table1[[#This Row],[Control State]]=Table1[[#This Row],[Refactored State]],TRUE,FALSE)</f>
        <v>1</v>
      </c>
    </row>
    <row r="300" spans="1:6" x14ac:dyDescent="0.2">
      <c r="A300" t="s">
        <v>55</v>
      </c>
      <c r="B300" t="s">
        <v>6</v>
      </c>
      <c r="C300" t="s">
        <v>55</v>
      </c>
      <c r="D300" t="s">
        <v>6</v>
      </c>
      <c r="E300" t="b">
        <f>IF(Table1[[#This Row],[Control Bundle]]=Table1[[#This Row],[Refactored Bundle]],TRUE,FALSE)</f>
        <v>1</v>
      </c>
      <c r="F300" t="b">
        <f>IF(Table1[[#This Row],[Control State]]=Table1[[#This Row],[Refactored State]],TRUE,FALSE)</f>
        <v>1</v>
      </c>
    </row>
    <row r="301" spans="1:6" x14ac:dyDescent="0.2">
      <c r="A301" t="s">
        <v>87</v>
      </c>
      <c r="B301" t="s">
        <v>6</v>
      </c>
      <c r="C301" t="s">
        <v>87</v>
      </c>
      <c r="D301" t="s">
        <v>6</v>
      </c>
      <c r="E301" t="b">
        <f>IF(Table1[[#This Row],[Control Bundle]]=Table1[[#This Row],[Refactored Bundle]],TRUE,FALSE)</f>
        <v>1</v>
      </c>
      <c r="F301" t="b">
        <f>IF(Table1[[#This Row],[Control State]]=Table1[[#This Row],[Refactored State]],TRUE,FALSE)</f>
        <v>1</v>
      </c>
    </row>
    <row r="302" spans="1:6" x14ac:dyDescent="0.2">
      <c r="A302" t="s">
        <v>312</v>
      </c>
      <c r="B302" t="s">
        <v>6</v>
      </c>
      <c r="C302" t="s">
        <v>312</v>
      </c>
      <c r="D302" t="s">
        <v>6</v>
      </c>
      <c r="E302" t="b">
        <f>IF(Table1[[#This Row],[Control Bundle]]=Table1[[#This Row],[Refactored Bundle]],TRUE,FALSE)</f>
        <v>1</v>
      </c>
      <c r="F302" t="b">
        <f>IF(Table1[[#This Row],[Control State]]=Table1[[#This Row],[Refactored State]],TRUE,FALSE)</f>
        <v>1</v>
      </c>
    </row>
    <row r="303" spans="1:6" x14ac:dyDescent="0.2">
      <c r="A303" t="s">
        <v>282</v>
      </c>
      <c r="B303" t="s">
        <v>4</v>
      </c>
      <c r="C303" t="s">
        <v>282</v>
      </c>
      <c r="D303" t="s">
        <v>4</v>
      </c>
      <c r="E303" t="b">
        <f>IF(Table1[[#This Row],[Control Bundle]]=Table1[[#This Row],[Refactored Bundle]],TRUE,FALSE)</f>
        <v>1</v>
      </c>
      <c r="F303" t="b">
        <f>IF(Table1[[#This Row],[Control State]]=Table1[[#This Row],[Refactored State]],TRUE,FALSE)</f>
        <v>1</v>
      </c>
    </row>
    <row r="304" spans="1:6" x14ac:dyDescent="0.2">
      <c r="A304" t="s">
        <v>184</v>
      </c>
      <c r="B304" t="s">
        <v>6</v>
      </c>
      <c r="C304" t="s">
        <v>184</v>
      </c>
      <c r="D304" t="s">
        <v>6</v>
      </c>
      <c r="E304" t="b">
        <f>IF(Table1[[#This Row],[Control Bundle]]=Table1[[#This Row],[Refactored Bundle]],TRUE,FALSE)</f>
        <v>1</v>
      </c>
      <c r="F304" t="b">
        <f>IF(Table1[[#This Row],[Control State]]=Table1[[#This Row],[Refactored State]],TRUE,FALSE)</f>
        <v>1</v>
      </c>
    </row>
    <row r="305" spans="1:6" x14ac:dyDescent="0.2">
      <c r="A305" t="s">
        <v>160</v>
      </c>
      <c r="B305" t="s">
        <v>6</v>
      </c>
      <c r="C305" t="s">
        <v>160</v>
      </c>
      <c r="D305" t="s">
        <v>6</v>
      </c>
      <c r="E305" t="b">
        <f>IF(Table1[[#This Row],[Control Bundle]]=Table1[[#This Row],[Refactored Bundle]],TRUE,FALSE)</f>
        <v>1</v>
      </c>
      <c r="F305" t="b">
        <f>IF(Table1[[#This Row],[Control State]]=Table1[[#This Row],[Refactored State]],TRUE,FALSE)</f>
        <v>1</v>
      </c>
    </row>
    <row r="306" spans="1:6" x14ac:dyDescent="0.2">
      <c r="A306" t="s">
        <v>322</v>
      </c>
      <c r="B306" t="s">
        <v>4</v>
      </c>
      <c r="C306" t="s">
        <v>322</v>
      </c>
      <c r="D306" t="s">
        <v>4</v>
      </c>
      <c r="E306" t="b">
        <f>IF(Table1[[#This Row],[Control Bundle]]=Table1[[#This Row],[Refactored Bundle]],TRUE,FALSE)</f>
        <v>1</v>
      </c>
      <c r="F306" t="b">
        <f>IF(Table1[[#This Row],[Control State]]=Table1[[#This Row],[Refactored State]],TRUE,FALSE)</f>
        <v>1</v>
      </c>
    </row>
    <row r="307" spans="1:6" x14ac:dyDescent="0.2">
      <c r="A307" t="s">
        <v>250</v>
      </c>
      <c r="B307" t="s">
        <v>4</v>
      </c>
      <c r="C307" t="s">
        <v>250</v>
      </c>
      <c r="D307" t="s">
        <v>4</v>
      </c>
      <c r="E307" t="b">
        <f>IF(Table1[[#This Row],[Control Bundle]]=Table1[[#This Row],[Refactored Bundle]],TRUE,FALSE)</f>
        <v>1</v>
      </c>
      <c r="F307" t="b">
        <f>IF(Table1[[#This Row],[Control State]]=Table1[[#This Row],[Refactored State]],TRUE,FALSE)</f>
        <v>1</v>
      </c>
    </row>
    <row r="308" spans="1:6" x14ac:dyDescent="0.2">
      <c r="A308" t="s">
        <v>247</v>
      </c>
      <c r="B308" t="s">
        <v>4</v>
      </c>
      <c r="C308" t="s">
        <v>247</v>
      </c>
      <c r="D308" t="s">
        <v>4</v>
      </c>
      <c r="E308" t="b">
        <f>IF(Table1[[#This Row],[Control Bundle]]=Table1[[#This Row],[Refactored Bundle]],TRUE,FALSE)</f>
        <v>1</v>
      </c>
      <c r="F308" t="b">
        <f>IF(Table1[[#This Row],[Control State]]=Table1[[#This Row],[Refactored State]],TRUE,FALSE)</f>
        <v>1</v>
      </c>
    </row>
    <row r="309" spans="1:6" x14ac:dyDescent="0.2">
      <c r="A309" t="s">
        <v>158</v>
      </c>
      <c r="B309" t="s">
        <v>4</v>
      </c>
      <c r="C309" t="s">
        <v>158</v>
      </c>
      <c r="D309" t="s">
        <v>4</v>
      </c>
      <c r="E309" t="b">
        <f>IF(Table1[[#This Row],[Control Bundle]]=Table1[[#This Row],[Refactored Bundle]],TRUE,FALSE)</f>
        <v>1</v>
      </c>
      <c r="F309" t="b">
        <f>IF(Table1[[#This Row],[Control State]]=Table1[[#This Row],[Refactored State]],TRUE,FALSE)</f>
        <v>1</v>
      </c>
    </row>
    <row r="310" spans="1:6" x14ac:dyDescent="0.2">
      <c r="A310" t="s">
        <v>112</v>
      </c>
      <c r="B310" t="s">
        <v>4</v>
      </c>
      <c r="C310" t="s">
        <v>112</v>
      </c>
      <c r="D310" t="s">
        <v>4</v>
      </c>
      <c r="E310" t="b">
        <f>IF(Table1[[#This Row],[Control Bundle]]=Table1[[#This Row],[Refactored Bundle]],TRUE,FALSE)</f>
        <v>1</v>
      </c>
      <c r="F310" t="b">
        <f>IF(Table1[[#This Row],[Control State]]=Table1[[#This Row],[Refactored State]],TRUE,FALSE)</f>
        <v>1</v>
      </c>
    </row>
    <row r="311" spans="1:6" x14ac:dyDescent="0.2">
      <c r="A311" t="s">
        <v>129</v>
      </c>
      <c r="B311" t="s">
        <v>4</v>
      </c>
      <c r="C311" t="s">
        <v>129</v>
      </c>
      <c r="D311" t="s">
        <v>4</v>
      </c>
      <c r="E311" t="b">
        <f>IF(Table1[[#This Row],[Control Bundle]]=Table1[[#This Row],[Refactored Bundle]],TRUE,FALSE)</f>
        <v>1</v>
      </c>
      <c r="F311" t="b">
        <f>IF(Table1[[#This Row],[Control State]]=Table1[[#This Row],[Refactored State]],TRUE,FALSE)</f>
        <v>1</v>
      </c>
    </row>
    <row r="312" spans="1:6" x14ac:dyDescent="0.2">
      <c r="A312" t="s">
        <v>276</v>
      </c>
      <c r="B312" t="s">
        <v>4</v>
      </c>
      <c r="C312" t="s">
        <v>276</v>
      </c>
      <c r="D312" t="s">
        <v>4</v>
      </c>
      <c r="E312" t="b">
        <f>IF(Table1[[#This Row],[Control Bundle]]=Table1[[#This Row],[Refactored Bundle]],TRUE,FALSE)</f>
        <v>1</v>
      </c>
      <c r="F312" t="b">
        <f>IF(Table1[[#This Row],[Control State]]=Table1[[#This Row],[Refactored State]],TRUE,FALSE)</f>
        <v>1</v>
      </c>
    </row>
    <row r="313" spans="1:6" x14ac:dyDescent="0.2">
      <c r="A313" t="s">
        <v>296</v>
      </c>
      <c r="B313" t="s">
        <v>2</v>
      </c>
      <c r="C313" t="s">
        <v>296</v>
      </c>
      <c r="D313" t="s">
        <v>2</v>
      </c>
      <c r="E313" t="b">
        <f>IF(Table1[[#This Row],[Control Bundle]]=Table1[[#This Row],[Refactored Bundle]],TRUE,FALSE)</f>
        <v>1</v>
      </c>
      <c r="F313" t="b">
        <f>IF(Table1[[#This Row],[Control State]]=Table1[[#This Row],[Refactored State]],TRUE,FALSE)</f>
        <v>1</v>
      </c>
    </row>
    <row r="314" spans="1:6" x14ac:dyDescent="0.2">
      <c r="A314" t="s">
        <v>210</v>
      </c>
      <c r="B314" t="s">
        <v>2</v>
      </c>
      <c r="C314" t="s">
        <v>210</v>
      </c>
      <c r="D314" t="s">
        <v>2</v>
      </c>
      <c r="E314" t="b">
        <f>IF(Table1[[#This Row],[Control Bundle]]=Table1[[#This Row],[Refactored Bundle]],TRUE,FALSE)</f>
        <v>1</v>
      </c>
      <c r="F314" t="b">
        <f>IF(Table1[[#This Row],[Control State]]=Table1[[#This Row],[Refactored State]],TRUE,FALSE)</f>
        <v>1</v>
      </c>
    </row>
    <row r="315" spans="1:6" x14ac:dyDescent="0.2">
      <c r="A315" t="s">
        <v>179</v>
      </c>
      <c r="B315" t="s">
        <v>4</v>
      </c>
      <c r="C315" t="s">
        <v>179</v>
      </c>
      <c r="D315" t="s">
        <v>4</v>
      </c>
      <c r="E315" t="b">
        <f>IF(Table1[[#This Row],[Control Bundle]]=Table1[[#This Row],[Refactored Bundle]],TRUE,FALSE)</f>
        <v>1</v>
      </c>
      <c r="F315" t="b">
        <f>IF(Table1[[#This Row],[Control State]]=Table1[[#This Row],[Refactored State]],TRUE,FALSE)</f>
        <v>1</v>
      </c>
    </row>
    <row r="316" spans="1:6" x14ac:dyDescent="0.2">
      <c r="A316" t="s">
        <v>199</v>
      </c>
      <c r="B316" t="s">
        <v>4</v>
      </c>
      <c r="C316" t="s">
        <v>199</v>
      </c>
      <c r="D316" t="s">
        <v>4</v>
      </c>
      <c r="E316" t="b">
        <f>IF(Table1[[#This Row],[Control Bundle]]=Table1[[#This Row],[Refactored Bundle]],TRUE,FALSE)</f>
        <v>1</v>
      </c>
      <c r="F316" t="b">
        <f>IF(Table1[[#This Row],[Control State]]=Table1[[#This Row],[Refactored State]],TRUE,FALSE)</f>
        <v>1</v>
      </c>
    </row>
    <row r="317" spans="1:6" x14ac:dyDescent="0.2">
      <c r="A317" t="s">
        <v>356</v>
      </c>
      <c r="B317" t="s">
        <v>4</v>
      </c>
      <c r="C317" t="s">
        <v>356</v>
      </c>
      <c r="D317" t="s">
        <v>4</v>
      </c>
      <c r="E317" t="b">
        <f>IF(Table1[[#This Row],[Control Bundle]]=Table1[[#This Row],[Refactored Bundle]],TRUE,FALSE)</f>
        <v>1</v>
      </c>
      <c r="F317" t="b">
        <f>IF(Table1[[#This Row],[Control State]]=Table1[[#This Row],[Refactored State]],TRUE,FALSE)</f>
        <v>1</v>
      </c>
    </row>
    <row r="318" spans="1:6" x14ac:dyDescent="0.2">
      <c r="A318" t="s">
        <v>334</v>
      </c>
      <c r="B318" t="s">
        <v>2</v>
      </c>
      <c r="C318" t="s">
        <v>334</v>
      </c>
      <c r="D318" t="s">
        <v>2</v>
      </c>
      <c r="E318" t="b">
        <f>IF(Table1[[#This Row],[Control Bundle]]=Table1[[#This Row],[Refactored Bundle]],TRUE,FALSE)</f>
        <v>1</v>
      </c>
      <c r="F318" t="b">
        <f>IF(Table1[[#This Row],[Control State]]=Table1[[#This Row],[Refactored State]],TRUE,FALSE)</f>
        <v>1</v>
      </c>
    </row>
    <row r="319" spans="1:6" x14ac:dyDescent="0.2">
      <c r="A319" t="s">
        <v>30</v>
      </c>
      <c r="B319" t="s">
        <v>4</v>
      </c>
      <c r="C319" t="s">
        <v>30</v>
      </c>
      <c r="D319" t="s">
        <v>4</v>
      </c>
      <c r="E319" t="b">
        <f>IF(Table1[[#This Row],[Control Bundle]]=Table1[[#This Row],[Refactored Bundle]],TRUE,FALSE)</f>
        <v>1</v>
      </c>
      <c r="F319" t="b">
        <f>IF(Table1[[#This Row],[Control State]]=Table1[[#This Row],[Refactored State]],TRUE,FALSE)</f>
        <v>1</v>
      </c>
    </row>
    <row r="320" spans="1:6" x14ac:dyDescent="0.2">
      <c r="A320" t="s">
        <v>136</v>
      </c>
      <c r="B320" t="s">
        <v>4</v>
      </c>
      <c r="C320" t="s">
        <v>136</v>
      </c>
      <c r="D320" t="s">
        <v>4</v>
      </c>
      <c r="E320" t="b">
        <f>IF(Table1[[#This Row],[Control Bundle]]=Table1[[#This Row],[Refactored Bundle]],TRUE,FALSE)</f>
        <v>1</v>
      </c>
      <c r="F320" t="b">
        <f>IF(Table1[[#This Row],[Control State]]=Table1[[#This Row],[Refactored State]],TRUE,FALSE)</f>
        <v>1</v>
      </c>
    </row>
    <row r="321" spans="1:6" x14ac:dyDescent="0.2">
      <c r="A321" t="s">
        <v>45</v>
      </c>
      <c r="B321" t="s">
        <v>4</v>
      </c>
      <c r="C321" t="s">
        <v>45</v>
      </c>
      <c r="D321" t="s">
        <v>4</v>
      </c>
      <c r="E321" t="b">
        <f>IF(Table1[[#This Row],[Control Bundle]]=Table1[[#This Row],[Refactored Bundle]],TRUE,FALSE)</f>
        <v>1</v>
      </c>
      <c r="F321" t="b">
        <f>IF(Table1[[#This Row],[Control State]]=Table1[[#This Row],[Refactored State]],TRUE,FALSE)</f>
        <v>1</v>
      </c>
    </row>
    <row r="322" spans="1:6" x14ac:dyDescent="0.2">
      <c r="A322" t="s">
        <v>99</v>
      </c>
      <c r="B322" t="s">
        <v>4</v>
      </c>
      <c r="C322" t="s">
        <v>99</v>
      </c>
      <c r="D322" t="s">
        <v>4</v>
      </c>
      <c r="E322" t="b">
        <f>IF(Table1[[#This Row],[Control Bundle]]=Table1[[#This Row],[Refactored Bundle]],TRUE,FALSE)</f>
        <v>1</v>
      </c>
      <c r="F322" t="b">
        <f>IF(Table1[[#This Row],[Control State]]=Table1[[#This Row],[Refactored State]],TRUE,FALSE)</f>
        <v>1</v>
      </c>
    </row>
    <row r="323" spans="1:6" x14ac:dyDescent="0.2">
      <c r="A323" t="s">
        <v>97</v>
      </c>
      <c r="B323" t="s">
        <v>4</v>
      </c>
      <c r="C323" t="s">
        <v>97</v>
      </c>
      <c r="D323" t="s">
        <v>4</v>
      </c>
      <c r="E323" t="b">
        <f>IF(Table1[[#This Row],[Control Bundle]]=Table1[[#This Row],[Refactored Bundle]],TRUE,FALSE)</f>
        <v>1</v>
      </c>
      <c r="F323" t="b">
        <f>IF(Table1[[#This Row],[Control State]]=Table1[[#This Row],[Refactored State]],TRUE,FALSE)</f>
        <v>1</v>
      </c>
    </row>
    <row r="324" spans="1:6" x14ac:dyDescent="0.2">
      <c r="A324" t="s">
        <v>134</v>
      </c>
      <c r="B324" t="s">
        <v>4</v>
      </c>
      <c r="C324" t="s">
        <v>134</v>
      </c>
      <c r="D324" t="s">
        <v>4</v>
      </c>
      <c r="E324" t="b">
        <f>IF(Table1[[#This Row],[Control Bundle]]=Table1[[#This Row],[Refactored Bundle]],TRUE,FALSE)</f>
        <v>1</v>
      </c>
      <c r="F324" t="b">
        <f>IF(Table1[[#This Row],[Control State]]=Table1[[#This Row],[Refactored State]],TRUE,FALSE)</f>
        <v>1</v>
      </c>
    </row>
    <row r="325" spans="1:6" x14ac:dyDescent="0.2">
      <c r="A325" t="s">
        <v>262</v>
      </c>
      <c r="B325" t="s">
        <v>4</v>
      </c>
      <c r="C325" t="s">
        <v>262</v>
      </c>
      <c r="D325" t="s">
        <v>4</v>
      </c>
      <c r="E325" t="b">
        <f>IF(Table1[[#This Row],[Control Bundle]]=Table1[[#This Row],[Refactored Bundle]],TRUE,FALSE)</f>
        <v>1</v>
      </c>
      <c r="F325" t="b">
        <f>IF(Table1[[#This Row],[Control State]]=Table1[[#This Row],[Refactored State]],TRUE,FALSE)</f>
        <v>1</v>
      </c>
    </row>
    <row r="326" spans="1:6" x14ac:dyDescent="0.2">
      <c r="A326" t="s">
        <v>252</v>
      </c>
      <c r="B326" t="s">
        <v>4</v>
      </c>
      <c r="C326" t="s">
        <v>252</v>
      </c>
      <c r="D326" t="s">
        <v>4</v>
      </c>
      <c r="E326" t="b">
        <f>IF(Table1[[#This Row],[Control Bundle]]=Table1[[#This Row],[Refactored Bundle]],TRUE,FALSE)</f>
        <v>1</v>
      </c>
      <c r="F326" t="b">
        <f>IF(Table1[[#This Row],[Control State]]=Table1[[#This Row],[Refactored State]],TRUE,FALSE)</f>
        <v>1</v>
      </c>
    </row>
    <row r="327" spans="1:6" x14ac:dyDescent="0.2">
      <c r="A327" t="s">
        <v>219</v>
      </c>
      <c r="B327" t="s">
        <v>4</v>
      </c>
      <c r="C327" t="s">
        <v>219</v>
      </c>
      <c r="D327" t="s">
        <v>4</v>
      </c>
      <c r="E327" t="b">
        <f>IF(Table1[[#This Row],[Control Bundle]]=Table1[[#This Row],[Refactored Bundle]],TRUE,FALSE)</f>
        <v>1</v>
      </c>
      <c r="F327" t="b">
        <f>IF(Table1[[#This Row],[Control State]]=Table1[[#This Row],[Refactored State]],TRUE,FALSE)</f>
        <v>1</v>
      </c>
    </row>
    <row r="328" spans="1:6" x14ac:dyDescent="0.2">
      <c r="A328" t="s">
        <v>178</v>
      </c>
      <c r="B328" t="s">
        <v>4</v>
      </c>
      <c r="C328" t="s">
        <v>178</v>
      </c>
      <c r="D328" t="s">
        <v>4</v>
      </c>
      <c r="E328" t="b">
        <f>IF(Table1[[#This Row],[Control Bundle]]=Table1[[#This Row],[Refactored Bundle]],TRUE,FALSE)</f>
        <v>1</v>
      </c>
      <c r="F328" t="b">
        <f>IF(Table1[[#This Row],[Control State]]=Table1[[#This Row],[Refactored State]],TRUE,FALSE)</f>
        <v>1</v>
      </c>
    </row>
    <row r="329" spans="1:6" x14ac:dyDescent="0.2">
      <c r="A329" t="s">
        <v>192</v>
      </c>
      <c r="B329" t="s">
        <v>4</v>
      </c>
      <c r="C329" t="s">
        <v>192</v>
      </c>
      <c r="D329" t="s">
        <v>4</v>
      </c>
      <c r="E329" t="b">
        <f>IF(Table1[[#This Row],[Control Bundle]]=Table1[[#This Row],[Refactored Bundle]],TRUE,FALSE)</f>
        <v>1</v>
      </c>
      <c r="F329" t="b">
        <f>IF(Table1[[#This Row],[Control State]]=Table1[[#This Row],[Refactored State]],TRUE,FALSE)</f>
        <v>1</v>
      </c>
    </row>
    <row r="330" spans="1:6" x14ac:dyDescent="0.2">
      <c r="A330" t="s">
        <v>148</v>
      </c>
      <c r="B330" t="s">
        <v>2</v>
      </c>
      <c r="C330" t="s">
        <v>148</v>
      </c>
      <c r="D330" t="s">
        <v>2</v>
      </c>
      <c r="E330" t="b">
        <f>IF(Table1[[#This Row],[Control Bundle]]=Table1[[#This Row],[Refactored Bundle]],TRUE,FALSE)</f>
        <v>1</v>
      </c>
      <c r="F330" t="b">
        <f>IF(Table1[[#This Row],[Control State]]=Table1[[#This Row],[Refactored State]],TRUE,FALSE)</f>
        <v>1</v>
      </c>
    </row>
    <row r="331" spans="1:6" x14ac:dyDescent="0.2">
      <c r="A331" t="s">
        <v>135</v>
      </c>
      <c r="B331" t="s">
        <v>4</v>
      </c>
      <c r="C331" t="s">
        <v>135</v>
      </c>
      <c r="D331" t="s">
        <v>4</v>
      </c>
      <c r="E331" t="b">
        <f>IF(Table1[[#This Row],[Control Bundle]]=Table1[[#This Row],[Refactored Bundle]],TRUE,FALSE)</f>
        <v>1</v>
      </c>
      <c r="F331" t="b">
        <f>IF(Table1[[#This Row],[Control State]]=Table1[[#This Row],[Refactored State]],TRUE,FALSE)</f>
        <v>1</v>
      </c>
    </row>
    <row r="332" spans="1:6" x14ac:dyDescent="0.2">
      <c r="A332" t="s">
        <v>164</v>
      </c>
      <c r="B332" t="s">
        <v>4</v>
      </c>
      <c r="C332" t="s">
        <v>164</v>
      </c>
      <c r="D332" t="s">
        <v>4</v>
      </c>
      <c r="E332" t="b">
        <f>IF(Table1[[#This Row],[Control Bundle]]=Table1[[#This Row],[Refactored Bundle]],TRUE,FALSE)</f>
        <v>1</v>
      </c>
      <c r="F332" t="b">
        <f>IF(Table1[[#This Row],[Control State]]=Table1[[#This Row],[Refactored State]],TRUE,FALSE)</f>
        <v>1</v>
      </c>
    </row>
    <row r="333" spans="1:6" x14ac:dyDescent="0.2">
      <c r="A333" t="s">
        <v>341</v>
      </c>
      <c r="B333" t="s">
        <v>4</v>
      </c>
      <c r="C333" t="s">
        <v>341</v>
      </c>
      <c r="D333" t="s">
        <v>4</v>
      </c>
      <c r="E333" t="b">
        <f>IF(Table1[[#This Row],[Control Bundle]]=Table1[[#This Row],[Refactored Bundle]],TRUE,FALSE)</f>
        <v>1</v>
      </c>
      <c r="F333" t="b">
        <f>IF(Table1[[#This Row],[Control State]]=Table1[[#This Row],[Refactored State]],TRUE,FALSE)</f>
        <v>1</v>
      </c>
    </row>
    <row r="334" spans="1:6" x14ac:dyDescent="0.2">
      <c r="A334" t="s">
        <v>49</v>
      </c>
      <c r="B334" t="s">
        <v>4</v>
      </c>
      <c r="C334" t="s">
        <v>49</v>
      </c>
      <c r="D334" t="s">
        <v>4</v>
      </c>
      <c r="E334" t="b">
        <f>IF(Table1[[#This Row],[Control Bundle]]=Table1[[#This Row],[Refactored Bundle]],TRUE,FALSE)</f>
        <v>1</v>
      </c>
      <c r="F334" t="b">
        <f>IF(Table1[[#This Row],[Control State]]=Table1[[#This Row],[Refactored State]],TRUE,FALSE)</f>
        <v>1</v>
      </c>
    </row>
    <row r="335" spans="1:6" x14ac:dyDescent="0.2">
      <c r="A335" t="s">
        <v>362</v>
      </c>
      <c r="B335" t="s">
        <v>4</v>
      </c>
      <c r="C335" t="s">
        <v>362</v>
      </c>
      <c r="D335" t="s">
        <v>4</v>
      </c>
      <c r="E335" t="b">
        <f>IF(Table1[[#This Row],[Control Bundle]]=Table1[[#This Row],[Refactored Bundle]],TRUE,FALSE)</f>
        <v>1</v>
      </c>
      <c r="F335" t="b">
        <f>IF(Table1[[#This Row],[Control State]]=Table1[[#This Row],[Refactored State]],TRUE,FALSE)</f>
        <v>1</v>
      </c>
    </row>
    <row r="336" spans="1:6" x14ac:dyDescent="0.2">
      <c r="A336" t="s">
        <v>166</v>
      </c>
      <c r="B336" t="s">
        <v>4</v>
      </c>
      <c r="C336" t="s">
        <v>166</v>
      </c>
      <c r="D336" t="s">
        <v>4</v>
      </c>
      <c r="E336" t="b">
        <f>IF(Table1[[#This Row],[Control Bundle]]=Table1[[#This Row],[Refactored Bundle]],TRUE,FALSE)</f>
        <v>1</v>
      </c>
      <c r="F336" t="b">
        <f>IF(Table1[[#This Row],[Control State]]=Table1[[#This Row],[Refactored State]],TRUE,FALSE)</f>
        <v>1</v>
      </c>
    </row>
    <row r="337" spans="1:6" x14ac:dyDescent="0.2">
      <c r="A337" t="s">
        <v>181</v>
      </c>
      <c r="B337" t="s">
        <v>4</v>
      </c>
      <c r="C337" t="s">
        <v>181</v>
      </c>
      <c r="D337" t="s">
        <v>4</v>
      </c>
      <c r="E337" t="b">
        <f>IF(Table1[[#This Row],[Control Bundle]]=Table1[[#This Row],[Refactored Bundle]],TRUE,FALSE)</f>
        <v>1</v>
      </c>
      <c r="F337" t="b">
        <f>IF(Table1[[#This Row],[Control State]]=Table1[[#This Row],[Refactored State]],TRUE,FALSE)</f>
        <v>1</v>
      </c>
    </row>
    <row r="338" spans="1:6" x14ac:dyDescent="0.2">
      <c r="A338" t="s">
        <v>140</v>
      </c>
      <c r="B338" t="s">
        <v>4</v>
      </c>
      <c r="C338" t="s">
        <v>140</v>
      </c>
      <c r="D338" t="s">
        <v>4</v>
      </c>
      <c r="E338" t="b">
        <f>IF(Table1[[#This Row],[Control Bundle]]=Table1[[#This Row],[Refactored Bundle]],TRUE,FALSE)</f>
        <v>1</v>
      </c>
      <c r="F338" t="b">
        <f>IF(Table1[[#This Row],[Control State]]=Table1[[#This Row],[Refactored State]],TRUE,FALSE)</f>
        <v>1</v>
      </c>
    </row>
    <row r="339" spans="1:6" x14ac:dyDescent="0.2">
      <c r="A339" t="s">
        <v>248</v>
      </c>
      <c r="B339" t="s">
        <v>4</v>
      </c>
      <c r="C339" t="s">
        <v>248</v>
      </c>
      <c r="D339" t="s">
        <v>4</v>
      </c>
      <c r="E339" t="b">
        <f>IF(Table1[[#This Row],[Control Bundle]]=Table1[[#This Row],[Refactored Bundle]],TRUE,FALSE)</f>
        <v>1</v>
      </c>
      <c r="F339" t="b">
        <f>IF(Table1[[#This Row],[Control State]]=Table1[[#This Row],[Refactored State]],TRUE,FALSE)</f>
        <v>1</v>
      </c>
    </row>
    <row r="340" spans="1:6" x14ac:dyDescent="0.2">
      <c r="A340" t="s">
        <v>117</v>
      </c>
      <c r="B340" t="s">
        <v>2</v>
      </c>
      <c r="C340" t="s">
        <v>117</v>
      </c>
      <c r="D340" t="s">
        <v>2</v>
      </c>
      <c r="E340" t="b">
        <f>IF(Table1[[#This Row],[Control Bundle]]=Table1[[#This Row],[Refactored Bundle]],TRUE,FALSE)</f>
        <v>1</v>
      </c>
      <c r="F340" t="b">
        <f>IF(Table1[[#This Row],[Control State]]=Table1[[#This Row],[Refactored State]],TRUE,FALSE)</f>
        <v>1</v>
      </c>
    </row>
    <row r="341" spans="1:6" x14ac:dyDescent="0.2">
      <c r="A341" t="s">
        <v>7</v>
      </c>
      <c r="B341" t="s">
        <v>4</v>
      </c>
      <c r="C341" t="s">
        <v>7</v>
      </c>
      <c r="D341" t="s">
        <v>4</v>
      </c>
      <c r="E341" t="b">
        <f>IF(Table1[[#This Row],[Control Bundle]]=Table1[[#This Row],[Refactored Bundle]],TRUE,FALSE)</f>
        <v>1</v>
      </c>
      <c r="F341" t="b">
        <f>IF(Table1[[#This Row],[Control State]]=Table1[[#This Row],[Refactored State]],TRUE,FALSE)</f>
        <v>1</v>
      </c>
    </row>
    <row r="342" spans="1:6" x14ac:dyDescent="0.2">
      <c r="A342" t="s">
        <v>127</v>
      </c>
      <c r="B342" t="s">
        <v>2</v>
      </c>
      <c r="C342" t="s">
        <v>127</v>
      </c>
      <c r="D342" t="s">
        <v>2</v>
      </c>
      <c r="E342" t="b">
        <f>IF(Table1[[#This Row],[Control Bundle]]=Table1[[#This Row],[Refactored Bundle]],TRUE,FALSE)</f>
        <v>1</v>
      </c>
      <c r="F342" t="b">
        <f>IF(Table1[[#This Row],[Control State]]=Table1[[#This Row],[Refactored State]],TRUE,FALSE)</f>
        <v>1</v>
      </c>
    </row>
    <row r="343" spans="1:6" x14ac:dyDescent="0.2">
      <c r="A343" t="s">
        <v>89</v>
      </c>
      <c r="B343" t="s">
        <v>4</v>
      </c>
      <c r="C343" t="s">
        <v>89</v>
      </c>
      <c r="D343" t="s">
        <v>4</v>
      </c>
      <c r="E343" t="b">
        <f>IF(Table1[[#This Row],[Control Bundle]]=Table1[[#This Row],[Refactored Bundle]],TRUE,FALSE)</f>
        <v>1</v>
      </c>
      <c r="F343" t="b">
        <f>IF(Table1[[#This Row],[Control State]]=Table1[[#This Row],[Refactored State]],TRUE,FALSE)</f>
        <v>1</v>
      </c>
    </row>
    <row r="344" spans="1:6" x14ac:dyDescent="0.2">
      <c r="A344" t="s">
        <v>214</v>
      </c>
      <c r="B344" t="s">
        <v>4</v>
      </c>
      <c r="C344" t="s">
        <v>214</v>
      </c>
      <c r="D344" t="s">
        <v>4</v>
      </c>
      <c r="E344" t="b">
        <f>IF(Table1[[#This Row],[Control Bundle]]=Table1[[#This Row],[Refactored Bundle]],TRUE,FALSE)</f>
        <v>1</v>
      </c>
      <c r="F344" t="b">
        <f>IF(Table1[[#This Row],[Control State]]=Table1[[#This Row],[Refactored State]],TRUE,FALSE)</f>
        <v>1</v>
      </c>
    </row>
    <row r="345" spans="1:6" x14ac:dyDescent="0.2">
      <c r="A345" t="s">
        <v>195</v>
      </c>
      <c r="B345" t="s">
        <v>6</v>
      </c>
      <c r="C345" t="s">
        <v>195</v>
      </c>
      <c r="D345" t="s">
        <v>6</v>
      </c>
      <c r="E345" t="b">
        <f>IF(Table1[[#This Row],[Control Bundle]]=Table1[[#This Row],[Refactored Bundle]],TRUE,FALSE)</f>
        <v>1</v>
      </c>
      <c r="F345" t="b">
        <f>IF(Table1[[#This Row],[Control State]]=Table1[[#This Row],[Refactored State]],TRUE,FALSE)</f>
        <v>1</v>
      </c>
    </row>
    <row r="346" spans="1:6" x14ac:dyDescent="0.2">
      <c r="A346" t="s">
        <v>46</v>
      </c>
      <c r="B346" t="s">
        <v>4</v>
      </c>
      <c r="C346" t="s">
        <v>46</v>
      </c>
      <c r="D346" t="s">
        <v>4</v>
      </c>
      <c r="E346" t="b">
        <f>IF(Table1[[#This Row],[Control Bundle]]=Table1[[#This Row],[Refactored Bundle]],TRUE,FALSE)</f>
        <v>1</v>
      </c>
      <c r="F346" t="b">
        <f>IF(Table1[[#This Row],[Control State]]=Table1[[#This Row],[Refactored State]],TRUE,FALSE)</f>
        <v>1</v>
      </c>
    </row>
    <row r="347" spans="1:6" x14ac:dyDescent="0.2">
      <c r="A347" t="s">
        <v>177</v>
      </c>
      <c r="B347" t="s">
        <v>4</v>
      </c>
      <c r="C347" t="s">
        <v>177</v>
      </c>
      <c r="D347" t="s">
        <v>4</v>
      </c>
      <c r="E347" t="b">
        <f>IF(Table1[[#This Row],[Control Bundle]]=Table1[[#This Row],[Refactored Bundle]],TRUE,FALSE)</f>
        <v>1</v>
      </c>
      <c r="F347" t="b">
        <f>IF(Table1[[#This Row],[Control State]]=Table1[[#This Row],[Refactored State]],TRUE,FALSE)</f>
        <v>1</v>
      </c>
    </row>
    <row r="348" spans="1:6" x14ac:dyDescent="0.2">
      <c r="A348" t="s">
        <v>330</v>
      </c>
      <c r="B348" t="s">
        <v>4</v>
      </c>
      <c r="C348" t="s">
        <v>330</v>
      </c>
      <c r="D348" t="s">
        <v>4</v>
      </c>
      <c r="E348" t="b">
        <f>IF(Table1[[#This Row],[Control Bundle]]=Table1[[#This Row],[Refactored Bundle]],TRUE,FALSE)</f>
        <v>1</v>
      </c>
      <c r="F348" t="b">
        <f>IF(Table1[[#This Row],[Control State]]=Table1[[#This Row],[Refactored State]],TRUE,FALSE)</f>
        <v>1</v>
      </c>
    </row>
    <row r="349" spans="1:6" x14ac:dyDescent="0.2">
      <c r="A349" t="s">
        <v>191</v>
      </c>
      <c r="B349" t="s">
        <v>4</v>
      </c>
      <c r="C349" t="s">
        <v>191</v>
      </c>
      <c r="D349" t="s">
        <v>4</v>
      </c>
      <c r="E349" t="b">
        <f>IF(Table1[[#This Row],[Control Bundle]]=Table1[[#This Row],[Refactored Bundle]],TRUE,FALSE)</f>
        <v>1</v>
      </c>
      <c r="F349" t="b">
        <f>IF(Table1[[#This Row],[Control State]]=Table1[[#This Row],[Refactored State]],TRUE,FALSE)</f>
        <v>1</v>
      </c>
    </row>
    <row r="350" spans="1:6" x14ac:dyDescent="0.2">
      <c r="A350" t="s">
        <v>327</v>
      </c>
      <c r="B350" t="s">
        <v>4</v>
      </c>
      <c r="C350" t="s">
        <v>327</v>
      </c>
      <c r="D350" t="s">
        <v>4</v>
      </c>
      <c r="E350" t="b">
        <f>IF(Table1[[#This Row],[Control Bundle]]=Table1[[#This Row],[Refactored Bundle]],TRUE,FALSE)</f>
        <v>1</v>
      </c>
      <c r="F350" t="b">
        <f>IF(Table1[[#This Row],[Control State]]=Table1[[#This Row],[Refactored State]],TRUE,FALSE)</f>
        <v>1</v>
      </c>
    </row>
    <row r="351" spans="1:6" x14ac:dyDescent="0.2">
      <c r="A351" t="s">
        <v>325</v>
      </c>
      <c r="B351" t="s">
        <v>4</v>
      </c>
      <c r="C351" t="s">
        <v>325</v>
      </c>
      <c r="D351" t="s">
        <v>4</v>
      </c>
      <c r="E351" t="b">
        <f>IF(Table1[[#This Row],[Control Bundle]]=Table1[[#This Row],[Refactored Bundle]],TRUE,FALSE)</f>
        <v>1</v>
      </c>
      <c r="F351" t="b">
        <f>IF(Table1[[#This Row],[Control State]]=Table1[[#This Row],[Refactored State]],TRUE,FALSE)</f>
        <v>1</v>
      </c>
    </row>
    <row r="352" spans="1:6" x14ac:dyDescent="0.2">
      <c r="A352" t="s">
        <v>367</v>
      </c>
      <c r="B352" t="s">
        <v>4</v>
      </c>
      <c r="C352" t="s">
        <v>367</v>
      </c>
      <c r="D352" t="s">
        <v>4</v>
      </c>
      <c r="E352" t="b">
        <f>IF(Table1[[#This Row],[Control Bundle]]=Table1[[#This Row],[Refactored Bundle]],TRUE,FALSE)</f>
        <v>1</v>
      </c>
      <c r="F352" t="b">
        <f>IF(Table1[[#This Row],[Control State]]=Table1[[#This Row],[Refactored State]],TRUE,FALSE)</f>
        <v>1</v>
      </c>
    </row>
    <row r="353" spans="1:6" x14ac:dyDescent="0.2">
      <c r="A353" t="s">
        <v>118</v>
      </c>
      <c r="B353" t="s">
        <v>4</v>
      </c>
      <c r="C353" t="s">
        <v>118</v>
      </c>
      <c r="D353" t="s">
        <v>4</v>
      </c>
      <c r="E353" t="b">
        <f>IF(Table1[[#This Row],[Control Bundle]]=Table1[[#This Row],[Refactored Bundle]],TRUE,FALSE)</f>
        <v>1</v>
      </c>
      <c r="F353" t="b">
        <f>IF(Table1[[#This Row],[Control State]]=Table1[[#This Row],[Refactored State]],TRUE,FALSE)</f>
        <v>1</v>
      </c>
    </row>
    <row r="354" spans="1:6" x14ac:dyDescent="0.2">
      <c r="A354" t="s">
        <v>263</v>
      </c>
      <c r="B354" t="s">
        <v>2</v>
      </c>
      <c r="C354" t="s">
        <v>263</v>
      </c>
      <c r="D354" t="s">
        <v>2</v>
      </c>
      <c r="E354" t="b">
        <f>IF(Table1[[#This Row],[Control Bundle]]=Table1[[#This Row],[Refactored Bundle]],TRUE,FALSE)</f>
        <v>1</v>
      </c>
      <c r="F354" t="b">
        <f>IF(Table1[[#This Row],[Control State]]=Table1[[#This Row],[Refactored State]],TRUE,FALSE)</f>
        <v>1</v>
      </c>
    </row>
    <row r="355" spans="1:6" x14ac:dyDescent="0.2">
      <c r="A355" t="s">
        <v>253</v>
      </c>
      <c r="B355" t="s">
        <v>4</v>
      </c>
      <c r="C355" t="s">
        <v>253</v>
      </c>
      <c r="D355" t="s">
        <v>4</v>
      </c>
      <c r="E355" t="b">
        <f>IF(Table1[[#This Row],[Control Bundle]]=Table1[[#This Row],[Refactored Bundle]],TRUE,FALSE)</f>
        <v>1</v>
      </c>
      <c r="F355" t="b">
        <f>IF(Table1[[#This Row],[Control State]]=Table1[[#This Row],[Refactored State]],TRUE,FALSE)</f>
        <v>1</v>
      </c>
    </row>
    <row r="356" spans="1:6" x14ac:dyDescent="0.2">
      <c r="A356" t="s">
        <v>51</v>
      </c>
      <c r="B356" t="s">
        <v>2</v>
      </c>
      <c r="C356" t="s">
        <v>51</v>
      </c>
      <c r="D356" t="s">
        <v>2</v>
      </c>
      <c r="E356" t="b">
        <f>IF(Table1[[#This Row],[Control Bundle]]=Table1[[#This Row],[Refactored Bundle]],TRUE,FALSE)</f>
        <v>1</v>
      </c>
      <c r="F356" t="b">
        <f>IF(Table1[[#This Row],[Control State]]=Table1[[#This Row],[Refactored State]],TRUE,FALSE)</f>
        <v>1</v>
      </c>
    </row>
    <row r="357" spans="1:6" x14ac:dyDescent="0.2">
      <c r="A357" t="s">
        <v>12</v>
      </c>
      <c r="B357" t="s">
        <v>2</v>
      </c>
      <c r="C357" t="s">
        <v>12</v>
      </c>
      <c r="D357" t="s">
        <v>2</v>
      </c>
      <c r="E357" t="b">
        <f>IF(Table1[[#This Row],[Control Bundle]]=Table1[[#This Row],[Refactored Bundle]],TRUE,FALSE)</f>
        <v>1</v>
      </c>
      <c r="F357" t="b">
        <f>IF(Table1[[#This Row],[Control State]]=Table1[[#This Row],[Refactored State]],TRUE,FALSE)</f>
        <v>1</v>
      </c>
    </row>
    <row r="358" spans="1:6" x14ac:dyDescent="0.2">
      <c r="A358" t="s">
        <v>237</v>
      </c>
      <c r="B358" t="s">
        <v>4</v>
      </c>
      <c r="C358" t="s">
        <v>237</v>
      </c>
      <c r="D358" t="s">
        <v>4</v>
      </c>
      <c r="E358" t="b">
        <f>IF(Table1[[#This Row],[Control Bundle]]=Table1[[#This Row],[Refactored Bundle]],TRUE,FALSE)</f>
        <v>1</v>
      </c>
      <c r="F358" t="b">
        <f>IF(Table1[[#This Row],[Control State]]=Table1[[#This Row],[Refactored State]],TRUE,FALSE)</f>
        <v>1</v>
      </c>
    </row>
    <row r="359" spans="1:6" x14ac:dyDescent="0.2">
      <c r="A359" t="s">
        <v>79</v>
      </c>
      <c r="B359" t="s">
        <v>2</v>
      </c>
      <c r="C359" t="s">
        <v>79</v>
      </c>
      <c r="D359" t="s">
        <v>2</v>
      </c>
      <c r="E359" t="b">
        <f>IF(Table1[[#This Row],[Control Bundle]]=Table1[[#This Row],[Refactored Bundle]],TRUE,FALSE)</f>
        <v>1</v>
      </c>
      <c r="F359" t="b">
        <f>IF(Table1[[#This Row],[Control State]]=Table1[[#This Row],[Refactored State]],TRUE,FALSE)</f>
        <v>1</v>
      </c>
    </row>
    <row r="360" spans="1:6" x14ac:dyDescent="0.2">
      <c r="A360" t="s">
        <v>187</v>
      </c>
      <c r="B360" t="s">
        <v>2</v>
      </c>
      <c r="C360" t="s">
        <v>187</v>
      </c>
      <c r="D360" t="s">
        <v>2</v>
      </c>
      <c r="E360" t="b">
        <f>IF(Table1[[#This Row],[Control Bundle]]=Table1[[#This Row],[Refactored Bundle]],TRUE,FALSE)</f>
        <v>1</v>
      </c>
      <c r="F360" t="b">
        <f>IF(Table1[[#This Row],[Control State]]=Table1[[#This Row],[Refactored State]],TRUE,FALSE)</f>
        <v>1</v>
      </c>
    </row>
    <row r="361" spans="1:6" x14ac:dyDescent="0.2">
      <c r="A361" t="s">
        <v>52</v>
      </c>
      <c r="B361" t="s">
        <v>2</v>
      </c>
      <c r="C361" t="s">
        <v>52</v>
      </c>
      <c r="D361" t="s">
        <v>2</v>
      </c>
      <c r="E361" t="b">
        <f>IF(Table1[[#This Row],[Control Bundle]]=Table1[[#This Row],[Refactored Bundle]],TRUE,FALSE)</f>
        <v>1</v>
      </c>
      <c r="F361" t="b">
        <f>IF(Table1[[#This Row],[Control State]]=Table1[[#This Row],[Refactored State]],TRUE,FALSE)</f>
        <v>1</v>
      </c>
    </row>
    <row r="362" spans="1:6" x14ac:dyDescent="0.2">
      <c r="A362" t="s">
        <v>29</v>
      </c>
      <c r="B362" t="s">
        <v>2</v>
      </c>
      <c r="C362" t="s">
        <v>29</v>
      </c>
      <c r="D362" t="s">
        <v>2</v>
      </c>
      <c r="E362" t="b">
        <f>IF(Table1[[#This Row],[Control Bundle]]=Table1[[#This Row],[Refactored Bundle]],TRUE,FALSE)</f>
        <v>1</v>
      </c>
      <c r="F362" t="b">
        <f>IF(Table1[[#This Row],[Control State]]=Table1[[#This Row],[Refactored State]],TRUE,FALSE)</f>
        <v>1</v>
      </c>
    </row>
    <row r="363" spans="1:6" x14ac:dyDescent="0.2">
      <c r="A363" t="s">
        <v>217</v>
      </c>
      <c r="B363" t="s">
        <v>2</v>
      </c>
      <c r="C363" t="s">
        <v>217</v>
      </c>
      <c r="D363" t="s">
        <v>2</v>
      </c>
      <c r="E363" t="b">
        <f>IF(Table1[[#This Row],[Control Bundle]]=Table1[[#This Row],[Refactored Bundle]],TRUE,FALSE)</f>
        <v>1</v>
      </c>
      <c r="F363" t="b">
        <f>IF(Table1[[#This Row],[Control State]]=Table1[[#This Row],[Refactored State]],TRUE,FALSE)</f>
        <v>1</v>
      </c>
    </row>
    <row r="364" spans="1:6" x14ac:dyDescent="0.2">
      <c r="A364" t="s">
        <v>285</v>
      </c>
      <c r="B364" t="s">
        <v>2</v>
      </c>
      <c r="C364" t="s">
        <v>285</v>
      </c>
      <c r="D364" t="s">
        <v>2</v>
      </c>
      <c r="E364" t="b">
        <f>IF(Table1[[#This Row],[Control Bundle]]=Table1[[#This Row],[Refactored Bundle]],TRUE,FALSE)</f>
        <v>1</v>
      </c>
      <c r="F364" t="b">
        <f>IF(Table1[[#This Row],[Control State]]=Table1[[#This Row],[Refactored State]],TRUE,FALSE)</f>
        <v>1</v>
      </c>
    </row>
    <row r="365" spans="1:6" x14ac:dyDescent="0.2">
      <c r="A365" t="s">
        <v>155</v>
      </c>
      <c r="B365" t="s">
        <v>2</v>
      </c>
      <c r="C365" t="s">
        <v>155</v>
      </c>
      <c r="D365" t="s">
        <v>2</v>
      </c>
      <c r="E365" t="b">
        <f>IF(Table1[[#This Row],[Control Bundle]]=Table1[[#This Row],[Refactored Bundle]],TRUE,FALSE)</f>
        <v>1</v>
      </c>
      <c r="F365" t="b">
        <f>IF(Table1[[#This Row],[Control State]]=Table1[[#This Row],[Refactored State]],TRUE,FALSE)</f>
        <v>1</v>
      </c>
    </row>
    <row r="366" spans="1:6" x14ac:dyDescent="0.2">
      <c r="A366" t="s">
        <v>104</v>
      </c>
      <c r="B366" t="s">
        <v>2</v>
      </c>
      <c r="C366" t="s">
        <v>104</v>
      </c>
      <c r="D366" t="s">
        <v>2</v>
      </c>
      <c r="E366" t="b">
        <f>IF(Table1[[#This Row],[Control Bundle]]=Table1[[#This Row],[Refactored Bundle]],TRUE,FALSE)</f>
        <v>1</v>
      </c>
      <c r="F366" t="b">
        <f>IF(Table1[[#This Row],[Control State]]=Table1[[#This Row],[Refactored State]],TRUE,FALSE)</f>
        <v>1</v>
      </c>
    </row>
    <row r="367" spans="1:6" x14ac:dyDescent="0.2">
      <c r="A367" t="s">
        <v>230</v>
      </c>
      <c r="B367" t="s">
        <v>231</v>
      </c>
      <c r="C367" t="s">
        <v>230</v>
      </c>
      <c r="D367" t="s">
        <v>231</v>
      </c>
      <c r="E367" t="b">
        <f>IF(Table1[[#This Row],[Control Bundle]]=Table1[[#This Row],[Refactored Bundle]],TRUE,FALSE)</f>
        <v>1</v>
      </c>
      <c r="F367" t="b">
        <f>IF(Table1[[#This Row],[Control State]]=Table1[[#This Row],[Refactored State]],TRUE,FALSE)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5"/>
  <sheetViews>
    <sheetView workbookViewId="0"/>
  </sheetViews>
  <sheetFormatPr baseColWidth="10" defaultRowHeight="16" x14ac:dyDescent="0.2"/>
  <cols>
    <col min="1" max="1" width="66.83203125" bestFit="1" customWidth="1"/>
    <col min="2" max="2" width="24.83203125" bestFit="1" customWidth="1"/>
    <col min="3" max="3" width="66.83203125" bestFit="1" customWidth="1"/>
    <col min="4" max="4" width="28" bestFit="1" customWidth="1"/>
    <col min="5" max="5" width="15.5" bestFit="1" customWidth="1"/>
    <col min="6" max="6" width="14.5" bestFit="1" customWidth="1"/>
  </cols>
  <sheetData>
    <row r="1" spans="1:6" x14ac:dyDescent="0.2">
      <c r="A1" t="s">
        <v>711</v>
      </c>
      <c r="B1" t="s">
        <v>723</v>
      </c>
      <c r="C1" t="s">
        <v>725</v>
      </c>
      <c r="D1" t="s">
        <v>727</v>
      </c>
      <c r="E1" t="s">
        <v>377</v>
      </c>
      <c r="F1" t="s">
        <v>378</v>
      </c>
    </row>
    <row r="2" spans="1:6" x14ac:dyDescent="0.2">
      <c r="A2" t="s">
        <v>16</v>
      </c>
      <c r="B2">
        <v>0</v>
      </c>
      <c r="C2" t="s">
        <v>16</v>
      </c>
      <c r="D2">
        <v>0</v>
      </c>
      <c r="E2" t="b">
        <f>IF(Table2[[#This Row],[Control Bundle]]=Table2[[#This Row],[Refactored Bundle]],TRUE,FALSE)</f>
        <v>1</v>
      </c>
      <c r="F2" t="b">
        <f>IF(Table2[[#This Row],[Control Resolved Bundles]]=Table2[[#This Row],[Refactored Resolved Bundles]],TRUE,FALSE)</f>
        <v>1</v>
      </c>
    </row>
    <row r="3" spans="1:6" x14ac:dyDescent="0.2">
      <c r="A3" t="s">
        <v>202</v>
      </c>
      <c r="B3">
        <v>1</v>
      </c>
      <c r="C3" t="s">
        <v>202</v>
      </c>
      <c r="D3">
        <v>1</v>
      </c>
      <c r="E3" t="b">
        <f>IF(Table2[[#This Row],[Control Bundle]]=Table2[[#This Row],[Refactored Bundle]],TRUE,FALSE)</f>
        <v>1</v>
      </c>
      <c r="F3" t="b">
        <f>IF(Table2[[#This Row],[Control Resolved Bundles]]=Table2[[#This Row],[Refactored Resolved Bundles]],TRUE,FALSE)</f>
        <v>1</v>
      </c>
    </row>
    <row r="4" spans="1:6" x14ac:dyDescent="0.2">
      <c r="A4" t="s">
        <v>109</v>
      </c>
      <c r="B4">
        <v>2</v>
      </c>
      <c r="C4" t="s">
        <v>109</v>
      </c>
      <c r="D4">
        <v>2</v>
      </c>
      <c r="E4" t="b">
        <f>IF(Table2[[#This Row],[Control Bundle]]=Table2[[#This Row],[Refactored Bundle]],TRUE,FALSE)</f>
        <v>1</v>
      </c>
      <c r="F4" t="b">
        <f>IF(Table2[[#This Row],[Control Resolved Bundles]]=Table2[[#This Row],[Refactored Resolved Bundles]],TRUE,FALSE)</f>
        <v>1</v>
      </c>
    </row>
    <row r="5" spans="1:6" x14ac:dyDescent="0.2">
      <c r="A5" t="s">
        <v>133</v>
      </c>
      <c r="B5">
        <v>3</v>
      </c>
      <c r="C5" t="s">
        <v>133</v>
      </c>
      <c r="D5">
        <v>3</v>
      </c>
      <c r="E5" t="b">
        <f>IF(Table2[[#This Row],[Control Bundle]]=Table2[[#This Row],[Refactored Bundle]],TRUE,FALSE)</f>
        <v>1</v>
      </c>
      <c r="F5" t="b">
        <f>IF(Table2[[#This Row],[Control Resolved Bundles]]=Table2[[#This Row],[Refactored Resolved Bundles]],TRUE,FALSE)</f>
        <v>1</v>
      </c>
    </row>
    <row r="6" spans="1:6" x14ac:dyDescent="0.2">
      <c r="A6" t="s">
        <v>324</v>
      </c>
      <c r="B6">
        <v>4</v>
      </c>
      <c r="C6" t="s">
        <v>324</v>
      </c>
      <c r="D6">
        <v>4</v>
      </c>
      <c r="E6" t="b">
        <f>IF(Table2[[#This Row],[Control Bundle]]=Table2[[#This Row],[Refactored Bundle]],TRUE,FALSE)</f>
        <v>1</v>
      </c>
      <c r="F6" t="b">
        <f>IF(Table2[[#This Row],[Control Resolved Bundles]]=Table2[[#This Row],[Refactored Resolved Bundles]],TRUE,FALSE)</f>
        <v>1</v>
      </c>
    </row>
    <row r="7" spans="1:6" x14ac:dyDescent="0.2">
      <c r="A7" t="s">
        <v>351</v>
      </c>
      <c r="B7">
        <v>5</v>
      </c>
      <c r="C7" t="s">
        <v>351</v>
      </c>
      <c r="D7">
        <v>5</v>
      </c>
      <c r="E7" t="b">
        <f>IF(Table2[[#This Row],[Control Bundle]]=Table2[[#This Row],[Refactored Bundle]],TRUE,FALSE)</f>
        <v>1</v>
      </c>
      <c r="F7" t="b">
        <f>IF(Table2[[#This Row],[Control Resolved Bundles]]=Table2[[#This Row],[Refactored Resolved Bundles]],TRUE,FALSE)</f>
        <v>1</v>
      </c>
    </row>
    <row r="8" spans="1:6" x14ac:dyDescent="0.2">
      <c r="A8" t="s">
        <v>81</v>
      </c>
      <c r="B8">
        <v>6</v>
      </c>
      <c r="C8" t="s">
        <v>81</v>
      </c>
      <c r="D8">
        <v>6</v>
      </c>
      <c r="E8" t="b">
        <f>IF(Table2[[#This Row],[Control Bundle]]=Table2[[#This Row],[Refactored Bundle]],TRUE,FALSE)</f>
        <v>1</v>
      </c>
      <c r="F8" t="b">
        <f>IF(Table2[[#This Row],[Control Resolved Bundles]]=Table2[[#This Row],[Refactored Resolved Bundles]],TRUE,FALSE)</f>
        <v>1</v>
      </c>
    </row>
    <row r="9" spans="1:6" x14ac:dyDescent="0.2">
      <c r="A9" t="s">
        <v>226</v>
      </c>
      <c r="B9">
        <v>8</v>
      </c>
      <c r="C9" t="s">
        <v>226</v>
      </c>
      <c r="D9">
        <v>8</v>
      </c>
      <c r="E9" t="b">
        <f>IF(Table2[[#This Row],[Control Bundle]]=Table2[[#This Row],[Refactored Bundle]],TRUE,FALSE)</f>
        <v>1</v>
      </c>
      <c r="F9" t="b">
        <f>IF(Table2[[#This Row],[Control Resolved Bundles]]=Table2[[#This Row],[Refactored Resolved Bundles]],TRUE,FALSE)</f>
        <v>1</v>
      </c>
    </row>
    <row r="10" spans="1:6" x14ac:dyDescent="0.2">
      <c r="A10" t="s">
        <v>182</v>
      </c>
      <c r="B10">
        <v>7</v>
      </c>
      <c r="C10" t="s">
        <v>182</v>
      </c>
      <c r="D10">
        <v>7</v>
      </c>
      <c r="E10" t="b">
        <f>IF(Table2[[#This Row],[Control Bundle]]=Table2[[#This Row],[Refactored Bundle]],TRUE,FALSE)</f>
        <v>1</v>
      </c>
      <c r="F10" t="b">
        <f>IF(Table2[[#This Row],[Control Resolved Bundles]]=Table2[[#This Row],[Refactored Resolved Bundles]],TRUE,FALSE)</f>
        <v>1</v>
      </c>
    </row>
    <row r="11" spans="1:6" x14ac:dyDescent="0.2">
      <c r="A11" t="s">
        <v>1</v>
      </c>
      <c r="B11">
        <v>9</v>
      </c>
      <c r="C11" t="s">
        <v>1</v>
      </c>
      <c r="D11">
        <v>9</v>
      </c>
      <c r="E11" t="b">
        <f>IF(Table2[[#This Row],[Control Bundle]]=Table2[[#This Row],[Refactored Bundle]],TRUE,FALSE)</f>
        <v>1</v>
      </c>
      <c r="F11" t="b">
        <f>IF(Table2[[#This Row],[Control Resolved Bundles]]=Table2[[#This Row],[Refactored Resolved Bundles]],TRUE,FALSE)</f>
        <v>1</v>
      </c>
    </row>
    <row r="12" spans="1:6" x14ac:dyDescent="0.2">
      <c r="A12" t="s">
        <v>94</v>
      </c>
      <c r="B12">
        <v>10</v>
      </c>
      <c r="C12" t="s">
        <v>94</v>
      </c>
      <c r="D12">
        <v>10</v>
      </c>
      <c r="E12" t="b">
        <f>IF(Table2[[#This Row],[Control Bundle]]=Table2[[#This Row],[Refactored Bundle]],TRUE,FALSE)</f>
        <v>1</v>
      </c>
      <c r="F12" t="b">
        <f>IF(Table2[[#This Row],[Control Resolved Bundles]]=Table2[[#This Row],[Refactored Resolved Bundles]],TRUE,FALSE)</f>
        <v>1</v>
      </c>
    </row>
    <row r="13" spans="1:6" x14ac:dyDescent="0.2">
      <c r="A13" t="s">
        <v>154</v>
      </c>
      <c r="B13">
        <v>11</v>
      </c>
      <c r="C13" t="s">
        <v>154</v>
      </c>
      <c r="D13">
        <v>11</v>
      </c>
      <c r="E13" t="b">
        <f>IF(Table2[[#This Row],[Control Bundle]]=Table2[[#This Row],[Refactored Bundle]],TRUE,FALSE)</f>
        <v>1</v>
      </c>
      <c r="F13" t="b">
        <f>IF(Table2[[#This Row],[Control Resolved Bundles]]=Table2[[#This Row],[Refactored Resolved Bundles]],TRUE,FALSE)</f>
        <v>1</v>
      </c>
    </row>
    <row r="14" spans="1:6" x14ac:dyDescent="0.2">
      <c r="A14" t="s">
        <v>138</v>
      </c>
      <c r="B14">
        <v>13</v>
      </c>
      <c r="C14" t="s">
        <v>138</v>
      </c>
      <c r="D14">
        <v>13</v>
      </c>
      <c r="E14" t="b">
        <f>IF(Table2[[#This Row],[Control Bundle]]=Table2[[#This Row],[Refactored Bundle]],TRUE,FALSE)</f>
        <v>1</v>
      </c>
      <c r="F14" t="b">
        <f>IF(Table2[[#This Row],[Control Resolved Bundles]]=Table2[[#This Row],[Refactored Resolved Bundles]],TRUE,FALSE)</f>
        <v>1</v>
      </c>
    </row>
    <row r="15" spans="1:6" x14ac:dyDescent="0.2">
      <c r="A15" t="s">
        <v>22</v>
      </c>
      <c r="B15">
        <v>12</v>
      </c>
      <c r="C15" t="s">
        <v>22</v>
      </c>
      <c r="D15">
        <v>12</v>
      </c>
      <c r="E15" t="b">
        <f>IF(Table2[[#This Row],[Control Bundle]]=Table2[[#This Row],[Refactored Bundle]],TRUE,FALSE)</f>
        <v>1</v>
      </c>
      <c r="F15" t="b">
        <f>IF(Table2[[#This Row],[Control Resolved Bundles]]=Table2[[#This Row],[Refactored Resolved Bundles]],TRUE,FALSE)</f>
        <v>1</v>
      </c>
    </row>
    <row r="16" spans="1:6" x14ac:dyDescent="0.2">
      <c r="A16" t="s">
        <v>153</v>
      </c>
      <c r="B16">
        <v>14</v>
      </c>
      <c r="C16" t="s">
        <v>153</v>
      </c>
      <c r="D16">
        <v>14</v>
      </c>
      <c r="E16" t="b">
        <f>IF(Table2[[#This Row],[Control Bundle]]=Table2[[#This Row],[Refactored Bundle]],TRUE,FALSE)</f>
        <v>1</v>
      </c>
      <c r="F16" t="b">
        <f>IF(Table2[[#This Row],[Control Resolved Bundles]]=Table2[[#This Row],[Refactored Resolved Bundles]],TRUE,FALSE)</f>
        <v>1</v>
      </c>
    </row>
    <row r="17" spans="1:6" x14ac:dyDescent="0.2">
      <c r="A17" t="s">
        <v>161</v>
      </c>
      <c r="B17">
        <v>15</v>
      </c>
      <c r="C17" t="s">
        <v>161</v>
      </c>
      <c r="D17">
        <v>15</v>
      </c>
      <c r="E17" t="b">
        <f>IF(Table2[[#This Row],[Control Bundle]]=Table2[[#This Row],[Refactored Bundle]],TRUE,FALSE)</f>
        <v>1</v>
      </c>
      <c r="F17" t="b">
        <f>IF(Table2[[#This Row],[Control Resolved Bundles]]=Table2[[#This Row],[Refactored Resolved Bundles]],TRUE,FALSE)</f>
        <v>1</v>
      </c>
    </row>
    <row r="18" spans="1:6" x14ac:dyDescent="0.2">
      <c r="A18" t="s">
        <v>355</v>
      </c>
      <c r="B18">
        <v>16</v>
      </c>
      <c r="C18" t="s">
        <v>355</v>
      </c>
      <c r="D18">
        <v>16</v>
      </c>
      <c r="E18" t="b">
        <f>IF(Table2[[#This Row],[Control Bundle]]=Table2[[#This Row],[Refactored Bundle]],TRUE,FALSE)</f>
        <v>1</v>
      </c>
      <c r="F18" t="b">
        <f>IF(Table2[[#This Row],[Control Resolved Bundles]]=Table2[[#This Row],[Refactored Resolved Bundles]],TRUE,FALSE)</f>
        <v>1</v>
      </c>
    </row>
    <row r="19" spans="1:6" x14ac:dyDescent="0.2">
      <c r="A19" t="s">
        <v>347</v>
      </c>
      <c r="B19">
        <v>17</v>
      </c>
      <c r="C19" t="s">
        <v>347</v>
      </c>
      <c r="D19">
        <v>17</v>
      </c>
      <c r="E19" t="b">
        <f>IF(Table2[[#This Row],[Control Bundle]]=Table2[[#This Row],[Refactored Bundle]],TRUE,FALSE)</f>
        <v>1</v>
      </c>
      <c r="F19" t="b">
        <f>IF(Table2[[#This Row],[Control Resolved Bundles]]=Table2[[#This Row],[Refactored Resolved Bundles]],TRUE,FALSE)</f>
        <v>1</v>
      </c>
    </row>
    <row r="20" spans="1:6" x14ac:dyDescent="0.2">
      <c r="A20" t="s">
        <v>209</v>
      </c>
      <c r="B20">
        <v>18</v>
      </c>
      <c r="C20" t="s">
        <v>209</v>
      </c>
      <c r="D20">
        <v>18</v>
      </c>
      <c r="E20" t="b">
        <f>IF(Table2[[#This Row],[Control Bundle]]=Table2[[#This Row],[Refactored Bundle]],TRUE,FALSE)</f>
        <v>1</v>
      </c>
      <c r="F20" t="b">
        <f>IF(Table2[[#This Row],[Control Resolved Bundles]]=Table2[[#This Row],[Refactored Resolved Bundles]],TRUE,FALSE)</f>
        <v>1</v>
      </c>
    </row>
    <row r="21" spans="1:6" x14ac:dyDescent="0.2">
      <c r="A21" t="s">
        <v>19</v>
      </c>
      <c r="B21">
        <v>19</v>
      </c>
      <c r="C21" t="s">
        <v>19</v>
      </c>
      <c r="D21">
        <v>19</v>
      </c>
      <c r="E21" t="b">
        <f>IF(Table2[[#This Row],[Control Bundle]]=Table2[[#This Row],[Refactored Bundle]],TRUE,FALSE)</f>
        <v>1</v>
      </c>
      <c r="F21" t="b">
        <f>IF(Table2[[#This Row],[Control Resolved Bundles]]=Table2[[#This Row],[Refactored Resolved Bundles]],TRUE,FALSE)</f>
        <v>1</v>
      </c>
    </row>
    <row r="22" spans="1:6" x14ac:dyDescent="0.2">
      <c r="A22" t="s">
        <v>13</v>
      </c>
      <c r="B22">
        <v>20</v>
      </c>
      <c r="C22" t="s">
        <v>13</v>
      </c>
      <c r="D22">
        <v>20</v>
      </c>
      <c r="E22" t="b">
        <f>IF(Table2[[#This Row],[Control Bundle]]=Table2[[#This Row],[Refactored Bundle]],TRUE,FALSE)</f>
        <v>1</v>
      </c>
      <c r="F22" t="b">
        <f>IF(Table2[[#This Row],[Control Resolved Bundles]]=Table2[[#This Row],[Refactored Resolved Bundles]],TRUE,FALSE)</f>
        <v>1</v>
      </c>
    </row>
    <row r="23" spans="1:6" x14ac:dyDescent="0.2">
      <c r="A23" t="s">
        <v>280</v>
      </c>
      <c r="B23">
        <v>21</v>
      </c>
      <c r="C23" t="s">
        <v>280</v>
      </c>
      <c r="D23">
        <v>21</v>
      </c>
      <c r="E23" t="b">
        <f>IF(Table2[[#This Row],[Control Bundle]]=Table2[[#This Row],[Refactored Bundle]],TRUE,FALSE)</f>
        <v>1</v>
      </c>
      <c r="F23" t="b">
        <f>IF(Table2[[#This Row],[Control Resolved Bundles]]=Table2[[#This Row],[Refactored Resolved Bundles]],TRUE,FALSE)</f>
        <v>1</v>
      </c>
    </row>
    <row r="24" spans="1:6" x14ac:dyDescent="0.2">
      <c r="A24" t="s">
        <v>17</v>
      </c>
      <c r="B24">
        <v>22</v>
      </c>
      <c r="C24" t="s">
        <v>17</v>
      </c>
      <c r="D24">
        <v>22</v>
      </c>
      <c r="E24" t="b">
        <f>IF(Table2[[#This Row],[Control Bundle]]=Table2[[#This Row],[Refactored Bundle]],TRUE,FALSE)</f>
        <v>1</v>
      </c>
      <c r="F24" t="b">
        <f>IF(Table2[[#This Row],[Control Resolved Bundles]]=Table2[[#This Row],[Refactored Resolved Bundles]],TRUE,FALSE)</f>
        <v>1</v>
      </c>
    </row>
    <row r="25" spans="1:6" x14ac:dyDescent="0.2">
      <c r="A25" t="s">
        <v>108</v>
      </c>
      <c r="B25">
        <v>23</v>
      </c>
      <c r="C25" t="s">
        <v>108</v>
      </c>
      <c r="D25">
        <v>23</v>
      </c>
      <c r="E25" t="b">
        <f>IF(Table2[[#This Row],[Control Bundle]]=Table2[[#This Row],[Refactored Bundle]],TRUE,FALSE)</f>
        <v>1</v>
      </c>
      <c r="F25" t="b">
        <f>IF(Table2[[#This Row],[Control Resolved Bundles]]=Table2[[#This Row],[Refactored Resolved Bundles]],TRUE,FALSE)</f>
        <v>1</v>
      </c>
    </row>
    <row r="26" spans="1:6" x14ac:dyDescent="0.2">
      <c r="A26" t="s">
        <v>54</v>
      </c>
      <c r="B26">
        <v>24</v>
      </c>
      <c r="C26" t="s">
        <v>54</v>
      </c>
      <c r="D26">
        <v>24</v>
      </c>
      <c r="E26" t="b">
        <f>IF(Table2[[#This Row],[Control Bundle]]=Table2[[#This Row],[Refactored Bundle]],TRUE,FALSE)</f>
        <v>1</v>
      </c>
      <c r="F26" t="b">
        <f>IF(Table2[[#This Row],[Control Resolved Bundles]]=Table2[[#This Row],[Refactored Resolved Bundles]],TRUE,FALSE)</f>
        <v>1</v>
      </c>
    </row>
    <row r="27" spans="1:6" x14ac:dyDescent="0.2">
      <c r="A27" t="s">
        <v>266</v>
      </c>
      <c r="B27">
        <v>25</v>
      </c>
      <c r="C27" t="s">
        <v>266</v>
      </c>
      <c r="D27">
        <v>25</v>
      </c>
      <c r="E27" t="b">
        <f>IF(Table2[[#This Row],[Control Bundle]]=Table2[[#This Row],[Refactored Bundle]],TRUE,FALSE)</f>
        <v>1</v>
      </c>
      <c r="F27" t="b">
        <f>IF(Table2[[#This Row],[Control Resolved Bundles]]=Table2[[#This Row],[Refactored Resolved Bundles]],TRUE,FALSE)</f>
        <v>1</v>
      </c>
    </row>
    <row r="28" spans="1:6" x14ac:dyDescent="0.2">
      <c r="A28" t="s">
        <v>31</v>
      </c>
      <c r="B28">
        <v>26</v>
      </c>
      <c r="C28" t="s">
        <v>31</v>
      </c>
      <c r="D28">
        <v>26</v>
      </c>
      <c r="E28" t="b">
        <f>IF(Table2[[#This Row],[Control Bundle]]=Table2[[#This Row],[Refactored Bundle]],TRUE,FALSE)</f>
        <v>1</v>
      </c>
      <c r="F28" t="b">
        <f>IF(Table2[[#This Row],[Control Resolved Bundles]]=Table2[[#This Row],[Refactored Resolved Bundles]],TRUE,FALSE)</f>
        <v>1</v>
      </c>
    </row>
    <row r="29" spans="1:6" x14ac:dyDescent="0.2">
      <c r="A29" t="s">
        <v>76</v>
      </c>
      <c r="B29">
        <v>27</v>
      </c>
      <c r="C29" t="s">
        <v>76</v>
      </c>
      <c r="D29">
        <v>27</v>
      </c>
      <c r="E29" t="b">
        <f>IF(Table2[[#This Row],[Control Bundle]]=Table2[[#This Row],[Refactored Bundle]],TRUE,FALSE)</f>
        <v>1</v>
      </c>
      <c r="F29" t="b">
        <f>IF(Table2[[#This Row],[Control Resolved Bundles]]=Table2[[#This Row],[Refactored Resolved Bundles]],TRUE,FALSE)</f>
        <v>1</v>
      </c>
    </row>
    <row r="30" spans="1:6" x14ac:dyDescent="0.2">
      <c r="A30" t="s">
        <v>228</v>
      </c>
      <c r="B30">
        <v>28</v>
      </c>
      <c r="C30" t="s">
        <v>228</v>
      </c>
      <c r="D30">
        <v>28</v>
      </c>
      <c r="E30" t="b">
        <f>IF(Table2[[#This Row],[Control Bundle]]=Table2[[#This Row],[Refactored Bundle]],TRUE,FALSE)</f>
        <v>1</v>
      </c>
      <c r="F30" t="b">
        <f>IF(Table2[[#This Row],[Control Resolved Bundles]]=Table2[[#This Row],[Refactored Resolved Bundles]],TRUE,FALSE)</f>
        <v>1</v>
      </c>
    </row>
    <row r="31" spans="1:6" x14ac:dyDescent="0.2">
      <c r="A31" t="s">
        <v>326</v>
      </c>
      <c r="B31">
        <v>29</v>
      </c>
      <c r="C31" t="s">
        <v>326</v>
      </c>
      <c r="D31">
        <v>29</v>
      </c>
      <c r="E31" t="b">
        <f>IF(Table2[[#This Row],[Control Bundle]]=Table2[[#This Row],[Refactored Bundle]],TRUE,FALSE)</f>
        <v>1</v>
      </c>
      <c r="F31" t="b">
        <f>IF(Table2[[#This Row],[Control Resolved Bundles]]=Table2[[#This Row],[Refactored Resolved Bundles]],TRUE,FALSE)</f>
        <v>1</v>
      </c>
    </row>
    <row r="32" spans="1:6" x14ac:dyDescent="0.2">
      <c r="A32" t="s">
        <v>309</v>
      </c>
      <c r="B32">
        <v>30</v>
      </c>
      <c r="C32" t="s">
        <v>309</v>
      </c>
      <c r="D32">
        <v>30</v>
      </c>
      <c r="E32" t="b">
        <f>IF(Table2[[#This Row],[Control Bundle]]=Table2[[#This Row],[Refactored Bundle]],TRUE,FALSE)</f>
        <v>1</v>
      </c>
      <c r="F32" t="b">
        <f>IF(Table2[[#This Row],[Control Resolved Bundles]]=Table2[[#This Row],[Refactored Resolved Bundles]],TRUE,FALSE)</f>
        <v>1</v>
      </c>
    </row>
    <row r="33" spans="1:6" x14ac:dyDescent="0.2">
      <c r="A33" t="s">
        <v>267</v>
      </c>
      <c r="B33">
        <v>34</v>
      </c>
      <c r="C33" t="s">
        <v>267</v>
      </c>
      <c r="D33">
        <v>34</v>
      </c>
      <c r="E33" t="b">
        <f>IF(Table2[[#This Row],[Control Bundle]]=Table2[[#This Row],[Refactored Bundle]],TRUE,FALSE)</f>
        <v>1</v>
      </c>
      <c r="F33" t="b">
        <f>IF(Table2[[#This Row],[Control Resolved Bundles]]=Table2[[#This Row],[Refactored Resolved Bundles]],TRUE,FALSE)</f>
        <v>1</v>
      </c>
    </row>
    <row r="34" spans="1:6" x14ac:dyDescent="0.2">
      <c r="A34" t="s">
        <v>292</v>
      </c>
      <c r="B34">
        <v>31</v>
      </c>
      <c r="C34" t="s">
        <v>292</v>
      </c>
      <c r="D34">
        <v>31</v>
      </c>
      <c r="E34" t="b">
        <f>IF(Table2[[#This Row],[Control Bundle]]=Table2[[#This Row],[Refactored Bundle]],TRUE,FALSE)</f>
        <v>1</v>
      </c>
      <c r="F34" t="b">
        <f>IF(Table2[[#This Row],[Control Resolved Bundles]]=Table2[[#This Row],[Refactored Resolved Bundles]],TRUE,FALSE)</f>
        <v>1</v>
      </c>
    </row>
    <row r="35" spans="1:6" x14ac:dyDescent="0.2">
      <c r="A35" t="s">
        <v>114</v>
      </c>
      <c r="B35">
        <v>33</v>
      </c>
      <c r="C35" t="s">
        <v>114</v>
      </c>
      <c r="D35">
        <v>33</v>
      </c>
      <c r="E35" t="b">
        <f>IF(Table2[[#This Row],[Control Bundle]]=Table2[[#This Row],[Refactored Bundle]],TRUE,FALSE)</f>
        <v>1</v>
      </c>
      <c r="F35" t="b">
        <f>IF(Table2[[#This Row],[Control Resolved Bundles]]=Table2[[#This Row],[Refactored Resolved Bundles]],TRUE,FALSE)</f>
        <v>1</v>
      </c>
    </row>
    <row r="36" spans="1:6" x14ac:dyDescent="0.2">
      <c r="A36" t="s">
        <v>147</v>
      </c>
      <c r="B36">
        <v>32</v>
      </c>
      <c r="C36" t="s">
        <v>147</v>
      </c>
      <c r="D36">
        <v>32</v>
      </c>
      <c r="E36" t="b">
        <f>IF(Table2[[#This Row],[Control Bundle]]=Table2[[#This Row],[Refactored Bundle]],TRUE,FALSE)</f>
        <v>1</v>
      </c>
      <c r="F36" t="b">
        <f>IF(Table2[[#This Row],[Control Resolved Bundles]]=Table2[[#This Row],[Refactored Resolved Bundles]],TRUE,FALSE)</f>
        <v>1</v>
      </c>
    </row>
    <row r="37" spans="1:6" x14ac:dyDescent="0.2">
      <c r="A37" t="s">
        <v>120</v>
      </c>
      <c r="B37">
        <v>35</v>
      </c>
      <c r="C37" t="s">
        <v>120</v>
      </c>
      <c r="D37">
        <v>35</v>
      </c>
      <c r="E37" t="b">
        <f>IF(Table2[[#This Row],[Control Bundle]]=Table2[[#This Row],[Refactored Bundle]],TRUE,FALSE)</f>
        <v>1</v>
      </c>
      <c r="F37" t="b">
        <f>IF(Table2[[#This Row],[Control Resolved Bundles]]=Table2[[#This Row],[Refactored Resolved Bundles]],TRUE,FALSE)</f>
        <v>1</v>
      </c>
    </row>
    <row r="38" spans="1:6" x14ac:dyDescent="0.2">
      <c r="A38" t="s">
        <v>27</v>
      </c>
      <c r="B38">
        <v>36</v>
      </c>
      <c r="C38" t="s">
        <v>27</v>
      </c>
      <c r="D38">
        <v>36</v>
      </c>
      <c r="E38" t="b">
        <f>IF(Table2[[#This Row],[Control Bundle]]=Table2[[#This Row],[Refactored Bundle]],TRUE,FALSE)</f>
        <v>1</v>
      </c>
      <c r="F38" t="b">
        <f>IF(Table2[[#This Row],[Control Resolved Bundles]]=Table2[[#This Row],[Refactored Resolved Bundles]],TRUE,FALSE)</f>
        <v>1</v>
      </c>
    </row>
    <row r="39" spans="1:6" x14ac:dyDescent="0.2">
      <c r="A39" t="s">
        <v>311</v>
      </c>
      <c r="B39">
        <v>40</v>
      </c>
      <c r="C39" t="s">
        <v>311</v>
      </c>
      <c r="D39">
        <v>40</v>
      </c>
      <c r="E39" t="b">
        <f>IF(Table2[[#This Row],[Control Bundle]]=Table2[[#This Row],[Refactored Bundle]],TRUE,FALSE)</f>
        <v>1</v>
      </c>
      <c r="F39" t="b">
        <f>IF(Table2[[#This Row],[Control Resolved Bundles]]=Table2[[#This Row],[Refactored Resolved Bundles]],TRUE,FALSE)</f>
        <v>1</v>
      </c>
    </row>
    <row r="40" spans="1:6" x14ac:dyDescent="0.2">
      <c r="A40" t="s">
        <v>360</v>
      </c>
      <c r="B40">
        <v>37</v>
      </c>
      <c r="C40" t="s">
        <v>360</v>
      </c>
      <c r="D40">
        <v>37</v>
      </c>
      <c r="E40" t="b">
        <f>IF(Table2[[#This Row],[Control Bundle]]=Table2[[#This Row],[Refactored Bundle]],TRUE,FALSE)</f>
        <v>1</v>
      </c>
      <c r="F40" t="b">
        <f>IF(Table2[[#This Row],[Control Resolved Bundles]]=Table2[[#This Row],[Refactored Resolved Bundles]],TRUE,FALSE)</f>
        <v>1</v>
      </c>
    </row>
    <row r="41" spans="1:6" x14ac:dyDescent="0.2">
      <c r="A41" t="s">
        <v>300</v>
      </c>
      <c r="B41">
        <v>38</v>
      </c>
      <c r="C41" t="s">
        <v>300</v>
      </c>
      <c r="D41">
        <v>38</v>
      </c>
      <c r="E41" t="b">
        <f>IF(Table2[[#This Row],[Control Bundle]]=Table2[[#This Row],[Refactored Bundle]],TRUE,FALSE)</f>
        <v>1</v>
      </c>
      <c r="F41" t="b">
        <f>IF(Table2[[#This Row],[Control Resolved Bundles]]=Table2[[#This Row],[Refactored Resolved Bundles]],TRUE,FALSE)</f>
        <v>1</v>
      </c>
    </row>
    <row r="42" spans="1:6" x14ac:dyDescent="0.2">
      <c r="A42" t="s">
        <v>188</v>
      </c>
      <c r="B42">
        <v>39</v>
      </c>
      <c r="C42" t="s">
        <v>188</v>
      </c>
      <c r="D42">
        <v>39</v>
      </c>
      <c r="E42" t="b">
        <f>IF(Table2[[#This Row],[Control Bundle]]=Table2[[#This Row],[Refactored Bundle]],TRUE,FALSE)</f>
        <v>1</v>
      </c>
      <c r="F42" t="b">
        <f>IF(Table2[[#This Row],[Control Resolved Bundles]]=Table2[[#This Row],[Refactored Resolved Bundles]],TRUE,FALSE)</f>
        <v>1</v>
      </c>
    </row>
    <row r="43" spans="1:6" x14ac:dyDescent="0.2">
      <c r="A43" t="s">
        <v>366</v>
      </c>
      <c r="B43">
        <v>41</v>
      </c>
      <c r="C43" t="s">
        <v>366</v>
      </c>
      <c r="D43">
        <v>41</v>
      </c>
      <c r="E43" t="b">
        <f>IF(Table2[[#This Row],[Control Bundle]]=Table2[[#This Row],[Refactored Bundle]],TRUE,FALSE)</f>
        <v>1</v>
      </c>
      <c r="F43" t="b">
        <f>IF(Table2[[#This Row],[Control Resolved Bundles]]=Table2[[#This Row],[Refactored Resolved Bundles]],TRUE,FALSE)</f>
        <v>1</v>
      </c>
    </row>
    <row r="44" spans="1:6" x14ac:dyDescent="0.2">
      <c r="A44" t="s">
        <v>337</v>
      </c>
      <c r="B44">
        <v>42</v>
      </c>
      <c r="C44" t="s">
        <v>337</v>
      </c>
      <c r="D44">
        <v>42</v>
      </c>
      <c r="E44" t="b">
        <f>IF(Table2[[#This Row],[Control Bundle]]=Table2[[#This Row],[Refactored Bundle]],TRUE,FALSE)</f>
        <v>1</v>
      </c>
      <c r="F44" t="b">
        <f>IF(Table2[[#This Row],[Control Resolved Bundles]]=Table2[[#This Row],[Refactored Resolved Bundles]],TRUE,FALSE)</f>
        <v>1</v>
      </c>
    </row>
    <row r="45" spans="1:6" x14ac:dyDescent="0.2">
      <c r="A45" t="s">
        <v>21</v>
      </c>
      <c r="B45">
        <v>43</v>
      </c>
      <c r="C45" t="s">
        <v>21</v>
      </c>
      <c r="D45">
        <v>43</v>
      </c>
      <c r="E45" t="b">
        <f>IF(Table2[[#This Row],[Control Bundle]]=Table2[[#This Row],[Refactored Bundle]],TRUE,FALSE)</f>
        <v>1</v>
      </c>
      <c r="F45" t="b">
        <f>IF(Table2[[#This Row],[Control Resolved Bundles]]=Table2[[#This Row],[Refactored Resolved Bundles]],TRUE,FALSE)</f>
        <v>1</v>
      </c>
    </row>
    <row r="46" spans="1:6" x14ac:dyDescent="0.2">
      <c r="A46" t="s">
        <v>33</v>
      </c>
      <c r="B46">
        <v>45</v>
      </c>
      <c r="C46" t="s">
        <v>33</v>
      </c>
      <c r="D46">
        <v>45</v>
      </c>
      <c r="E46" t="b">
        <f>IF(Table2[[#This Row],[Control Bundle]]=Table2[[#This Row],[Refactored Bundle]],TRUE,FALSE)</f>
        <v>1</v>
      </c>
      <c r="F46" t="b">
        <f>IF(Table2[[#This Row],[Control Resolved Bundles]]=Table2[[#This Row],[Refactored Resolved Bundles]],TRUE,FALSE)</f>
        <v>1</v>
      </c>
    </row>
    <row r="47" spans="1:6" x14ac:dyDescent="0.2">
      <c r="A47" t="s">
        <v>174</v>
      </c>
      <c r="B47">
        <v>44</v>
      </c>
      <c r="C47" t="s">
        <v>174</v>
      </c>
      <c r="D47">
        <v>44</v>
      </c>
      <c r="E47" t="b">
        <f>IF(Table2[[#This Row],[Control Bundle]]=Table2[[#This Row],[Refactored Bundle]],TRUE,FALSE)</f>
        <v>1</v>
      </c>
      <c r="F47" t="b">
        <f>IF(Table2[[#This Row],[Control Resolved Bundles]]=Table2[[#This Row],[Refactored Resolved Bundles]],TRUE,FALSE)</f>
        <v>1</v>
      </c>
    </row>
    <row r="48" spans="1:6" x14ac:dyDescent="0.2">
      <c r="A48" t="s">
        <v>215</v>
      </c>
      <c r="B48">
        <v>46</v>
      </c>
      <c r="C48" t="s">
        <v>215</v>
      </c>
      <c r="D48">
        <v>46</v>
      </c>
      <c r="E48" t="b">
        <f>IF(Table2[[#This Row],[Control Bundle]]=Table2[[#This Row],[Refactored Bundle]],TRUE,FALSE)</f>
        <v>1</v>
      </c>
      <c r="F48" t="b">
        <f>IF(Table2[[#This Row],[Control Resolved Bundles]]=Table2[[#This Row],[Refactored Resolved Bundles]],TRUE,FALSE)</f>
        <v>1</v>
      </c>
    </row>
    <row r="49" spans="1:6" x14ac:dyDescent="0.2">
      <c r="A49" t="s">
        <v>273</v>
      </c>
      <c r="B49">
        <v>47</v>
      </c>
      <c r="C49" t="s">
        <v>273</v>
      </c>
      <c r="D49">
        <v>47</v>
      </c>
      <c r="E49" t="b">
        <f>IF(Table2[[#This Row],[Control Bundle]]=Table2[[#This Row],[Refactored Bundle]],TRUE,FALSE)</f>
        <v>1</v>
      </c>
      <c r="F49" t="b">
        <f>IF(Table2[[#This Row],[Control Resolved Bundles]]=Table2[[#This Row],[Refactored Resolved Bundles]],TRUE,FALSE)</f>
        <v>1</v>
      </c>
    </row>
    <row r="50" spans="1:6" x14ac:dyDescent="0.2">
      <c r="A50" t="s">
        <v>172</v>
      </c>
      <c r="B50">
        <v>48</v>
      </c>
      <c r="C50" t="s">
        <v>172</v>
      </c>
      <c r="D50">
        <v>48</v>
      </c>
      <c r="E50" t="b">
        <f>IF(Table2[[#This Row],[Control Bundle]]=Table2[[#This Row],[Refactored Bundle]],TRUE,FALSE)</f>
        <v>1</v>
      </c>
      <c r="F50" t="b">
        <f>IF(Table2[[#This Row],[Control Resolved Bundles]]=Table2[[#This Row],[Refactored Resolved Bundles]],TRUE,FALSE)</f>
        <v>1</v>
      </c>
    </row>
    <row r="51" spans="1:6" x14ac:dyDescent="0.2">
      <c r="A51" t="s">
        <v>307</v>
      </c>
      <c r="B51">
        <v>49</v>
      </c>
      <c r="C51" t="s">
        <v>307</v>
      </c>
      <c r="D51">
        <v>49</v>
      </c>
      <c r="E51" t="b">
        <f>IF(Table2[[#This Row],[Control Bundle]]=Table2[[#This Row],[Refactored Bundle]],TRUE,FALSE)</f>
        <v>1</v>
      </c>
      <c r="F51" t="b">
        <f>IF(Table2[[#This Row],[Control Resolved Bundles]]=Table2[[#This Row],[Refactored Resolved Bundles]],TRUE,FALSE)</f>
        <v>1</v>
      </c>
    </row>
    <row r="52" spans="1:6" x14ac:dyDescent="0.2">
      <c r="A52" t="s">
        <v>243</v>
      </c>
      <c r="B52">
        <v>50</v>
      </c>
      <c r="C52" t="s">
        <v>243</v>
      </c>
      <c r="D52">
        <v>50</v>
      </c>
      <c r="E52" t="b">
        <f>IF(Table2[[#This Row],[Control Bundle]]=Table2[[#This Row],[Refactored Bundle]],TRUE,FALSE)</f>
        <v>1</v>
      </c>
      <c r="F52" t="b">
        <f>IF(Table2[[#This Row],[Control Resolved Bundles]]=Table2[[#This Row],[Refactored Resolved Bundles]],TRUE,FALSE)</f>
        <v>1</v>
      </c>
    </row>
    <row r="53" spans="1:6" x14ac:dyDescent="0.2">
      <c r="A53" t="s">
        <v>119</v>
      </c>
      <c r="B53">
        <v>51</v>
      </c>
      <c r="C53" t="s">
        <v>119</v>
      </c>
      <c r="D53">
        <v>51</v>
      </c>
      <c r="E53" t="b">
        <f>IF(Table2[[#This Row],[Control Bundle]]=Table2[[#This Row],[Refactored Bundle]],TRUE,FALSE)</f>
        <v>1</v>
      </c>
      <c r="F53" t="b">
        <f>IF(Table2[[#This Row],[Control Resolved Bundles]]=Table2[[#This Row],[Refactored Resolved Bundles]],TRUE,FALSE)</f>
        <v>1</v>
      </c>
    </row>
    <row r="54" spans="1:6" x14ac:dyDescent="0.2">
      <c r="A54" t="s">
        <v>305</v>
      </c>
      <c r="B54">
        <v>52</v>
      </c>
      <c r="C54" t="s">
        <v>305</v>
      </c>
      <c r="D54">
        <v>52</v>
      </c>
      <c r="E54" t="b">
        <f>IF(Table2[[#This Row],[Control Bundle]]=Table2[[#This Row],[Refactored Bundle]],TRUE,FALSE)</f>
        <v>1</v>
      </c>
      <c r="F54" t="b">
        <f>IF(Table2[[#This Row],[Control Resolved Bundles]]=Table2[[#This Row],[Refactored Resolved Bundles]],TRUE,FALSE)</f>
        <v>1</v>
      </c>
    </row>
    <row r="55" spans="1:6" x14ac:dyDescent="0.2">
      <c r="A55" t="s">
        <v>290</v>
      </c>
      <c r="B55">
        <v>53</v>
      </c>
      <c r="C55" t="s">
        <v>290</v>
      </c>
      <c r="D55">
        <v>53</v>
      </c>
      <c r="E55" t="b">
        <f>IF(Table2[[#This Row],[Control Bundle]]=Table2[[#This Row],[Refactored Bundle]],TRUE,FALSE)</f>
        <v>1</v>
      </c>
      <c r="F55" t="b">
        <f>IF(Table2[[#This Row],[Control Resolved Bundles]]=Table2[[#This Row],[Refactored Resolved Bundles]],TRUE,FALSE)</f>
        <v>1</v>
      </c>
    </row>
    <row r="56" spans="1:6" x14ac:dyDescent="0.2">
      <c r="A56" t="s">
        <v>64</v>
      </c>
      <c r="B56">
        <v>54</v>
      </c>
      <c r="C56" t="s">
        <v>64</v>
      </c>
      <c r="D56">
        <v>54</v>
      </c>
      <c r="E56" t="b">
        <f>IF(Table2[[#This Row],[Control Bundle]]=Table2[[#This Row],[Refactored Bundle]],TRUE,FALSE)</f>
        <v>1</v>
      </c>
      <c r="F56" t="b">
        <f>IF(Table2[[#This Row],[Control Resolved Bundles]]=Table2[[#This Row],[Refactored Resolved Bundles]],TRUE,FALSE)</f>
        <v>1</v>
      </c>
    </row>
    <row r="57" spans="1:6" x14ac:dyDescent="0.2">
      <c r="A57" t="s">
        <v>258</v>
      </c>
      <c r="B57">
        <v>55</v>
      </c>
      <c r="C57" t="s">
        <v>258</v>
      </c>
      <c r="D57">
        <v>55</v>
      </c>
      <c r="E57" t="b">
        <f>IF(Table2[[#This Row],[Control Bundle]]=Table2[[#This Row],[Refactored Bundle]],TRUE,FALSE)</f>
        <v>1</v>
      </c>
      <c r="F57" t="b">
        <f>IF(Table2[[#This Row],[Control Resolved Bundles]]=Table2[[#This Row],[Refactored Resolved Bundles]],TRUE,FALSE)</f>
        <v>1</v>
      </c>
    </row>
    <row r="58" spans="1:6" x14ac:dyDescent="0.2">
      <c r="A58" t="s">
        <v>365</v>
      </c>
      <c r="B58">
        <v>56</v>
      </c>
      <c r="C58" t="s">
        <v>365</v>
      </c>
      <c r="D58">
        <v>56</v>
      </c>
      <c r="E58" t="b">
        <f>IF(Table2[[#This Row],[Control Bundle]]=Table2[[#This Row],[Refactored Bundle]],TRUE,FALSE)</f>
        <v>1</v>
      </c>
      <c r="F58" t="b">
        <f>IF(Table2[[#This Row],[Control Resolved Bundles]]=Table2[[#This Row],[Refactored Resolved Bundles]],TRUE,FALSE)</f>
        <v>1</v>
      </c>
    </row>
    <row r="59" spans="1:6" x14ac:dyDescent="0.2">
      <c r="A59" t="s">
        <v>201</v>
      </c>
      <c r="B59">
        <v>57</v>
      </c>
      <c r="C59" t="s">
        <v>201</v>
      </c>
      <c r="D59">
        <v>57</v>
      </c>
      <c r="E59" t="b">
        <f>IF(Table2[[#This Row],[Control Bundle]]=Table2[[#This Row],[Refactored Bundle]],TRUE,FALSE)</f>
        <v>1</v>
      </c>
      <c r="F59" t="b">
        <f>IF(Table2[[#This Row],[Control Resolved Bundles]]=Table2[[#This Row],[Refactored Resolved Bundles]],TRUE,FALSE)</f>
        <v>1</v>
      </c>
    </row>
    <row r="60" spans="1:6" x14ac:dyDescent="0.2">
      <c r="A60" t="s">
        <v>26</v>
      </c>
      <c r="B60">
        <v>60</v>
      </c>
      <c r="C60" t="s">
        <v>26</v>
      </c>
      <c r="D60">
        <v>60</v>
      </c>
      <c r="E60" t="b">
        <f>IF(Table2[[#This Row],[Control Bundle]]=Table2[[#This Row],[Refactored Bundle]],TRUE,FALSE)</f>
        <v>1</v>
      </c>
      <c r="F60" t="b">
        <f>IF(Table2[[#This Row],[Control Resolved Bundles]]=Table2[[#This Row],[Refactored Resolved Bundles]],TRUE,FALSE)</f>
        <v>1</v>
      </c>
    </row>
    <row r="61" spans="1:6" x14ac:dyDescent="0.2">
      <c r="A61" t="s">
        <v>260</v>
      </c>
      <c r="B61">
        <v>58</v>
      </c>
      <c r="C61" t="s">
        <v>260</v>
      </c>
      <c r="D61">
        <v>58</v>
      </c>
      <c r="E61" t="b">
        <f>IF(Table2[[#This Row],[Control Bundle]]=Table2[[#This Row],[Refactored Bundle]],TRUE,FALSE)</f>
        <v>1</v>
      </c>
      <c r="F61" t="b">
        <f>IF(Table2[[#This Row],[Control Resolved Bundles]]=Table2[[#This Row],[Refactored Resolved Bundles]],TRUE,FALSE)</f>
        <v>1</v>
      </c>
    </row>
    <row r="62" spans="1:6" x14ac:dyDescent="0.2">
      <c r="A62" t="s">
        <v>115</v>
      </c>
      <c r="B62">
        <v>59</v>
      </c>
      <c r="C62" t="s">
        <v>115</v>
      </c>
      <c r="D62">
        <v>59</v>
      </c>
      <c r="E62" t="b">
        <f>IF(Table2[[#This Row],[Control Bundle]]=Table2[[#This Row],[Refactored Bundle]],TRUE,FALSE)</f>
        <v>1</v>
      </c>
      <c r="F62" t="b">
        <f>IF(Table2[[#This Row],[Control Resolved Bundles]]=Table2[[#This Row],[Refactored Resolved Bundles]],TRUE,FALSE)</f>
        <v>1</v>
      </c>
    </row>
    <row r="63" spans="1:6" x14ac:dyDescent="0.2">
      <c r="A63" t="s">
        <v>274</v>
      </c>
      <c r="B63">
        <v>61</v>
      </c>
      <c r="C63" t="s">
        <v>274</v>
      </c>
      <c r="D63">
        <v>61</v>
      </c>
      <c r="E63" t="b">
        <f>IF(Table2[[#This Row],[Control Bundle]]=Table2[[#This Row],[Refactored Bundle]],TRUE,FALSE)</f>
        <v>1</v>
      </c>
      <c r="F63" t="b">
        <f>IF(Table2[[#This Row],[Control Resolved Bundles]]=Table2[[#This Row],[Refactored Resolved Bundles]],TRUE,FALSE)</f>
        <v>1</v>
      </c>
    </row>
    <row r="64" spans="1:6" x14ac:dyDescent="0.2">
      <c r="A64" t="s">
        <v>186</v>
      </c>
      <c r="B64">
        <v>62</v>
      </c>
      <c r="C64" t="s">
        <v>186</v>
      </c>
      <c r="D64">
        <v>62</v>
      </c>
      <c r="E64" t="b">
        <f>IF(Table2[[#This Row],[Control Bundle]]=Table2[[#This Row],[Refactored Bundle]],TRUE,FALSE)</f>
        <v>1</v>
      </c>
      <c r="F64" t="b">
        <f>IF(Table2[[#This Row],[Control Resolved Bundles]]=Table2[[#This Row],[Refactored Resolved Bundles]],TRUE,FALSE)</f>
        <v>1</v>
      </c>
    </row>
    <row r="65" spans="1:6" x14ac:dyDescent="0.2">
      <c r="A65" t="s">
        <v>111</v>
      </c>
      <c r="B65">
        <v>66</v>
      </c>
      <c r="C65" t="s">
        <v>111</v>
      </c>
      <c r="D65">
        <v>66</v>
      </c>
      <c r="E65" t="b">
        <f>IF(Table2[[#This Row],[Control Bundle]]=Table2[[#This Row],[Refactored Bundle]],TRUE,FALSE)</f>
        <v>1</v>
      </c>
      <c r="F65" t="b">
        <f>IF(Table2[[#This Row],[Control Resolved Bundles]]=Table2[[#This Row],[Refactored Resolved Bundles]],TRUE,FALSE)</f>
        <v>1</v>
      </c>
    </row>
    <row r="66" spans="1:6" x14ac:dyDescent="0.2">
      <c r="A66" t="s">
        <v>304</v>
      </c>
      <c r="B66">
        <v>63</v>
      </c>
      <c r="C66" t="s">
        <v>304</v>
      </c>
      <c r="D66">
        <v>63</v>
      </c>
      <c r="E66" t="b">
        <f>IF(Table2[[#This Row],[Control Bundle]]=Table2[[#This Row],[Refactored Bundle]],TRUE,FALSE)</f>
        <v>1</v>
      </c>
      <c r="F66" t="b">
        <f>IF(Table2[[#This Row],[Control Resolved Bundles]]=Table2[[#This Row],[Refactored Resolved Bundles]],TRUE,FALSE)</f>
        <v>1</v>
      </c>
    </row>
    <row r="67" spans="1:6" x14ac:dyDescent="0.2">
      <c r="A67" t="s">
        <v>91</v>
      </c>
      <c r="B67">
        <v>64</v>
      </c>
      <c r="C67" t="s">
        <v>91</v>
      </c>
      <c r="D67">
        <v>64</v>
      </c>
      <c r="E67" t="b">
        <f>IF(Table2[[#This Row],[Control Bundle]]=Table2[[#This Row],[Refactored Bundle]],TRUE,FALSE)</f>
        <v>1</v>
      </c>
      <c r="F67" t="b">
        <f>IF(Table2[[#This Row],[Control Resolved Bundles]]=Table2[[#This Row],[Refactored Resolved Bundles]],TRUE,FALSE)</f>
        <v>1</v>
      </c>
    </row>
    <row r="68" spans="1:6" x14ac:dyDescent="0.2">
      <c r="A68" t="s">
        <v>62</v>
      </c>
      <c r="B68">
        <v>65</v>
      </c>
      <c r="C68" t="s">
        <v>62</v>
      </c>
      <c r="D68">
        <v>65</v>
      </c>
      <c r="E68" t="b">
        <f>IF(Table2[[#This Row],[Control Bundle]]=Table2[[#This Row],[Refactored Bundle]],TRUE,FALSE)</f>
        <v>1</v>
      </c>
      <c r="F68" t="b">
        <f>IF(Table2[[#This Row],[Control Resolved Bundles]]=Table2[[#This Row],[Refactored Resolved Bundles]],TRUE,FALSE)</f>
        <v>1</v>
      </c>
    </row>
    <row r="69" spans="1:6" x14ac:dyDescent="0.2">
      <c r="A69" t="s">
        <v>180</v>
      </c>
      <c r="B69">
        <v>67</v>
      </c>
      <c r="C69" t="s">
        <v>180</v>
      </c>
      <c r="D69">
        <v>67</v>
      </c>
      <c r="E69" t="b">
        <f>IF(Table2[[#This Row],[Control Bundle]]=Table2[[#This Row],[Refactored Bundle]],TRUE,FALSE)</f>
        <v>1</v>
      </c>
      <c r="F69" t="b">
        <f>IF(Table2[[#This Row],[Control Resolved Bundles]]=Table2[[#This Row],[Refactored Resolved Bundles]],TRUE,FALSE)</f>
        <v>1</v>
      </c>
    </row>
    <row r="70" spans="1:6" x14ac:dyDescent="0.2">
      <c r="A70" t="s">
        <v>100</v>
      </c>
      <c r="B70">
        <v>68</v>
      </c>
      <c r="C70" t="s">
        <v>100</v>
      </c>
      <c r="D70">
        <v>68</v>
      </c>
      <c r="E70" t="b">
        <f>IF(Table2[[#This Row],[Control Bundle]]=Table2[[#This Row],[Refactored Bundle]],TRUE,FALSE)</f>
        <v>1</v>
      </c>
      <c r="F70" t="b">
        <f>IF(Table2[[#This Row],[Control Resolved Bundles]]=Table2[[#This Row],[Refactored Resolved Bundles]],TRUE,FALSE)</f>
        <v>1</v>
      </c>
    </row>
    <row r="71" spans="1:6" x14ac:dyDescent="0.2">
      <c r="A71" t="s">
        <v>20</v>
      </c>
      <c r="B71">
        <v>70</v>
      </c>
      <c r="C71" t="s">
        <v>20</v>
      </c>
      <c r="D71">
        <v>70</v>
      </c>
      <c r="E71" t="b">
        <f>IF(Table2[[#This Row],[Control Bundle]]=Table2[[#This Row],[Refactored Bundle]],TRUE,FALSE)</f>
        <v>1</v>
      </c>
      <c r="F71" t="b">
        <f>IF(Table2[[#This Row],[Control Resolved Bundles]]=Table2[[#This Row],[Refactored Resolved Bundles]],TRUE,FALSE)</f>
        <v>1</v>
      </c>
    </row>
    <row r="72" spans="1:6" x14ac:dyDescent="0.2">
      <c r="A72" t="s">
        <v>165</v>
      </c>
      <c r="B72">
        <v>69</v>
      </c>
      <c r="C72" t="s">
        <v>165</v>
      </c>
      <c r="D72">
        <v>69</v>
      </c>
      <c r="E72" t="b">
        <f>IF(Table2[[#This Row],[Control Bundle]]=Table2[[#This Row],[Refactored Bundle]],TRUE,FALSE)</f>
        <v>1</v>
      </c>
      <c r="F72" t="b">
        <f>IF(Table2[[#This Row],[Control Resolved Bundles]]=Table2[[#This Row],[Refactored Resolved Bundles]],TRUE,FALSE)</f>
        <v>1</v>
      </c>
    </row>
    <row r="73" spans="1:6" x14ac:dyDescent="0.2">
      <c r="A73" t="s">
        <v>278</v>
      </c>
      <c r="B73">
        <v>71</v>
      </c>
      <c r="C73" t="s">
        <v>278</v>
      </c>
      <c r="D73">
        <v>71</v>
      </c>
      <c r="E73" t="b">
        <f>IF(Table2[[#This Row],[Control Bundle]]=Table2[[#This Row],[Refactored Bundle]],TRUE,FALSE)</f>
        <v>1</v>
      </c>
      <c r="F73" t="b">
        <f>IF(Table2[[#This Row],[Control Resolved Bundles]]=Table2[[#This Row],[Refactored Resolved Bundles]],TRUE,FALSE)</f>
        <v>1</v>
      </c>
    </row>
    <row r="74" spans="1:6" x14ac:dyDescent="0.2">
      <c r="A74" t="s">
        <v>271</v>
      </c>
      <c r="B74">
        <v>72</v>
      </c>
      <c r="C74" t="s">
        <v>271</v>
      </c>
      <c r="D74">
        <v>72</v>
      </c>
      <c r="E74" t="b">
        <f>IF(Table2[[#This Row],[Control Bundle]]=Table2[[#This Row],[Refactored Bundle]],TRUE,FALSE)</f>
        <v>1</v>
      </c>
      <c r="F74" t="b">
        <f>IF(Table2[[#This Row],[Control Resolved Bundles]]=Table2[[#This Row],[Refactored Resolved Bundles]],TRUE,FALSE)</f>
        <v>1</v>
      </c>
    </row>
    <row r="75" spans="1:6" x14ac:dyDescent="0.2">
      <c r="A75" t="s">
        <v>261</v>
      </c>
      <c r="B75">
        <v>73</v>
      </c>
      <c r="C75" t="s">
        <v>261</v>
      </c>
      <c r="D75">
        <v>73</v>
      </c>
      <c r="E75" t="b">
        <f>IF(Table2[[#This Row],[Control Bundle]]=Table2[[#This Row],[Refactored Bundle]],TRUE,FALSE)</f>
        <v>1</v>
      </c>
      <c r="F75" t="b">
        <f>IF(Table2[[#This Row],[Control Resolved Bundles]]=Table2[[#This Row],[Refactored Resolved Bundles]],TRUE,FALSE)</f>
        <v>1</v>
      </c>
    </row>
    <row r="76" spans="1:6" x14ac:dyDescent="0.2">
      <c r="A76" t="s">
        <v>113</v>
      </c>
      <c r="B76">
        <v>74</v>
      </c>
      <c r="C76" t="s">
        <v>113</v>
      </c>
      <c r="D76">
        <v>74</v>
      </c>
      <c r="E76" t="b">
        <f>IF(Table2[[#This Row],[Control Bundle]]=Table2[[#This Row],[Refactored Bundle]],TRUE,FALSE)</f>
        <v>1</v>
      </c>
      <c r="F76" t="b">
        <f>IF(Table2[[#This Row],[Control Resolved Bundles]]=Table2[[#This Row],[Refactored Resolved Bundles]],TRUE,FALSE)</f>
        <v>1</v>
      </c>
    </row>
    <row r="77" spans="1:6" x14ac:dyDescent="0.2">
      <c r="A77" t="s">
        <v>9</v>
      </c>
      <c r="B77">
        <v>75</v>
      </c>
      <c r="C77" t="s">
        <v>9</v>
      </c>
      <c r="D77">
        <v>75</v>
      </c>
      <c r="E77" t="b">
        <f>IF(Table2[[#This Row],[Control Bundle]]=Table2[[#This Row],[Refactored Bundle]],TRUE,FALSE)</f>
        <v>1</v>
      </c>
      <c r="F77" t="b">
        <f>IF(Table2[[#This Row],[Control Resolved Bundles]]=Table2[[#This Row],[Refactored Resolved Bundles]],TRUE,FALSE)</f>
        <v>1</v>
      </c>
    </row>
    <row r="78" spans="1:6" x14ac:dyDescent="0.2">
      <c r="A78" t="s">
        <v>236</v>
      </c>
      <c r="B78">
        <v>81</v>
      </c>
      <c r="C78" t="s">
        <v>236</v>
      </c>
      <c r="D78">
        <v>81</v>
      </c>
      <c r="E78" t="b">
        <f>IF(Table2[[#This Row],[Control Bundle]]=Table2[[#This Row],[Refactored Bundle]],TRUE,FALSE)</f>
        <v>1</v>
      </c>
      <c r="F78" t="b">
        <f>IF(Table2[[#This Row],[Control Resolved Bundles]]=Table2[[#This Row],[Refactored Resolved Bundles]],TRUE,FALSE)</f>
        <v>1</v>
      </c>
    </row>
    <row r="79" spans="1:6" x14ac:dyDescent="0.2">
      <c r="A79" t="s">
        <v>277</v>
      </c>
      <c r="B79">
        <v>76</v>
      </c>
      <c r="C79" t="s">
        <v>277</v>
      </c>
      <c r="D79">
        <v>76</v>
      </c>
      <c r="E79" t="b">
        <f>IF(Table2[[#This Row],[Control Bundle]]=Table2[[#This Row],[Refactored Bundle]],TRUE,FALSE)</f>
        <v>1</v>
      </c>
      <c r="F79" t="b">
        <f>IF(Table2[[#This Row],[Control Resolved Bundles]]=Table2[[#This Row],[Refactored Resolved Bundles]],TRUE,FALSE)</f>
        <v>1</v>
      </c>
    </row>
    <row r="80" spans="1:6" x14ac:dyDescent="0.2">
      <c r="A80" t="s">
        <v>88</v>
      </c>
      <c r="B80">
        <v>78</v>
      </c>
      <c r="C80" t="s">
        <v>88</v>
      </c>
      <c r="D80">
        <v>78</v>
      </c>
      <c r="E80" t="b">
        <f>IF(Table2[[#This Row],[Control Bundle]]=Table2[[#This Row],[Refactored Bundle]],TRUE,FALSE)</f>
        <v>1</v>
      </c>
      <c r="F80" t="b">
        <f>IF(Table2[[#This Row],[Control Resolved Bundles]]=Table2[[#This Row],[Refactored Resolved Bundles]],TRUE,FALSE)</f>
        <v>1</v>
      </c>
    </row>
    <row r="81" spans="1:6" x14ac:dyDescent="0.2">
      <c r="A81" t="s">
        <v>302</v>
      </c>
      <c r="B81">
        <v>77</v>
      </c>
      <c r="C81" t="s">
        <v>302</v>
      </c>
      <c r="D81">
        <v>77</v>
      </c>
      <c r="E81" t="b">
        <f>IF(Table2[[#This Row],[Control Bundle]]=Table2[[#This Row],[Refactored Bundle]],TRUE,FALSE)</f>
        <v>1</v>
      </c>
      <c r="F81" t="b">
        <f>IF(Table2[[#This Row],[Control Resolved Bundles]]=Table2[[#This Row],[Refactored Resolved Bundles]],TRUE,FALSE)</f>
        <v>1</v>
      </c>
    </row>
    <row r="82" spans="1:6" x14ac:dyDescent="0.2">
      <c r="A82" t="s">
        <v>110</v>
      </c>
      <c r="B82">
        <v>79</v>
      </c>
      <c r="C82" t="s">
        <v>110</v>
      </c>
      <c r="D82">
        <v>79</v>
      </c>
      <c r="E82" t="b">
        <f>IF(Table2[[#This Row],[Control Bundle]]=Table2[[#This Row],[Refactored Bundle]],TRUE,FALSE)</f>
        <v>1</v>
      </c>
      <c r="F82" t="b">
        <f>IF(Table2[[#This Row],[Control Resolved Bundles]]=Table2[[#This Row],[Refactored Resolved Bundles]],TRUE,FALSE)</f>
        <v>1</v>
      </c>
    </row>
    <row r="83" spans="1:6" x14ac:dyDescent="0.2">
      <c r="A83" t="s">
        <v>315</v>
      </c>
      <c r="B83">
        <v>80</v>
      </c>
      <c r="C83" t="s">
        <v>315</v>
      </c>
      <c r="D83">
        <v>80</v>
      </c>
      <c r="E83" t="b">
        <f>IF(Table2[[#This Row],[Control Bundle]]=Table2[[#This Row],[Refactored Bundle]],TRUE,FALSE)</f>
        <v>1</v>
      </c>
      <c r="F83" t="b">
        <f>IF(Table2[[#This Row],[Control Resolved Bundles]]=Table2[[#This Row],[Refactored Resolved Bundles]],TRUE,FALSE)</f>
        <v>1</v>
      </c>
    </row>
    <row r="84" spans="1:6" x14ac:dyDescent="0.2">
      <c r="A84" t="s">
        <v>124</v>
      </c>
      <c r="B84">
        <v>89</v>
      </c>
      <c r="C84" t="s">
        <v>124</v>
      </c>
      <c r="D84">
        <v>89</v>
      </c>
      <c r="E84" t="b">
        <f>IF(Table2[[#This Row],[Control Bundle]]=Table2[[#This Row],[Refactored Bundle]],TRUE,FALSE)</f>
        <v>1</v>
      </c>
      <c r="F84" t="b">
        <f>IF(Table2[[#This Row],[Control Resolved Bundles]]=Table2[[#This Row],[Refactored Resolved Bundles]],TRUE,FALSE)</f>
        <v>1</v>
      </c>
    </row>
    <row r="85" spans="1:6" x14ac:dyDescent="0.2">
      <c r="A85" t="s">
        <v>60</v>
      </c>
      <c r="B85">
        <v>82</v>
      </c>
      <c r="C85" t="s">
        <v>60</v>
      </c>
      <c r="D85">
        <v>82</v>
      </c>
      <c r="E85" t="b">
        <f>IF(Table2[[#This Row],[Control Bundle]]=Table2[[#This Row],[Refactored Bundle]],TRUE,FALSE)</f>
        <v>1</v>
      </c>
      <c r="F85" t="b">
        <f>IF(Table2[[#This Row],[Control Resolved Bundles]]=Table2[[#This Row],[Refactored Resolved Bundles]],TRUE,FALSE)</f>
        <v>1</v>
      </c>
    </row>
    <row r="86" spans="1:6" x14ac:dyDescent="0.2">
      <c r="A86" t="s">
        <v>73</v>
      </c>
      <c r="B86">
        <v>83</v>
      </c>
      <c r="C86" t="s">
        <v>73</v>
      </c>
      <c r="D86">
        <v>83</v>
      </c>
      <c r="E86" t="b">
        <f>IF(Table2[[#This Row],[Control Bundle]]=Table2[[#This Row],[Refactored Bundle]],TRUE,FALSE)</f>
        <v>1</v>
      </c>
      <c r="F86" t="b">
        <f>IF(Table2[[#This Row],[Control Resolved Bundles]]=Table2[[#This Row],[Refactored Resolved Bundles]],TRUE,FALSE)</f>
        <v>1</v>
      </c>
    </row>
    <row r="87" spans="1:6" x14ac:dyDescent="0.2">
      <c r="A87" t="s">
        <v>61</v>
      </c>
      <c r="B87">
        <v>87</v>
      </c>
      <c r="C87" t="s">
        <v>61</v>
      </c>
      <c r="D87">
        <v>87</v>
      </c>
      <c r="E87" t="b">
        <f>IF(Table2[[#This Row],[Control Bundle]]=Table2[[#This Row],[Refactored Bundle]],TRUE,FALSE)</f>
        <v>1</v>
      </c>
      <c r="F87" t="b">
        <f>IF(Table2[[#This Row],[Control Resolved Bundles]]=Table2[[#This Row],[Refactored Resolved Bundles]],TRUE,FALSE)</f>
        <v>1</v>
      </c>
    </row>
    <row r="88" spans="1:6" x14ac:dyDescent="0.2">
      <c r="A88" t="s">
        <v>291</v>
      </c>
      <c r="B88">
        <v>85</v>
      </c>
      <c r="C88" t="s">
        <v>291</v>
      </c>
      <c r="D88">
        <v>85</v>
      </c>
      <c r="E88" t="b">
        <f>IF(Table2[[#This Row],[Control Bundle]]=Table2[[#This Row],[Refactored Bundle]],TRUE,FALSE)</f>
        <v>1</v>
      </c>
      <c r="F88" t="b">
        <f>IF(Table2[[#This Row],[Control Resolved Bundles]]=Table2[[#This Row],[Refactored Resolved Bundles]],TRUE,FALSE)</f>
        <v>1</v>
      </c>
    </row>
    <row r="89" spans="1:6" x14ac:dyDescent="0.2">
      <c r="A89" t="s">
        <v>286</v>
      </c>
      <c r="B89">
        <v>84</v>
      </c>
      <c r="C89" t="s">
        <v>286</v>
      </c>
      <c r="D89">
        <v>84</v>
      </c>
      <c r="E89" t="b">
        <f>IF(Table2[[#This Row],[Control Bundle]]=Table2[[#This Row],[Refactored Bundle]],TRUE,FALSE)</f>
        <v>1</v>
      </c>
      <c r="F89" t="b">
        <f>IF(Table2[[#This Row],[Control Resolved Bundles]]=Table2[[#This Row],[Refactored Resolved Bundles]],TRUE,FALSE)</f>
        <v>1</v>
      </c>
    </row>
    <row r="90" spans="1:6" x14ac:dyDescent="0.2">
      <c r="A90" t="s">
        <v>116</v>
      </c>
      <c r="B90">
        <v>86</v>
      </c>
      <c r="C90" t="s">
        <v>116</v>
      </c>
      <c r="D90">
        <v>86</v>
      </c>
      <c r="E90" t="b">
        <f>IF(Table2[[#This Row],[Control Bundle]]=Table2[[#This Row],[Refactored Bundle]],TRUE,FALSE)</f>
        <v>1</v>
      </c>
      <c r="F90" t="b">
        <f>IF(Table2[[#This Row],[Control Resolved Bundles]]=Table2[[#This Row],[Refactored Resolved Bundles]],TRUE,FALSE)</f>
        <v>1</v>
      </c>
    </row>
    <row r="91" spans="1:6" x14ac:dyDescent="0.2">
      <c r="A91" t="s">
        <v>361</v>
      </c>
      <c r="B91">
        <v>88</v>
      </c>
      <c r="C91" t="s">
        <v>361</v>
      </c>
      <c r="D91">
        <v>88</v>
      </c>
      <c r="E91" t="b">
        <f>IF(Table2[[#This Row],[Control Bundle]]=Table2[[#This Row],[Refactored Bundle]],TRUE,FALSE)</f>
        <v>1</v>
      </c>
      <c r="F91" t="b">
        <f>IF(Table2[[#This Row],[Control Resolved Bundles]]=Table2[[#This Row],[Refactored Resolved Bundles]],TRUE,FALSE)</f>
        <v>1</v>
      </c>
    </row>
    <row r="92" spans="1:6" x14ac:dyDescent="0.2">
      <c r="A92" t="s">
        <v>203</v>
      </c>
      <c r="B92">
        <v>90</v>
      </c>
      <c r="C92" t="s">
        <v>203</v>
      </c>
      <c r="D92">
        <v>90</v>
      </c>
      <c r="E92" t="b">
        <f>IF(Table2[[#This Row],[Control Bundle]]=Table2[[#This Row],[Refactored Bundle]],TRUE,FALSE)</f>
        <v>1</v>
      </c>
      <c r="F92" t="b">
        <f>IF(Table2[[#This Row],[Control Resolved Bundles]]=Table2[[#This Row],[Refactored Resolved Bundles]],TRUE,FALSE)</f>
        <v>1</v>
      </c>
    </row>
    <row r="93" spans="1:6" x14ac:dyDescent="0.2">
      <c r="A93" t="s">
        <v>128</v>
      </c>
      <c r="B93">
        <v>93</v>
      </c>
      <c r="C93" t="s">
        <v>128</v>
      </c>
      <c r="D93">
        <v>93</v>
      </c>
      <c r="E93" t="b">
        <f>IF(Table2[[#This Row],[Control Bundle]]=Table2[[#This Row],[Refactored Bundle]],TRUE,FALSE)</f>
        <v>1</v>
      </c>
      <c r="F93" t="b">
        <f>IF(Table2[[#This Row],[Control Resolved Bundles]]=Table2[[#This Row],[Refactored Resolved Bundles]],TRUE,FALSE)</f>
        <v>1</v>
      </c>
    </row>
    <row r="94" spans="1:6" x14ac:dyDescent="0.2">
      <c r="A94" t="s">
        <v>156</v>
      </c>
      <c r="B94">
        <v>91</v>
      </c>
      <c r="C94" t="s">
        <v>156</v>
      </c>
      <c r="D94">
        <v>91</v>
      </c>
      <c r="E94" t="b">
        <f>IF(Table2[[#This Row],[Control Bundle]]=Table2[[#This Row],[Refactored Bundle]],TRUE,FALSE)</f>
        <v>1</v>
      </c>
      <c r="F94" t="b">
        <f>IF(Table2[[#This Row],[Control Resolved Bundles]]=Table2[[#This Row],[Refactored Resolved Bundles]],TRUE,FALSE)</f>
        <v>1</v>
      </c>
    </row>
    <row r="95" spans="1:6" x14ac:dyDescent="0.2">
      <c r="A95" t="s">
        <v>308</v>
      </c>
      <c r="B95">
        <v>92</v>
      </c>
      <c r="C95" t="s">
        <v>308</v>
      </c>
      <c r="D95">
        <v>92</v>
      </c>
      <c r="E95" t="b">
        <f>IF(Table2[[#This Row],[Control Bundle]]=Table2[[#This Row],[Refactored Bundle]],TRUE,FALSE)</f>
        <v>1</v>
      </c>
      <c r="F95" t="b">
        <f>IF(Table2[[#This Row],[Control Resolved Bundles]]=Table2[[#This Row],[Refactored Resolved Bundles]],TRUE,FALSE)</f>
        <v>1</v>
      </c>
    </row>
    <row r="96" spans="1:6" x14ac:dyDescent="0.2">
      <c r="A96" t="s">
        <v>57</v>
      </c>
      <c r="B96">
        <v>94</v>
      </c>
      <c r="C96" t="s">
        <v>57</v>
      </c>
      <c r="D96">
        <v>94</v>
      </c>
      <c r="E96" t="b">
        <f>IF(Table2[[#This Row],[Control Bundle]]=Table2[[#This Row],[Refactored Bundle]],TRUE,FALSE)</f>
        <v>1</v>
      </c>
      <c r="F96" t="b">
        <f>IF(Table2[[#This Row],[Control Resolved Bundles]]=Table2[[#This Row],[Refactored Resolved Bundles]],TRUE,FALSE)</f>
        <v>1</v>
      </c>
    </row>
    <row r="97" spans="1:6" x14ac:dyDescent="0.2">
      <c r="A97" t="s">
        <v>321</v>
      </c>
      <c r="B97">
        <v>95</v>
      </c>
      <c r="C97" t="s">
        <v>321</v>
      </c>
      <c r="D97">
        <v>95</v>
      </c>
      <c r="E97" t="b">
        <f>IF(Table2[[#This Row],[Control Bundle]]=Table2[[#This Row],[Refactored Bundle]],TRUE,FALSE)</f>
        <v>1</v>
      </c>
      <c r="F97" t="b">
        <f>IF(Table2[[#This Row],[Control Resolved Bundles]]=Table2[[#This Row],[Refactored Resolved Bundles]],TRUE,FALSE)</f>
        <v>1</v>
      </c>
    </row>
    <row r="98" spans="1:6" x14ac:dyDescent="0.2">
      <c r="A98" t="s">
        <v>319</v>
      </c>
      <c r="B98">
        <v>96</v>
      </c>
      <c r="C98" t="s">
        <v>319</v>
      </c>
      <c r="D98">
        <v>96</v>
      </c>
      <c r="E98" t="b">
        <f>IF(Table2[[#This Row],[Control Bundle]]=Table2[[#This Row],[Refactored Bundle]],TRUE,FALSE)</f>
        <v>1</v>
      </c>
      <c r="F98" t="b">
        <f>IF(Table2[[#This Row],[Control Resolved Bundles]]=Table2[[#This Row],[Refactored Resolved Bundles]],TRUE,FALSE)</f>
        <v>1</v>
      </c>
    </row>
    <row r="99" spans="1:6" x14ac:dyDescent="0.2">
      <c r="A99" t="s">
        <v>364</v>
      </c>
      <c r="B99">
        <v>97</v>
      </c>
      <c r="C99" t="s">
        <v>364</v>
      </c>
      <c r="D99">
        <v>97</v>
      </c>
      <c r="E99" t="b">
        <f>IF(Table2[[#This Row],[Control Bundle]]=Table2[[#This Row],[Refactored Bundle]],TRUE,FALSE)</f>
        <v>1</v>
      </c>
      <c r="F99" t="b">
        <f>IF(Table2[[#This Row],[Control Resolved Bundles]]=Table2[[#This Row],[Refactored Resolved Bundles]],TRUE,FALSE)</f>
        <v>1</v>
      </c>
    </row>
    <row r="100" spans="1:6" x14ac:dyDescent="0.2">
      <c r="A100" t="s">
        <v>190</v>
      </c>
      <c r="B100">
        <v>98</v>
      </c>
      <c r="C100" t="s">
        <v>190</v>
      </c>
      <c r="D100">
        <v>98</v>
      </c>
      <c r="E100" t="b">
        <f>IF(Table2[[#This Row],[Control Bundle]]=Table2[[#This Row],[Refactored Bundle]],TRUE,FALSE)</f>
        <v>1</v>
      </c>
      <c r="F100" t="b">
        <f>IF(Table2[[#This Row],[Control Resolved Bundles]]=Table2[[#This Row],[Refactored Resolved Bundles]],TRUE,FALSE)</f>
        <v>1</v>
      </c>
    </row>
    <row r="101" spans="1:6" x14ac:dyDescent="0.2">
      <c r="A101" t="s">
        <v>293</v>
      </c>
      <c r="B101">
        <v>99</v>
      </c>
      <c r="C101" t="s">
        <v>293</v>
      </c>
      <c r="D101">
        <v>99</v>
      </c>
      <c r="E101" t="b">
        <f>IF(Table2[[#This Row],[Control Bundle]]=Table2[[#This Row],[Refactored Bundle]],TRUE,FALSE)</f>
        <v>1</v>
      </c>
      <c r="F101" t="b">
        <f>IF(Table2[[#This Row],[Control Resolved Bundles]]=Table2[[#This Row],[Refactored Resolved Bundles]],TRUE,FALSE)</f>
        <v>1</v>
      </c>
    </row>
    <row r="102" spans="1:6" x14ac:dyDescent="0.2">
      <c r="A102" t="s">
        <v>103</v>
      </c>
      <c r="B102">
        <v>100</v>
      </c>
      <c r="C102" t="s">
        <v>103</v>
      </c>
      <c r="D102">
        <v>100</v>
      </c>
      <c r="E102" t="b">
        <f>IF(Table2[[#This Row],[Control Bundle]]=Table2[[#This Row],[Refactored Bundle]],TRUE,FALSE)</f>
        <v>1</v>
      </c>
      <c r="F102" t="b">
        <f>IF(Table2[[#This Row],[Control Resolved Bundles]]=Table2[[#This Row],[Refactored Resolved Bundles]],TRUE,FALSE)</f>
        <v>1</v>
      </c>
    </row>
    <row r="103" spans="1:6" x14ac:dyDescent="0.2">
      <c r="A103" t="s">
        <v>168</v>
      </c>
      <c r="B103">
        <v>101</v>
      </c>
      <c r="C103" t="s">
        <v>168</v>
      </c>
      <c r="D103">
        <v>101</v>
      </c>
      <c r="E103" t="b">
        <f>IF(Table2[[#This Row],[Control Bundle]]=Table2[[#This Row],[Refactored Bundle]],TRUE,FALSE)</f>
        <v>1</v>
      </c>
      <c r="F103" t="b">
        <f>IF(Table2[[#This Row],[Control Resolved Bundles]]=Table2[[#This Row],[Refactored Resolved Bundles]],TRUE,FALSE)</f>
        <v>1</v>
      </c>
    </row>
    <row r="104" spans="1:6" x14ac:dyDescent="0.2">
      <c r="A104" t="s">
        <v>142</v>
      </c>
      <c r="B104">
        <v>102</v>
      </c>
      <c r="C104" t="s">
        <v>142</v>
      </c>
      <c r="D104">
        <v>102</v>
      </c>
      <c r="E104" t="b">
        <f>IF(Table2[[#This Row],[Control Bundle]]=Table2[[#This Row],[Refactored Bundle]],TRUE,FALSE)</f>
        <v>1</v>
      </c>
      <c r="F104" t="b">
        <f>IF(Table2[[#This Row],[Control Resolved Bundles]]=Table2[[#This Row],[Refactored Resolved Bundles]],TRUE,FALSE)</f>
        <v>1</v>
      </c>
    </row>
    <row r="105" spans="1:6" x14ac:dyDescent="0.2">
      <c r="A105" t="s">
        <v>77</v>
      </c>
      <c r="B105">
        <v>103</v>
      </c>
      <c r="C105" t="s">
        <v>77</v>
      </c>
      <c r="D105">
        <v>103</v>
      </c>
      <c r="E105" t="b">
        <f>IF(Table2[[#This Row],[Control Bundle]]=Table2[[#This Row],[Refactored Bundle]],TRUE,FALSE)</f>
        <v>1</v>
      </c>
      <c r="F105" t="b">
        <f>IF(Table2[[#This Row],[Control Resolved Bundles]]=Table2[[#This Row],[Refactored Resolved Bundles]],TRUE,FALSE)</f>
        <v>1</v>
      </c>
    </row>
    <row r="106" spans="1:6" x14ac:dyDescent="0.2">
      <c r="A106" t="s">
        <v>272</v>
      </c>
      <c r="B106">
        <v>106</v>
      </c>
      <c r="C106" t="s">
        <v>272</v>
      </c>
      <c r="D106">
        <v>106</v>
      </c>
      <c r="E106" t="b">
        <f>IF(Table2[[#This Row],[Control Bundle]]=Table2[[#This Row],[Refactored Bundle]],TRUE,FALSE)</f>
        <v>1</v>
      </c>
      <c r="F106" t="b">
        <f>IF(Table2[[#This Row],[Control Resolved Bundles]]=Table2[[#This Row],[Refactored Resolved Bundles]],TRUE,FALSE)</f>
        <v>1</v>
      </c>
    </row>
    <row r="107" spans="1:6" x14ac:dyDescent="0.2">
      <c r="A107" t="s">
        <v>98</v>
      </c>
      <c r="B107">
        <v>104</v>
      </c>
      <c r="C107" t="s">
        <v>98</v>
      </c>
      <c r="D107">
        <v>104</v>
      </c>
      <c r="E107" t="b">
        <f>IF(Table2[[#This Row],[Control Bundle]]=Table2[[#This Row],[Refactored Bundle]],TRUE,FALSE)</f>
        <v>1</v>
      </c>
      <c r="F107" t="b">
        <f>IF(Table2[[#This Row],[Control Resolved Bundles]]=Table2[[#This Row],[Refactored Resolved Bundles]],TRUE,FALSE)</f>
        <v>1</v>
      </c>
    </row>
    <row r="108" spans="1:6" x14ac:dyDescent="0.2">
      <c r="A108" t="s">
        <v>5</v>
      </c>
      <c r="B108">
        <v>105</v>
      </c>
      <c r="C108" t="s">
        <v>5</v>
      </c>
      <c r="D108">
        <v>105</v>
      </c>
      <c r="E108" t="b">
        <f>IF(Table2[[#This Row],[Control Bundle]]=Table2[[#This Row],[Refactored Bundle]],TRUE,FALSE)</f>
        <v>1</v>
      </c>
      <c r="F108" t="b">
        <f>IF(Table2[[#This Row],[Control Resolved Bundles]]=Table2[[#This Row],[Refactored Resolved Bundles]],TRUE,FALSE)</f>
        <v>1</v>
      </c>
    </row>
    <row r="109" spans="1:6" x14ac:dyDescent="0.2">
      <c r="A109" t="s">
        <v>102</v>
      </c>
      <c r="B109">
        <v>107</v>
      </c>
      <c r="C109" t="s">
        <v>102</v>
      </c>
      <c r="D109">
        <v>107</v>
      </c>
      <c r="E109" t="b">
        <f>IF(Table2[[#This Row],[Control Bundle]]=Table2[[#This Row],[Refactored Bundle]],TRUE,FALSE)</f>
        <v>1</v>
      </c>
      <c r="F109" t="b">
        <f>IF(Table2[[#This Row],[Control Resolved Bundles]]=Table2[[#This Row],[Refactored Resolved Bundles]],TRUE,FALSE)</f>
        <v>1</v>
      </c>
    </row>
    <row r="110" spans="1:6" x14ac:dyDescent="0.2">
      <c r="A110" t="s">
        <v>93</v>
      </c>
      <c r="B110">
        <v>108</v>
      </c>
      <c r="C110" t="s">
        <v>93</v>
      </c>
      <c r="D110">
        <v>108</v>
      </c>
      <c r="E110" t="b">
        <f>IF(Table2[[#This Row],[Control Bundle]]=Table2[[#This Row],[Refactored Bundle]],TRUE,FALSE)</f>
        <v>1</v>
      </c>
      <c r="F110" t="b">
        <f>IF(Table2[[#This Row],[Control Resolved Bundles]]=Table2[[#This Row],[Refactored Resolved Bundles]],TRUE,FALSE)</f>
        <v>1</v>
      </c>
    </row>
    <row r="111" spans="1:6" x14ac:dyDescent="0.2">
      <c r="A111" t="s">
        <v>194</v>
      </c>
      <c r="B111">
        <v>109</v>
      </c>
      <c r="C111" t="s">
        <v>194</v>
      </c>
      <c r="D111">
        <v>109</v>
      </c>
      <c r="E111" t="b">
        <f>IF(Table2[[#This Row],[Control Bundle]]=Table2[[#This Row],[Refactored Bundle]],TRUE,FALSE)</f>
        <v>1</v>
      </c>
      <c r="F111" t="b">
        <f>IF(Table2[[#This Row],[Control Resolved Bundles]]=Table2[[#This Row],[Refactored Resolved Bundles]],TRUE,FALSE)</f>
        <v>1</v>
      </c>
    </row>
    <row r="112" spans="1:6" x14ac:dyDescent="0.2">
      <c r="A112" t="s">
        <v>152</v>
      </c>
      <c r="B112">
        <v>110</v>
      </c>
      <c r="C112" t="s">
        <v>152</v>
      </c>
      <c r="D112">
        <v>110</v>
      </c>
      <c r="E112" t="b">
        <f>IF(Table2[[#This Row],[Control Bundle]]=Table2[[#This Row],[Refactored Bundle]],TRUE,FALSE)</f>
        <v>1</v>
      </c>
      <c r="F112" t="b">
        <f>IF(Table2[[#This Row],[Control Resolved Bundles]]=Table2[[#This Row],[Refactored Resolved Bundles]],TRUE,FALSE)</f>
        <v>1</v>
      </c>
    </row>
    <row r="113" spans="1:6" x14ac:dyDescent="0.2">
      <c r="A113" t="s">
        <v>10</v>
      </c>
      <c r="B113">
        <v>111</v>
      </c>
      <c r="C113" t="s">
        <v>10</v>
      </c>
      <c r="D113">
        <v>111</v>
      </c>
      <c r="E113" t="b">
        <f>IF(Table2[[#This Row],[Control Bundle]]=Table2[[#This Row],[Refactored Bundle]],TRUE,FALSE)</f>
        <v>1</v>
      </c>
      <c r="F113" t="b">
        <f>IF(Table2[[#This Row],[Control Resolved Bundles]]=Table2[[#This Row],[Refactored Resolved Bundles]],TRUE,FALSE)</f>
        <v>1</v>
      </c>
    </row>
    <row r="114" spans="1:6" x14ac:dyDescent="0.2">
      <c r="A114" t="s">
        <v>36</v>
      </c>
      <c r="B114">
        <v>112</v>
      </c>
      <c r="C114" t="s">
        <v>36</v>
      </c>
      <c r="D114">
        <v>112</v>
      </c>
      <c r="E114" t="b">
        <f>IF(Table2[[#This Row],[Control Bundle]]=Table2[[#This Row],[Refactored Bundle]],TRUE,FALSE)</f>
        <v>1</v>
      </c>
      <c r="F114" t="b">
        <f>IF(Table2[[#This Row],[Control Resolved Bundles]]=Table2[[#This Row],[Refactored Resolved Bundles]],TRUE,FALSE)</f>
        <v>1</v>
      </c>
    </row>
    <row r="115" spans="1:6" x14ac:dyDescent="0.2">
      <c r="A115" t="s">
        <v>246</v>
      </c>
      <c r="B115">
        <v>114</v>
      </c>
      <c r="C115" t="s">
        <v>246</v>
      </c>
      <c r="D115">
        <v>114</v>
      </c>
      <c r="E115" t="b">
        <f>IF(Table2[[#This Row],[Control Bundle]]=Table2[[#This Row],[Refactored Bundle]],TRUE,FALSE)</f>
        <v>1</v>
      </c>
      <c r="F115" t="b">
        <f>IF(Table2[[#This Row],[Control Resolved Bundles]]=Table2[[#This Row],[Refactored Resolved Bundles]],TRUE,FALSE)</f>
        <v>1</v>
      </c>
    </row>
    <row r="116" spans="1:6" x14ac:dyDescent="0.2">
      <c r="A116" t="s">
        <v>370</v>
      </c>
      <c r="B116">
        <v>113</v>
      </c>
      <c r="C116" t="s">
        <v>370</v>
      </c>
      <c r="D116">
        <v>113</v>
      </c>
      <c r="E116" t="b">
        <f>IF(Table2[[#This Row],[Control Bundle]]=Table2[[#This Row],[Refactored Bundle]],TRUE,FALSE)</f>
        <v>1</v>
      </c>
      <c r="F116" t="b">
        <f>IF(Table2[[#This Row],[Control Resolved Bundles]]=Table2[[#This Row],[Refactored Resolved Bundles]],TRUE,FALSE)</f>
        <v>1</v>
      </c>
    </row>
    <row r="117" spans="1:6" x14ac:dyDescent="0.2">
      <c r="A117" t="s">
        <v>268</v>
      </c>
      <c r="B117">
        <v>116</v>
      </c>
      <c r="C117" t="s">
        <v>268</v>
      </c>
      <c r="D117">
        <v>116</v>
      </c>
      <c r="E117" t="b">
        <f>IF(Table2[[#This Row],[Control Bundle]]=Table2[[#This Row],[Refactored Bundle]],TRUE,FALSE)</f>
        <v>1</v>
      </c>
      <c r="F117" t="b">
        <f>IF(Table2[[#This Row],[Control Resolved Bundles]]=Table2[[#This Row],[Refactored Resolved Bundles]],TRUE,FALSE)</f>
        <v>1</v>
      </c>
    </row>
    <row r="118" spans="1:6" x14ac:dyDescent="0.2">
      <c r="A118" t="s">
        <v>143</v>
      </c>
      <c r="B118">
        <v>115</v>
      </c>
      <c r="C118" t="s">
        <v>143</v>
      </c>
      <c r="D118">
        <v>115</v>
      </c>
      <c r="E118" t="b">
        <f>IF(Table2[[#This Row],[Control Bundle]]=Table2[[#This Row],[Refactored Bundle]],TRUE,FALSE)</f>
        <v>1</v>
      </c>
      <c r="F118" t="b">
        <f>IF(Table2[[#This Row],[Control Resolved Bundles]]=Table2[[#This Row],[Refactored Resolved Bundles]],TRUE,FALSE)</f>
        <v>1</v>
      </c>
    </row>
    <row r="119" spans="1:6" x14ac:dyDescent="0.2">
      <c r="A119" t="s">
        <v>270</v>
      </c>
      <c r="B119">
        <v>117</v>
      </c>
      <c r="C119" t="s">
        <v>270</v>
      </c>
      <c r="D119">
        <v>117</v>
      </c>
      <c r="E119" t="b">
        <f>IF(Table2[[#This Row],[Control Bundle]]=Table2[[#This Row],[Refactored Bundle]],TRUE,FALSE)</f>
        <v>1</v>
      </c>
      <c r="F119" t="b">
        <f>IF(Table2[[#This Row],[Control Resolved Bundles]]=Table2[[#This Row],[Refactored Resolved Bundles]],TRUE,FALSE)</f>
        <v>1</v>
      </c>
    </row>
    <row r="120" spans="1:6" x14ac:dyDescent="0.2">
      <c r="A120" t="s">
        <v>37</v>
      </c>
      <c r="B120">
        <v>118</v>
      </c>
      <c r="C120" t="s">
        <v>37</v>
      </c>
      <c r="D120">
        <v>118</v>
      </c>
      <c r="E120" t="b">
        <f>IF(Table2[[#This Row],[Control Bundle]]=Table2[[#This Row],[Refactored Bundle]],TRUE,FALSE)</f>
        <v>1</v>
      </c>
      <c r="F120" t="b">
        <f>IF(Table2[[#This Row],[Control Resolved Bundles]]=Table2[[#This Row],[Refactored Resolved Bundles]],TRUE,FALSE)</f>
        <v>1</v>
      </c>
    </row>
    <row r="121" spans="1:6" x14ac:dyDescent="0.2">
      <c r="A121" t="s">
        <v>122</v>
      </c>
      <c r="B121">
        <v>119</v>
      </c>
      <c r="C121" t="s">
        <v>122</v>
      </c>
      <c r="D121">
        <v>119</v>
      </c>
      <c r="E121" t="b">
        <f>IF(Table2[[#This Row],[Control Bundle]]=Table2[[#This Row],[Refactored Bundle]],TRUE,FALSE)</f>
        <v>1</v>
      </c>
      <c r="F121" t="b">
        <f>IF(Table2[[#This Row],[Control Resolved Bundles]]=Table2[[#This Row],[Refactored Resolved Bundles]],TRUE,FALSE)</f>
        <v>1</v>
      </c>
    </row>
    <row r="122" spans="1:6" x14ac:dyDescent="0.2">
      <c r="A122" t="s">
        <v>344</v>
      </c>
      <c r="B122">
        <v>120</v>
      </c>
      <c r="C122" t="s">
        <v>344</v>
      </c>
      <c r="D122">
        <v>120</v>
      </c>
      <c r="E122" t="b">
        <f>IF(Table2[[#This Row],[Control Bundle]]=Table2[[#This Row],[Refactored Bundle]],TRUE,FALSE)</f>
        <v>1</v>
      </c>
      <c r="F122" t="b">
        <f>IF(Table2[[#This Row],[Control Resolved Bundles]]=Table2[[#This Row],[Refactored Resolved Bundles]],TRUE,FALSE)</f>
        <v>1</v>
      </c>
    </row>
    <row r="123" spans="1:6" x14ac:dyDescent="0.2">
      <c r="A123" t="s">
        <v>368</v>
      </c>
      <c r="B123">
        <v>122</v>
      </c>
      <c r="C123" t="s">
        <v>368</v>
      </c>
      <c r="D123">
        <v>122</v>
      </c>
      <c r="E123" t="b">
        <f>IF(Table2[[#This Row],[Control Bundle]]=Table2[[#This Row],[Refactored Bundle]],TRUE,FALSE)</f>
        <v>1</v>
      </c>
      <c r="F123" t="b">
        <f>IF(Table2[[#This Row],[Control Resolved Bundles]]=Table2[[#This Row],[Refactored Resolved Bundles]],TRUE,FALSE)</f>
        <v>1</v>
      </c>
    </row>
    <row r="124" spans="1:6" x14ac:dyDescent="0.2">
      <c r="A124" t="s">
        <v>86</v>
      </c>
      <c r="B124">
        <v>121</v>
      </c>
      <c r="C124" t="s">
        <v>86</v>
      </c>
      <c r="D124">
        <v>121</v>
      </c>
      <c r="E124" t="b">
        <f>IF(Table2[[#This Row],[Control Bundle]]=Table2[[#This Row],[Refactored Bundle]],TRUE,FALSE)</f>
        <v>1</v>
      </c>
      <c r="F124" t="b">
        <f>IF(Table2[[#This Row],[Control Resolved Bundles]]=Table2[[#This Row],[Refactored Resolved Bundles]],TRUE,FALSE)</f>
        <v>1</v>
      </c>
    </row>
    <row r="125" spans="1:6" x14ac:dyDescent="0.2">
      <c r="A125" t="s">
        <v>345</v>
      </c>
      <c r="B125">
        <v>123</v>
      </c>
      <c r="C125" t="s">
        <v>345</v>
      </c>
      <c r="D125">
        <v>123</v>
      </c>
      <c r="E125" t="b">
        <f>IF(Table2[[#This Row],[Control Bundle]]=Table2[[#This Row],[Refactored Bundle]],TRUE,FALSE)</f>
        <v>1</v>
      </c>
      <c r="F125" t="b">
        <f>IF(Table2[[#This Row],[Control Resolved Bundles]]=Table2[[#This Row],[Refactored Resolved Bundles]],TRUE,FALSE)</f>
        <v>1</v>
      </c>
    </row>
    <row r="126" spans="1:6" x14ac:dyDescent="0.2">
      <c r="A126" t="s">
        <v>348</v>
      </c>
      <c r="B126">
        <v>125</v>
      </c>
      <c r="C126" t="s">
        <v>348</v>
      </c>
      <c r="D126">
        <v>125</v>
      </c>
      <c r="E126" t="b">
        <f>IF(Table2[[#This Row],[Control Bundle]]=Table2[[#This Row],[Refactored Bundle]],TRUE,FALSE)</f>
        <v>1</v>
      </c>
      <c r="F126" t="b">
        <f>IF(Table2[[#This Row],[Control Resolved Bundles]]=Table2[[#This Row],[Refactored Resolved Bundles]],TRUE,FALSE)</f>
        <v>1</v>
      </c>
    </row>
    <row r="127" spans="1:6" x14ac:dyDescent="0.2">
      <c r="A127" t="s">
        <v>92</v>
      </c>
      <c r="B127">
        <v>124</v>
      </c>
      <c r="C127" t="s">
        <v>92</v>
      </c>
      <c r="D127">
        <v>124</v>
      </c>
      <c r="E127" t="b">
        <f>IF(Table2[[#This Row],[Control Bundle]]=Table2[[#This Row],[Refactored Bundle]],TRUE,FALSE)</f>
        <v>1</v>
      </c>
      <c r="F127" t="b">
        <f>IF(Table2[[#This Row],[Control Resolved Bundles]]=Table2[[#This Row],[Refactored Resolved Bundles]],TRUE,FALSE)</f>
        <v>1</v>
      </c>
    </row>
    <row r="128" spans="1:6" x14ac:dyDescent="0.2">
      <c r="A128" t="s">
        <v>339</v>
      </c>
      <c r="B128">
        <v>126</v>
      </c>
      <c r="C128" t="s">
        <v>339</v>
      </c>
      <c r="D128">
        <v>126</v>
      </c>
      <c r="E128" t="b">
        <f>IF(Table2[[#This Row],[Control Bundle]]=Table2[[#This Row],[Refactored Bundle]],TRUE,FALSE)</f>
        <v>1</v>
      </c>
      <c r="F128" t="b">
        <f>IF(Table2[[#This Row],[Control Resolved Bundles]]=Table2[[#This Row],[Refactored Resolved Bundles]],TRUE,FALSE)</f>
        <v>1</v>
      </c>
    </row>
    <row r="129" spans="1:6" x14ac:dyDescent="0.2">
      <c r="A129" t="s">
        <v>34</v>
      </c>
      <c r="B129">
        <v>127</v>
      </c>
      <c r="C129" t="s">
        <v>34</v>
      </c>
      <c r="D129">
        <v>127</v>
      </c>
      <c r="E129" t="b">
        <f>IF(Table2[[#This Row],[Control Bundle]]=Table2[[#This Row],[Refactored Bundle]],TRUE,FALSE)</f>
        <v>1</v>
      </c>
      <c r="F129" t="b">
        <f>IF(Table2[[#This Row],[Control Resolved Bundles]]=Table2[[#This Row],[Refactored Resolved Bundles]],TRUE,FALSE)</f>
        <v>1</v>
      </c>
    </row>
    <row r="130" spans="1:6" x14ac:dyDescent="0.2">
      <c r="A130" t="s">
        <v>63</v>
      </c>
      <c r="B130">
        <v>128</v>
      </c>
      <c r="C130" t="s">
        <v>63</v>
      </c>
      <c r="D130">
        <v>128</v>
      </c>
      <c r="E130" t="b">
        <f>IF(Table2[[#This Row],[Control Bundle]]=Table2[[#This Row],[Refactored Bundle]],TRUE,FALSE)</f>
        <v>1</v>
      </c>
      <c r="F130" t="b">
        <f>IF(Table2[[#This Row],[Control Resolved Bundles]]=Table2[[#This Row],[Refactored Resolved Bundles]],TRUE,FALSE)</f>
        <v>1</v>
      </c>
    </row>
    <row r="131" spans="1:6" x14ac:dyDescent="0.2">
      <c r="A131" t="s">
        <v>145</v>
      </c>
      <c r="B131">
        <v>129</v>
      </c>
      <c r="C131" t="s">
        <v>145</v>
      </c>
      <c r="D131">
        <v>129</v>
      </c>
      <c r="E131" t="b">
        <f>IF(Table2[[#This Row],[Control Bundle]]=Table2[[#This Row],[Refactored Bundle]],TRUE,FALSE)</f>
        <v>1</v>
      </c>
      <c r="F131" t="b">
        <f>IF(Table2[[#This Row],[Control Resolved Bundles]]=Table2[[#This Row],[Refactored Resolved Bundles]],TRUE,FALSE)</f>
        <v>1</v>
      </c>
    </row>
    <row r="132" spans="1:6" x14ac:dyDescent="0.2">
      <c r="A132" t="s">
        <v>354</v>
      </c>
      <c r="B132">
        <v>130</v>
      </c>
      <c r="C132" t="s">
        <v>354</v>
      </c>
      <c r="D132">
        <v>130</v>
      </c>
      <c r="E132" t="b">
        <f>IF(Table2[[#This Row],[Control Bundle]]=Table2[[#This Row],[Refactored Bundle]],TRUE,FALSE)</f>
        <v>1</v>
      </c>
      <c r="F132" t="b">
        <f>IF(Table2[[#This Row],[Control Resolved Bundles]]=Table2[[#This Row],[Refactored Resolved Bundles]],TRUE,FALSE)</f>
        <v>1</v>
      </c>
    </row>
    <row r="133" spans="1:6" x14ac:dyDescent="0.2">
      <c r="A133" t="s">
        <v>47</v>
      </c>
      <c r="B133">
        <v>132</v>
      </c>
      <c r="C133" t="s">
        <v>47</v>
      </c>
      <c r="D133">
        <v>132</v>
      </c>
      <c r="E133" t="b">
        <f>IF(Table2[[#This Row],[Control Bundle]]=Table2[[#This Row],[Refactored Bundle]],TRUE,FALSE)</f>
        <v>1</v>
      </c>
      <c r="F133" t="b">
        <f>IF(Table2[[#This Row],[Control Resolved Bundles]]=Table2[[#This Row],[Refactored Resolved Bundles]],TRUE,FALSE)</f>
        <v>1</v>
      </c>
    </row>
    <row r="134" spans="1:6" x14ac:dyDescent="0.2">
      <c r="A134" t="s">
        <v>24</v>
      </c>
      <c r="B134">
        <v>131</v>
      </c>
      <c r="C134" t="s">
        <v>24</v>
      </c>
      <c r="D134">
        <v>131</v>
      </c>
      <c r="E134" t="b">
        <f>IF(Table2[[#This Row],[Control Bundle]]=Table2[[#This Row],[Refactored Bundle]],TRUE,FALSE)</f>
        <v>1</v>
      </c>
      <c r="F134" t="b">
        <f>IF(Table2[[#This Row],[Control Resolved Bundles]]=Table2[[#This Row],[Refactored Resolved Bundles]],TRUE,FALSE)</f>
        <v>1</v>
      </c>
    </row>
    <row r="135" spans="1:6" x14ac:dyDescent="0.2">
      <c r="A135" t="s">
        <v>264</v>
      </c>
      <c r="B135">
        <v>133</v>
      </c>
      <c r="C135" t="s">
        <v>264</v>
      </c>
      <c r="D135">
        <v>133</v>
      </c>
      <c r="E135" t="b">
        <f>IF(Table2[[#This Row],[Control Bundle]]=Table2[[#This Row],[Refactored Bundle]],TRUE,FALSE)</f>
        <v>1</v>
      </c>
      <c r="F135" t="b">
        <f>IF(Table2[[#This Row],[Control Resolved Bundles]]=Table2[[#This Row],[Refactored Resolved Bundles]],TRUE,FALSE)</f>
        <v>1</v>
      </c>
    </row>
    <row r="136" spans="1:6" x14ac:dyDescent="0.2">
      <c r="A136" t="s">
        <v>349</v>
      </c>
      <c r="B136">
        <v>135</v>
      </c>
      <c r="C136" t="s">
        <v>349</v>
      </c>
      <c r="D136">
        <v>135</v>
      </c>
      <c r="E136" t="b">
        <f>IF(Table2[[#This Row],[Control Bundle]]=Table2[[#This Row],[Refactored Bundle]],TRUE,FALSE)</f>
        <v>1</v>
      </c>
      <c r="F136" t="b">
        <f>IF(Table2[[#This Row],[Control Resolved Bundles]]=Table2[[#This Row],[Refactored Resolved Bundles]],TRUE,FALSE)</f>
        <v>1</v>
      </c>
    </row>
    <row r="137" spans="1:6" x14ac:dyDescent="0.2">
      <c r="A137" t="s">
        <v>137</v>
      </c>
      <c r="B137">
        <v>134</v>
      </c>
      <c r="C137" t="s">
        <v>137</v>
      </c>
      <c r="D137">
        <v>134</v>
      </c>
      <c r="E137" t="b">
        <f>IF(Table2[[#This Row],[Control Bundle]]=Table2[[#This Row],[Refactored Bundle]],TRUE,FALSE)</f>
        <v>1</v>
      </c>
      <c r="F137" t="b">
        <f>IF(Table2[[#This Row],[Control Resolved Bundles]]=Table2[[#This Row],[Refactored Resolved Bundles]],TRUE,FALSE)</f>
        <v>1</v>
      </c>
    </row>
    <row r="138" spans="1:6" x14ac:dyDescent="0.2">
      <c r="A138" t="s">
        <v>18</v>
      </c>
      <c r="B138">
        <v>136</v>
      </c>
      <c r="C138" t="s">
        <v>18</v>
      </c>
      <c r="D138">
        <v>136</v>
      </c>
      <c r="E138" t="b">
        <f>IF(Table2[[#This Row],[Control Bundle]]=Table2[[#This Row],[Refactored Bundle]],TRUE,FALSE)</f>
        <v>1</v>
      </c>
      <c r="F138" t="b">
        <f>IF(Table2[[#This Row],[Control Resolved Bundles]]=Table2[[#This Row],[Refactored Resolved Bundles]],TRUE,FALSE)</f>
        <v>1</v>
      </c>
    </row>
    <row r="139" spans="1:6" x14ac:dyDescent="0.2">
      <c r="A139" t="s">
        <v>85</v>
      </c>
      <c r="B139">
        <v>138</v>
      </c>
      <c r="C139" t="s">
        <v>85</v>
      </c>
      <c r="D139">
        <v>138</v>
      </c>
      <c r="E139" t="b">
        <f>IF(Table2[[#This Row],[Control Bundle]]=Table2[[#This Row],[Refactored Bundle]],TRUE,FALSE)</f>
        <v>1</v>
      </c>
      <c r="F139" t="b">
        <f>IF(Table2[[#This Row],[Control Resolved Bundles]]=Table2[[#This Row],[Refactored Resolved Bundles]],TRUE,FALSE)</f>
        <v>1</v>
      </c>
    </row>
    <row r="140" spans="1:6" x14ac:dyDescent="0.2">
      <c r="A140" t="s">
        <v>314</v>
      </c>
      <c r="B140">
        <v>137</v>
      </c>
      <c r="C140" t="s">
        <v>314</v>
      </c>
      <c r="D140">
        <v>137</v>
      </c>
      <c r="E140" t="b">
        <f>IF(Table2[[#This Row],[Control Bundle]]=Table2[[#This Row],[Refactored Bundle]],TRUE,FALSE)</f>
        <v>1</v>
      </c>
      <c r="F140" t="b">
        <f>IF(Table2[[#This Row],[Control Resolved Bundles]]=Table2[[#This Row],[Refactored Resolved Bundles]],TRUE,FALSE)</f>
        <v>1</v>
      </c>
    </row>
    <row r="141" spans="1:6" x14ac:dyDescent="0.2">
      <c r="A141" t="s">
        <v>74</v>
      </c>
      <c r="B141">
        <v>139</v>
      </c>
      <c r="C141" t="s">
        <v>74</v>
      </c>
      <c r="D141">
        <v>139</v>
      </c>
      <c r="E141" t="b">
        <f>IF(Table2[[#This Row],[Control Bundle]]=Table2[[#This Row],[Refactored Bundle]],TRUE,FALSE)</f>
        <v>1</v>
      </c>
      <c r="F141" t="b">
        <f>IF(Table2[[#This Row],[Control Resolved Bundles]]=Table2[[#This Row],[Refactored Resolved Bundles]],TRUE,FALSE)</f>
        <v>1</v>
      </c>
    </row>
    <row r="142" spans="1:6" x14ac:dyDescent="0.2">
      <c r="A142" t="s">
        <v>176</v>
      </c>
      <c r="B142">
        <v>140</v>
      </c>
      <c r="C142" t="s">
        <v>176</v>
      </c>
      <c r="D142">
        <v>140</v>
      </c>
      <c r="E142" t="b">
        <f>IF(Table2[[#This Row],[Control Bundle]]=Table2[[#This Row],[Refactored Bundle]],TRUE,FALSE)</f>
        <v>1</v>
      </c>
      <c r="F142" t="b">
        <f>IF(Table2[[#This Row],[Control Resolved Bundles]]=Table2[[#This Row],[Refactored Resolved Bundles]],TRUE,FALSE)</f>
        <v>1</v>
      </c>
    </row>
    <row r="143" spans="1:6" x14ac:dyDescent="0.2">
      <c r="A143" t="s">
        <v>11</v>
      </c>
      <c r="B143">
        <v>141</v>
      </c>
      <c r="C143" t="s">
        <v>11</v>
      </c>
      <c r="D143">
        <v>141</v>
      </c>
      <c r="E143" t="b">
        <f>IF(Table2[[#This Row],[Control Bundle]]=Table2[[#This Row],[Refactored Bundle]],TRUE,FALSE)</f>
        <v>1</v>
      </c>
      <c r="F143" t="b">
        <f>IF(Table2[[#This Row],[Control Resolved Bundles]]=Table2[[#This Row],[Refactored Resolved Bundles]],TRUE,FALSE)</f>
        <v>1</v>
      </c>
    </row>
    <row r="144" spans="1:6" x14ac:dyDescent="0.2">
      <c r="A144" t="s">
        <v>288</v>
      </c>
      <c r="B144">
        <v>148</v>
      </c>
      <c r="C144" t="s">
        <v>288</v>
      </c>
      <c r="D144">
        <v>148</v>
      </c>
      <c r="E144" t="b">
        <f>IF(Table2[[#This Row],[Control Bundle]]=Table2[[#This Row],[Refactored Bundle]],TRUE,FALSE)</f>
        <v>1</v>
      </c>
      <c r="F144" t="b">
        <f>IF(Table2[[#This Row],[Control Resolved Bundles]]=Table2[[#This Row],[Refactored Resolved Bundles]],TRUE,FALSE)</f>
        <v>1</v>
      </c>
    </row>
    <row r="145" spans="1:6" x14ac:dyDescent="0.2">
      <c r="A145" t="s">
        <v>338</v>
      </c>
      <c r="B145">
        <v>143</v>
      </c>
      <c r="C145" t="s">
        <v>338</v>
      </c>
      <c r="D145">
        <v>143</v>
      </c>
      <c r="E145" t="b">
        <f>IF(Table2[[#This Row],[Control Bundle]]=Table2[[#This Row],[Refactored Bundle]],TRUE,FALSE)</f>
        <v>1</v>
      </c>
      <c r="F145" t="b">
        <f>IF(Table2[[#This Row],[Control Resolved Bundles]]=Table2[[#This Row],[Refactored Resolved Bundles]],TRUE,FALSE)</f>
        <v>1</v>
      </c>
    </row>
    <row r="146" spans="1:6" x14ac:dyDescent="0.2">
      <c r="A146" t="s">
        <v>313</v>
      </c>
      <c r="B146">
        <v>142</v>
      </c>
      <c r="C146" t="s">
        <v>313</v>
      </c>
      <c r="D146">
        <v>142</v>
      </c>
      <c r="E146" t="b">
        <f>IF(Table2[[#This Row],[Control Bundle]]=Table2[[#This Row],[Refactored Bundle]],TRUE,FALSE)</f>
        <v>1</v>
      </c>
      <c r="F146" t="b">
        <f>IF(Table2[[#This Row],[Control Resolved Bundles]]=Table2[[#This Row],[Refactored Resolved Bundles]],TRUE,FALSE)</f>
        <v>1</v>
      </c>
    </row>
    <row r="147" spans="1:6" x14ac:dyDescent="0.2">
      <c r="A147" t="s">
        <v>125</v>
      </c>
      <c r="B147">
        <v>144</v>
      </c>
      <c r="C147" t="s">
        <v>125</v>
      </c>
      <c r="D147">
        <v>144</v>
      </c>
      <c r="E147" t="b">
        <f>IF(Table2[[#This Row],[Control Bundle]]=Table2[[#This Row],[Refactored Bundle]],TRUE,FALSE)</f>
        <v>1</v>
      </c>
      <c r="F147" t="b">
        <f>IF(Table2[[#This Row],[Control Resolved Bundles]]=Table2[[#This Row],[Refactored Resolved Bundles]],TRUE,FALSE)</f>
        <v>1</v>
      </c>
    </row>
    <row r="148" spans="1:6" x14ac:dyDescent="0.2">
      <c r="A148" t="s">
        <v>218</v>
      </c>
      <c r="B148">
        <v>145</v>
      </c>
      <c r="C148" t="s">
        <v>218</v>
      </c>
      <c r="D148">
        <v>145</v>
      </c>
      <c r="E148" t="b">
        <f>IF(Table2[[#This Row],[Control Bundle]]=Table2[[#This Row],[Refactored Bundle]],TRUE,FALSE)</f>
        <v>1</v>
      </c>
      <c r="F148" t="b">
        <f>IF(Table2[[#This Row],[Control Resolved Bundles]]=Table2[[#This Row],[Refactored Resolved Bundles]],TRUE,FALSE)</f>
        <v>1</v>
      </c>
    </row>
    <row r="149" spans="1:6" x14ac:dyDescent="0.2">
      <c r="A149" t="s">
        <v>146</v>
      </c>
      <c r="B149">
        <v>147</v>
      </c>
      <c r="C149" t="s">
        <v>146</v>
      </c>
      <c r="D149">
        <v>147</v>
      </c>
      <c r="E149" t="b">
        <f>IF(Table2[[#This Row],[Control Bundle]]=Table2[[#This Row],[Refactored Bundle]],TRUE,FALSE)</f>
        <v>1</v>
      </c>
      <c r="F149" t="b">
        <f>IF(Table2[[#This Row],[Control Resolved Bundles]]=Table2[[#This Row],[Refactored Resolved Bundles]],TRUE,FALSE)</f>
        <v>1</v>
      </c>
    </row>
    <row r="150" spans="1:6" x14ac:dyDescent="0.2">
      <c r="A150" t="s">
        <v>245</v>
      </c>
      <c r="B150">
        <v>146</v>
      </c>
      <c r="C150" t="s">
        <v>245</v>
      </c>
      <c r="D150">
        <v>146</v>
      </c>
      <c r="E150" t="b">
        <f>IF(Table2[[#This Row],[Control Bundle]]=Table2[[#This Row],[Refactored Bundle]],TRUE,FALSE)</f>
        <v>1</v>
      </c>
      <c r="F150" t="b">
        <f>IF(Table2[[#This Row],[Control Resolved Bundles]]=Table2[[#This Row],[Refactored Resolved Bundles]],TRUE,FALSE)</f>
        <v>1</v>
      </c>
    </row>
    <row r="151" spans="1:6" x14ac:dyDescent="0.2">
      <c r="A151" t="s">
        <v>105</v>
      </c>
      <c r="B151">
        <v>149</v>
      </c>
      <c r="C151" t="s">
        <v>105</v>
      </c>
      <c r="D151">
        <v>149</v>
      </c>
      <c r="E151" t="b">
        <f>IF(Table2[[#This Row],[Control Bundle]]=Table2[[#This Row],[Refactored Bundle]],TRUE,FALSE)</f>
        <v>1</v>
      </c>
      <c r="F151" t="b">
        <f>IF(Table2[[#This Row],[Control Resolved Bundles]]=Table2[[#This Row],[Refactored Resolved Bundles]],TRUE,FALSE)</f>
        <v>1</v>
      </c>
    </row>
    <row r="152" spans="1:6" x14ac:dyDescent="0.2">
      <c r="A152" t="s">
        <v>239</v>
      </c>
      <c r="B152">
        <v>150</v>
      </c>
      <c r="C152" t="s">
        <v>239</v>
      </c>
      <c r="D152">
        <v>150</v>
      </c>
      <c r="E152" t="b">
        <f>IF(Table2[[#This Row],[Control Bundle]]=Table2[[#This Row],[Refactored Bundle]],TRUE,FALSE)</f>
        <v>1</v>
      </c>
      <c r="F152" t="b">
        <f>IF(Table2[[#This Row],[Control Resolved Bundles]]=Table2[[#This Row],[Refactored Resolved Bundles]],TRUE,FALSE)</f>
        <v>1</v>
      </c>
    </row>
    <row r="153" spans="1:6" x14ac:dyDescent="0.2">
      <c r="A153" t="s">
        <v>106</v>
      </c>
      <c r="B153">
        <v>151</v>
      </c>
      <c r="C153" t="s">
        <v>106</v>
      </c>
      <c r="D153">
        <v>151</v>
      </c>
      <c r="E153" t="b">
        <f>IF(Table2[[#This Row],[Control Bundle]]=Table2[[#This Row],[Refactored Bundle]],TRUE,FALSE)</f>
        <v>1</v>
      </c>
      <c r="F153" t="b">
        <f>IF(Table2[[#This Row],[Control Resolved Bundles]]=Table2[[#This Row],[Refactored Resolved Bundles]],TRUE,FALSE)</f>
        <v>1</v>
      </c>
    </row>
    <row r="154" spans="1:6" x14ac:dyDescent="0.2">
      <c r="A154" t="s">
        <v>101</v>
      </c>
      <c r="B154">
        <v>152</v>
      </c>
      <c r="C154" t="s">
        <v>101</v>
      </c>
      <c r="D154">
        <v>152</v>
      </c>
      <c r="E154" t="b">
        <f>IF(Table2[[#This Row],[Control Bundle]]=Table2[[#This Row],[Refactored Bundle]],TRUE,FALSE)</f>
        <v>1</v>
      </c>
      <c r="F154" t="b">
        <f>IF(Table2[[#This Row],[Control Resolved Bundles]]=Table2[[#This Row],[Refactored Resolved Bundles]],TRUE,FALSE)</f>
        <v>1</v>
      </c>
    </row>
    <row r="155" spans="1:6" x14ac:dyDescent="0.2">
      <c r="A155" t="s">
        <v>317</v>
      </c>
      <c r="B155">
        <v>153</v>
      </c>
      <c r="C155" t="s">
        <v>317</v>
      </c>
      <c r="D155">
        <v>153</v>
      </c>
      <c r="E155" t="b">
        <f>IF(Table2[[#This Row],[Control Bundle]]=Table2[[#This Row],[Refactored Bundle]],TRUE,FALSE)</f>
        <v>1</v>
      </c>
      <c r="F155" t="b">
        <f>IF(Table2[[#This Row],[Control Resolved Bundles]]=Table2[[#This Row],[Refactored Resolved Bundles]],TRUE,FALSE)</f>
        <v>1</v>
      </c>
    </row>
    <row r="156" spans="1:6" x14ac:dyDescent="0.2">
      <c r="A156" t="s">
        <v>80</v>
      </c>
      <c r="B156">
        <v>156</v>
      </c>
      <c r="C156" t="s">
        <v>80</v>
      </c>
      <c r="D156">
        <v>156</v>
      </c>
      <c r="E156" t="b">
        <f>IF(Table2[[#This Row],[Control Bundle]]=Table2[[#This Row],[Refactored Bundle]],TRUE,FALSE)</f>
        <v>1</v>
      </c>
      <c r="F156" t="b">
        <f>IF(Table2[[#This Row],[Control Resolved Bundles]]=Table2[[#This Row],[Refactored Resolved Bundles]],TRUE,FALSE)</f>
        <v>1</v>
      </c>
    </row>
    <row r="157" spans="1:6" x14ac:dyDescent="0.2">
      <c r="A157" t="s">
        <v>123</v>
      </c>
      <c r="B157">
        <v>154</v>
      </c>
      <c r="C157" t="s">
        <v>123</v>
      </c>
      <c r="D157">
        <v>154</v>
      </c>
      <c r="E157" t="b">
        <f>IF(Table2[[#This Row],[Control Bundle]]=Table2[[#This Row],[Refactored Bundle]],TRUE,FALSE)</f>
        <v>1</v>
      </c>
      <c r="F157" t="b">
        <f>IF(Table2[[#This Row],[Control Resolved Bundles]]=Table2[[#This Row],[Refactored Resolved Bundles]],TRUE,FALSE)</f>
        <v>1</v>
      </c>
    </row>
    <row r="158" spans="1:6" x14ac:dyDescent="0.2">
      <c r="A158" t="s">
        <v>301</v>
      </c>
      <c r="B158">
        <v>155</v>
      </c>
      <c r="C158" t="s">
        <v>301</v>
      </c>
      <c r="D158">
        <v>155</v>
      </c>
      <c r="E158" t="b">
        <f>IF(Table2[[#This Row],[Control Bundle]]=Table2[[#This Row],[Refactored Bundle]],TRUE,FALSE)</f>
        <v>1</v>
      </c>
      <c r="F158" t="b">
        <f>IF(Table2[[#This Row],[Control Resolved Bundles]]=Table2[[#This Row],[Refactored Resolved Bundles]],TRUE,FALSE)</f>
        <v>1</v>
      </c>
    </row>
    <row r="159" spans="1:6" x14ac:dyDescent="0.2">
      <c r="A159" t="s">
        <v>256</v>
      </c>
      <c r="B159">
        <v>157</v>
      </c>
      <c r="C159" t="s">
        <v>256</v>
      </c>
      <c r="D159">
        <v>157</v>
      </c>
      <c r="E159" t="b">
        <f>IF(Table2[[#This Row],[Control Bundle]]=Table2[[#This Row],[Refactored Bundle]],TRUE,FALSE)</f>
        <v>1</v>
      </c>
      <c r="F159" t="b">
        <f>IF(Table2[[#This Row],[Control Resolved Bundles]]=Table2[[#This Row],[Refactored Resolved Bundles]],TRUE,FALSE)</f>
        <v>1</v>
      </c>
    </row>
    <row r="160" spans="1:6" x14ac:dyDescent="0.2">
      <c r="A160" t="s">
        <v>343</v>
      </c>
      <c r="B160">
        <v>159</v>
      </c>
      <c r="C160" t="s">
        <v>343</v>
      </c>
      <c r="D160">
        <v>159</v>
      </c>
      <c r="E160" t="b">
        <f>IF(Table2[[#This Row],[Control Bundle]]=Table2[[#This Row],[Refactored Bundle]],TRUE,FALSE)</f>
        <v>1</v>
      </c>
      <c r="F160" t="b">
        <f>IF(Table2[[#This Row],[Control Resolved Bundles]]=Table2[[#This Row],[Refactored Resolved Bundles]],TRUE,FALSE)</f>
        <v>1</v>
      </c>
    </row>
    <row r="161" spans="1:6" x14ac:dyDescent="0.2">
      <c r="A161" t="s">
        <v>75</v>
      </c>
      <c r="B161">
        <v>158</v>
      </c>
      <c r="C161" t="s">
        <v>75</v>
      </c>
      <c r="D161">
        <v>158</v>
      </c>
      <c r="E161" t="b">
        <f>IF(Table2[[#This Row],[Control Bundle]]=Table2[[#This Row],[Refactored Bundle]],TRUE,FALSE)</f>
        <v>1</v>
      </c>
      <c r="F161" t="b">
        <f>IF(Table2[[#This Row],[Control Resolved Bundles]]=Table2[[#This Row],[Refactored Resolved Bundles]],TRUE,FALSE)</f>
        <v>1</v>
      </c>
    </row>
    <row r="162" spans="1:6" x14ac:dyDescent="0.2">
      <c r="A162" t="s">
        <v>265</v>
      </c>
      <c r="B162">
        <v>160</v>
      </c>
      <c r="C162" t="s">
        <v>265</v>
      </c>
      <c r="D162">
        <v>160</v>
      </c>
      <c r="E162" t="b">
        <f>IF(Table2[[#This Row],[Control Bundle]]=Table2[[#This Row],[Refactored Bundle]],TRUE,FALSE)</f>
        <v>1</v>
      </c>
      <c r="F162" t="b">
        <f>IF(Table2[[#This Row],[Control Resolved Bundles]]=Table2[[#This Row],[Refactored Resolved Bundles]],TRUE,FALSE)</f>
        <v>1</v>
      </c>
    </row>
    <row r="163" spans="1:6" x14ac:dyDescent="0.2">
      <c r="A163" t="s">
        <v>275</v>
      </c>
      <c r="B163">
        <v>161</v>
      </c>
      <c r="C163" t="s">
        <v>275</v>
      </c>
      <c r="D163">
        <v>161</v>
      </c>
      <c r="E163" t="b">
        <f>IF(Table2[[#This Row],[Control Bundle]]=Table2[[#This Row],[Refactored Bundle]],TRUE,FALSE)</f>
        <v>1</v>
      </c>
      <c r="F163" t="b">
        <f>IF(Table2[[#This Row],[Control Resolved Bundles]]=Table2[[#This Row],[Refactored Resolved Bundles]],TRUE,FALSE)</f>
        <v>1</v>
      </c>
    </row>
    <row r="164" spans="1:6" x14ac:dyDescent="0.2">
      <c r="A164" t="s">
        <v>41</v>
      </c>
      <c r="B164">
        <v>162</v>
      </c>
      <c r="C164" t="s">
        <v>41</v>
      </c>
      <c r="D164">
        <v>162</v>
      </c>
      <c r="E164" t="b">
        <f>IF(Table2[[#This Row],[Control Bundle]]=Table2[[#This Row],[Refactored Bundle]],TRUE,FALSE)</f>
        <v>1</v>
      </c>
      <c r="F164" t="b">
        <f>IF(Table2[[#This Row],[Control Resolved Bundles]]=Table2[[#This Row],[Refactored Resolved Bundles]],TRUE,FALSE)</f>
        <v>1</v>
      </c>
    </row>
    <row r="165" spans="1:6" x14ac:dyDescent="0.2">
      <c r="A165" t="s">
        <v>169</v>
      </c>
      <c r="B165">
        <v>163</v>
      </c>
      <c r="C165" t="s">
        <v>169</v>
      </c>
      <c r="D165">
        <v>163</v>
      </c>
      <c r="E165" t="b">
        <f>IF(Table2[[#This Row],[Control Bundle]]=Table2[[#This Row],[Refactored Bundle]],TRUE,FALSE)</f>
        <v>1</v>
      </c>
      <c r="F165" t="b">
        <f>IF(Table2[[#This Row],[Control Resolved Bundles]]=Table2[[#This Row],[Refactored Resolved Bundles]],TRUE,FALSE)</f>
        <v>1</v>
      </c>
    </row>
    <row r="166" spans="1:6" x14ac:dyDescent="0.2">
      <c r="A166" t="s">
        <v>198</v>
      </c>
      <c r="B166">
        <v>164</v>
      </c>
      <c r="C166" t="s">
        <v>198</v>
      </c>
      <c r="D166">
        <v>164</v>
      </c>
      <c r="E166" t="b">
        <f>IF(Table2[[#This Row],[Control Bundle]]=Table2[[#This Row],[Refactored Bundle]],TRUE,FALSE)</f>
        <v>1</v>
      </c>
      <c r="F166" t="b">
        <f>IF(Table2[[#This Row],[Control Resolved Bundles]]=Table2[[#This Row],[Refactored Resolved Bundles]],TRUE,FALSE)</f>
        <v>1</v>
      </c>
    </row>
    <row r="167" spans="1:6" x14ac:dyDescent="0.2">
      <c r="A167" t="s">
        <v>157</v>
      </c>
      <c r="B167">
        <v>166</v>
      </c>
      <c r="C167" t="s">
        <v>157</v>
      </c>
      <c r="D167">
        <v>166</v>
      </c>
      <c r="E167" t="b">
        <f>IF(Table2[[#This Row],[Control Bundle]]=Table2[[#This Row],[Refactored Bundle]],TRUE,FALSE)</f>
        <v>1</v>
      </c>
      <c r="F167" t="b">
        <f>IF(Table2[[#This Row],[Control Resolved Bundles]]=Table2[[#This Row],[Refactored Resolved Bundles]],TRUE,FALSE)</f>
        <v>1</v>
      </c>
    </row>
    <row r="168" spans="1:6" x14ac:dyDescent="0.2">
      <c r="A168" t="s">
        <v>58</v>
      </c>
      <c r="B168">
        <v>165</v>
      </c>
      <c r="C168" t="s">
        <v>58</v>
      </c>
      <c r="D168">
        <v>165</v>
      </c>
      <c r="E168" t="b">
        <f>IF(Table2[[#This Row],[Control Bundle]]=Table2[[#This Row],[Refactored Bundle]],TRUE,FALSE)</f>
        <v>1</v>
      </c>
      <c r="F168" t="b">
        <f>IF(Table2[[#This Row],[Control Resolved Bundles]]=Table2[[#This Row],[Refactored Resolved Bundles]],TRUE,FALSE)</f>
        <v>1</v>
      </c>
    </row>
    <row r="169" spans="1:6" x14ac:dyDescent="0.2">
      <c r="A169" t="s">
        <v>350</v>
      </c>
      <c r="B169">
        <v>167</v>
      </c>
      <c r="C169" t="s">
        <v>350</v>
      </c>
      <c r="D169">
        <v>167</v>
      </c>
      <c r="E169" t="b">
        <f>IF(Table2[[#This Row],[Control Bundle]]=Table2[[#This Row],[Refactored Bundle]],TRUE,FALSE)</f>
        <v>1</v>
      </c>
      <c r="F169" t="b">
        <f>IF(Table2[[#This Row],[Control Resolved Bundles]]=Table2[[#This Row],[Refactored Resolved Bundles]],TRUE,FALSE)</f>
        <v>1</v>
      </c>
    </row>
    <row r="170" spans="1:6" x14ac:dyDescent="0.2">
      <c r="A170" t="s">
        <v>359</v>
      </c>
      <c r="B170">
        <v>168</v>
      </c>
      <c r="C170" t="s">
        <v>359</v>
      </c>
      <c r="D170">
        <v>168</v>
      </c>
      <c r="E170" t="b">
        <f>IF(Table2[[#This Row],[Control Bundle]]=Table2[[#This Row],[Refactored Bundle]],TRUE,FALSE)</f>
        <v>1</v>
      </c>
      <c r="F170" t="b">
        <f>IF(Table2[[#This Row],[Control Resolved Bundles]]=Table2[[#This Row],[Refactored Resolved Bundles]],TRUE,FALSE)</f>
        <v>1</v>
      </c>
    </row>
    <row r="171" spans="1:6" x14ac:dyDescent="0.2">
      <c r="A171" t="s">
        <v>369</v>
      </c>
      <c r="B171">
        <v>172</v>
      </c>
      <c r="C171" t="s">
        <v>369</v>
      </c>
      <c r="D171">
        <v>172</v>
      </c>
      <c r="E171" t="b">
        <f>IF(Table2[[#This Row],[Control Bundle]]=Table2[[#This Row],[Refactored Bundle]],TRUE,FALSE)</f>
        <v>1</v>
      </c>
      <c r="F171" t="b">
        <f>IF(Table2[[#This Row],[Control Resolved Bundles]]=Table2[[#This Row],[Refactored Resolved Bundles]],TRUE,FALSE)</f>
        <v>1</v>
      </c>
    </row>
    <row r="172" spans="1:6" x14ac:dyDescent="0.2">
      <c r="A172" t="s">
        <v>328</v>
      </c>
      <c r="B172">
        <v>169</v>
      </c>
      <c r="C172" t="s">
        <v>328</v>
      </c>
      <c r="D172">
        <v>169</v>
      </c>
      <c r="E172" t="b">
        <f>IF(Table2[[#This Row],[Control Bundle]]=Table2[[#This Row],[Refactored Bundle]],TRUE,FALSE)</f>
        <v>1</v>
      </c>
      <c r="F172" t="b">
        <f>IF(Table2[[#This Row],[Control Resolved Bundles]]=Table2[[#This Row],[Refactored Resolved Bundles]],TRUE,FALSE)</f>
        <v>1</v>
      </c>
    </row>
    <row r="173" spans="1:6" x14ac:dyDescent="0.2">
      <c r="A173" t="s">
        <v>329</v>
      </c>
      <c r="B173">
        <v>170</v>
      </c>
      <c r="C173" t="s">
        <v>329</v>
      </c>
      <c r="D173">
        <v>170</v>
      </c>
      <c r="E173" t="b">
        <f>IF(Table2[[#This Row],[Control Bundle]]=Table2[[#This Row],[Refactored Bundle]],TRUE,FALSE)</f>
        <v>1</v>
      </c>
      <c r="F173" t="b">
        <f>IF(Table2[[#This Row],[Control Resolved Bundles]]=Table2[[#This Row],[Refactored Resolved Bundles]],TRUE,FALSE)</f>
        <v>1</v>
      </c>
    </row>
    <row r="174" spans="1:6" x14ac:dyDescent="0.2">
      <c r="A174" t="s">
        <v>303</v>
      </c>
      <c r="B174">
        <v>171</v>
      </c>
      <c r="C174" t="s">
        <v>303</v>
      </c>
      <c r="D174">
        <v>171</v>
      </c>
      <c r="E174" t="b">
        <f>IF(Table2[[#This Row],[Control Bundle]]=Table2[[#This Row],[Refactored Bundle]],TRUE,FALSE)</f>
        <v>1</v>
      </c>
      <c r="F174" t="b">
        <f>IF(Table2[[#This Row],[Control Resolved Bundles]]=Table2[[#This Row],[Refactored Resolved Bundles]],TRUE,FALSE)</f>
        <v>1</v>
      </c>
    </row>
    <row r="175" spans="1:6" x14ac:dyDescent="0.2">
      <c r="A175" t="s">
        <v>269</v>
      </c>
      <c r="B175">
        <v>192</v>
      </c>
      <c r="C175" t="s">
        <v>269</v>
      </c>
      <c r="D175">
        <v>192</v>
      </c>
      <c r="E175" t="b">
        <f>IF(Table2[[#This Row],[Control Bundle]]=Table2[[#This Row],[Refactored Bundle]],TRUE,FALSE)</f>
        <v>1</v>
      </c>
      <c r="F175" t="b">
        <f>IF(Table2[[#This Row],[Control Resolved Bundles]]=Table2[[#This Row],[Refactored Resolved Bundles]],TRUE,FALSE)</f>
        <v>1</v>
      </c>
    </row>
    <row r="176" spans="1:6" x14ac:dyDescent="0.2">
      <c r="A176" t="s">
        <v>78</v>
      </c>
      <c r="B176">
        <v>173</v>
      </c>
      <c r="C176" t="s">
        <v>78</v>
      </c>
      <c r="D176">
        <v>173</v>
      </c>
      <c r="E176" t="b">
        <f>IF(Table2[[#This Row],[Control Bundle]]=Table2[[#This Row],[Refactored Bundle]],TRUE,FALSE)</f>
        <v>1</v>
      </c>
      <c r="F176" t="b">
        <f>IF(Table2[[#This Row],[Control Resolved Bundles]]=Table2[[#This Row],[Refactored Resolved Bundles]],TRUE,FALSE)</f>
        <v>1</v>
      </c>
    </row>
    <row r="177" spans="1:6" x14ac:dyDescent="0.2">
      <c r="A177" t="s">
        <v>69</v>
      </c>
      <c r="B177">
        <v>174</v>
      </c>
      <c r="C177" t="s">
        <v>69</v>
      </c>
      <c r="D177">
        <v>174</v>
      </c>
      <c r="E177" t="b">
        <f>IF(Table2[[#This Row],[Control Bundle]]=Table2[[#This Row],[Refactored Bundle]],TRUE,FALSE)</f>
        <v>1</v>
      </c>
      <c r="F177" t="b">
        <f>IF(Table2[[#This Row],[Control Resolved Bundles]]=Table2[[#This Row],[Refactored Resolved Bundles]],TRUE,FALSE)</f>
        <v>1</v>
      </c>
    </row>
    <row r="178" spans="1:6" x14ac:dyDescent="0.2">
      <c r="A178" t="s">
        <v>163</v>
      </c>
      <c r="B178">
        <v>175</v>
      </c>
      <c r="C178" t="s">
        <v>163</v>
      </c>
      <c r="D178">
        <v>175</v>
      </c>
      <c r="E178" t="b">
        <f>IF(Table2[[#This Row],[Control Bundle]]=Table2[[#This Row],[Refactored Bundle]],TRUE,FALSE)</f>
        <v>1</v>
      </c>
      <c r="F178" t="b">
        <f>IF(Table2[[#This Row],[Control Resolved Bundles]]=Table2[[#This Row],[Refactored Resolved Bundles]],TRUE,FALSE)</f>
        <v>1</v>
      </c>
    </row>
    <row r="179" spans="1:6" x14ac:dyDescent="0.2">
      <c r="A179" t="s">
        <v>14</v>
      </c>
      <c r="B179">
        <v>176</v>
      </c>
      <c r="C179" t="s">
        <v>14</v>
      </c>
      <c r="D179">
        <v>176</v>
      </c>
      <c r="E179" t="b">
        <f>IF(Table2[[#This Row],[Control Bundle]]=Table2[[#This Row],[Refactored Bundle]],TRUE,FALSE)</f>
        <v>1</v>
      </c>
      <c r="F179" t="b">
        <f>IF(Table2[[#This Row],[Control Resolved Bundles]]=Table2[[#This Row],[Refactored Resolved Bundles]],TRUE,FALSE)</f>
        <v>1</v>
      </c>
    </row>
    <row r="180" spans="1:6" x14ac:dyDescent="0.2">
      <c r="A180" t="s">
        <v>336</v>
      </c>
      <c r="B180">
        <v>177</v>
      </c>
      <c r="C180" t="s">
        <v>336</v>
      </c>
      <c r="D180">
        <v>177</v>
      </c>
      <c r="E180" t="b">
        <f>IF(Table2[[#This Row],[Control Bundle]]=Table2[[#This Row],[Refactored Bundle]],TRUE,FALSE)</f>
        <v>1</v>
      </c>
      <c r="F180" t="b">
        <f>IF(Table2[[#This Row],[Control Resolved Bundles]]=Table2[[#This Row],[Refactored Resolved Bundles]],TRUE,FALSE)</f>
        <v>1</v>
      </c>
    </row>
    <row r="181" spans="1:6" x14ac:dyDescent="0.2">
      <c r="A181" t="s">
        <v>171</v>
      </c>
      <c r="B181">
        <v>178</v>
      </c>
      <c r="C181" t="s">
        <v>171</v>
      </c>
      <c r="D181">
        <v>178</v>
      </c>
      <c r="E181" t="b">
        <f>IF(Table2[[#This Row],[Control Bundle]]=Table2[[#This Row],[Refactored Bundle]],TRUE,FALSE)</f>
        <v>1</v>
      </c>
      <c r="F181" t="b">
        <f>IF(Table2[[#This Row],[Control Resolved Bundles]]=Table2[[#This Row],[Refactored Resolved Bundles]],TRUE,FALSE)</f>
        <v>1</v>
      </c>
    </row>
    <row r="182" spans="1:6" x14ac:dyDescent="0.2">
      <c r="A182" t="s">
        <v>72</v>
      </c>
      <c r="B182">
        <v>181</v>
      </c>
      <c r="C182" t="s">
        <v>72</v>
      </c>
      <c r="D182">
        <v>181</v>
      </c>
      <c r="E182" t="b">
        <f>IF(Table2[[#This Row],[Control Bundle]]=Table2[[#This Row],[Refactored Bundle]],TRUE,FALSE)</f>
        <v>1</v>
      </c>
      <c r="F182" t="b">
        <f>IF(Table2[[#This Row],[Control Resolved Bundles]]=Table2[[#This Row],[Refactored Resolved Bundles]],TRUE,FALSE)</f>
        <v>1</v>
      </c>
    </row>
    <row r="183" spans="1:6" x14ac:dyDescent="0.2">
      <c r="A183" t="s">
        <v>224</v>
      </c>
      <c r="B183">
        <v>179</v>
      </c>
      <c r="C183" t="s">
        <v>224</v>
      </c>
      <c r="D183">
        <v>179</v>
      </c>
      <c r="E183" t="b">
        <f>IF(Table2[[#This Row],[Control Bundle]]=Table2[[#This Row],[Refactored Bundle]],TRUE,FALSE)</f>
        <v>1</v>
      </c>
      <c r="F183" t="b">
        <f>IF(Table2[[#This Row],[Control Resolved Bundles]]=Table2[[#This Row],[Refactored Resolved Bundles]],TRUE,FALSE)</f>
        <v>1</v>
      </c>
    </row>
    <row r="184" spans="1:6" x14ac:dyDescent="0.2">
      <c r="A184" t="s">
        <v>90</v>
      </c>
      <c r="B184">
        <v>180</v>
      </c>
      <c r="C184" t="s">
        <v>90</v>
      </c>
      <c r="D184">
        <v>180</v>
      </c>
      <c r="E184" t="b">
        <f>IF(Table2[[#This Row],[Control Bundle]]=Table2[[#This Row],[Refactored Bundle]],TRUE,FALSE)</f>
        <v>1</v>
      </c>
      <c r="F184" t="b">
        <f>IF(Table2[[#This Row],[Control Resolved Bundles]]=Table2[[#This Row],[Refactored Resolved Bundles]],TRUE,FALSE)</f>
        <v>1</v>
      </c>
    </row>
    <row r="185" spans="1:6" x14ac:dyDescent="0.2">
      <c r="A185" t="s">
        <v>284</v>
      </c>
      <c r="B185">
        <v>183</v>
      </c>
      <c r="C185" t="s">
        <v>284</v>
      </c>
      <c r="D185">
        <v>183</v>
      </c>
      <c r="E185" t="b">
        <f>IF(Table2[[#This Row],[Control Bundle]]=Table2[[#This Row],[Refactored Bundle]],TRUE,FALSE)</f>
        <v>1</v>
      </c>
      <c r="F185" t="b">
        <f>IF(Table2[[#This Row],[Control Resolved Bundles]]=Table2[[#This Row],[Refactored Resolved Bundles]],TRUE,FALSE)</f>
        <v>1</v>
      </c>
    </row>
    <row r="186" spans="1:6" x14ac:dyDescent="0.2">
      <c r="A186" t="s">
        <v>44</v>
      </c>
      <c r="B186">
        <v>182</v>
      </c>
      <c r="C186" t="s">
        <v>44</v>
      </c>
      <c r="D186">
        <v>182</v>
      </c>
      <c r="E186" t="b">
        <f>IF(Table2[[#This Row],[Control Bundle]]=Table2[[#This Row],[Refactored Bundle]],TRUE,FALSE)</f>
        <v>1</v>
      </c>
      <c r="F186" t="b">
        <f>IF(Table2[[#This Row],[Control Resolved Bundles]]=Table2[[#This Row],[Refactored Resolved Bundles]],TRUE,FALSE)</f>
        <v>1</v>
      </c>
    </row>
    <row r="187" spans="1:6" x14ac:dyDescent="0.2">
      <c r="A187" t="s">
        <v>144</v>
      </c>
      <c r="B187">
        <v>187</v>
      </c>
      <c r="C187" t="s">
        <v>144</v>
      </c>
      <c r="D187">
        <v>187</v>
      </c>
      <c r="E187" t="b">
        <f>IF(Table2[[#This Row],[Control Bundle]]=Table2[[#This Row],[Refactored Bundle]],TRUE,FALSE)</f>
        <v>1</v>
      </c>
      <c r="F187" t="b">
        <f>IF(Table2[[#This Row],[Control Resolved Bundles]]=Table2[[#This Row],[Refactored Resolved Bundles]],TRUE,FALSE)</f>
        <v>1</v>
      </c>
    </row>
    <row r="188" spans="1:6" x14ac:dyDescent="0.2">
      <c r="A188" t="s">
        <v>257</v>
      </c>
      <c r="B188">
        <v>184</v>
      </c>
      <c r="C188" t="s">
        <v>257</v>
      </c>
      <c r="D188">
        <v>184</v>
      </c>
      <c r="E188" t="b">
        <f>IF(Table2[[#This Row],[Control Bundle]]=Table2[[#This Row],[Refactored Bundle]],TRUE,FALSE)</f>
        <v>1</v>
      </c>
      <c r="F188" t="b">
        <f>IF(Table2[[#This Row],[Control Resolved Bundles]]=Table2[[#This Row],[Refactored Resolved Bundles]],TRUE,FALSE)</f>
        <v>1</v>
      </c>
    </row>
    <row r="189" spans="1:6" x14ac:dyDescent="0.2">
      <c r="A189" t="s">
        <v>358</v>
      </c>
      <c r="B189">
        <v>185</v>
      </c>
      <c r="C189" t="s">
        <v>358</v>
      </c>
      <c r="D189">
        <v>185</v>
      </c>
      <c r="E189" t="b">
        <f>IF(Table2[[#This Row],[Control Bundle]]=Table2[[#This Row],[Refactored Bundle]],TRUE,FALSE)</f>
        <v>1</v>
      </c>
      <c r="F189" t="b">
        <f>IF(Table2[[#This Row],[Control Resolved Bundles]]=Table2[[#This Row],[Refactored Resolved Bundles]],TRUE,FALSE)</f>
        <v>1</v>
      </c>
    </row>
    <row r="190" spans="1:6" x14ac:dyDescent="0.2">
      <c r="A190" t="s">
        <v>306</v>
      </c>
      <c r="B190">
        <v>186</v>
      </c>
      <c r="C190" t="s">
        <v>306</v>
      </c>
      <c r="D190">
        <v>186</v>
      </c>
      <c r="E190" t="b">
        <f>IF(Table2[[#This Row],[Control Bundle]]=Table2[[#This Row],[Refactored Bundle]],TRUE,FALSE)</f>
        <v>1</v>
      </c>
      <c r="F190" t="b">
        <f>IF(Table2[[#This Row],[Control Resolved Bundles]]=Table2[[#This Row],[Refactored Resolved Bundles]],TRUE,FALSE)</f>
        <v>1</v>
      </c>
    </row>
    <row r="191" spans="1:6" x14ac:dyDescent="0.2">
      <c r="A191" t="s">
        <v>295</v>
      </c>
      <c r="B191">
        <v>190</v>
      </c>
      <c r="C191" t="s">
        <v>295</v>
      </c>
      <c r="D191">
        <v>190</v>
      </c>
      <c r="E191" t="b">
        <f>IF(Table2[[#This Row],[Control Bundle]]=Table2[[#This Row],[Refactored Bundle]],TRUE,FALSE)</f>
        <v>1</v>
      </c>
      <c r="F191" t="b">
        <f>IF(Table2[[#This Row],[Control Resolved Bundles]]=Table2[[#This Row],[Refactored Resolved Bundles]],TRUE,FALSE)</f>
        <v>1</v>
      </c>
    </row>
    <row r="192" spans="1:6" x14ac:dyDescent="0.2">
      <c r="A192" t="s">
        <v>320</v>
      </c>
      <c r="B192">
        <v>188</v>
      </c>
      <c r="C192" t="s">
        <v>320</v>
      </c>
      <c r="D192">
        <v>188</v>
      </c>
      <c r="E192" t="b">
        <f>IF(Table2[[#This Row],[Control Bundle]]=Table2[[#This Row],[Refactored Bundle]],TRUE,FALSE)</f>
        <v>1</v>
      </c>
      <c r="F192" t="b">
        <f>IF(Table2[[#This Row],[Control Resolved Bundles]]=Table2[[#This Row],[Refactored Resolved Bundles]],TRUE,FALSE)</f>
        <v>1</v>
      </c>
    </row>
    <row r="193" spans="1:6" x14ac:dyDescent="0.2">
      <c r="A193" t="s">
        <v>216</v>
      </c>
      <c r="B193">
        <v>189</v>
      </c>
      <c r="C193" t="s">
        <v>216</v>
      </c>
      <c r="D193">
        <v>189</v>
      </c>
      <c r="E193" t="b">
        <f>IF(Table2[[#This Row],[Control Bundle]]=Table2[[#This Row],[Refactored Bundle]],TRUE,FALSE)</f>
        <v>1</v>
      </c>
      <c r="F193" t="b">
        <f>IF(Table2[[#This Row],[Control Resolved Bundles]]=Table2[[#This Row],[Refactored Resolved Bundles]],TRUE,FALSE)</f>
        <v>1</v>
      </c>
    </row>
    <row r="194" spans="1:6" x14ac:dyDescent="0.2">
      <c r="A194" t="s">
        <v>83</v>
      </c>
      <c r="B194">
        <v>191</v>
      </c>
      <c r="C194" t="s">
        <v>83</v>
      </c>
      <c r="D194">
        <v>191</v>
      </c>
      <c r="E194" t="b">
        <f>IF(Table2[[#This Row],[Control Bundle]]=Table2[[#This Row],[Refactored Bundle]],TRUE,FALSE)</f>
        <v>1</v>
      </c>
      <c r="F194" t="b">
        <f>IF(Table2[[#This Row],[Control Resolved Bundles]]=Table2[[#This Row],[Refactored Resolved Bundles]],TRUE,FALSE)</f>
        <v>1</v>
      </c>
    </row>
    <row r="195" spans="1:6" x14ac:dyDescent="0.2">
      <c r="A195" t="s">
        <v>131</v>
      </c>
      <c r="B195">
        <v>193</v>
      </c>
      <c r="C195" t="s">
        <v>131</v>
      </c>
      <c r="D195">
        <v>193</v>
      </c>
      <c r="E195" t="b">
        <f>IF(Table2[[#This Row],[Control Bundle]]=Table2[[#This Row],[Refactored Bundle]],TRUE,FALSE)</f>
        <v>1</v>
      </c>
      <c r="F195" t="b">
        <f>IF(Table2[[#This Row],[Control Resolved Bundles]]=Table2[[#This Row],[Refactored Resolved Bundles]],TRUE,FALSE)</f>
        <v>1</v>
      </c>
    </row>
    <row r="196" spans="1:6" x14ac:dyDescent="0.2">
      <c r="A196" t="s">
        <v>23</v>
      </c>
      <c r="B196">
        <v>194</v>
      </c>
      <c r="C196" t="s">
        <v>23</v>
      </c>
      <c r="D196">
        <v>194</v>
      </c>
      <c r="E196" t="b">
        <f>IF(Table2[[#This Row],[Control Bundle]]=Table2[[#This Row],[Refactored Bundle]],TRUE,FALSE)</f>
        <v>1</v>
      </c>
      <c r="F196" t="b">
        <f>IF(Table2[[#This Row],[Control Resolved Bundles]]=Table2[[#This Row],[Refactored Resolved Bundles]],TRUE,FALSE)</f>
        <v>1</v>
      </c>
    </row>
    <row r="197" spans="1:6" x14ac:dyDescent="0.2">
      <c r="A197" t="s">
        <v>316</v>
      </c>
      <c r="B197">
        <v>195</v>
      </c>
      <c r="C197" t="s">
        <v>316</v>
      </c>
      <c r="D197">
        <v>195</v>
      </c>
      <c r="E197" t="b">
        <f>IF(Table2[[#This Row],[Control Bundle]]=Table2[[#This Row],[Refactored Bundle]],TRUE,FALSE)</f>
        <v>1</v>
      </c>
      <c r="F197" t="b">
        <f>IF(Table2[[#This Row],[Control Resolved Bundles]]=Table2[[#This Row],[Refactored Resolved Bundles]],TRUE,FALSE)</f>
        <v>1</v>
      </c>
    </row>
    <row r="198" spans="1:6" x14ac:dyDescent="0.2">
      <c r="A198" t="s">
        <v>53</v>
      </c>
      <c r="B198">
        <v>196</v>
      </c>
      <c r="C198" t="s">
        <v>53</v>
      </c>
      <c r="D198">
        <v>196</v>
      </c>
      <c r="E198" t="b">
        <f>IF(Table2[[#This Row],[Control Bundle]]=Table2[[#This Row],[Refactored Bundle]],TRUE,FALSE)</f>
        <v>1</v>
      </c>
      <c r="F198" t="b">
        <f>IF(Table2[[#This Row],[Control Resolved Bundles]]=Table2[[#This Row],[Refactored Resolved Bundles]],TRUE,FALSE)</f>
        <v>1</v>
      </c>
    </row>
    <row r="199" spans="1:6" x14ac:dyDescent="0.2">
      <c r="A199" t="s">
        <v>67</v>
      </c>
      <c r="B199">
        <v>197</v>
      </c>
      <c r="C199" t="s">
        <v>67</v>
      </c>
      <c r="D199">
        <v>197</v>
      </c>
      <c r="E199" t="b">
        <f>IF(Table2[[#This Row],[Control Bundle]]=Table2[[#This Row],[Refactored Bundle]],TRUE,FALSE)</f>
        <v>1</v>
      </c>
      <c r="F199" t="b">
        <f>IF(Table2[[#This Row],[Control Resolved Bundles]]=Table2[[#This Row],[Refactored Resolved Bundles]],TRUE,FALSE)</f>
        <v>1</v>
      </c>
    </row>
    <row r="200" spans="1:6" x14ac:dyDescent="0.2">
      <c r="A200" t="s">
        <v>222</v>
      </c>
      <c r="B200">
        <v>198</v>
      </c>
      <c r="C200" t="s">
        <v>222</v>
      </c>
      <c r="D200">
        <v>198</v>
      </c>
      <c r="E200" t="b">
        <f>IF(Table2[[#This Row],[Control Bundle]]=Table2[[#This Row],[Refactored Bundle]],TRUE,FALSE)</f>
        <v>1</v>
      </c>
      <c r="F200" t="b">
        <f>IF(Table2[[#This Row],[Control Resolved Bundles]]=Table2[[#This Row],[Refactored Resolved Bundles]],TRUE,FALSE)</f>
        <v>1</v>
      </c>
    </row>
    <row r="201" spans="1:6" x14ac:dyDescent="0.2">
      <c r="A201" t="s">
        <v>65</v>
      </c>
      <c r="B201">
        <v>199</v>
      </c>
      <c r="C201" t="s">
        <v>65</v>
      </c>
      <c r="D201">
        <v>199</v>
      </c>
      <c r="E201" t="b">
        <f>IF(Table2[[#This Row],[Control Bundle]]=Table2[[#This Row],[Refactored Bundle]],TRUE,FALSE)</f>
        <v>1</v>
      </c>
      <c r="F201" t="b">
        <f>IF(Table2[[#This Row],[Control Resolved Bundles]]=Table2[[#This Row],[Refactored Resolved Bundles]],TRUE,FALSE)</f>
        <v>1</v>
      </c>
    </row>
    <row r="202" spans="1:6" x14ac:dyDescent="0.2">
      <c r="A202" t="s">
        <v>8</v>
      </c>
      <c r="B202">
        <v>203</v>
      </c>
      <c r="C202" t="s">
        <v>8</v>
      </c>
      <c r="D202">
        <v>203</v>
      </c>
      <c r="E202" t="b">
        <f>IF(Table2[[#This Row],[Control Bundle]]=Table2[[#This Row],[Refactored Bundle]],TRUE,FALSE)</f>
        <v>1</v>
      </c>
      <c r="F202" t="b">
        <f>IF(Table2[[#This Row],[Control Resolved Bundles]]=Table2[[#This Row],[Refactored Resolved Bundles]],TRUE,FALSE)</f>
        <v>1</v>
      </c>
    </row>
    <row r="203" spans="1:6" x14ac:dyDescent="0.2">
      <c r="A203" t="s">
        <v>185</v>
      </c>
      <c r="B203">
        <v>200</v>
      </c>
      <c r="C203" t="s">
        <v>185</v>
      </c>
      <c r="D203">
        <v>200</v>
      </c>
      <c r="E203" t="b">
        <f>IF(Table2[[#This Row],[Control Bundle]]=Table2[[#This Row],[Refactored Bundle]],TRUE,FALSE)</f>
        <v>1</v>
      </c>
      <c r="F203" t="b">
        <f>IF(Table2[[#This Row],[Control Resolved Bundles]]=Table2[[#This Row],[Refactored Resolved Bundles]],TRUE,FALSE)</f>
        <v>1</v>
      </c>
    </row>
    <row r="204" spans="1:6" x14ac:dyDescent="0.2">
      <c r="A204" t="s">
        <v>223</v>
      </c>
      <c r="B204">
        <v>201</v>
      </c>
      <c r="C204" t="s">
        <v>223</v>
      </c>
      <c r="D204">
        <v>201</v>
      </c>
      <c r="E204" t="b">
        <f>IF(Table2[[#This Row],[Control Bundle]]=Table2[[#This Row],[Refactored Bundle]],TRUE,FALSE)</f>
        <v>1</v>
      </c>
      <c r="F204" t="b">
        <f>IF(Table2[[#This Row],[Control Resolved Bundles]]=Table2[[#This Row],[Refactored Resolved Bundles]],TRUE,FALSE)</f>
        <v>1</v>
      </c>
    </row>
    <row r="205" spans="1:6" x14ac:dyDescent="0.2">
      <c r="A205" t="s">
        <v>213</v>
      </c>
      <c r="B205">
        <v>202</v>
      </c>
      <c r="C205" t="s">
        <v>213</v>
      </c>
      <c r="D205">
        <v>202</v>
      </c>
      <c r="E205" t="b">
        <f>IF(Table2[[#This Row],[Control Bundle]]=Table2[[#This Row],[Refactored Bundle]],TRUE,FALSE)</f>
        <v>1</v>
      </c>
      <c r="F205" t="b">
        <f>IF(Table2[[#This Row],[Control Resolved Bundles]]=Table2[[#This Row],[Refactored Resolved Bundles]],TRUE,FALSE)</f>
        <v>1</v>
      </c>
    </row>
    <row r="206" spans="1:6" x14ac:dyDescent="0.2">
      <c r="A206" t="s">
        <v>40</v>
      </c>
      <c r="B206">
        <v>204</v>
      </c>
      <c r="C206" t="s">
        <v>40</v>
      </c>
      <c r="D206">
        <v>204</v>
      </c>
      <c r="E206" t="b">
        <f>IF(Table2[[#This Row],[Control Bundle]]=Table2[[#This Row],[Refactored Bundle]],TRUE,FALSE)</f>
        <v>1</v>
      </c>
      <c r="F206" t="b">
        <f>IF(Table2[[#This Row],[Control Resolved Bundles]]=Table2[[#This Row],[Refactored Resolved Bundles]],TRUE,FALSE)</f>
        <v>1</v>
      </c>
    </row>
    <row r="207" spans="1:6" x14ac:dyDescent="0.2">
      <c r="A207" t="s">
        <v>42</v>
      </c>
      <c r="B207">
        <v>205</v>
      </c>
      <c r="C207" t="s">
        <v>42</v>
      </c>
      <c r="D207">
        <v>205</v>
      </c>
      <c r="E207" t="b">
        <f>IF(Table2[[#This Row],[Control Bundle]]=Table2[[#This Row],[Refactored Bundle]],TRUE,FALSE)</f>
        <v>1</v>
      </c>
      <c r="F207" t="b">
        <f>IF(Table2[[#This Row],[Control Resolved Bundles]]=Table2[[#This Row],[Refactored Resolved Bundles]],TRUE,FALSE)</f>
        <v>1</v>
      </c>
    </row>
    <row r="208" spans="1:6" x14ac:dyDescent="0.2">
      <c r="A208" t="s">
        <v>151</v>
      </c>
      <c r="B208">
        <v>206</v>
      </c>
      <c r="C208" t="s">
        <v>151</v>
      </c>
      <c r="D208">
        <v>206</v>
      </c>
      <c r="E208" t="b">
        <f>IF(Table2[[#This Row],[Control Bundle]]=Table2[[#This Row],[Refactored Bundle]],TRUE,FALSE)</f>
        <v>1</v>
      </c>
      <c r="F208" t="b">
        <f>IF(Table2[[#This Row],[Control Resolved Bundles]]=Table2[[#This Row],[Refactored Resolved Bundles]],TRUE,FALSE)</f>
        <v>1</v>
      </c>
    </row>
    <row r="209" spans="1:6" x14ac:dyDescent="0.2">
      <c r="A209" t="s">
        <v>227</v>
      </c>
      <c r="B209">
        <v>207</v>
      </c>
      <c r="C209" t="s">
        <v>227</v>
      </c>
      <c r="D209">
        <v>207</v>
      </c>
      <c r="E209" t="b">
        <f>IF(Table2[[#This Row],[Control Bundle]]=Table2[[#This Row],[Refactored Bundle]],TRUE,FALSE)</f>
        <v>1</v>
      </c>
      <c r="F209" t="b">
        <f>IF(Table2[[#This Row],[Control Resolved Bundles]]=Table2[[#This Row],[Refactored Resolved Bundles]],TRUE,FALSE)</f>
        <v>1</v>
      </c>
    </row>
    <row r="210" spans="1:6" x14ac:dyDescent="0.2">
      <c r="A210" t="s">
        <v>229</v>
      </c>
      <c r="B210">
        <v>208</v>
      </c>
      <c r="C210" t="s">
        <v>229</v>
      </c>
      <c r="D210">
        <v>208</v>
      </c>
      <c r="E210" t="b">
        <f>IF(Table2[[#This Row],[Control Bundle]]=Table2[[#This Row],[Refactored Bundle]],TRUE,FALSE)</f>
        <v>1</v>
      </c>
      <c r="F210" t="b">
        <f>IF(Table2[[#This Row],[Control Resolved Bundles]]=Table2[[#This Row],[Refactored Resolved Bundles]],TRUE,FALSE)</f>
        <v>1</v>
      </c>
    </row>
    <row r="211" spans="1:6" x14ac:dyDescent="0.2">
      <c r="A211" t="s">
        <v>225</v>
      </c>
      <c r="B211">
        <v>209</v>
      </c>
      <c r="C211" t="s">
        <v>225</v>
      </c>
      <c r="D211">
        <v>209</v>
      </c>
      <c r="E211" t="b">
        <f>IF(Table2[[#This Row],[Control Bundle]]=Table2[[#This Row],[Refactored Bundle]],TRUE,FALSE)</f>
        <v>1</v>
      </c>
      <c r="F211" t="b">
        <f>IF(Table2[[#This Row],[Control Resolved Bundles]]=Table2[[#This Row],[Refactored Resolved Bundles]],TRUE,FALSE)</f>
        <v>1</v>
      </c>
    </row>
    <row r="212" spans="1:6" x14ac:dyDescent="0.2">
      <c r="A212" t="s">
        <v>234</v>
      </c>
      <c r="B212">
        <v>210</v>
      </c>
      <c r="C212" t="s">
        <v>234</v>
      </c>
      <c r="D212">
        <v>210</v>
      </c>
      <c r="E212" t="b">
        <f>IF(Table2[[#This Row],[Control Bundle]]=Table2[[#This Row],[Refactored Bundle]],TRUE,FALSE)</f>
        <v>1</v>
      </c>
      <c r="F212" t="b">
        <f>IF(Table2[[#This Row],[Control Resolved Bundles]]=Table2[[#This Row],[Refactored Resolved Bundles]],TRUE,FALSE)</f>
        <v>1</v>
      </c>
    </row>
    <row r="213" spans="1:6" x14ac:dyDescent="0.2">
      <c r="A213" t="s">
        <v>130</v>
      </c>
      <c r="B213">
        <v>211</v>
      </c>
      <c r="C213" t="s">
        <v>130</v>
      </c>
      <c r="D213">
        <v>211</v>
      </c>
      <c r="E213" t="b">
        <f>IF(Table2[[#This Row],[Control Bundle]]=Table2[[#This Row],[Refactored Bundle]],TRUE,FALSE)</f>
        <v>1</v>
      </c>
      <c r="F213" t="b">
        <f>IF(Table2[[#This Row],[Control Resolved Bundles]]=Table2[[#This Row],[Refactored Resolved Bundles]],TRUE,FALSE)</f>
        <v>1</v>
      </c>
    </row>
    <row r="214" spans="1:6" x14ac:dyDescent="0.2">
      <c r="A214" t="s">
        <v>132</v>
      </c>
      <c r="B214">
        <v>239</v>
      </c>
      <c r="C214" t="s">
        <v>132</v>
      </c>
      <c r="D214">
        <v>239</v>
      </c>
      <c r="E214" t="b">
        <f>IF(Table2[[#This Row],[Control Bundle]]=Table2[[#This Row],[Refactored Bundle]],TRUE,FALSE)</f>
        <v>1</v>
      </c>
      <c r="F214" t="b">
        <f>IF(Table2[[#This Row],[Control Resolved Bundles]]=Table2[[#This Row],[Refactored Resolved Bundles]],TRUE,FALSE)</f>
        <v>1</v>
      </c>
    </row>
    <row r="215" spans="1:6" x14ac:dyDescent="0.2">
      <c r="A215" t="s">
        <v>162</v>
      </c>
      <c r="B215">
        <v>225</v>
      </c>
      <c r="C215" t="s">
        <v>162</v>
      </c>
      <c r="D215">
        <v>225</v>
      </c>
      <c r="E215" t="b">
        <f>IF(Table2[[#This Row],[Control Bundle]]=Table2[[#This Row],[Refactored Bundle]],TRUE,FALSE)</f>
        <v>1</v>
      </c>
      <c r="F215" t="b">
        <f>IF(Table2[[#This Row],[Control Resolved Bundles]]=Table2[[#This Row],[Refactored Resolved Bundles]],TRUE,FALSE)</f>
        <v>1</v>
      </c>
    </row>
    <row r="216" spans="1:6" x14ac:dyDescent="0.2">
      <c r="A216" t="s">
        <v>28</v>
      </c>
      <c r="B216">
        <v>212</v>
      </c>
      <c r="C216" t="s">
        <v>28</v>
      </c>
      <c r="D216">
        <v>212</v>
      </c>
      <c r="E216" t="b">
        <f>IF(Table2[[#This Row],[Control Bundle]]=Table2[[#This Row],[Refactored Bundle]],TRUE,FALSE)</f>
        <v>1</v>
      </c>
      <c r="F216" t="b">
        <f>IF(Table2[[#This Row],[Control Resolved Bundles]]=Table2[[#This Row],[Refactored Resolved Bundles]],TRUE,FALSE)</f>
        <v>1</v>
      </c>
    </row>
    <row r="217" spans="1:6" x14ac:dyDescent="0.2">
      <c r="A217" t="s">
        <v>310</v>
      </c>
      <c r="B217">
        <v>213</v>
      </c>
      <c r="C217" t="s">
        <v>310</v>
      </c>
      <c r="D217">
        <v>213</v>
      </c>
      <c r="E217" t="b">
        <f>IF(Table2[[#This Row],[Control Bundle]]=Table2[[#This Row],[Refactored Bundle]],TRUE,FALSE)</f>
        <v>1</v>
      </c>
      <c r="F217" t="b">
        <f>IF(Table2[[#This Row],[Control Resolved Bundles]]=Table2[[#This Row],[Refactored Resolved Bundles]],TRUE,FALSE)</f>
        <v>1</v>
      </c>
    </row>
    <row r="218" spans="1:6" x14ac:dyDescent="0.2">
      <c r="A218" t="s">
        <v>38</v>
      </c>
      <c r="B218">
        <v>214</v>
      </c>
      <c r="C218" t="s">
        <v>38</v>
      </c>
      <c r="D218">
        <v>214</v>
      </c>
      <c r="E218" t="b">
        <f>IF(Table2[[#This Row],[Control Bundle]]=Table2[[#This Row],[Refactored Bundle]],TRUE,FALSE)</f>
        <v>1</v>
      </c>
      <c r="F218" t="b">
        <f>IF(Table2[[#This Row],[Control Resolved Bundles]]=Table2[[#This Row],[Refactored Resolved Bundles]],TRUE,FALSE)</f>
        <v>1</v>
      </c>
    </row>
    <row r="219" spans="1:6" x14ac:dyDescent="0.2">
      <c r="A219" t="s">
        <v>204</v>
      </c>
      <c r="B219">
        <v>215</v>
      </c>
      <c r="C219" t="s">
        <v>204</v>
      </c>
      <c r="D219">
        <v>215</v>
      </c>
      <c r="E219" t="b">
        <f>IF(Table2[[#This Row],[Control Bundle]]=Table2[[#This Row],[Refactored Bundle]],TRUE,FALSE)</f>
        <v>1</v>
      </c>
      <c r="F219" t="b">
        <f>IF(Table2[[#This Row],[Control Resolved Bundles]]=Table2[[#This Row],[Refactored Resolved Bundles]],TRUE,FALSE)</f>
        <v>1</v>
      </c>
    </row>
    <row r="220" spans="1:6" x14ac:dyDescent="0.2">
      <c r="A220" t="s">
        <v>200</v>
      </c>
      <c r="B220">
        <v>216</v>
      </c>
      <c r="C220" t="s">
        <v>200</v>
      </c>
      <c r="D220">
        <v>216</v>
      </c>
      <c r="E220" t="b">
        <f>IF(Table2[[#This Row],[Control Bundle]]=Table2[[#This Row],[Refactored Bundle]],TRUE,FALSE)</f>
        <v>1</v>
      </c>
      <c r="F220" t="b">
        <f>IF(Table2[[#This Row],[Control Resolved Bundles]]=Table2[[#This Row],[Refactored Resolved Bundles]],TRUE,FALSE)</f>
        <v>1</v>
      </c>
    </row>
    <row r="221" spans="1:6" x14ac:dyDescent="0.2">
      <c r="A221" t="s">
        <v>342</v>
      </c>
      <c r="B221">
        <v>217</v>
      </c>
      <c r="C221" t="s">
        <v>342</v>
      </c>
      <c r="D221">
        <v>217</v>
      </c>
      <c r="E221" t="b">
        <f>IF(Table2[[#This Row],[Control Bundle]]=Table2[[#This Row],[Refactored Bundle]],TRUE,FALSE)</f>
        <v>1</v>
      </c>
      <c r="F221" t="b">
        <f>IF(Table2[[#This Row],[Control Resolved Bundles]]=Table2[[#This Row],[Refactored Resolved Bundles]],TRUE,FALSE)</f>
        <v>1</v>
      </c>
    </row>
    <row r="222" spans="1:6" x14ac:dyDescent="0.2">
      <c r="A222" t="s">
        <v>197</v>
      </c>
      <c r="B222">
        <v>218</v>
      </c>
      <c r="C222" t="s">
        <v>197</v>
      </c>
      <c r="D222">
        <v>218</v>
      </c>
      <c r="E222" t="b">
        <f>IF(Table2[[#This Row],[Control Bundle]]=Table2[[#This Row],[Refactored Bundle]],TRUE,FALSE)</f>
        <v>1</v>
      </c>
      <c r="F222" t="b">
        <f>IF(Table2[[#This Row],[Control Resolved Bundles]]=Table2[[#This Row],[Refactored Resolved Bundles]],TRUE,FALSE)</f>
        <v>1</v>
      </c>
    </row>
    <row r="223" spans="1:6" x14ac:dyDescent="0.2">
      <c r="A223" t="s">
        <v>183</v>
      </c>
      <c r="B223">
        <v>219</v>
      </c>
      <c r="C223" t="s">
        <v>183</v>
      </c>
      <c r="D223">
        <v>219</v>
      </c>
      <c r="E223" t="b">
        <f>IF(Table2[[#This Row],[Control Bundle]]=Table2[[#This Row],[Refactored Bundle]],TRUE,FALSE)</f>
        <v>1</v>
      </c>
      <c r="F223" t="b">
        <f>IF(Table2[[#This Row],[Control Resolved Bundles]]=Table2[[#This Row],[Refactored Resolved Bundles]],TRUE,FALSE)</f>
        <v>1</v>
      </c>
    </row>
    <row r="224" spans="1:6" x14ac:dyDescent="0.2">
      <c r="A224" t="s">
        <v>249</v>
      </c>
      <c r="B224">
        <v>220</v>
      </c>
      <c r="C224" t="s">
        <v>249</v>
      </c>
      <c r="D224">
        <v>220</v>
      </c>
      <c r="E224" t="b">
        <f>IF(Table2[[#This Row],[Control Bundle]]=Table2[[#This Row],[Refactored Bundle]],TRUE,FALSE)</f>
        <v>1</v>
      </c>
      <c r="F224" t="b">
        <f>IF(Table2[[#This Row],[Control Resolved Bundles]]=Table2[[#This Row],[Refactored Resolved Bundles]],TRUE,FALSE)</f>
        <v>1</v>
      </c>
    </row>
    <row r="225" spans="1:6" x14ac:dyDescent="0.2">
      <c r="A225" t="s">
        <v>211</v>
      </c>
      <c r="B225">
        <v>221</v>
      </c>
      <c r="C225" t="s">
        <v>211</v>
      </c>
      <c r="D225">
        <v>221</v>
      </c>
      <c r="E225" t="b">
        <f>IF(Table2[[#This Row],[Control Bundle]]=Table2[[#This Row],[Refactored Bundle]],TRUE,FALSE)</f>
        <v>1</v>
      </c>
      <c r="F225" t="b">
        <f>IF(Table2[[#This Row],[Control Resolved Bundles]]=Table2[[#This Row],[Refactored Resolved Bundles]],TRUE,FALSE)</f>
        <v>1</v>
      </c>
    </row>
    <row r="226" spans="1:6" x14ac:dyDescent="0.2">
      <c r="A226" t="s">
        <v>107</v>
      </c>
      <c r="B226">
        <v>222</v>
      </c>
      <c r="C226" t="s">
        <v>107</v>
      </c>
      <c r="D226">
        <v>222</v>
      </c>
      <c r="E226" t="b">
        <f>IF(Table2[[#This Row],[Control Bundle]]=Table2[[#This Row],[Refactored Bundle]],TRUE,FALSE)</f>
        <v>1</v>
      </c>
      <c r="F226" t="b">
        <f>IF(Table2[[#This Row],[Control Resolved Bundles]]=Table2[[#This Row],[Refactored Resolved Bundles]],TRUE,FALSE)</f>
        <v>1</v>
      </c>
    </row>
    <row r="227" spans="1:6" x14ac:dyDescent="0.2">
      <c r="A227" t="s">
        <v>299</v>
      </c>
      <c r="B227">
        <v>223</v>
      </c>
      <c r="C227" t="s">
        <v>299</v>
      </c>
      <c r="D227">
        <v>223</v>
      </c>
      <c r="E227" t="b">
        <f>IF(Table2[[#This Row],[Control Bundle]]=Table2[[#This Row],[Refactored Bundle]],TRUE,FALSE)</f>
        <v>1</v>
      </c>
      <c r="F227" t="b">
        <f>IF(Table2[[#This Row],[Control Resolved Bundles]]=Table2[[#This Row],[Refactored Resolved Bundles]],TRUE,FALSE)</f>
        <v>1</v>
      </c>
    </row>
    <row r="228" spans="1:6" x14ac:dyDescent="0.2">
      <c r="A228" t="s">
        <v>297</v>
      </c>
      <c r="B228">
        <v>224</v>
      </c>
      <c r="C228" t="s">
        <v>297</v>
      </c>
      <c r="D228">
        <v>224</v>
      </c>
      <c r="E228" t="b">
        <f>IF(Table2[[#This Row],[Control Bundle]]=Table2[[#This Row],[Refactored Bundle]],TRUE,FALSE)</f>
        <v>1</v>
      </c>
      <c r="F228" t="b">
        <f>IF(Table2[[#This Row],[Control Resolved Bundles]]=Table2[[#This Row],[Refactored Resolved Bundles]],TRUE,FALSE)</f>
        <v>1</v>
      </c>
    </row>
    <row r="229" spans="1:6" x14ac:dyDescent="0.2">
      <c r="A229" t="s">
        <v>39</v>
      </c>
      <c r="B229">
        <v>226</v>
      </c>
      <c r="C229" t="s">
        <v>39</v>
      </c>
      <c r="D229">
        <v>226</v>
      </c>
      <c r="E229" t="b">
        <f>IF(Table2[[#This Row],[Control Bundle]]=Table2[[#This Row],[Refactored Bundle]],TRUE,FALSE)</f>
        <v>1</v>
      </c>
      <c r="F229" t="b">
        <f>IF(Table2[[#This Row],[Control Resolved Bundles]]=Table2[[#This Row],[Refactored Resolved Bundles]],TRUE,FALSE)</f>
        <v>1</v>
      </c>
    </row>
    <row r="230" spans="1:6" x14ac:dyDescent="0.2">
      <c r="A230" t="s">
        <v>43</v>
      </c>
      <c r="B230">
        <v>227</v>
      </c>
      <c r="C230" t="s">
        <v>43</v>
      </c>
      <c r="D230">
        <v>227</v>
      </c>
      <c r="E230" t="b">
        <f>IF(Table2[[#This Row],[Control Bundle]]=Table2[[#This Row],[Refactored Bundle]],TRUE,FALSE)</f>
        <v>1</v>
      </c>
      <c r="F230" t="b">
        <f>IF(Table2[[#This Row],[Control Resolved Bundles]]=Table2[[#This Row],[Refactored Resolved Bundles]],TRUE,FALSE)</f>
        <v>1</v>
      </c>
    </row>
    <row r="231" spans="1:6" x14ac:dyDescent="0.2">
      <c r="A231" t="s">
        <v>68</v>
      </c>
      <c r="B231">
        <v>228</v>
      </c>
      <c r="C231" t="s">
        <v>68</v>
      </c>
      <c r="D231">
        <v>228</v>
      </c>
      <c r="E231" t="b">
        <f>IF(Table2[[#This Row],[Control Bundle]]=Table2[[#This Row],[Refactored Bundle]],TRUE,FALSE)</f>
        <v>1</v>
      </c>
      <c r="F231" t="b">
        <f>IF(Table2[[#This Row],[Control Resolved Bundles]]=Table2[[#This Row],[Refactored Resolved Bundles]],TRUE,FALSE)</f>
        <v>1</v>
      </c>
    </row>
    <row r="232" spans="1:6" x14ac:dyDescent="0.2">
      <c r="A232" t="s">
        <v>287</v>
      </c>
      <c r="B232">
        <v>229</v>
      </c>
      <c r="C232" t="s">
        <v>287</v>
      </c>
      <c r="D232">
        <v>229</v>
      </c>
      <c r="E232" t="b">
        <f>IF(Table2[[#This Row],[Control Bundle]]=Table2[[#This Row],[Refactored Bundle]],TRUE,FALSE)</f>
        <v>1</v>
      </c>
      <c r="F232" t="b">
        <f>IF(Table2[[#This Row],[Control Resolved Bundles]]=Table2[[#This Row],[Refactored Resolved Bundles]],TRUE,FALSE)</f>
        <v>1</v>
      </c>
    </row>
    <row r="233" spans="1:6" x14ac:dyDescent="0.2">
      <c r="A233" t="s">
        <v>279</v>
      </c>
      <c r="B233">
        <v>230</v>
      </c>
      <c r="C233" t="s">
        <v>279</v>
      </c>
      <c r="D233">
        <v>230</v>
      </c>
      <c r="E233" t="b">
        <f>IF(Table2[[#This Row],[Control Bundle]]=Table2[[#This Row],[Refactored Bundle]],TRUE,FALSE)</f>
        <v>1</v>
      </c>
      <c r="F233" t="b">
        <f>IF(Table2[[#This Row],[Control Resolved Bundles]]=Table2[[#This Row],[Refactored Resolved Bundles]],TRUE,FALSE)</f>
        <v>1</v>
      </c>
    </row>
    <row r="234" spans="1:6" x14ac:dyDescent="0.2">
      <c r="A234" t="s">
        <v>126</v>
      </c>
      <c r="B234">
        <v>231</v>
      </c>
      <c r="C234" t="s">
        <v>126</v>
      </c>
      <c r="D234">
        <v>231</v>
      </c>
      <c r="E234" t="b">
        <f>IF(Table2[[#This Row],[Control Bundle]]=Table2[[#This Row],[Refactored Bundle]],TRUE,FALSE)</f>
        <v>1</v>
      </c>
      <c r="F234" t="b">
        <f>IF(Table2[[#This Row],[Control Resolved Bundles]]=Table2[[#This Row],[Refactored Resolved Bundles]],TRUE,FALSE)</f>
        <v>1</v>
      </c>
    </row>
    <row r="235" spans="1:6" x14ac:dyDescent="0.2">
      <c r="A235" t="s">
        <v>206</v>
      </c>
      <c r="B235">
        <v>232</v>
      </c>
      <c r="C235" t="s">
        <v>206</v>
      </c>
      <c r="D235">
        <v>232</v>
      </c>
      <c r="E235" t="b">
        <f>IF(Table2[[#This Row],[Control Bundle]]=Table2[[#This Row],[Refactored Bundle]],TRUE,FALSE)</f>
        <v>1</v>
      </c>
      <c r="F235" t="b">
        <f>IF(Table2[[#This Row],[Control Resolved Bundles]]=Table2[[#This Row],[Refactored Resolved Bundles]],TRUE,FALSE)</f>
        <v>1</v>
      </c>
    </row>
    <row r="236" spans="1:6" x14ac:dyDescent="0.2">
      <c r="A236" t="s">
        <v>48</v>
      </c>
      <c r="B236">
        <v>233</v>
      </c>
      <c r="C236" t="s">
        <v>48</v>
      </c>
      <c r="D236">
        <v>233</v>
      </c>
      <c r="E236" t="b">
        <f>IF(Table2[[#This Row],[Control Bundle]]=Table2[[#This Row],[Refactored Bundle]],TRUE,FALSE)</f>
        <v>1</v>
      </c>
      <c r="F236" t="b">
        <f>IF(Table2[[#This Row],[Control Resolved Bundles]]=Table2[[#This Row],[Refactored Resolved Bundles]],TRUE,FALSE)</f>
        <v>1</v>
      </c>
    </row>
    <row r="237" spans="1:6" x14ac:dyDescent="0.2">
      <c r="A237" t="s">
        <v>235</v>
      </c>
      <c r="B237">
        <v>234</v>
      </c>
      <c r="C237" t="s">
        <v>235</v>
      </c>
      <c r="D237">
        <v>234</v>
      </c>
      <c r="E237" t="b">
        <f>IF(Table2[[#This Row],[Control Bundle]]=Table2[[#This Row],[Refactored Bundle]],TRUE,FALSE)</f>
        <v>1</v>
      </c>
      <c r="F237" t="b">
        <f>IF(Table2[[#This Row],[Control Resolved Bundles]]=Table2[[#This Row],[Refactored Resolved Bundles]],TRUE,FALSE)</f>
        <v>1</v>
      </c>
    </row>
    <row r="238" spans="1:6" x14ac:dyDescent="0.2">
      <c r="A238" t="s">
        <v>331</v>
      </c>
      <c r="B238">
        <v>235</v>
      </c>
      <c r="C238" t="s">
        <v>331</v>
      </c>
      <c r="D238">
        <v>235</v>
      </c>
      <c r="E238" t="b">
        <f>IF(Table2[[#This Row],[Control Bundle]]=Table2[[#This Row],[Refactored Bundle]],TRUE,FALSE)</f>
        <v>1</v>
      </c>
      <c r="F238" t="b">
        <f>IF(Table2[[#This Row],[Control Resolved Bundles]]=Table2[[#This Row],[Refactored Resolved Bundles]],TRUE,FALSE)</f>
        <v>1</v>
      </c>
    </row>
    <row r="239" spans="1:6" x14ac:dyDescent="0.2">
      <c r="A239" t="s">
        <v>346</v>
      </c>
      <c r="B239">
        <v>236</v>
      </c>
      <c r="C239" t="s">
        <v>346</v>
      </c>
      <c r="D239">
        <v>236</v>
      </c>
      <c r="E239" t="b">
        <f>IF(Table2[[#This Row],[Control Bundle]]=Table2[[#This Row],[Refactored Bundle]],TRUE,FALSE)</f>
        <v>1</v>
      </c>
      <c r="F239" t="b">
        <f>IF(Table2[[#This Row],[Control Resolved Bundles]]=Table2[[#This Row],[Refactored Resolved Bundles]],TRUE,FALSE)</f>
        <v>1</v>
      </c>
    </row>
    <row r="240" spans="1:6" x14ac:dyDescent="0.2">
      <c r="A240" t="s">
        <v>220</v>
      </c>
      <c r="B240">
        <v>238</v>
      </c>
      <c r="C240" t="s">
        <v>220</v>
      </c>
      <c r="D240">
        <v>238</v>
      </c>
      <c r="E240" t="b">
        <f>IF(Table2[[#This Row],[Control Bundle]]=Table2[[#This Row],[Refactored Bundle]],TRUE,FALSE)</f>
        <v>1</v>
      </c>
      <c r="F240" t="b">
        <f>IF(Table2[[#This Row],[Control Resolved Bundles]]=Table2[[#This Row],[Refactored Resolved Bundles]],TRUE,FALSE)</f>
        <v>1</v>
      </c>
    </row>
    <row r="241" spans="1:6" x14ac:dyDescent="0.2">
      <c r="A241" t="s">
        <v>121</v>
      </c>
      <c r="B241">
        <v>237</v>
      </c>
      <c r="C241" t="s">
        <v>121</v>
      </c>
      <c r="D241">
        <v>237</v>
      </c>
      <c r="E241" t="b">
        <f>IF(Table2[[#This Row],[Control Bundle]]=Table2[[#This Row],[Refactored Bundle]],TRUE,FALSE)</f>
        <v>1</v>
      </c>
      <c r="F241" t="b">
        <f>IF(Table2[[#This Row],[Control Resolved Bundles]]=Table2[[#This Row],[Refactored Resolved Bundles]],TRUE,FALSE)</f>
        <v>1</v>
      </c>
    </row>
    <row r="242" spans="1:6" x14ac:dyDescent="0.2">
      <c r="A242" t="s">
        <v>50</v>
      </c>
      <c r="B242">
        <v>240</v>
      </c>
      <c r="C242" t="s">
        <v>50</v>
      </c>
      <c r="D242">
        <v>240</v>
      </c>
      <c r="E242" t="b">
        <f>IF(Table2[[#This Row],[Control Bundle]]=Table2[[#This Row],[Refactored Bundle]],TRUE,FALSE)</f>
        <v>1</v>
      </c>
      <c r="F242" t="b">
        <f>IF(Table2[[#This Row],[Control Resolved Bundles]]=Table2[[#This Row],[Refactored Resolved Bundles]],TRUE,FALSE)</f>
        <v>1</v>
      </c>
    </row>
    <row r="243" spans="1:6" x14ac:dyDescent="0.2">
      <c r="A243" t="s">
        <v>66</v>
      </c>
      <c r="B243">
        <v>241</v>
      </c>
      <c r="C243" t="s">
        <v>66</v>
      </c>
      <c r="D243">
        <v>241</v>
      </c>
      <c r="E243" t="b">
        <f>IF(Table2[[#This Row],[Control Bundle]]=Table2[[#This Row],[Refactored Bundle]],TRUE,FALSE)</f>
        <v>1</v>
      </c>
      <c r="F243" t="b">
        <f>IF(Table2[[#This Row],[Control Resolved Bundles]]=Table2[[#This Row],[Refactored Resolved Bundles]],TRUE,FALSE)</f>
        <v>1</v>
      </c>
    </row>
    <row r="244" spans="1:6" x14ac:dyDescent="0.2">
      <c r="A244" t="s">
        <v>244</v>
      </c>
      <c r="B244">
        <v>242</v>
      </c>
      <c r="C244" t="s">
        <v>244</v>
      </c>
      <c r="D244">
        <v>242</v>
      </c>
      <c r="E244" t="b">
        <f>IF(Table2[[#This Row],[Control Bundle]]=Table2[[#This Row],[Refactored Bundle]],TRUE,FALSE)</f>
        <v>1</v>
      </c>
      <c r="F244" t="b">
        <f>IF(Table2[[#This Row],[Control Resolved Bundles]]=Table2[[#This Row],[Refactored Resolved Bundles]],TRUE,FALSE)</f>
        <v>1</v>
      </c>
    </row>
    <row r="245" spans="1:6" x14ac:dyDescent="0.2">
      <c r="A245" t="s">
        <v>333</v>
      </c>
      <c r="B245">
        <v>244</v>
      </c>
      <c r="C245" t="s">
        <v>333</v>
      </c>
      <c r="D245">
        <v>244</v>
      </c>
      <c r="E245" t="b">
        <f>IF(Table2[[#This Row],[Control Bundle]]=Table2[[#This Row],[Refactored Bundle]],TRUE,FALSE)</f>
        <v>1</v>
      </c>
      <c r="F245" t="b">
        <f>IF(Table2[[#This Row],[Control Resolved Bundles]]=Table2[[#This Row],[Refactored Resolved Bundles]],TRUE,FALSE)</f>
        <v>1</v>
      </c>
    </row>
    <row r="246" spans="1:6" x14ac:dyDescent="0.2">
      <c r="A246" t="s">
        <v>193</v>
      </c>
      <c r="B246">
        <v>243</v>
      </c>
      <c r="C246" t="s">
        <v>193</v>
      </c>
      <c r="D246">
        <v>243</v>
      </c>
      <c r="E246" t="b">
        <f>IF(Table2[[#This Row],[Control Bundle]]=Table2[[#This Row],[Refactored Bundle]],TRUE,FALSE)</f>
        <v>1</v>
      </c>
      <c r="F246" t="b">
        <f>IF(Table2[[#This Row],[Control Resolved Bundles]]=Table2[[#This Row],[Refactored Resolved Bundles]],TRUE,FALSE)</f>
        <v>1</v>
      </c>
    </row>
    <row r="247" spans="1:6" x14ac:dyDescent="0.2">
      <c r="A247" t="s">
        <v>70</v>
      </c>
      <c r="B247">
        <v>245</v>
      </c>
      <c r="C247" t="s">
        <v>70</v>
      </c>
      <c r="D247">
        <v>245</v>
      </c>
      <c r="E247" t="b">
        <f>IF(Table2[[#This Row],[Control Bundle]]=Table2[[#This Row],[Refactored Bundle]],TRUE,FALSE)</f>
        <v>1</v>
      </c>
      <c r="F247" t="b">
        <f>IF(Table2[[#This Row],[Control Resolved Bundles]]=Table2[[#This Row],[Refactored Resolved Bundles]],TRUE,FALSE)</f>
        <v>1</v>
      </c>
    </row>
    <row r="248" spans="1:6" x14ac:dyDescent="0.2">
      <c r="A248" t="s">
        <v>59</v>
      </c>
      <c r="B248">
        <v>253</v>
      </c>
      <c r="C248" t="s">
        <v>59</v>
      </c>
      <c r="D248">
        <v>253</v>
      </c>
      <c r="E248" t="b">
        <f>IF(Table2[[#This Row],[Control Bundle]]=Table2[[#This Row],[Refactored Bundle]],TRUE,FALSE)</f>
        <v>1</v>
      </c>
      <c r="F248" t="b">
        <f>IF(Table2[[#This Row],[Control Resolved Bundles]]=Table2[[#This Row],[Refactored Resolved Bundles]],TRUE,FALSE)</f>
        <v>1</v>
      </c>
    </row>
    <row r="249" spans="1:6" x14ac:dyDescent="0.2">
      <c r="A249" t="s">
        <v>357</v>
      </c>
      <c r="B249">
        <v>246</v>
      </c>
      <c r="C249" t="s">
        <v>357</v>
      </c>
      <c r="D249">
        <v>246</v>
      </c>
      <c r="E249" t="b">
        <f>IF(Table2[[#This Row],[Control Bundle]]=Table2[[#This Row],[Refactored Bundle]],TRUE,FALSE)</f>
        <v>1</v>
      </c>
      <c r="F249" t="b">
        <f>IF(Table2[[#This Row],[Control Resolved Bundles]]=Table2[[#This Row],[Refactored Resolved Bundles]],TRUE,FALSE)</f>
        <v>1</v>
      </c>
    </row>
    <row r="250" spans="1:6" x14ac:dyDescent="0.2">
      <c r="A250" t="s">
        <v>259</v>
      </c>
      <c r="B250">
        <v>251</v>
      </c>
      <c r="C250" t="s">
        <v>259</v>
      </c>
      <c r="D250">
        <v>251</v>
      </c>
      <c r="E250" t="b">
        <f>IF(Table2[[#This Row],[Control Bundle]]=Table2[[#This Row],[Refactored Bundle]],TRUE,FALSE)</f>
        <v>1</v>
      </c>
      <c r="F250" t="b">
        <f>IF(Table2[[#This Row],[Control Resolved Bundles]]=Table2[[#This Row],[Refactored Resolved Bundles]],TRUE,FALSE)</f>
        <v>1</v>
      </c>
    </row>
    <row r="251" spans="1:6" x14ac:dyDescent="0.2">
      <c r="A251" t="s">
        <v>208</v>
      </c>
      <c r="B251">
        <v>247</v>
      </c>
      <c r="C251" t="s">
        <v>208</v>
      </c>
      <c r="D251">
        <v>247</v>
      </c>
      <c r="E251" t="b">
        <f>IF(Table2[[#This Row],[Control Bundle]]=Table2[[#This Row],[Refactored Bundle]],TRUE,FALSE)</f>
        <v>1</v>
      </c>
      <c r="F251" t="b">
        <f>IF(Table2[[#This Row],[Control Resolved Bundles]]=Table2[[#This Row],[Refactored Resolved Bundles]],TRUE,FALSE)</f>
        <v>1</v>
      </c>
    </row>
    <row r="252" spans="1:6" x14ac:dyDescent="0.2">
      <c r="A252" t="s">
        <v>173</v>
      </c>
      <c r="B252">
        <v>248</v>
      </c>
      <c r="C252" t="s">
        <v>173</v>
      </c>
      <c r="D252">
        <v>248</v>
      </c>
      <c r="E252" t="b">
        <f>IF(Table2[[#This Row],[Control Bundle]]=Table2[[#This Row],[Refactored Bundle]],TRUE,FALSE)</f>
        <v>1</v>
      </c>
      <c r="F252" t="b">
        <f>IF(Table2[[#This Row],[Control Resolved Bundles]]=Table2[[#This Row],[Refactored Resolved Bundles]],TRUE,FALSE)</f>
        <v>1</v>
      </c>
    </row>
    <row r="253" spans="1:6" x14ac:dyDescent="0.2">
      <c r="A253" t="s">
        <v>3</v>
      </c>
      <c r="B253">
        <v>249</v>
      </c>
      <c r="C253" t="s">
        <v>3</v>
      </c>
      <c r="D253">
        <v>249</v>
      </c>
      <c r="E253" t="b">
        <f>IF(Table2[[#This Row],[Control Bundle]]=Table2[[#This Row],[Refactored Bundle]],TRUE,FALSE)</f>
        <v>1</v>
      </c>
      <c r="F253" t="b">
        <f>IF(Table2[[#This Row],[Control Resolved Bundles]]=Table2[[#This Row],[Refactored Resolved Bundles]],TRUE,FALSE)</f>
        <v>1</v>
      </c>
    </row>
    <row r="254" spans="1:6" x14ac:dyDescent="0.2">
      <c r="A254" t="s">
        <v>170</v>
      </c>
      <c r="B254">
        <v>250</v>
      </c>
      <c r="C254" t="s">
        <v>170</v>
      </c>
      <c r="D254">
        <v>250</v>
      </c>
      <c r="E254" t="b">
        <f>IF(Table2[[#This Row],[Control Bundle]]=Table2[[#This Row],[Refactored Bundle]],TRUE,FALSE)</f>
        <v>1</v>
      </c>
      <c r="F254" t="b">
        <f>IF(Table2[[#This Row],[Control Resolved Bundles]]=Table2[[#This Row],[Refactored Resolved Bundles]],TRUE,FALSE)</f>
        <v>1</v>
      </c>
    </row>
    <row r="255" spans="1:6" x14ac:dyDescent="0.2">
      <c r="A255" t="s">
        <v>282</v>
      </c>
      <c r="B255">
        <v>252</v>
      </c>
      <c r="C255" t="s">
        <v>282</v>
      </c>
      <c r="D255">
        <v>252</v>
      </c>
      <c r="E255" t="b">
        <f>IF(Table2[[#This Row],[Control Bundle]]=Table2[[#This Row],[Refactored Bundle]],TRUE,FALSE)</f>
        <v>1</v>
      </c>
      <c r="F255" t="b">
        <f>IF(Table2[[#This Row],[Control Resolved Bundles]]=Table2[[#This Row],[Refactored Resolved Bundles]],TRUE,FALSE)</f>
        <v>1</v>
      </c>
    </row>
    <row r="256" spans="1:6" x14ac:dyDescent="0.2">
      <c r="A256" t="s">
        <v>322</v>
      </c>
      <c r="B256">
        <v>254</v>
      </c>
      <c r="C256" t="s">
        <v>322</v>
      </c>
      <c r="D256">
        <v>254</v>
      </c>
      <c r="E256" t="b">
        <f>IF(Table2[[#This Row],[Control Bundle]]=Table2[[#This Row],[Refactored Bundle]],TRUE,FALSE)</f>
        <v>1</v>
      </c>
      <c r="F256" t="b">
        <f>IF(Table2[[#This Row],[Control Resolved Bundles]]=Table2[[#This Row],[Refactored Resolved Bundles]],TRUE,FALSE)</f>
        <v>1</v>
      </c>
    </row>
    <row r="257" spans="1:6" x14ac:dyDescent="0.2">
      <c r="A257" t="s">
        <v>250</v>
      </c>
      <c r="B257">
        <v>255</v>
      </c>
      <c r="C257" t="s">
        <v>250</v>
      </c>
      <c r="D257">
        <v>255</v>
      </c>
      <c r="E257" t="b">
        <f>IF(Table2[[#This Row],[Control Bundle]]=Table2[[#This Row],[Refactored Bundle]],TRUE,FALSE)</f>
        <v>1</v>
      </c>
      <c r="F257" t="b">
        <f>IF(Table2[[#This Row],[Control Resolved Bundles]]=Table2[[#This Row],[Refactored Resolved Bundles]],TRUE,FALSE)</f>
        <v>1</v>
      </c>
    </row>
    <row r="258" spans="1:6" x14ac:dyDescent="0.2">
      <c r="A258" t="s">
        <v>247</v>
      </c>
      <c r="B258">
        <v>256</v>
      </c>
      <c r="C258" t="s">
        <v>247</v>
      </c>
      <c r="D258">
        <v>256</v>
      </c>
      <c r="E258" t="b">
        <f>IF(Table2[[#This Row],[Control Bundle]]=Table2[[#This Row],[Refactored Bundle]],TRUE,FALSE)</f>
        <v>1</v>
      </c>
      <c r="F258" t="b">
        <f>IF(Table2[[#This Row],[Control Resolved Bundles]]=Table2[[#This Row],[Refactored Resolved Bundles]],TRUE,FALSE)</f>
        <v>1</v>
      </c>
    </row>
    <row r="259" spans="1:6" x14ac:dyDescent="0.2">
      <c r="A259" t="s">
        <v>158</v>
      </c>
      <c r="B259">
        <v>257</v>
      </c>
      <c r="C259" t="s">
        <v>158</v>
      </c>
      <c r="D259">
        <v>257</v>
      </c>
      <c r="E259" t="b">
        <f>IF(Table2[[#This Row],[Control Bundle]]=Table2[[#This Row],[Refactored Bundle]],TRUE,FALSE)</f>
        <v>1</v>
      </c>
      <c r="F259" t="b">
        <f>IF(Table2[[#This Row],[Control Resolved Bundles]]=Table2[[#This Row],[Refactored Resolved Bundles]],TRUE,FALSE)</f>
        <v>1</v>
      </c>
    </row>
    <row r="260" spans="1:6" x14ac:dyDescent="0.2">
      <c r="A260" t="s">
        <v>112</v>
      </c>
      <c r="B260">
        <v>258</v>
      </c>
      <c r="C260" t="s">
        <v>112</v>
      </c>
      <c r="D260">
        <v>258</v>
      </c>
      <c r="E260" t="b">
        <f>IF(Table2[[#This Row],[Control Bundle]]=Table2[[#This Row],[Refactored Bundle]],TRUE,FALSE)</f>
        <v>1</v>
      </c>
      <c r="F260" t="b">
        <f>IF(Table2[[#This Row],[Control Resolved Bundles]]=Table2[[#This Row],[Refactored Resolved Bundles]],TRUE,FALSE)</f>
        <v>1</v>
      </c>
    </row>
    <row r="261" spans="1:6" x14ac:dyDescent="0.2">
      <c r="A261" t="s">
        <v>129</v>
      </c>
      <c r="B261">
        <v>259</v>
      </c>
      <c r="C261" t="s">
        <v>129</v>
      </c>
      <c r="D261">
        <v>259</v>
      </c>
      <c r="E261" t="b">
        <f>IF(Table2[[#This Row],[Control Bundle]]=Table2[[#This Row],[Refactored Bundle]],TRUE,FALSE)</f>
        <v>1</v>
      </c>
      <c r="F261" t="b">
        <f>IF(Table2[[#This Row],[Control Resolved Bundles]]=Table2[[#This Row],[Refactored Resolved Bundles]],TRUE,FALSE)</f>
        <v>1</v>
      </c>
    </row>
    <row r="262" spans="1:6" x14ac:dyDescent="0.2">
      <c r="A262" t="s">
        <v>276</v>
      </c>
      <c r="B262">
        <v>261</v>
      </c>
      <c r="C262" t="s">
        <v>276</v>
      </c>
      <c r="D262">
        <v>261</v>
      </c>
      <c r="E262" t="b">
        <f>IF(Table2[[#This Row],[Control Bundle]]=Table2[[#This Row],[Refactored Bundle]],TRUE,FALSE)</f>
        <v>1</v>
      </c>
      <c r="F262" t="b">
        <f>IF(Table2[[#This Row],[Control Resolved Bundles]]=Table2[[#This Row],[Refactored Resolved Bundles]],TRUE,FALSE)</f>
        <v>1</v>
      </c>
    </row>
    <row r="263" spans="1:6" x14ac:dyDescent="0.2">
      <c r="A263" t="s">
        <v>296</v>
      </c>
      <c r="B263">
        <v>260</v>
      </c>
      <c r="C263" t="s">
        <v>296</v>
      </c>
      <c r="D263">
        <v>260</v>
      </c>
      <c r="E263" t="b">
        <f>IF(Table2[[#This Row],[Control Bundle]]=Table2[[#This Row],[Refactored Bundle]],TRUE,FALSE)</f>
        <v>1</v>
      </c>
      <c r="F263" t="b">
        <f>IF(Table2[[#This Row],[Control Resolved Bundles]]=Table2[[#This Row],[Refactored Resolved Bundles]],TRUE,FALSE)</f>
        <v>1</v>
      </c>
    </row>
    <row r="264" spans="1:6" x14ac:dyDescent="0.2">
      <c r="A264" t="s">
        <v>210</v>
      </c>
      <c r="B264">
        <v>262</v>
      </c>
      <c r="C264" t="s">
        <v>210</v>
      </c>
      <c r="D264">
        <v>262</v>
      </c>
      <c r="E264" t="b">
        <f>IF(Table2[[#This Row],[Control Bundle]]=Table2[[#This Row],[Refactored Bundle]],TRUE,FALSE)</f>
        <v>1</v>
      </c>
      <c r="F264" t="b">
        <f>IF(Table2[[#This Row],[Control Resolved Bundles]]=Table2[[#This Row],[Refactored Resolved Bundles]],TRUE,FALSE)</f>
        <v>1</v>
      </c>
    </row>
    <row r="265" spans="1:6" x14ac:dyDescent="0.2">
      <c r="A265" t="s">
        <v>179</v>
      </c>
      <c r="B265">
        <v>294</v>
      </c>
      <c r="C265" t="s">
        <v>179</v>
      </c>
      <c r="D265">
        <v>294</v>
      </c>
      <c r="E265" t="b">
        <f>IF(Table2[[#This Row],[Control Bundle]]=Table2[[#This Row],[Refactored Bundle]],TRUE,FALSE)</f>
        <v>1</v>
      </c>
      <c r="F265" t="b">
        <f>IF(Table2[[#This Row],[Control Resolved Bundles]]=Table2[[#This Row],[Refactored Resolved Bundles]],TRUE,FALSE)</f>
        <v>1</v>
      </c>
    </row>
    <row r="266" spans="1:6" x14ac:dyDescent="0.2">
      <c r="A266" t="s">
        <v>199</v>
      </c>
      <c r="B266">
        <v>263</v>
      </c>
      <c r="C266" t="s">
        <v>199</v>
      </c>
      <c r="D266">
        <v>263</v>
      </c>
      <c r="E266" t="b">
        <f>IF(Table2[[#This Row],[Control Bundle]]=Table2[[#This Row],[Refactored Bundle]],TRUE,FALSE)</f>
        <v>1</v>
      </c>
      <c r="F266" t="b">
        <f>IF(Table2[[#This Row],[Control Resolved Bundles]]=Table2[[#This Row],[Refactored Resolved Bundles]],TRUE,FALSE)</f>
        <v>1</v>
      </c>
    </row>
    <row r="267" spans="1:6" x14ac:dyDescent="0.2">
      <c r="A267" t="s">
        <v>356</v>
      </c>
      <c r="B267">
        <v>264</v>
      </c>
      <c r="C267" t="s">
        <v>356</v>
      </c>
      <c r="D267">
        <v>264</v>
      </c>
      <c r="E267" t="b">
        <f>IF(Table2[[#This Row],[Control Bundle]]=Table2[[#This Row],[Refactored Bundle]],TRUE,FALSE)</f>
        <v>1</v>
      </c>
      <c r="F267" t="b">
        <f>IF(Table2[[#This Row],[Control Resolved Bundles]]=Table2[[#This Row],[Refactored Resolved Bundles]],TRUE,FALSE)</f>
        <v>1</v>
      </c>
    </row>
    <row r="268" spans="1:6" x14ac:dyDescent="0.2">
      <c r="A268" t="s">
        <v>334</v>
      </c>
      <c r="B268">
        <v>265</v>
      </c>
      <c r="C268" t="s">
        <v>334</v>
      </c>
      <c r="D268">
        <v>265</v>
      </c>
      <c r="E268" t="b">
        <f>IF(Table2[[#This Row],[Control Bundle]]=Table2[[#This Row],[Refactored Bundle]],TRUE,FALSE)</f>
        <v>1</v>
      </c>
      <c r="F268" t="b">
        <f>IF(Table2[[#This Row],[Control Resolved Bundles]]=Table2[[#This Row],[Refactored Resolved Bundles]],TRUE,FALSE)</f>
        <v>1</v>
      </c>
    </row>
    <row r="269" spans="1:6" x14ac:dyDescent="0.2">
      <c r="A269" t="s">
        <v>30</v>
      </c>
      <c r="B269">
        <v>266</v>
      </c>
      <c r="C269" t="s">
        <v>30</v>
      </c>
      <c r="D269">
        <v>266</v>
      </c>
      <c r="E269" t="b">
        <f>IF(Table2[[#This Row],[Control Bundle]]=Table2[[#This Row],[Refactored Bundle]],TRUE,FALSE)</f>
        <v>1</v>
      </c>
      <c r="F269" t="b">
        <f>IF(Table2[[#This Row],[Control Resolved Bundles]]=Table2[[#This Row],[Refactored Resolved Bundles]],TRUE,FALSE)</f>
        <v>1</v>
      </c>
    </row>
    <row r="270" spans="1:6" x14ac:dyDescent="0.2">
      <c r="A270" t="s">
        <v>136</v>
      </c>
      <c r="B270">
        <v>267</v>
      </c>
      <c r="C270" t="s">
        <v>136</v>
      </c>
      <c r="D270">
        <v>267</v>
      </c>
      <c r="E270" t="b">
        <f>IF(Table2[[#This Row],[Control Bundle]]=Table2[[#This Row],[Refactored Bundle]],TRUE,FALSE)</f>
        <v>1</v>
      </c>
      <c r="F270" t="b">
        <f>IF(Table2[[#This Row],[Control Resolved Bundles]]=Table2[[#This Row],[Refactored Resolved Bundles]],TRUE,FALSE)</f>
        <v>1</v>
      </c>
    </row>
    <row r="271" spans="1:6" x14ac:dyDescent="0.2">
      <c r="A271" t="s">
        <v>45</v>
      </c>
      <c r="B271">
        <v>268</v>
      </c>
      <c r="C271" t="s">
        <v>45</v>
      </c>
      <c r="D271">
        <v>268</v>
      </c>
      <c r="E271" t="b">
        <f>IF(Table2[[#This Row],[Control Bundle]]=Table2[[#This Row],[Refactored Bundle]],TRUE,FALSE)</f>
        <v>1</v>
      </c>
      <c r="F271" t="b">
        <f>IF(Table2[[#This Row],[Control Resolved Bundles]]=Table2[[#This Row],[Refactored Resolved Bundles]],TRUE,FALSE)</f>
        <v>1</v>
      </c>
    </row>
    <row r="272" spans="1:6" x14ac:dyDescent="0.2">
      <c r="A272" t="s">
        <v>99</v>
      </c>
      <c r="B272">
        <v>269</v>
      </c>
      <c r="C272" t="s">
        <v>99</v>
      </c>
      <c r="D272">
        <v>269</v>
      </c>
      <c r="E272" t="b">
        <f>IF(Table2[[#This Row],[Control Bundle]]=Table2[[#This Row],[Refactored Bundle]],TRUE,FALSE)</f>
        <v>1</v>
      </c>
      <c r="F272" t="b">
        <f>IF(Table2[[#This Row],[Control Resolved Bundles]]=Table2[[#This Row],[Refactored Resolved Bundles]],TRUE,FALSE)</f>
        <v>1</v>
      </c>
    </row>
    <row r="273" spans="1:6" x14ac:dyDescent="0.2">
      <c r="A273" t="s">
        <v>97</v>
      </c>
      <c r="B273">
        <v>270</v>
      </c>
      <c r="C273" t="s">
        <v>97</v>
      </c>
      <c r="D273">
        <v>270</v>
      </c>
      <c r="E273" t="b">
        <f>IF(Table2[[#This Row],[Control Bundle]]=Table2[[#This Row],[Refactored Bundle]],TRUE,FALSE)</f>
        <v>1</v>
      </c>
      <c r="F273" t="b">
        <f>IF(Table2[[#This Row],[Control Resolved Bundles]]=Table2[[#This Row],[Refactored Resolved Bundles]],TRUE,FALSE)</f>
        <v>1</v>
      </c>
    </row>
    <row r="274" spans="1:6" x14ac:dyDescent="0.2">
      <c r="A274" t="s">
        <v>134</v>
      </c>
      <c r="B274">
        <v>271</v>
      </c>
      <c r="C274" t="s">
        <v>134</v>
      </c>
      <c r="D274">
        <v>271</v>
      </c>
      <c r="E274" t="b">
        <f>IF(Table2[[#This Row],[Control Bundle]]=Table2[[#This Row],[Refactored Bundle]],TRUE,FALSE)</f>
        <v>1</v>
      </c>
      <c r="F274" t="b">
        <f>IF(Table2[[#This Row],[Control Resolved Bundles]]=Table2[[#This Row],[Refactored Resolved Bundles]],TRUE,FALSE)</f>
        <v>1</v>
      </c>
    </row>
    <row r="275" spans="1:6" x14ac:dyDescent="0.2">
      <c r="A275" t="s">
        <v>262</v>
      </c>
      <c r="B275">
        <v>272</v>
      </c>
      <c r="C275" t="s">
        <v>262</v>
      </c>
      <c r="D275">
        <v>272</v>
      </c>
      <c r="E275" t="b">
        <f>IF(Table2[[#This Row],[Control Bundle]]=Table2[[#This Row],[Refactored Bundle]],TRUE,FALSE)</f>
        <v>1</v>
      </c>
      <c r="F275" t="b">
        <f>IF(Table2[[#This Row],[Control Resolved Bundles]]=Table2[[#This Row],[Refactored Resolved Bundles]],TRUE,FALSE)</f>
        <v>1</v>
      </c>
    </row>
    <row r="276" spans="1:6" x14ac:dyDescent="0.2">
      <c r="A276" t="s">
        <v>252</v>
      </c>
      <c r="B276">
        <v>273</v>
      </c>
      <c r="C276" t="s">
        <v>252</v>
      </c>
      <c r="D276">
        <v>273</v>
      </c>
      <c r="E276" t="b">
        <f>IF(Table2[[#This Row],[Control Bundle]]=Table2[[#This Row],[Refactored Bundle]],TRUE,FALSE)</f>
        <v>1</v>
      </c>
      <c r="F276" t="b">
        <f>IF(Table2[[#This Row],[Control Resolved Bundles]]=Table2[[#This Row],[Refactored Resolved Bundles]],TRUE,FALSE)</f>
        <v>1</v>
      </c>
    </row>
    <row r="277" spans="1:6" x14ac:dyDescent="0.2">
      <c r="A277" t="s">
        <v>219</v>
      </c>
      <c r="B277">
        <v>274</v>
      </c>
      <c r="C277" t="s">
        <v>219</v>
      </c>
      <c r="D277">
        <v>274</v>
      </c>
      <c r="E277" t="b">
        <f>IF(Table2[[#This Row],[Control Bundle]]=Table2[[#This Row],[Refactored Bundle]],TRUE,FALSE)</f>
        <v>1</v>
      </c>
      <c r="F277" t="b">
        <f>IF(Table2[[#This Row],[Control Resolved Bundles]]=Table2[[#This Row],[Refactored Resolved Bundles]],TRUE,FALSE)</f>
        <v>1</v>
      </c>
    </row>
    <row r="278" spans="1:6" x14ac:dyDescent="0.2">
      <c r="A278" t="s">
        <v>178</v>
      </c>
      <c r="B278">
        <v>275</v>
      </c>
      <c r="C278" t="s">
        <v>178</v>
      </c>
      <c r="D278">
        <v>275</v>
      </c>
      <c r="E278" t="b">
        <f>IF(Table2[[#This Row],[Control Bundle]]=Table2[[#This Row],[Refactored Bundle]],TRUE,FALSE)</f>
        <v>1</v>
      </c>
      <c r="F278" t="b">
        <f>IF(Table2[[#This Row],[Control Resolved Bundles]]=Table2[[#This Row],[Refactored Resolved Bundles]],TRUE,FALSE)</f>
        <v>1</v>
      </c>
    </row>
    <row r="279" spans="1:6" x14ac:dyDescent="0.2">
      <c r="A279" t="s">
        <v>192</v>
      </c>
      <c r="B279">
        <v>276</v>
      </c>
      <c r="C279" t="s">
        <v>192</v>
      </c>
      <c r="D279">
        <v>276</v>
      </c>
      <c r="E279" t="b">
        <f>IF(Table2[[#This Row],[Control Bundle]]=Table2[[#This Row],[Refactored Bundle]],TRUE,FALSE)</f>
        <v>1</v>
      </c>
      <c r="F279" t="b">
        <f>IF(Table2[[#This Row],[Control Resolved Bundles]]=Table2[[#This Row],[Refactored Resolved Bundles]],TRUE,FALSE)</f>
        <v>1</v>
      </c>
    </row>
    <row r="280" spans="1:6" x14ac:dyDescent="0.2">
      <c r="A280" t="s">
        <v>148</v>
      </c>
      <c r="B280">
        <v>277</v>
      </c>
      <c r="C280" t="s">
        <v>148</v>
      </c>
      <c r="D280">
        <v>277</v>
      </c>
      <c r="E280" t="b">
        <f>IF(Table2[[#This Row],[Control Bundle]]=Table2[[#This Row],[Refactored Bundle]],TRUE,FALSE)</f>
        <v>1</v>
      </c>
      <c r="F280" t="b">
        <f>IF(Table2[[#This Row],[Control Resolved Bundles]]=Table2[[#This Row],[Refactored Resolved Bundles]],TRUE,FALSE)</f>
        <v>1</v>
      </c>
    </row>
    <row r="281" spans="1:6" x14ac:dyDescent="0.2">
      <c r="A281" t="s">
        <v>135</v>
      </c>
      <c r="B281">
        <v>279</v>
      </c>
      <c r="C281" t="s">
        <v>135</v>
      </c>
      <c r="D281">
        <v>279</v>
      </c>
      <c r="E281" t="b">
        <f>IF(Table2[[#This Row],[Control Bundle]]=Table2[[#This Row],[Refactored Bundle]],TRUE,FALSE)</f>
        <v>1</v>
      </c>
      <c r="F281" t="b">
        <f>IF(Table2[[#This Row],[Control Resolved Bundles]]=Table2[[#This Row],[Refactored Resolved Bundles]],TRUE,FALSE)</f>
        <v>1</v>
      </c>
    </row>
    <row r="282" spans="1:6" x14ac:dyDescent="0.2">
      <c r="A282" t="s">
        <v>164</v>
      </c>
      <c r="B282">
        <v>278</v>
      </c>
      <c r="C282" t="s">
        <v>164</v>
      </c>
      <c r="D282">
        <v>278</v>
      </c>
      <c r="E282" t="b">
        <f>IF(Table2[[#This Row],[Control Bundle]]=Table2[[#This Row],[Refactored Bundle]],TRUE,FALSE)</f>
        <v>1</v>
      </c>
      <c r="F282" t="b">
        <f>IF(Table2[[#This Row],[Control Resolved Bundles]]=Table2[[#This Row],[Refactored Resolved Bundles]],TRUE,FALSE)</f>
        <v>1</v>
      </c>
    </row>
    <row r="283" spans="1:6" x14ac:dyDescent="0.2">
      <c r="A283" t="s">
        <v>341</v>
      </c>
      <c r="B283">
        <v>282</v>
      </c>
      <c r="C283" t="s">
        <v>341</v>
      </c>
      <c r="D283">
        <v>282</v>
      </c>
      <c r="E283" t="b">
        <f>IF(Table2[[#This Row],[Control Bundle]]=Table2[[#This Row],[Refactored Bundle]],TRUE,FALSE)</f>
        <v>1</v>
      </c>
      <c r="F283" t="b">
        <f>IF(Table2[[#This Row],[Control Resolved Bundles]]=Table2[[#This Row],[Refactored Resolved Bundles]],TRUE,FALSE)</f>
        <v>1</v>
      </c>
    </row>
    <row r="284" spans="1:6" x14ac:dyDescent="0.2">
      <c r="A284" t="s">
        <v>49</v>
      </c>
      <c r="B284">
        <v>280</v>
      </c>
      <c r="C284" t="s">
        <v>49</v>
      </c>
      <c r="D284">
        <v>280</v>
      </c>
      <c r="E284" t="b">
        <f>IF(Table2[[#This Row],[Control Bundle]]=Table2[[#This Row],[Refactored Bundle]],TRUE,FALSE)</f>
        <v>1</v>
      </c>
      <c r="F284" t="b">
        <f>IF(Table2[[#This Row],[Control Resolved Bundles]]=Table2[[#This Row],[Refactored Resolved Bundles]],TRUE,FALSE)</f>
        <v>1</v>
      </c>
    </row>
    <row r="285" spans="1:6" x14ac:dyDescent="0.2">
      <c r="A285" t="s">
        <v>362</v>
      </c>
      <c r="B285">
        <v>281</v>
      </c>
      <c r="C285" t="s">
        <v>362</v>
      </c>
      <c r="D285">
        <v>281</v>
      </c>
      <c r="E285" t="b">
        <f>IF(Table2[[#This Row],[Control Bundle]]=Table2[[#This Row],[Refactored Bundle]],TRUE,FALSE)</f>
        <v>1</v>
      </c>
      <c r="F285" t="b">
        <f>IF(Table2[[#This Row],[Control Resolved Bundles]]=Table2[[#This Row],[Refactored Resolved Bundles]],TRUE,FALSE)</f>
        <v>1</v>
      </c>
    </row>
    <row r="286" spans="1:6" x14ac:dyDescent="0.2">
      <c r="A286" t="s">
        <v>166</v>
      </c>
      <c r="B286">
        <v>283</v>
      </c>
      <c r="C286" t="s">
        <v>166</v>
      </c>
      <c r="D286">
        <v>283</v>
      </c>
      <c r="E286" t="b">
        <f>IF(Table2[[#This Row],[Control Bundle]]=Table2[[#This Row],[Refactored Bundle]],TRUE,FALSE)</f>
        <v>1</v>
      </c>
      <c r="F286" t="b">
        <f>IF(Table2[[#This Row],[Control Resolved Bundles]]=Table2[[#This Row],[Refactored Resolved Bundles]],TRUE,FALSE)</f>
        <v>1</v>
      </c>
    </row>
    <row r="287" spans="1:6" x14ac:dyDescent="0.2">
      <c r="A287" t="s">
        <v>181</v>
      </c>
      <c r="B287">
        <v>285</v>
      </c>
      <c r="C287" t="s">
        <v>181</v>
      </c>
      <c r="D287">
        <v>285</v>
      </c>
      <c r="E287" t="b">
        <f>IF(Table2[[#This Row],[Control Bundle]]=Table2[[#This Row],[Refactored Bundle]],TRUE,FALSE)</f>
        <v>1</v>
      </c>
      <c r="F287" t="b">
        <f>IF(Table2[[#This Row],[Control Resolved Bundles]]=Table2[[#This Row],[Refactored Resolved Bundles]],TRUE,FALSE)</f>
        <v>1</v>
      </c>
    </row>
    <row r="288" spans="1:6" x14ac:dyDescent="0.2">
      <c r="A288" t="s">
        <v>140</v>
      </c>
      <c r="B288">
        <v>284</v>
      </c>
      <c r="C288" t="s">
        <v>140</v>
      </c>
      <c r="D288">
        <v>284</v>
      </c>
      <c r="E288" t="b">
        <f>IF(Table2[[#This Row],[Control Bundle]]=Table2[[#This Row],[Refactored Bundle]],TRUE,FALSE)</f>
        <v>1</v>
      </c>
      <c r="F288" t="b">
        <f>IF(Table2[[#This Row],[Control Resolved Bundles]]=Table2[[#This Row],[Refactored Resolved Bundles]],TRUE,FALSE)</f>
        <v>1</v>
      </c>
    </row>
    <row r="289" spans="1:6" x14ac:dyDescent="0.2">
      <c r="A289" t="s">
        <v>248</v>
      </c>
      <c r="B289">
        <v>286</v>
      </c>
      <c r="C289" t="s">
        <v>248</v>
      </c>
      <c r="D289">
        <v>286</v>
      </c>
      <c r="E289" t="b">
        <f>IF(Table2[[#This Row],[Control Bundle]]=Table2[[#This Row],[Refactored Bundle]],TRUE,FALSE)</f>
        <v>1</v>
      </c>
      <c r="F289" t="b">
        <f>IF(Table2[[#This Row],[Control Resolved Bundles]]=Table2[[#This Row],[Refactored Resolved Bundles]],TRUE,FALSE)</f>
        <v>1</v>
      </c>
    </row>
    <row r="290" spans="1:6" x14ac:dyDescent="0.2">
      <c r="A290" t="s">
        <v>117</v>
      </c>
      <c r="B290">
        <v>287</v>
      </c>
      <c r="C290" t="s">
        <v>117</v>
      </c>
      <c r="D290">
        <v>287</v>
      </c>
      <c r="E290" t="b">
        <f>IF(Table2[[#This Row],[Control Bundle]]=Table2[[#This Row],[Refactored Bundle]],TRUE,FALSE)</f>
        <v>1</v>
      </c>
      <c r="F290" t="b">
        <f>IF(Table2[[#This Row],[Control Resolved Bundles]]=Table2[[#This Row],[Refactored Resolved Bundles]],TRUE,FALSE)</f>
        <v>1</v>
      </c>
    </row>
    <row r="291" spans="1:6" x14ac:dyDescent="0.2">
      <c r="A291" t="s">
        <v>7</v>
      </c>
      <c r="B291">
        <v>288</v>
      </c>
      <c r="C291" t="s">
        <v>7</v>
      </c>
      <c r="D291">
        <v>288</v>
      </c>
      <c r="E291" t="b">
        <f>IF(Table2[[#This Row],[Control Bundle]]=Table2[[#This Row],[Refactored Bundle]],TRUE,FALSE)</f>
        <v>1</v>
      </c>
      <c r="F291" t="b">
        <f>IF(Table2[[#This Row],[Control Resolved Bundles]]=Table2[[#This Row],[Refactored Resolved Bundles]],TRUE,FALSE)</f>
        <v>1</v>
      </c>
    </row>
    <row r="292" spans="1:6" x14ac:dyDescent="0.2">
      <c r="A292" t="s">
        <v>127</v>
      </c>
      <c r="B292">
        <v>291</v>
      </c>
      <c r="C292" t="s">
        <v>127</v>
      </c>
      <c r="D292">
        <v>291</v>
      </c>
      <c r="E292" t="b">
        <f>IF(Table2[[#This Row],[Control Bundle]]=Table2[[#This Row],[Refactored Bundle]],TRUE,FALSE)</f>
        <v>1</v>
      </c>
      <c r="F292" t="b">
        <f>IF(Table2[[#This Row],[Control Resolved Bundles]]=Table2[[#This Row],[Refactored Resolved Bundles]],TRUE,FALSE)</f>
        <v>1</v>
      </c>
    </row>
    <row r="293" spans="1:6" x14ac:dyDescent="0.2">
      <c r="A293" t="s">
        <v>89</v>
      </c>
      <c r="B293">
        <v>289</v>
      </c>
      <c r="C293" t="s">
        <v>89</v>
      </c>
      <c r="D293">
        <v>289</v>
      </c>
      <c r="E293" t="b">
        <f>IF(Table2[[#This Row],[Control Bundle]]=Table2[[#This Row],[Refactored Bundle]],TRUE,FALSE)</f>
        <v>1</v>
      </c>
      <c r="F293" t="b">
        <f>IF(Table2[[#This Row],[Control Resolved Bundles]]=Table2[[#This Row],[Refactored Resolved Bundles]],TRUE,FALSE)</f>
        <v>1</v>
      </c>
    </row>
    <row r="294" spans="1:6" x14ac:dyDescent="0.2">
      <c r="A294" t="s">
        <v>214</v>
      </c>
      <c r="B294">
        <v>290</v>
      </c>
      <c r="C294" t="s">
        <v>214</v>
      </c>
      <c r="D294">
        <v>290</v>
      </c>
      <c r="E294" t="b">
        <f>IF(Table2[[#This Row],[Control Bundle]]=Table2[[#This Row],[Refactored Bundle]],TRUE,FALSE)</f>
        <v>1</v>
      </c>
      <c r="F294" t="b">
        <f>IF(Table2[[#This Row],[Control Resolved Bundles]]=Table2[[#This Row],[Refactored Resolved Bundles]],TRUE,FALSE)</f>
        <v>1</v>
      </c>
    </row>
    <row r="295" spans="1:6" x14ac:dyDescent="0.2">
      <c r="A295" t="s">
        <v>46</v>
      </c>
      <c r="B295">
        <v>293</v>
      </c>
      <c r="C295" t="s">
        <v>46</v>
      </c>
      <c r="D295">
        <v>293</v>
      </c>
      <c r="E295" t="b">
        <f>IF(Table2[[#This Row],[Control Bundle]]=Table2[[#This Row],[Refactored Bundle]],TRUE,FALSE)</f>
        <v>1</v>
      </c>
      <c r="F295" t="b">
        <f>IF(Table2[[#This Row],[Control Resolved Bundles]]=Table2[[#This Row],[Refactored Resolved Bundles]],TRUE,FALSE)</f>
        <v>1</v>
      </c>
    </row>
    <row r="296" spans="1:6" x14ac:dyDescent="0.2">
      <c r="A296" t="s">
        <v>177</v>
      </c>
      <c r="B296">
        <v>292</v>
      </c>
      <c r="C296" t="s">
        <v>177</v>
      </c>
      <c r="D296">
        <v>292</v>
      </c>
      <c r="E296" t="b">
        <f>IF(Table2[[#This Row],[Control Bundle]]=Table2[[#This Row],[Refactored Bundle]],TRUE,FALSE)</f>
        <v>1</v>
      </c>
      <c r="F296" t="b">
        <f>IF(Table2[[#This Row],[Control Resolved Bundles]]=Table2[[#This Row],[Refactored Resolved Bundles]],TRUE,FALSE)</f>
        <v>1</v>
      </c>
    </row>
    <row r="297" spans="1:6" x14ac:dyDescent="0.2">
      <c r="A297" t="s">
        <v>330</v>
      </c>
      <c r="B297">
        <v>295</v>
      </c>
      <c r="C297" t="s">
        <v>330</v>
      </c>
      <c r="D297">
        <v>295</v>
      </c>
      <c r="E297" t="b">
        <f>IF(Table2[[#This Row],[Control Bundle]]=Table2[[#This Row],[Refactored Bundle]],TRUE,FALSE)</f>
        <v>1</v>
      </c>
      <c r="F297" t="b">
        <f>IF(Table2[[#This Row],[Control Resolved Bundles]]=Table2[[#This Row],[Refactored Resolved Bundles]],TRUE,FALSE)</f>
        <v>1</v>
      </c>
    </row>
    <row r="298" spans="1:6" x14ac:dyDescent="0.2">
      <c r="A298" t="s">
        <v>191</v>
      </c>
      <c r="B298">
        <v>300</v>
      </c>
      <c r="C298" t="s">
        <v>191</v>
      </c>
      <c r="D298">
        <v>300</v>
      </c>
      <c r="E298" t="b">
        <f>IF(Table2[[#This Row],[Control Bundle]]=Table2[[#This Row],[Refactored Bundle]],TRUE,FALSE)</f>
        <v>1</v>
      </c>
      <c r="F298" t="b">
        <f>IF(Table2[[#This Row],[Control Resolved Bundles]]=Table2[[#This Row],[Refactored Resolved Bundles]],TRUE,FALSE)</f>
        <v>1</v>
      </c>
    </row>
    <row r="299" spans="1:6" x14ac:dyDescent="0.2">
      <c r="A299" t="s">
        <v>327</v>
      </c>
      <c r="B299">
        <v>296</v>
      </c>
      <c r="C299" t="s">
        <v>327</v>
      </c>
      <c r="D299">
        <v>296</v>
      </c>
      <c r="E299" t="b">
        <f>IF(Table2[[#This Row],[Control Bundle]]=Table2[[#This Row],[Refactored Bundle]],TRUE,FALSE)</f>
        <v>1</v>
      </c>
      <c r="F299" t="b">
        <f>IF(Table2[[#This Row],[Control Resolved Bundles]]=Table2[[#This Row],[Refactored Resolved Bundles]],TRUE,FALSE)</f>
        <v>1</v>
      </c>
    </row>
    <row r="300" spans="1:6" x14ac:dyDescent="0.2">
      <c r="A300" t="s">
        <v>325</v>
      </c>
      <c r="B300">
        <v>297</v>
      </c>
      <c r="C300" t="s">
        <v>325</v>
      </c>
      <c r="D300">
        <v>297</v>
      </c>
      <c r="E300" t="b">
        <f>IF(Table2[[#This Row],[Control Bundle]]=Table2[[#This Row],[Refactored Bundle]],TRUE,FALSE)</f>
        <v>1</v>
      </c>
      <c r="F300" t="b">
        <f>IF(Table2[[#This Row],[Control Resolved Bundles]]=Table2[[#This Row],[Refactored Resolved Bundles]],TRUE,FALSE)</f>
        <v>1</v>
      </c>
    </row>
    <row r="301" spans="1:6" x14ac:dyDescent="0.2">
      <c r="A301" t="s">
        <v>367</v>
      </c>
      <c r="B301">
        <v>298</v>
      </c>
      <c r="C301" t="s">
        <v>367</v>
      </c>
      <c r="D301">
        <v>298</v>
      </c>
      <c r="E301" t="b">
        <f>IF(Table2[[#This Row],[Control Bundle]]=Table2[[#This Row],[Refactored Bundle]],TRUE,FALSE)</f>
        <v>1</v>
      </c>
      <c r="F301" t="b">
        <f>IF(Table2[[#This Row],[Control Resolved Bundles]]=Table2[[#This Row],[Refactored Resolved Bundles]],TRUE,FALSE)</f>
        <v>1</v>
      </c>
    </row>
    <row r="302" spans="1:6" x14ac:dyDescent="0.2">
      <c r="A302" t="s">
        <v>118</v>
      </c>
      <c r="B302">
        <v>299</v>
      </c>
      <c r="C302" t="s">
        <v>118</v>
      </c>
      <c r="D302">
        <v>299</v>
      </c>
      <c r="E302" t="b">
        <f>IF(Table2[[#This Row],[Control Bundle]]=Table2[[#This Row],[Refactored Bundle]],TRUE,FALSE)</f>
        <v>1</v>
      </c>
      <c r="F302" t="b">
        <f>IF(Table2[[#This Row],[Control Resolved Bundles]]=Table2[[#This Row],[Refactored Resolved Bundles]],TRUE,FALSE)</f>
        <v>1</v>
      </c>
    </row>
    <row r="303" spans="1:6" x14ac:dyDescent="0.2">
      <c r="A303" t="s">
        <v>263</v>
      </c>
      <c r="B303">
        <v>301</v>
      </c>
      <c r="C303" t="s">
        <v>263</v>
      </c>
      <c r="D303">
        <v>301</v>
      </c>
      <c r="E303" t="b">
        <f>IF(Table2[[#This Row],[Control Bundle]]=Table2[[#This Row],[Refactored Bundle]],TRUE,FALSE)</f>
        <v>1</v>
      </c>
      <c r="F303" t="b">
        <f>IF(Table2[[#This Row],[Control Resolved Bundles]]=Table2[[#This Row],[Refactored Resolved Bundles]],TRUE,FALSE)</f>
        <v>1</v>
      </c>
    </row>
    <row r="304" spans="1:6" x14ac:dyDescent="0.2">
      <c r="A304" t="s">
        <v>253</v>
      </c>
      <c r="B304">
        <v>302</v>
      </c>
      <c r="C304" t="s">
        <v>253</v>
      </c>
      <c r="D304">
        <v>302</v>
      </c>
      <c r="E304" t="b">
        <f>IF(Table2[[#This Row],[Control Bundle]]=Table2[[#This Row],[Refactored Bundle]],TRUE,FALSE)</f>
        <v>1</v>
      </c>
      <c r="F304" t="b">
        <f>IF(Table2[[#This Row],[Control Resolved Bundles]]=Table2[[#This Row],[Refactored Resolved Bundles]],TRUE,FALSE)</f>
        <v>1</v>
      </c>
    </row>
    <row r="305" spans="1:6" x14ac:dyDescent="0.2">
      <c r="A305" t="s">
        <v>51</v>
      </c>
      <c r="B305">
        <v>304</v>
      </c>
      <c r="C305" t="s">
        <v>51</v>
      </c>
      <c r="D305">
        <v>304</v>
      </c>
      <c r="E305" t="b">
        <f>IF(Table2[[#This Row],[Control Bundle]]=Table2[[#This Row],[Refactored Bundle]],TRUE,FALSE)</f>
        <v>1</v>
      </c>
      <c r="F305" t="b">
        <f>IF(Table2[[#This Row],[Control Resolved Bundles]]=Table2[[#This Row],[Refactored Resolved Bundles]],TRUE,FALSE)</f>
        <v>1</v>
      </c>
    </row>
    <row r="306" spans="1:6" x14ac:dyDescent="0.2">
      <c r="A306" t="s">
        <v>12</v>
      </c>
      <c r="B306">
        <v>303</v>
      </c>
      <c r="C306" t="s">
        <v>12</v>
      </c>
      <c r="D306">
        <v>303</v>
      </c>
      <c r="E306" t="b">
        <f>IF(Table2[[#This Row],[Control Bundle]]=Table2[[#This Row],[Refactored Bundle]],TRUE,FALSE)</f>
        <v>1</v>
      </c>
      <c r="F306" t="b">
        <f>IF(Table2[[#This Row],[Control Resolved Bundles]]=Table2[[#This Row],[Refactored Resolved Bundles]],TRUE,FALSE)</f>
        <v>1</v>
      </c>
    </row>
    <row r="307" spans="1:6" x14ac:dyDescent="0.2">
      <c r="A307" t="s">
        <v>237</v>
      </c>
      <c r="B307">
        <v>305</v>
      </c>
      <c r="C307" t="s">
        <v>237</v>
      </c>
      <c r="D307">
        <v>305</v>
      </c>
      <c r="E307" t="b">
        <f>IF(Table2[[#This Row],[Control Bundle]]=Table2[[#This Row],[Refactored Bundle]],TRUE,FALSE)</f>
        <v>1</v>
      </c>
      <c r="F307" t="b">
        <f>IF(Table2[[#This Row],[Control Resolved Bundles]]=Table2[[#This Row],[Refactored Resolved Bundles]],TRUE,FALSE)</f>
        <v>1</v>
      </c>
    </row>
    <row r="308" spans="1:6" x14ac:dyDescent="0.2">
      <c r="A308" t="s">
        <v>79</v>
      </c>
      <c r="B308">
        <v>306</v>
      </c>
      <c r="C308" t="s">
        <v>79</v>
      </c>
      <c r="D308">
        <v>306</v>
      </c>
      <c r="E308" t="b">
        <f>IF(Table2[[#This Row],[Control Bundle]]=Table2[[#This Row],[Refactored Bundle]],TRUE,FALSE)</f>
        <v>1</v>
      </c>
      <c r="F308" t="b">
        <f>IF(Table2[[#This Row],[Control Resolved Bundles]]=Table2[[#This Row],[Refactored Resolved Bundles]],TRUE,FALSE)</f>
        <v>1</v>
      </c>
    </row>
    <row r="309" spans="1:6" x14ac:dyDescent="0.2">
      <c r="A309" t="s">
        <v>187</v>
      </c>
      <c r="B309">
        <v>307</v>
      </c>
      <c r="C309" t="s">
        <v>187</v>
      </c>
      <c r="D309">
        <v>307</v>
      </c>
      <c r="E309" t="b">
        <f>IF(Table2[[#This Row],[Control Bundle]]=Table2[[#This Row],[Refactored Bundle]],TRUE,FALSE)</f>
        <v>1</v>
      </c>
      <c r="F309" t="b">
        <f>IF(Table2[[#This Row],[Control Resolved Bundles]]=Table2[[#This Row],[Refactored Resolved Bundles]],TRUE,FALSE)</f>
        <v>1</v>
      </c>
    </row>
    <row r="310" spans="1:6" x14ac:dyDescent="0.2">
      <c r="A310" t="s">
        <v>52</v>
      </c>
      <c r="B310">
        <v>308</v>
      </c>
      <c r="C310" t="s">
        <v>52</v>
      </c>
      <c r="D310">
        <v>308</v>
      </c>
      <c r="E310" t="b">
        <f>IF(Table2[[#This Row],[Control Bundle]]=Table2[[#This Row],[Refactored Bundle]],TRUE,FALSE)</f>
        <v>1</v>
      </c>
      <c r="F310" t="b">
        <f>IF(Table2[[#This Row],[Control Resolved Bundles]]=Table2[[#This Row],[Refactored Resolved Bundles]],TRUE,FALSE)</f>
        <v>1</v>
      </c>
    </row>
    <row r="311" spans="1:6" x14ac:dyDescent="0.2">
      <c r="A311" t="s">
        <v>29</v>
      </c>
      <c r="B311">
        <v>309</v>
      </c>
      <c r="C311" t="s">
        <v>29</v>
      </c>
      <c r="D311">
        <v>309</v>
      </c>
      <c r="E311" t="b">
        <f>IF(Table2[[#This Row],[Control Bundle]]=Table2[[#This Row],[Refactored Bundle]],TRUE,FALSE)</f>
        <v>1</v>
      </c>
      <c r="F311" t="b">
        <f>IF(Table2[[#This Row],[Control Resolved Bundles]]=Table2[[#This Row],[Refactored Resolved Bundles]],TRUE,FALSE)</f>
        <v>1</v>
      </c>
    </row>
    <row r="312" spans="1:6" x14ac:dyDescent="0.2">
      <c r="A312" t="s">
        <v>217</v>
      </c>
      <c r="B312">
        <v>310</v>
      </c>
      <c r="C312" t="s">
        <v>217</v>
      </c>
      <c r="D312">
        <v>310</v>
      </c>
      <c r="E312" t="b">
        <f>IF(Table2[[#This Row],[Control Bundle]]=Table2[[#This Row],[Refactored Bundle]],TRUE,FALSE)</f>
        <v>1</v>
      </c>
      <c r="F312" t="b">
        <f>IF(Table2[[#This Row],[Control Resolved Bundles]]=Table2[[#This Row],[Refactored Resolved Bundles]],TRUE,FALSE)</f>
        <v>1</v>
      </c>
    </row>
    <row r="313" spans="1:6" x14ac:dyDescent="0.2">
      <c r="A313" t="s">
        <v>285</v>
      </c>
      <c r="B313">
        <v>311</v>
      </c>
      <c r="C313" t="s">
        <v>285</v>
      </c>
      <c r="D313">
        <v>311</v>
      </c>
      <c r="E313" t="b">
        <f>IF(Table2[[#This Row],[Control Bundle]]=Table2[[#This Row],[Refactored Bundle]],TRUE,FALSE)</f>
        <v>1</v>
      </c>
      <c r="F313" t="b">
        <f>IF(Table2[[#This Row],[Control Resolved Bundles]]=Table2[[#This Row],[Refactored Resolved Bundles]],TRUE,FALSE)</f>
        <v>1</v>
      </c>
    </row>
    <row r="314" spans="1:6" x14ac:dyDescent="0.2">
      <c r="A314" t="s">
        <v>155</v>
      </c>
      <c r="B314">
        <v>312</v>
      </c>
      <c r="C314" t="s">
        <v>155</v>
      </c>
      <c r="D314">
        <v>312</v>
      </c>
      <c r="E314" t="b">
        <f>IF(Table2[[#This Row],[Control Bundle]]=Table2[[#This Row],[Refactored Bundle]],TRUE,FALSE)</f>
        <v>1</v>
      </c>
      <c r="F314" t="b">
        <f>IF(Table2[[#This Row],[Control Resolved Bundles]]=Table2[[#This Row],[Refactored Resolved Bundles]],TRUE,FALSE)</f>
        <v>1</v>
      </c>
    </row>
    <row r="315" spans="1:6" x14ac:dyDescent="0.2">
      <c r="A315" t="s">
        <v>104</v>
      </c>
      <c r="B315">
        <v>313</v>
      </c>
      <c r="C315" t="s">
        <v>104</v>
      </c>
      <c r="D315">
        <v>313</v>
      </c>
      <c r="E315" t="b">
        <f>IF(Table2[[#This Row],[Control Bundle]]=Table2[[#This Row],[Refactored Bundle]],TRUE,FALSE)</f>
        <v>1</v>
      </c>
      <c r="F315" t="b">
        <f>IF(Table2[[#This Row],[Control Resolved Bundles]]=Table2[[#This Row],[Refactored Resolved Bundles]],TRUE,FALSE)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27"/>
  <sheetViews>
    <sheetView workbookViewId="0"/>
  </sheetViews>
  <sheetFormatPr baseColWidth="10" defaultRowHeight="16" x14ac:dyDescent="0.2"/>
  <cols>
    <col min="1" max="1" width="10.1640625" bestFit="1" customWidth="1"/>
    <col min="2" max="2" width="66.83203125" bestFit="1" customWidth="1"/>
    <col min="3" max="3" width="18.33203125" bestFit="1" customWidth="1"/>
    <col min="4" max="4" width="66" bestFit="1" customWidth="1"/>
    <col min="5" max="5" width="54.83203125" bestFit="1" customWidth="1"/>
  </cols>
  <sheetData>
    <row r="1" spans="1:5" x14ac:dyDescent="0.2">
      <c r="A1" t="s">
        <v>705</v>
      </c>
      <c r="B1" t="s">
        <v>0</v>
      </c>
      <c r="C1" t="s">
        <v>383</v>
      </c>
      <c r="D1" t="s">
        <v>384</v>
      </c>
      <c r="E1" t="s">
        <v>385</v>
      </c>
    </row>
    <row r="2" spans="1:5" x14ac:dyDescent="0.2">
      <c r="A2" t="s">
        <v>706</v>
      </c>
      <c r="B2" t="s">
        <v>16</v>
      </c>
      <c r="C2" t="s">
        <v>386</v>
      </c>
      <c r="D2" t="s">
        <v>81</v>
      </c>
      <c r="E2" t="s">
        <v>387</v>
      </c>
    </row>
    <row r="3" spans="1:5" x14ac:dyDescent="0.2">
      <c r="A3" t="s">
        <v>706</v>
      </c>
      <c r="B3" t="s">
        <v>16</v>
      </c>
      <c r="C3" t="s">
        <v>388</v>
      </c>
      <c r="D3" t="s">
        <v>263</v>
      </c>
    </row>
    <row r="4" spans="1:5" x14ac:dyDescent="0.2">
      <c r="A4" t="s">
        <v>706</v>
      </c>
      <c r="B4" t="s">
        <v>109</v>
      </c>
      <c r="C4" t="s">
        <v>386</v>
      </c>
      <c r="D4" t="s">
        <v>389</v>
      </c>
      <c r="E4" t="s">
        <v>390</v>
      </c>
    </row>
    <row r="5" spans="1:5" x14ac:dyDescent="0.2">
      <c r="A5" t="s">
        <v>706</v>
      </c>
      <c r="B5" t="s">
        <v>109</v>
      </c>
      <c r="C5" t="s">
        <v>386</v>
      </c>
      <c r="D5" t="s">
        <v>389</v>
      </c>
      <c r="E5" t="s">
        <v>391</v>
      </c>
    </row>
    <row r="6" spans="1:5" x14ac:dyDescent="0.2">
      <c r="A6" t="s">
        <v>706</v>
      </c>
      <c r="B6" t="s">
        <v>109</v>
      </c>
      <c r="C6" t="s">
        <v>386</v>
      </c>
      <c r="D6" t="s">
        <v>389</v>
      </c>
      <c r="E6" t="s">
        <v>392</v>
      </c>
    </row>
    <row r="7" spans="1:5" x14ac:dyDescent="0.2">
      <c r="A7" t="s">
        <v>706</v>
      </c>
      <c r="B7" t="s">
        <v>109</v>
      </c>
      <c r="C7" t="s">
        <v>386</v>
      </c>
      <c r="D7" t="s">
        <v>389</v>
      </c>
      <c r="E7" t="s">
        <v>393</v>
      </c>
    </row>
    <row r="8" spans="1:5" x14ac:dyDescent="0.2">
      <c r="A8" t="s">
        <v>706</v>
      </c>
      <c r="B8" t="s">
        <v>133</v>
      </c>
      <c r="C8" t="s">
        <v>386</v>
      </c>
      <c r="D8" t="s">
        <v>351</v>
      </c>
      <c r="E8" t="s">
        <v>394</v>
      </c>
    </row>
    <row r="9" spans="1:5" x14ac:dyDescent="0.2">
      <c r="A9" t="s">
        <v>706</v>
      </c>
      <c r="B9" t="s">
        <v>133</v>
      </c>
      <c r="C9" t="s">
        <v>386</v>
      </c>
      <c r="D9" t="s">
        <v>226</v>
      </c>
      <c r="E9" t="s">
        <v>395</v>
      </c>
    </row>
    <row r="10" spans="1:5" x14ac:dyDescent="0.2">
      <c r="A10" t="s">
        <v>706</v>
      </c>
      <c r="B10" t="s">
        <v>324</v>
      </c>
      <c r="C10" t="s">
        <v>388</v>
      </c>
      <c r="D10" t="s">
        <v>389</v>
      </c>
    </row>
    <row r="11" spans="1:5" x14ac:dyDescent="0.2">
      <c r="A11" t="s">
        <v>706</v>
      </c>
      <c r="B11" t="s">
        <v>351</v>
      </c>
      <c r="C11" t="s">
        <v>386</v>
      </c>
      <c r="D11" t="s">
        <v>226</v>
      </c>
      <c r="E11" t="s">
        <v>396</v>
      </c>
    </row>
    <row r="12" spans="1:5" x14ac:dyDescent="0.2">
      <c r="A12" t="s">
        <v>706</v>
      </c>
      <c r="B12" t="s">
        <v>351</v>
      </c>
      <c r="C12" t="s">
        <v>386</v>
      </c>
      <c r="D12" t="s">
        <v>226</v>
      </c>
      <c r="E12" t="s">
        <v>395</v>
      </c>
    </row>
    <row r="13" spans="1:5" x14ac:dyDescent="0.2">
      <c r="A13" t="s">
        <v>706</v>
      </c>
      <c r="B13" t="s">
        <v>182</v>
      </c>
      <c r="C13" t="s">
        <v>386</v>
      </c>
      <c r="D13" t="s">
        <v>351</v>
      </c>
      <c r="E13" t="s">
        <v>394</v>
      </c>
    </row>
    <row r="14" spans="1:5" x14ac:dyDescent="0.2">
      <c r="A14" t="s">
        <v>706</v>
      </c>
      <c r="B14" t="s">
        <v>182</v>
      </c>
      <c r="C14" t="s">
        <v>386</v>
      </c>
      <c r="D14" t="s">
        <v>226</v>
      </c>
      <c r="E14" t="s">
        <v>396</v>
      </c>
    </row>
    <row r="15" spans="1:5" x14ac:dyDescent="0.2">
      <c r="A15" t="s">
        <v>706</v>
      </c>
      <c r="B15" t="s">
        <v>182</v>
      </c>
      <c r="C15" t="s">
        <v>386</v>
      </c>
      <c r="D15" t="s">
        <v>226</v>
      </c>
      <c r="E15" t="s">
        <v>395</v>
      </c>
    </row>
    <row r="16" spans="1:5" x14ac:dyDescent="0.2">
      <c r="A16" t="s">
        <v>706</v>
      </c>
      <c r="B16" t="s">
        <v>1</v>
      </c>
      <c r="C16" t="s">
        <v>388</v>
      </c>
      <c r="D16" t="s">
        <v>389</v>
      </c>
    </row>
    <row r="17" spans="1:5" x14ac:dyDescent="0.2">
      <c r="A17" t="s">
        <v>706</v>
      </c>
      <c r="B17" t="s">
        <v>94</v>
      </c>
      <c r="C17" t="s">
        <v>388</v>
      </c>
      <c r="D17" t="s">
        <v>263</v>
      </c>
    </row>
    <row r="18" spans="1:5" x14ac:dyDescent="0.2">
      <c r="A18" t="s">
        <v>706</v>
      </c>
      <c r="B18" t="s">
        <v>154</v>
      </c>
      <c r="C18" t="s">
        <v>386</v>
      </c>
      <c r="D18" t="s">
        <v>285</v>
      </c>
      <c r="E18" t="s">
        <v>397</v>
      </c>
    </row>
    <row r="19" spans="1:5" x14ac:dyDescent="0.2">
      <c r="A19" t="s">
        <v>706</v>
      </c>
      <c r="B19" t="s">
        <v>154</v>
      </c>
      <c r="C19" t="s">
        <v>386</v>
      </c>
      <c r="D19" t="s">
        <v>217</v>
      </c>
      <c r="E19" t="s">
        <v>398</v>
      </c>
    </row>
    <row r="20" spans="1:5" x14ac:dyDescent="0.2">
      <c r="A20" t="s">
        <v>706</v>
      </c>
      <c r="B20" t="s">
        <v>154</v>
      </c>
      <c r="C20" t="s">
        <v>386</v>
      </c>
      <c r="D20" t="s">
        <v>104</v>
      </c>
      <c r="E20" t="s">
        <v>399</v>
      </c>
    </row>
    <row r="21" spans="1:5" x14ac:dyDescent="0.2">
      <c r="A21" t="s">
        <v>706</v>
      </c>
      <c r="B21" t="s">
        <v>154</v>
      </c>
      <c r="C21" t="s">
        <v>388</v>
      </c>
      <c r="D21" t="s">
        <v>138</v>
      </c>
    </row>
    <row r="22" spans="1:5" x14ac:dyDescent="0.2">
      <c r="A22" t="s">
        <v>706</v>
      </c>
      <c r="B22" t="s">
        <v>138</v>
      </c>
      <c r="C22" t="s">
        <v>388</v>
      </c>
      <c r="D22" t="s">
        <v>22</v>
      </c>
    </row>
    <row r="23" spans="1:5" x14ac:dyDescent="0.2">
      <c r="A23" t="s">
        <v>706</v>
      </c>
      <c r="B23" t="s">
        <v>161</v>
      </c>
      <c r="C23" t="s">
        <v>386</v>
      </c>
      <c r="D23" t="s">
        <v>226</v>
      </c>
      <c r="E23" t="s">
        <v>396</v>
      </c>
    </row>
    <row r="24" spans="1:5" x14ac:dyDescent="0.2">
      <c r="A24" t="s">
        <v>706</v>
      </c>
      <c r="B24" t="s">
        <v>161</v>
      </c>
      <c r="C24" t="s">
        <v>386</v>
      </c>
      <c r="D24" t="s">
        <v>226</v>
      </c>
      <c r="E24" t="s">
        <v>395</v>
      </c>
    </row>
    <row r="25" spans="1:5" x14ac:dyDescent="0.2">
      <c r="A25" t="s">
        <v>706</v>
      </c>
      <c r="B25" t="s">
        <v>161</v>
      </c>
      <c r="C25" t="s">
        <v>386</v>
      </c>
      <c r="D25" t="s">
        <v>355</v>
      </c>
      <c r="E25" t="s">
        <v>400</v>
      </c>
    </row>
    <row r="26" spans="1:5" x14ac:dyDescent="0.2">
      <c r="A26" t="s">
        <v>706</v>
      </c>
      <c r="B26" t="s">
        <v>161</v>
      </c>
      <c r="C26" t="s">
        <v>386</v>
      </c>
      <c r="D26" t="s">
        <v>355</v>
      </c>
      <c r="E26" t="s">
        <v>401</v>
      </c>
    </row>
    <row r="27" spans="1:5" x14ac:dyDescent="0.2">
      <c r="A27" t="s">
        <v>706</v>
      </c>
      <c r="B27" t="s">
        <v>19</v>
      </c>
      <c r="C27" t="s">
        <v>386</v>
      </c>
      <c r="D27" t="s">
        <v>389</v>
      </c>
      <c r="E27" t="s">
        <v>390</v>
      </c>
    </row>
    <row r="28" spans="1:5" x14ac:dyDescent="0.2">
      <c r="A28" t="s">
        <v>706</v>
      </c>
      <c r="B28" t="s">
        <v>19</v>
      </c>
      <c r="C28" t="s">
        <v>386</v>
      </c>
      <c r="D28" t="s">
        <v>389</v>
      </c>
      <c r="E28" t="s">
        <v>392</v>
      </c>
    </row>
    <row r="29" spans="1:5" x14ac:dyDescent="0.2">
      <c r="A29" t="s">
        <v>706</v>
      </c>
      <c r="B29" t="s">
        <v>19</v>
      </c>
      <c r="C29" t="s">
        <v>386</v>
      </c>
      <c r="D29" t="s">
        <v>389</v>
      </c>
      <c r="E29" t="s">
        <v>402</v>
      </c>
    </row>
    <row r="30" spans="1:5" x14ac:dyDescent="0.2">
      <c r="A30" t="s">
        <v>706</v>
      </c>
      <c r="B30" t="s">
        <v>19</v>
      </c>
      <c r="C30" t="s">
        <v>386</v>
      </c>
      <c r="D30" t="s">
        <v>389</v>
      </c>
      <c r="E30" t="s">
        <v>403</v>
      </c>
    </row>
    <row r="31" spans="1:5" x14ac:dyDescent="0.2">
      <c r="A31" t="s">
        <v>706</v>
      </c>
      <c r="B31" t="s">
        <v>19</v>
      </c>
      <c r="C31" t="s">
        <v>386</v>
      </c>
      <c r="D31" t="s">
        <v>389</v>
      </c>
      <c r="E31" t="s">
        <v>404</v>
      </c>
    </row>
    <row r="32" spans="1:5" x14ac:dyDescent="0.2">
      <c r="A32" t="s">
        <v>706</v>
      </c>
      <c r="B32" t="s">
        <v>19</v>
      </c>
      <c r="C32" t="s">
        <v>386</v>
      </c>
      <c r="D32" t="s">
        <v>153</v>
      </c>
      <c r="E32" t="s">
        <v>405</v>
      </c>
    </row>
    <row r="33" spans="1:5" x14ac:dyDescent="0.2">
      <c r="A33" t="s">
        <v>706</v>
      </c>
      <c r="B33" t="s">
        <v>19</v>
      </c>
      <c r="C33" t="s">
        <v>386</v>
      </c>
      <c r="D33" t="s">
        <v>209</v>
      </c>
      <c r="E33" t="s">
        <v>406</v>
      </c>
    </row>
    <row r="34" spans="1:5" x14ac:dyDescent="0.2">
      <c r="A34" t="s">
        <v>706</v>
      </c>
      <c r="B34" t="s">
        <v>19</v>
      </c>
      <c r="C34" t="s">
        <v>386</v>
      </c>
      <c r="D34" t="s">
        <v>13</v>
      </c>
      <c r="E34" t="s">
        <v>407</v>
      </c>
    </row>
    <row r="35" spans="1:5" x14ac:dyDescent="0.2">
      <c r="A35" t="s">
        <v>706</v>
      </c>
      <c r="B35" t="s">
        <v>19</v>
      </c>
      <c r="C35" t="s">
        <v>386</v>
      </c>
      <c r="D35" t="s">
        <v>13</v>
      </c>
      <c r="E35" t="s">
        <v>408</v>
      </c>
    </row>
    <row r="36" spans="1:5" x14ac:dyDescent="0.2">
      <c r="A36" t="s">
        <v>706</v>
      </c>
      <c r="B36" t="s">
        <v>19</v>
      </c>
      <c r="C36" t="s">
        <v>386</v>
      </c>
      <c r="D36" t="s">
        <v>13</v>
      </c>
      <c r="E36" t="s">
        <v>409</v>
      </c>
    </row>
    <row r="37" spans="1:5" x14ac:dyDescent="0.2">
      <c r="A37" t="s">
        <v>706</v>
      </c>
      <c r="B37" t="s">
        <v>19</v>
      </c>
      <c r="C37" t="s">
        <v>386</v>
      </c>
      <c r="D37" t="s">
        <v>13</v>
      </c>
      <c r="E37" t="s">
        <v>410</v>
      </c>
    </row>
    <row r="38" spans="1:5" x14ac:dyDescent="0.2">
      <c r="A38" t="s">
        <v>706</v>
      </c>
      <c r="B38" t="s">
        <v>19</v>
      </c>
      <c r="C38" t="s">
        <v>386</v>
      </c>
      <c r="D38" t="s">
        <v>13</v>
      </c>
      <c r="E38" t="s">
        <v>411</v>
      </c>
    </row>
    <row r="39" spans="1:5" x14ac:dyDescent="0.2">
      <c r="A39" t="s">
        <v>706</v>
      </c>
      <c r="B39" t="s">
        <v>19</v>
      </c>
      <c r="C39" t="s">
        <v>386</v>
      </c>
      <c r="D39" t="s">
        <v>13</v>
      </c>
      <c r="E39" t="s">
        <v>412</v>
      </c>
    </row>
    <row r="40" spans="1:5" x14ac:dyDescent="0.2">
      <c r="A40" t="s">
        <v>706</v>
      </c>
      <c r="B40" t="s">
        <v>19</v>
      </c>
      <c r="C40" t="s">
        <v>386</v>
      </c>
      <c r="D40" t="s">
        <v>13</v>
      </c>
      <c r="E40" t="s">
        <v>413</v>
      </c>
    </row>
    <row r="41" spans="1:5" x14ac:dyDescent="0.2">
      <c r="A41" t="s">
        <v>706</v>
      </c>
      <c r="B41" t="s">
        <v>19</v>
      </c>
      <c r="C41" t="s">
        <v>386</v>
      </c>
      <c r="D41" t="s">
        <v>13</v>
      </c>
      <c r="E41" t="s">
        <v>414</v>
      </c>
    </row>
    <row r="42" spans="1:5" x14ac:dyDescent="0.2">
      <c r="A42" t="s">
        <v>706</v>
      </c>
      <c r="B42" t="s">
        <v>19</v>
      </c>
      <c r="C42" t="s">
        <v>386</v>
      </c>
      <c r="D42" t="s">
        <v>13</v>
      </c>
      <c r="E42" t="s">
        <v>415</v>
      </c>
    </row>
    <row r="43" spans="1:5" x14ac:dyDescent="0.2">
      <c r="A43" t="s">
        <v>706</v>
      </c>
      <c r="B43" t="s">
        <v>19</v>
      </c>
      <c r="C43" t="s">
        <v>386</v>
      </c>
      <c r="D43" t="s">
        <v>13</v>
      </c>
      <c r="E43" t="s">
        <v>416</v>
      </c>
    </row>
    <row r="44" spans="1:5" x14ac:dyDescent="0.2">
      <c r="A44" t="s">
        <v>706</v>
      </c>
      <c r="B44" t="s">
        <v>19</v>
      </c>
      <c r="C44" t="s">
        <v>386</v>
      </c>
      <c r="D44" t="s">
        <v>13</v>
      </c>
      <c r="E44" t="s">
        <v>417</v>
      </c>
    </row>
    <row r="45" spans="1:5" x14ac:dyDescent="0.2">
      <c r="A45" t="s">
        <v>706</v>
      </c>
      <c r="B45" t="s">
        <v>19</v>
      </c>
      <c r="C45" t="s">
        <v>386</v>
      </c>
      <c r="D45" t="s">
        <v>13</v>
      </c>
      <c r="E45" t="s">
        <v>418</v>
      </c>
    </row>
    <row r="46" spans="1:5" x14ac:dyDescent="0.2">
      <c r="A46" t="s">
        <v>706</v>
      </c>
      <c r="B46" t="s">
        <v>19</v>
      </c>
      <c r="C46" t="s">
        <v>386</v>
      </c>
      <c r="D46" t="s">
        <v>389</v>
      </c>
      <c r="E46" t="s">
        <v>393</v>
      </c>
    </row>
    <row r="47" spans="1:5" x14ac:dyDescent="0.2">
      <c r="A47" t="s">
        <v>706</v>
      </c>
      <c r="B47" t="s">
        <v>13</v>
      </c>
      <c r="C47" t="s">
        <v>386</v>
      </c>
      <c r="D47" t="s">
        <v>389</v>
      </c>
      <c r="E47" t="s">
        <v>402</v>
      </c>
    </row>
    <row r="48" spans="1:5" x14ac:dyDescent="0.2">
      <c r="A48" t="s">
        <v>706</v>
      </c>
      <c r="B48" t="s">
        <v>13</v>
      </c>
      <c r="C48" t="s">
        <v>386</v>
      </c>
      <c r="D48" t="s">
        <v>389</v>
      </c>
      <c r="E48" t="s">
        <v>403</v>
      </c>
    </row>
    <row r="49" spans="1:5" x14ac:dyDescent="0.2">
      <c r="A49" t="s">
        <v>706</v>
      </c>
      <c r="B49" t="s">
        <v>280</v>
      </c>
      <c r="C49" t="s">
        <v>386</v>
      </c>
      <c r="D49" t="s">
        <v>351</v>
      </c>
      <c r="E49" t="s">
        <v>394</v>
      </c>
    </row>
    <row r="50" spans="1:5" x14ac:dyDescent="0.2">
      <c r="A50" t="s">
        <v>706</v>
      </c>
      <c r="B50" t="s">
        <v>280</v>
      </c>
      <c r="C50" t="s">
        <v>386</v>
      </c>
      <c r="D50" t="s">
        <v>226</v>
      </c>
      <c r="E50" t="s">
        <v>396</v>
      </c>
    </row>
    <row r="51" spans="1:5" x14ac:dyDescent="0.2">
      <c r="A51" t="s">
        <v>706</v>
      </c>
      <c r="B51" t="s">
        <v>280</v>
      </c>
      <c r="C51" t="s">
        <v>386</v>
      </c>
      <c r="D51" t="s">
        <v>226</v>
      </c>
      <c r="E51" t="s">
        <v>419</v>
      </c>
    </row>
    <row r="52" spans="1:5" x14ac:dyDescent="0.2">
      <c r="A52" t="s">
        <v>706</v>
      </c>
      <c r="B52" t="s">
        <v>280</v>
      </c>
      <c r="C52" t="s">
        <v>386</v>
      </c>
      <c r="D52" t="s">
        <v>226</v>
      </c>
      <c r="E52" t="s">
        <v>395</v>
      </c>
    </row>
    <row r="53" spans="1:5" x14ac:dyDescent="0.2">
      <c r="A53" t="s">
        <v>706</v>
      </c>
      <c r="B53" t="s">
        <v>280</v>
      </c>
      <c r="C53" t="s">
        <v>386</v>
      </c>
      <c r="D53" t="s">
        <v>182</v>
      </c>
      <c r="E53" t="s">
        <v>420</v>
      </c>
    </row>
    <row r="54" spans="1:5" x14ac:dyDescent="0.2">
      <c r="A54" t="s">
        <v>706</v>
      </c>
      <c r="B54" t="s">
        <v>280</v>
      </c>
      <c r="C54" t="s">
        <v>386</v>
      </c>
      <c r="D54" t="s">
        <v>182</v>
      </c>
      <c r="E54" t="s">
        <v>421</v>
      </c>
    </row>
    <row r="55" spans="1:5" x14ac:dyDescent="0.2">
      <c r="A55" t="s">
        <v>706</v>
      </c>
      <c r="B55" t="s">
        <v>280</v>
      </c>
      <c r="C55" t="s">
        <v>386</v>
      </c>
      <c r="D55" t="s">
        <v>182</v>
      </c>
      <c r="E55" t="s">
        <v>422</v>
      </c>
    </row>
    <row r="56" spans="1:5" x14ac:dyDescent="0.2">
      <c r="A56" t="s">
        <v>706</v>
      </c>
      <c r="B56" t="s">
        <v>280</v>
      </c>
      <c r="C56" t="s">
        <v>386</v>
      </c>
      <c r="D56" t="s">
        <v>389</v>
      </c>
      <c r="E56" t="s">
        <v>423</v>
      </c>
    </row>
    <row r="57" spans="1:5" x14ac:dyDescent="0.2">
      <c r="A57" t="s">
        <v>706</v>
      </c>
      <c r="B57" t="s">
        <v>280</v>
      </c>
      <c r="C57" t="s">
        <v>386</v>
      </c>
      <c r="D57" t="s">
        <v>224</v>
      </c>
      <c r="E57" t="s">
        <v>424</v>
      </c>
    </row>
    <row r="58" spans="1:5" x14ac:dyDescent="0.2">
      <c r="A58" t="s">
        <v>706</v>
      </c>
      <c r="B58" t="s">
        <v>280</v>
      </c>
      <c r="C58" t="s">
        <v>386</v>
      </c>
      <c r="D58" t="s">
        <v>224</v>
      </c>
      <c r="E58" t="s">
        <v>425</v>
      </c>
    </row>
    <row r="59" spans="1:5" x14ac:dyDescent="0.2">
      <c r="A59" t="s">
        <v>706</v>
      </c>
      <c r="B59" t="s">
        <v>280</v>
      </c>
      <c r="C59" t="s">
        <v>386</v>
      </c>
      <c r="D59" t="s">
        <v>224</v>
      </c>
      <c r="E59" t="s">
        <v>426</v>
      </c>
    </row>
    <row r="60" spans="1:5" x14ac:dyDescent="0.2">
      <c r="A60" t="s">
        <v>706</v>
      </c>
      <c r="B60" t="s">
        <v>280</v>
      </c>
      <c r="C60" t="s">
        <v>386</v>
      </c>
      <c r="D60" t="s">
        <v>224</v>
      </c>
      <c r="E60" t="s">
        <v>427</v>
      </c>
    </row>
    <row r="61" spans="1:5" x14ac:dyDescent="0.2">
      <c r="A61" t="s">
        <v>706</v>
      </c>
      <c r="B61" t="s">
        <v>280</v>
      </c>
      <c r="C61" t="s">
        <v>386</v>
      </c>
      <c r="D61" t="s">
        <v>224</v>
      </c>
      <c r="E61" t="s">
        <v>428</v>
      </c>
    </row>
    <row r="62" spans="1:5" x14ac:dyDescent="0.2">
      <c r="A62" t="s">
        <v>706</v>
      </c>
      <c r="B62" t="s">
        <v>280</v>
      </c>
      <c r="C62" t="s">
        <v>386</v>
      </c>
      <c r="D62" t="s">
        <v>224</v>
      </c>
      <c r="E62" t="s">
        <v>429</v>
      </c>
    </row>
    <row r="63" spans="1:5" x14ac:dyDescent="0.2">
      <c r="A63" t="s">
        <v>706</v>
      </c>
      <c r="B63" t="s">
        <v>17</v>
      </c>
      <c r="C63" t="s">
        <v>386</v>
      </c>
      <c r="D63" t="s">
        <v>389</v>
      </c>
      <c r="E63" t="s">
        <v>430</v>
      </c>
    </row>
    <row r="64" spans="1:5" x14ac:dyDescent="0.2">
      <c r="A64" t="s">
        <v>706</v>
      </c>
      <c r="B64" t="s">
        <v>17</v>
      </c>
      <c r="C64" t="s">
        <v>388</v>
      </c>
      <c r="D64" t="s">
        <v>108</v>
      </c>
    </row>
    <row r="65" spans="1:5" x14ac:dyDescent="0.2">
      <c r="A65" t="s">
        <v>706</v>
      </c>
      <c r="B65" t="s">
        <v>54</v>
      </c>
      <c r="C65" t="s">
        <v>386</v>
      </c>
      <c r="D65" t="s">
        <v>389</v>
      </c>
      <c r="E65" t="s">
        <v>390</v>
      </c>
    </row>
    <row r="66" spans="1:5" x14ac:dyDescent="0.2">
      <c r="A66" t="s">
        <v>706</v>
      </c>
      <c r="B66" t="s">
        <v>54</v>
      </c>
      <c r="C66" t="s">
        <v>386</v>
      </c>
      <c r="D66" t="s">
        <v>389</v>
      </c>
      <c r="E66" t="s">
        <v>392</v>
      </c>
    </row>
    <row r="67" spans="1:5" x14ac:dyDescent="0.2">
      <c r="A67" t="s">
        <v>706</v>
      </c>
      <c r="B67" t="s">
        <v>54</v>
      </c>
      <c r="C67" t="s">
        <v>386</v>
      </c>
      <c r="D67" t="s">
        <v>389</v>
      </c>
      <c r="E67" t="s">
        <v>403</v>
      </c>
    </row>
    <row r="68" spans="1:5" x14ac:dyDescent="0.2">
      <c r="A68" t="s">
        <v>706</v>
      </c>
      <c r="B68" t="s">
        <v>54</v>
      </c>
      <c r="C68" t="s">
        <v>386</v>
      </c>
      <c r="D68" t="s">
        <v>389</v>
      </c>
      <c r="E68" t="s">
        <v>431</v>
      </c>
    </row>
    <row r="69" spans="1:5" x14ac:dyDescent="0.2">
      <c r="A69" t="s">
        <v>706</v>
      </c>
      <c r="B69" t="s">
        <v>54</v>
      </c>
      <c r="C69" t="s">
        <v>386</v>
      </c>
      <c r="D69" t="s">
        <v>389</v>
      </c>
      <c r="E69" t="s">
        <v>393</v>
      </c>
    </row>
    <row r="70" spans="1:5" x14ac:dyDescent="0.2">
      <c r="A70" t="s">
        <v>706</v>
      </c>
      <c r="B70" t="s">
        <v>54</v>
      </c>
      <c r="C70" t="s">
        <v>386</v>
      </c>
      <c r="D70" t="s">
        <v>52</v>
      </c>
      <c r="E70" t="s">
        <v>432</v>
      </c>
    </row>
    <row r="71" spans="1:5" x14ac:dyDescent="0.2">
      <c r="A71" t="s">
        <v>706</v>
      </c>
      <c r="B71" t="s">
        <v>266</v>
      </c>
      <c r="C71" t="s">
        <v>386</v>
      </c>
      <c r="D71" t="s">
        <v>389</v>
      </c>
      <c r="E71" t="s">
        <v>390</v>
      </c>
    </row>
    <row r="72" spans="1:5" x14ac:dyDescent="0.2">
      <c r="A72" t="s">
        <v>706</v>
      </c>
      <c r="B72" t="s">
        <v>266</v>
      </c>
      <c r="C72" t="s">
        <v>386</v>
      </c>
      <c r="D72" t="s">
        <v>389</v>
      </c>
      <c r="E72" t="s">
        <v>391</v>
      </c>
    </row>
    <row r="73" spans="1:5" x14ac:dyDescent="0.2">
      <c r="A73" t="s">
        <v>706</v>
      </c>
      <c r="B73" t="s">
        <v>266</v>
      </c>
      <c r="C73" t="s">
        <v>386</v>
      </c>
      <c r="D73" t="s">
        <v>389</v>
      </c>
      <c r="E73" t="s">
        <v>392</v>
      </c>
    </row>
    <row r="74" spans="1:5" x14ac:dyDescent="0.2">
      <c r="A74" t="s">
        <v>706</v>
      </c>
      <c r="B74" t="s">
        <v>266</v>
      </c>
      <c r="C74" t="s">
        <v>386</v>
      </c>
      <c r="D74" t="s">
        <v>389</v>
      </c>
      <c r="E74" t="s">
        <v>433</v>
      </c>
    </row>
    <row r="75" spans="1:5" x14ac:dyDescent="0.2">
      <c r="A75" t="s">
        <v>706</v>
      </c>
      <c r="B75" t="s">
        <v>266</v>
      </c>
      <c r="C75" t="s">
        <v>386</v>
      </c>
      <c r="D75" t="s">
        <v>389</v>
      </c>
      <c r="E75" t="s">
        <v>434</v>
      </c>
    </row>
    <row r="76" spans="1:5" x14ac:dyDescent="0.2">
      <c r="A76" t="s">
        <v>706</v>
      </c>
      <c r="B76" t="s">
        <v>266</v>
      </c>
      <c r="C76" t="s">
        <v>386</v>
      </c>
      <c r="D76" t="s">
        <v>389</v>
      </c>
      <c r="E76" t="s">
        <v>435</v>
      </c>
    </row>
    <row r="77" spans="1:5" x14ac:dyDescent="0.2">
      <c r="A77" t="s">
        <v>706</v>
      </c>
      <c r="B77" t="s">
        <v>266</v>
      </c>
      <c r="C77" t="s">
        <v>386</v>
      </c>
      <c r="D77" t="s">
        <v>54</v>
      </c>
      <c r="E77" t="s">
        <v>436</v>
      </c>
    </row>
    <row r="78" spans="1:5" x14ac:dyDescent="0.2">
      <c r="A78" t="s">
        <v>706</v>
      </c>
      <c r="B78" t="s">
        <v>266</v>
      </c>
      <c r="C78" t="s">
        <v>386</v>
      </c>
      <c r="D78" t="s">
        <v>54</v>
      </c>
      <c r="E78" t="s">
        <v>437</v>
      </c>
    </row>
    <row r="79" spans="1:5" x14ac:dyDescent="0.2">
      <c r="A79" t="s">
        <v>706</v>
      </c>
      <c r="B79" t="s">
        <v>266</v>
      </c>
      <c r="C79" t="s">
        <v>386</v>
      </c>
      <c r="D79" t="s">
        <v>54</v>
      </c>
      <c r="E79" t="s">
        <v>438</v>
      </c>
    </row>
    <row r="80" spans="1:5" x14ac:dyDescent="0.2">
      <c r="A80" t="s">
        <v>706</v>
      </c>
      <c r="B80" t="s">
        <v>266</v>
      </c>
      <c r="C80" t="s">
        <v>386</v>
      </c>
      <c r="D80" t="s">
        <v>54</v>
      </c>
      <c r="E80" t="s">
        <v>439</v>
      </c>
    </row>
    <row r="81" spans="1:5" x14ac:dyDescent="0.2">
      <c r="A81" t="s">
        <v>706</v>
      </c>
      <c r="B81" t="s">
        <v>266</v>
      </c>
      <c r="C81" t="s">
        <v>386</v>
      </c>
      <c r="D81" t="s">
        <v>54</v>
      </c>
      <c r="E81" t="s">
        <v>440</v>
      </c>
    </row>
    <row r="82" spans="1:5" x14ac:dyDescent="0.2">
      <c r="A82" t="s">
        <v>706</v>
      </c>
      <c r="B82" t="s">
        <v>266</v>
      </c>
      <c r="C82" t="s">
        <v>386</v>
      </c>
      <c r="D82" t="s">
        <v>54</v>
      </c>
      <c r="E82" t="s">
        <v>441</v>
      </c>
    </row>
    <row r="83" spans="1:5" x14ac:dyDescent="0.2">
      <c r="A83" t="s">
        <v>706</v>
      </c>
      <c r="B83" t="s">
        <v>266</v>
      </c>
      <c r="C83" t="s">
        <v>386</v>
      </c>
      <c r="D83" t="s">
        <v>54</v>
      </c>
      <c r="E83" t="s">
        <v>442</v>
      </c>
    </row>
    <row r="84" spans="1:5" x14ac:dyDescent="0.2">
      <c r="A84" t="s">
        <v>706</v>
      </c>
      <c r="B84" t="s">
        <v>266</v>
      </c>
      <c r="C84" t="s">
        <v>386</v>
      </c>
      <c r="D84" t="s">
        <v>54</v>
      </c>
      <c r="E84" t="s">
        <v>443</v>
      </c>
    </row>
    <row r="85" spans="1:5" x14ac:dyDescent="0.2">
      <c r="A85" t="s">
        <v>706</v>
      </c>
      <c r="B85" t="s">
        <v>266</v>
      </c>
      <c r="C85" t="s">
        <v>386</v>
      </c>
      <c r="D85" t="s">
        <v>54</v>
      </c>
      <c r="E85" t="s">
        <v>444</v>
      </c>
    </row>
    <row r="86" spans="1:5" x14ac:dyDescent="0.2">
      <c r="A86" t="s">
        <v>706</v>
      </c>
      <c r="B86" t="s">
        <v>266</v>
      </c>
      <c r="C86" t="s">
        <v>386</v>
      </c>
      <c r="D86" t="s">
        <v>389</v>
      </c>
      <c r="E86" t="s">
        <v>393</v>
      </c>
    </row>
    <row r="87" spans="1:5" x14ac:dyDescent="0.2">
      <c r="A87" t="s">
        <v>706</v>
      </c>
      <c r="B87" t="s">
        <v>266</v>
      </c>
      <c r="C87" t="s">
        <v>386</v>
      </c>
      <c r="D87" t="s">
        <v>52</v>
      </c>
      <c r="E87" t="s">
        <v>432</v>
      </c>
    </row>
    <row r="88" spans="1:5" x14ac:dyDescent="0.2">
      <c r="A88" t="s">
        <v>706</v>
      </c>
      <c r="B88" t="s">
        <v>76</v>
      </c>
      <c r="C88" t="s">
        <v>388</v>
      </c>
      <c r="D88" t="s">
        <v>243</v>
      </c>
    </row>
    <row r="89" spans="1:5" x14ac:dyDescent="0.2">
      <c r="A89" t="s">
        <v>706</v>
      </c>
      <c r="B89" t="s">
        <v>76</v>
      </c>
      <c r="C89" t="s">
        <v>388</v>
      </c>
      <c r="D89" t="s">
        <v>307</v>
      </c>
    </row>
    <row r="90" spans="1:5" x14ac:dyDescent="0.2">
      <c r="A90" t="s">
        <v>706</v>
      </c>
      <c r="B90" t="s">
        <v>228</v>
      </c>
      <c r="C90" t="s">
        <v>386</v>
      </c>
      <c r="D90" t="s">
        <v>202</v>
      </c>
      <c r="E90" t="s">
        <v>445</v>
      </c>
    </row>
    <row r="91" spans="1:5" x14ac:dyDescent="0.2">
      <c r="A91" t="s">
        <v>706</v>
      </c>
      <c r="B91" t="s">
        <v>228</v>
      </c>
      <c r="C91" t="s">
        <v>388</v>
      </c>
      <c r="D91" t="s">
        <v>307</v>
      </c>
    </row>
    <row r="92" spans="1:5" x14ac:dyDescent="0.2">
      <c r="A92" t="s">
        <v>706</v>
      </c>
      <c r="B92" t="s">
        <v>228</v>
      </c>
      <c r="C92" t="s">
        <v>388</v>
      </c>
      <c r="D92" t="s">
        <v>305</v>
      </c>
    </row>
    <row r="93" spans="1:5" x14ac:dyDescent="0.2">
      <c r="A93" t="s">
        <v>706</v>
      </c>
      <c r="B93" t="s">
        <v>228</v>
      </c>
      <c r="C93" t="s">
        <v>388</v>
      </c>
      <c r="D93" t="s">
        <v>295</v>
      </c>
    </row>
    <row r="94" spans="1:5" x14ac:dyDescent="0.2">
      <c r="A94" t="s">
        <v>706</v>
      </c>
      <c r="B94" t="s">
        <v>228</v>
      </c>
      <c r="C94" t="s">
        <v>388</v>
      </c>
      <c r="D94" t="s">
        <v>243</v>
      </c>
    </row>
    <row r="95" spans="1:5" x14ac:dyDescent="0.2">
      <c r="A95" t="s">
        <v>706</v>
      </c>
      <c r="B95" t="s">
        <v>228</v>
      </c>
      <c r="C95" t="s">
        <v>388</v>
      </c>
      <c r="D95" t="s">
        <v>76</v>
      </c>
    </row>
    <row r="96" spans="1:5" x14ac:dyDescent="0.2">
      <c r="A96" t="s">
        <v>706</v>
      </c>
      <c r="B96" t="s">
        <v>228</v>
      </c>
      <c r="C96" t="s">
        <v>388</v>
      </c>
      <c r="D96" t="s">
        <v>94</v>
      </c>
    </row>
    <row r="97" spans="1:5" x14ac:dyDescent="0.2">
      <c r="A97" t="s">
        <v>706</v>
      </c>
      <c r="B97" t="s">
        <v>228</v>
      </c>
      <c r="C97" t="s">
        <v>388</v>
      </c>
      <c r="D97" t="s">
        <v>337</v>
      </c>
    </row>
    <row r="98" spans="1:5" x14ac:dyDescent="0.2">
      <c r="A98" t="s">
        <v>706</v>
      </c>
      <c r="B98" t="s">
        <v>228</v>
      </c>
      <c r="C98" t="s">
        <v>388</v>
      </c>
      <c r="D98" t="s">
        <v>210</v>
      </c>
    </row>
    <row r="99" spans="1:5" x14ac:dyDescent="0.2">
      <c r="A99" t="s">
        <v>706</v>
      </c>
      <c r="B99" t="s">
        <v>228</v>
      </c>
      <c r="C99" t="s">
        <v>388</v>
      </c>
      <c r="D99" t="s">
        <v>72</v>
      </c>
    </row>
    <row r="100" spans="1:5" x14ac:dyDescent="0.2">
      <c r="A100" t="s">
        <v>706</v>
      </c>
      <c r="B100" t="s">
        <v>228</v>
      </c>
      <c r="C100" t="s">
        <v>388</v>
      </c>
      <c r="D100" t="s">
        <v>172</v>
      </c>
    </row>
    <row r="101" spans="1:5" x14ac:dyDescent="0.2">
      <c r="A101" t="s">
        <v>706</v>
      </c>
      <c r="B101" t="s">
        <v>309</v>
      </c>
      <c r="C101" t="s">
        <v>386</v>
      </c>
      <c r="D101" t="s">
        <v>202</v>
      </c>
      <c r="E101" t="s">
        <v>445</v>
      </c>
    </row>
    <row r="102" spans="1:5" x14ac:dyDescent="0.2">
      <c r="A102" t="s">
        <v>706</v>
      </c>
      <c r="B102" t="s">
        <v>309</v>
      </c>
      <c r="C102" t="s">
        <v>388</v>
      </c>
      <c r="D102" t="s">
        <v>135</v>
      </c>
    </row>
    <row r="103" spans="1:5" x14ac:dyDescent="0.2">
      <c r="A103" t="s">
        <v>706</v>
      </c>
      <c r="B103" t="s">
        <v>309</v>
      </c>
      <c r="C103" t="s">
        <v>388</v>
      </c>
      <c r="D103" t="s">
        <v>127</v>
      </c>
    </row>
    <row r="104" spans="1:5" x14ac:dyDescent="0.2">
      <c r="A104" t="s">
        <v>706</v>
      </c>
      <c r="B104" t="s">
        <v>309</v>
      </c>
      <c r="C104" t="s">
        <v>388</v>
      </c>
      <c r="D104" t="s">
        <v>213</v>
      </c>
    </row>
    <row r="105" spans="1:5" x14ac:dyDescent="0.2">
      <c r="A105" t="s">
        <v>706</v>
      </c>
      <c r="B105" t="s">
        <v>309</v>
      </c>
      <c r="C105" t="s">
        <v>388</v>
      </c>
      <c r="D105" t="s">
        <v>177</v>
      </c>
    </row>
    <row r="106" spans="1:5" x14ac:dyDescent="0.2">
      <c r="A106" t="s">
        <v>706</v>
      </c>
      <c r="B106" t="s">
        <v>309</v>
      </c>
      <c r="C106" t="s">
        <v>388</v>
      </c>
      <c r="D106" t="s">
        <v>136</v>
      </c>
    </row>
    <row r="107" spans="1:5" x14ac:dyDescent="0.2">
      <c r="A107" t="s">
        <v>706</v>
      </c>
      <c r="B107" t="s">
        <v>309</v>
      </c>
      <c r="C107" t="s">
        <v>388</v>
      </c>
      <c r="D107" t="s">
        <v>94</v>
      </c>
    </row>
    <row r="108" spans="1:5" x14ac:dyDescent="0.2">
      <c r="A108" t="s">
        <v>706</v>
      </c>
      <c r="B108" t="s">
        <v>309</v>
      </c>
      <c r="C108" t="s">
        <v>388</v>
      </c>
      <c r="D108" t="s">
        <v>76</v>
      </c>
    </row>
    <row r="109" spans="1:5" x14ac:dyDescent="0.2">
      <c r="A109" t="s">
        <v>706</v>
      </c>
      <c r="B109" t="s">
        <v>309</v>
      </c>
      <c r="C109" t="s">
        <v>388</v>
      </c>
      <c r="D109" t="s">
        <v>33</v>
      </c>
    </row>
    <row r="110" spans="1:5" x14ac:dyDescent="0.2">
      <c r="A110" t="s">
        <v>706</v>
      </c>
      <c r="B110" t="s">
        <v>309</v>
      </c>
      <c r="C110" t="s">
        <v>388</v>
      </c>
      <c r="D110" t="s">
        <v>172</v>
      </c>
    </row>
    <row r="111" spans="1:5" x14ac:dyDescent="0.2">
      <c r="A111" t="s">
        <v>706</v>
      </c>
      <c r="B111" t="s">
        <v>309</v>
      </c>
      <c r="C111" t="s">
        <v>388</v>
      </c>
      <c r="D111" t="s">
        <v>243</v>
      </c>
    </row>
    <row r="112" spans="1:5" x14ac:dyDescent="0.2">
      <c r="A112" t="s">
        <v>706</v>
      </c>
      <c r="B112" t="s">
        <v>309</v>
      </c>
      <c r="C112" t="s">
        <v>388</v>
      </c>
      <c r="D112" t="s">
        <v>192</v>
      </c>
    </row>
    <row r="113" spans="1:5" x14ac:dyDescent="0.2">
      <c r="A113" t="s">
        <v>706</v>
      </c>
      <c r="B113" t="s">
        <v>309</v>
      </c>
      <c r="C113" t="s">
        <v>388</v>
      </c>
      <c r="D113" t="s">
        <v>179</v>
      </c>
    </row>
    <row r="114" spans="1:5" x14ac:dyDescent="0.2">
      <c r="A114" t="s">
        <v>706</v>
      </c>
      <c r="B114" t="s">
        <v>309</v>
      </c>
      <c r="C114" t="s">
        <v>388</v>
      </c>
      <c r="D114" t="s">
        <v>30</v>
      </c>
    </row>
    <row r="115" spans="1:5" x14ac:dyDescent="0.2">
      <c r="A115" t="s">
        <v>706</v>
      </c>
      <c r="B115" t="s">
        <v>309</v>
      </c>
      <c r="C115" t="s">
        <v>388</v>
      </c>
      <c r="D115" t="s">
        <v>305</v>
      </c>
    </row>
    <row r="116" spans="1:5" x14ac:dyDescent="0.2">
      <c r="A116" t="s">
        <v>706</v>
      </c>
      <c r="B116" t="s">
        <v>309</v>
      </c>
      <c r="C116" t="s">
        <v>388</v>
      </c>
      <c r="D116" t="s">
        <v>258</v>
      </c>
    </row>
    <row r="117" spans="1:5" x14ac:dyDescent="0.2">
      <c r="A117" t="s">
        <v>706</v>
      </c>
      <c r="B117" t="s">
        <v>309</v>
      </c>
      <c r="C117" t="s">
        <v>388</v>
      </c>
      <c r="D117" t="s">
        <v>83</v>
      </c>
    </row>
    <row r="118" spans="1:5" x14ac:dyDescent="0.2">
      <c r="A118" t="s">
        <v>706</v>
      </c>
      <c r="B118" t="s">
        <v>309</v>
      </c>
      <c r="C118" t="s">
        <v>388</v>
      </c>
      <c r="D118" t="s">
        <v>44</v>
      </c>
    </row>
    <row r="119" spans="1:5" x14ac:dyDescent="0.2">
      <c r="A119" t="s">
        <v>706</v>
      </c>
      <c r="B119" t="s">
        <v>309</v>
      </c>
      <c r="C119" t="s">
        <v>388</v>
      </c>
      <c r="D119" t="s">
        <v>295</v>
      </c>
    </row>
    <row r="120" spans="1:5" x14ac:dyDescent="0.2">
      <c r="A120" t="s">
        <v>706</v>
      </c>
      <c r="B120" t="s">
        <v>309</v>
      </c>
      <c r="C120" t="s">
        <v>388</v>
      </c>
      <c r="D120" t="s">
        <v>307</v>
      </c>
    </row>
    <row r="121" spans="1:5" x14ac:dyDescent="0.2">
      <c r="A121" t="s">
        <v>706</v>
      </c>
      <c r="B121" t="s">
        <v>309</v>
      </c>
      <c r="C121" t="s">
        <v>388</v>
      </c>
      <c r="D121" t="s">
        <v>72</v>
      </c>
    </row>
    <row r="122" spans="1:5" x14ac:dyDescent="0.2">
      <c r="A122" t="s">
        <v>706</v>
      </c>
      <c r="B122" t="s">
        <v>309</v>
      </c>
      <c r="C122" t="s">
        <v>388</v>
      </c>
      <c r="D122" t="s">
        <v>322</v>
      </c>
    </row>
    <row r="123" spans="1:5" x14ac:dyDescent="0.2">
      <c r="A123" t="s">
        <v>706</v>
      </c>
      <c r="B123" t="s">
        <v>309</v>
      </c>
      <c r="C123" t="s">
        <v>388</v>
      </c>
      <c r="D123" t="s">
        <v>151</v>
      </c>
    </row>
    <row r="124" spans="1:5" x14ac:dyDescent="0.2">
      <c r="A124" t="s">
        <v>706</v>
      </c>
      <c r="B124" t="s">
        <v>309</v>
      </c>
      <c r="C124" t="s">
        <v>388</v>
      </c>
      <c r="D124" t="s">
        <v>366</v>
      </c>
    </row>
    <row r="125" spans="1:5" x14ac:dyDescent="0.2">
      <c r="A125" t="s">
        <v>706</v>
      </c>
      <c r="B125" t="s">
        <v>309</v>
      </c>
      <c r="C125" t="s">
        <v>388</v>
      </c>
      <c r="D125" t="s">
        <v>144</v>
      </c>
    </row>
    <row r="126" spans="1:5" x14ac:dyDescent="0.2">
      <c r="A126" t="s">
        <v>706</v>
      </c>
      <c r="B126" t="s">
        <v>309</v>
      </c>
      <c r="C126" t="s">
        <v>388</v>
      </c>
      <c r="D126" t="s">
        <v>228</v>
      </c>
    </row>
    <row r="127" spans="1:5" x14ac:dyDescent="0.2">
      <c r="A127" t="s">
        <v>706</v>
      </c>
      <c r="B127" t="s">
        <v>309</v>
      </c>
      <c r="C127" t="s">
        <v>388</v>
      </c>
      <c r="D127" t="s">
        <v>337</v>
      </c>
    </row>
    <row r="128" spans="1:5" x14ac:dyDescent="0.2">
      <c r="A128" t="s">
        <v>706</v>
      </c>
      <c r="B128" t="s">
        <v>292</v>
      </c>
      <c r="C128" t="s">
        <v>386</v>
      </c>
      <c r="D128" t="s">
        <v>202</v>
      </c>
      <c r="E128" t="s">
        <v>445</v>
      </c>
    </row>
    <row r="129" spans="1:5" x14ac:dyDescent="0.2">
      <c r="A129" t="s">
        <v>706</v>
      </c>
      <c r="B129" t="s">
        <v>292</v>
      </c>
      <c r="C129" t="s">
        <v>386</v>
      </c>
      <c r="D129" t="s">
        <v>202</v>
      </c>
      <c r="E129" t="s">
        <v>446</v>
      </c>
    </row>
    <row r="130" spans="1:5" x14ac:dyDescent="0.2">
      <c r="A130" t="s">
        <v>706</v>
      </c>
      <c r="B130" t="s">
        <v>292</v>
      </c>
      <c r="C130" t="s">
        <v>388</v>
      </c>
      <c r="D130" t="s">
        <v>307</v>
      </c>
    </row>
    <row r="131" spans="1:5" x14ac:dyDescent="0.2">
      <c r="A131" t="s">
        <v>706</v>
      </c>
      <c r="B131" t="s">
        <v>147</v>
      </c>
      <c r="C131" t="s">
        <v>388</v>
      </c>
      <c r="D131" t="s">
        <v>307</v>
      </c>
    </row>
    <row r="132" spans="1:5" x14ac:dyDescent="0.2">
      <c r="A132" t="s">
        <v>706</v>
      </c>
      <c r="B132" t="s">
        <v>147</v>
      </c>
      <c r="C132" t="s">
        <v>388</v>
      </c>
      <c r="D132" t="s">
        <v>172</v>
      </c>
    </row>
    <row r="133" spans="1:5" x14ac:dyDescent="0.2">
      <c r="A133" t="s">
        <v>706</v>
      </c>
      <c r="B133" t="s">
        <v>147</v>
      </c>
      <c r="C133" t="s">
        <v>388</v>
      </c>
      <c r="D133" t="s">
        <v>267</v>
      </c>
    </row>
    <row r="134" spans="1:5" x14ac:dyDescent="0.2">
      <c r="A134" t="s">
        <v>706</v>
      </c>
      <c r="B134" t="s">
        <v>147</v>
      </c>
      <c r="C134" t="s">
        <v>388</v>
      </c>
      <c r="D134" t="s">
        <v>179</v>
      </c>
    </row>
    <row r="135" spans="1:5" x14ac:dyDescent="0.2">
      <c r="A135" t="s">
        <v>706</v>
      </c>
      <c r="B135" t="s">
        <v>147</v>
      </c>
      <c r="C135" t="s">
        <v>388</v>
      </c>
      <c r="D135" t="s">
        <v>213</v>
      </c>
    </row>
    <row r="136" spans="1:5" x14ac:dyDescent="0.2">
      <c r="A136" t="s">
        <v>706</v>
      </c>
      <c r="B136" t="s">
        <v>147</v>
      </c>
      <c r="C136" t="s">
        <v>388</v>
      </c>
      <c r="D136" t="s">
        <v>263</v>
      </c>
    </row>
    <row r="137" spans="1:5" x14ac:dyDescent="0.2">
      <c r="A137" t="s">
        <v>706</v>
      </c>
      <c r="B137" t="s">
        <v>114</v>
      </c>
      <c r="C137" t="s">
        <v>388</v>
      </c>
      <c r="D137" t="s">
        <v>179</v>
      </c>
    </row>
    <row r="138" spans="1:5" x14ac:dyDescent="0.2">
      <c r="A138" t="s">
        <v>706</v>
      </c>
      <c r="B138" t="s">
        <v>114</v>
      </c>
      <c r="C138" t="s">
        <v>388</v>
      </c>
      <c r="D138" t="s">
        <v>172</v>
      </c>
    </row>
    <row r="139" spans="1:5" x14ac:dyDescent="0.2">
      <c r="A139" t="s">
        <v>706</v>
      </c>
      <c r="B139" t="s">
        <v>114</v>
      </c>
      <c r="C139" t="s">
        <v>388</v>
      </c>
      <c r="D139" t="s">
        <v>267</v>
      </c>
    </row>
    <row r="140" spans="1:5" x14ac:dyDescent="0.2">
      <c r="A140" t="s">
        <v>706</v>
      </c>
      <c r="B140" t="s">
        <v>114</v>
      </c>
      <c r="C140" t="s">
        <v>388</v>
      </c>
      <c r="D140" t="s">
        <v>213</v>
      </c>
    </row>
    <row r="141" spans="1:5" x14ac:dyDescent="0.2">
      <c r="A141" t="s">
        <v>706</v>
      </c>
      <c r="B141" t="s">
        <v>114</v>
      </c>
      <c r="C141" t="s">
        <v>388</v>
      </c>
      <c r="D141" t="s">
        <v>307</v>
      </c>
    </row>
    <row r="142" spans="1:5" x14ac:dyDescent="0.2">
      <c r="A142" t="s">
        <v>706</v>
      </c>
      <c r="B142" t="s">
        <v>267</v>
      </c>
      <c r="C142" t="s">
        <v>386</v>
      </c>
      <c r="D142" t="s">
        <v>202</v>
      </c>
      <c r="E142" t="s">
        <v>446</v>
      </c>
    </row>
    <row r="143" spans="1:5" x14ac:dyDescent="0.2">
      <c r="A143" t="s">
        <v>706</v>
      </c>
      <c r="B143" t="s">
        <v>267</v>
      </c>
      <c r="C143" t="s">
        <v>386</v>
      </c>
      <c r="D143" t="s">
        <v>202</v>
      </c>
      <c r="E143" t="s">
        <v>445</v>
      </c>
    </row>
    <row r="144" spans="1:5" x14ac:dyDescent="0.2">
      <c r="A144" t="s">
        <v>706</v>
      </c>
      <c r="B144" t="s">
        <v>267</v>
      </c>
      <c r="C144" t="s">
        <v>388</v>
      </c>
      <c r="D144" t="s">
        <v>179</v>
      </c>
    </row>
    <row r="145" spans="1:5" x14ac:dyDescent="0.2">
      <c r="A145" t="s">
        <v>706</v>
      </c>
      <c r="B145" t="s">
        <v>267</v>
      </c>
      <c r="C145" t="s">
        <v>388</v>
      </c>
      <c r="D145" t="s">
        <v>172</v>
      </c>
    </row>
    <row r="146" spans="1:5" x14ac:dyDescent="0.2">
      <c r="A146" t="s">
        <v>706</v>
      </c>
      <c r="B146" t="s">
        <v>267</v>
      </c>
      <c r="C146" t="s">
        <v>388</v>
      </c>
      <c r="D146" t="s">
        <v>213</v>
      </c>
    </row>
    <row r="147" spans="1:5" x14ac:dyDescent="0.2">
      <c r="A147" t="s">
        <v>706</v>
      </c>
      <c r="B147" t="s">
        <v>267</v>
      </c>
      <c r="C147" t="s">
        <v>388</v>
      </c>
      <c r="D147" t="s">
        <v>135</v>
      </c>
    </row>
    <row r="148" spans="1:5" x14ac:dyDescent="0.2">
      <c r="A148" t="s">
        <v>706</v>
      </c>
      <c r="B148" t="s">
        <v>267</v>
      </c>
      <c r="C148" t="s">
        <v>388</v>
      </c>
      <c r="D148" t="s">
        <v>127</v>
      </c>
    </row>
    <row r="149" spans="1:5" x14ac:dyDescent="0.2">
      <c r="A149" t="s">
        <v>706</v>
      </c>
      <c r="B149" t="s">
        <v>267</v>
      </c>
      <c r="C149" t="s">
        <v>388</v>
      </c>
      <c r="D149" t="s">
        <v>177</v>
      </c>
    </row>
    <row r="150" spans="1:5" x14ac:dyDescent="0.2">
      <c r="A150" t="s">
        <v>706</v>
      </c>
      <c r="B150" t="s">
        <v>267</v>
      </c>
      <c r="C150" t="s">
        <v>388</v>
      </c>
      <c r="D150" t="s">
        <v>307</v>
      </c>
    </row>
    <row r="151" spans="1:5" x14ac:dyDescent="0.2">
      <c r="A151" t="s">
        <v>706</v>
      </c>
      <c r="B151" t="s">
        <v>267</v>
      </c>
      <c r="C151" t="s">
        <v>388</v>
      </c>
      <c r="D151" t="s">
        <v>366</v>
      </c>
    </row>
    <row r="152" spans="1:5" x14ac:dyDescent="0.2">
      <c r="A152" t="s">
        <v>706</v>
      </c>
      <c r="B152" t="s">
        <v>267</v>
      </c>
      <c r="C152" t="s">
        <v>388</v>
      </c>
      <c r="D152" t="s">
        <v>136</v>
      </c>
    </row>
    <row r="153" spans="1:5" x14ac:dyDescent="0.2">
      <c r="A153" t="s">
        <v>706</v>
      </c>
      <c r="B153" t="s">
        <v>267</v>
      </c>
      <c r="C153" t="s">
        <v>388</v>
      </c>
      <c r="D153" t="s">
        <v>148</v>
      </c>
    </row>
    <row r="154" spans="1:5" x14ac:dyDescent="0.2">
      <c r="A154" t="s">
        <v>706</v>
      </c>
      <c r="B154" t="s">
        <v>267</v>
      </c>
      <c r="C154" t="s">
        <v>388</v>
      </c>
      <c r="D154" t="s">
        <v>292</v>
      </c>
    </row>
    <row r="155" spans="1:5" x14ac:dyDescent="0.2">
      <c r="A155" t="s">
        <v>706</v>
      </c>
      <c r="B155" t="s">
        <v>120</v>
      </c>
      <c r="C155" t="s">
        <v>388</v>
      </c>
      <c r="D155" t="s">
        <v>374</v>
      </c>
    </row>
    <row r="156" spans="1:5" x14ac:dyDescent="0.2">
      <c r="A156" t="s">
        <v>706</v>
      </c>
      <c r="B156" t="s">
        <v>27</v>
      </c>
      <c r="C156" t="s">
        <v>386</v>
      </c>
      <c r="D156" t="s">
        <v>389</v>
      </c>
      <c r="E156" t="s">
        <v>447</v>
      </c>
    </row>
    <row r="157" spans="1:5" x14ac:dyDescent="0.2">
      <c r="A157" t="s">
        <v>706</v>
      </c>
      <c r="B157" t="s">
        <v>27</v>
      </c>
      <c r="C157" t="s">
        <v>386</v>
      </c>
      <c r="D157" t="s">
        <v>389</v>
      </c>
      <c r="E157" t="s">
        <v>448</v>
      </c>
    </row>
    <row r="158" spans="1:5" x14ac:dyDescent="0.2">
      <c r="A158" t="s">
        <v>706</v>
      </c>
      <c r="B158" t="s">
        <v>27</v>
      </c>
      <c r="C158" t="s">
        <v>386</v>
      </c>
      <c r="D158" t="s">
        <v>389</v>
      </c>
      <c r="E158" t="s">
        <v>449</v>
      </c>
    </row>
    <row r="159" spans="1:5" x14ac:dyDescent="0.2">
      <c r="A159" t="s">
        <v>706</v>
      </c>
      <c r="B159" t="s">
        <v>27</v>
      </c>
      <c r="C159" t="s">
        <v>386</v>
      </c>
      <c r="D159" t="s">
        <v>389</v>
      </c>
      <c r="E159" t="s">
        <v>450</v>
      </c>
    </row>
    <row r="160" spans="1:5" x14ac:dyDescent="0.2">
      <c r="A160" t="s">
        <v>706</v>
      </c>
      <c r="B160" t="s">
        <v>27</v>
      </c>
      <c r="C160" t="s">
        <v>386</v>
      </c>
      <c r="D160" t="s">
        <v>389</v>
      </c>
      <c r="E160" t="s">
        <v>451</v>
      </c>
    </row>
    <row r="161" spans="1:5" x14ac:dyDescent="0.2">
      <c r="A161" t="s">
        <v>706</v>
      </c>
      <c r="B161" t="s">
        <v>27</v>
      </c>
      <c r="C161" t="s">
        <v>386</v>
      </c>
      <c r="D161" t="s">
        <v>389</v>
      </c>
      <c r="E161" t="s">
        <v>430</v>
      </c>
    </row>
    <row r="162" spans="1:5" x14ac:dyDescent="0.2">
      <c r="A162" t="s">
        <v>706</v>
      </c>
      <c r="B162" t="s">
        <v>27</v>
      </c>
      <c r="C162" t="s">
        <v>386</v>
      </c>
      <c r="D162" t="s">
        <v>389</v>
      </c>
      <c r="E162" t="s">
        <v>452</v>
      </c>
    </row>
    <row r="163" spans="1:5" x14ac:dyDescent="0.2">
      <c r="A163" t="s">
        <v>706</v>
      </c>
      <c r="B163" t="s">
        <v>27</v>
      </c>
      <c r="C163" t="s">
        <v>386</v>
      </c>
      <c r="D163" t="s">
        <v>389</v>
      </c>
      <c r="E163" t="s">
        <v>453</v>
      </c>
    </row>
    <row r="164" spans="1:5" x14ac:dyDescent="0.2">
      <c r="A164" t="s">
        <v>706</v>
      </c>
      <c r="B164" t="s">
        <v>27</v>
      </c>
      <c r="C164" t="s">
        <v>388</v>
      </c>
      <c r="D164" t="s">
        <v>106</v>
      </c>
    </row>
    <row r="165" spans="1:5" x14ac:dyDescent="0.2">
      <c r="A165" t="s">
        <v>706</v>
      </c>
      <c r="B165" t="s">
        <v>27</v>
      </c>
      <c r="C165" t="s">
        <v>388</v>
      </c>
      <c r="D165" t="s">
        <v>317</v>
      </c>
    </row>
    <row r="166" spans="1:5" x14ac:dyDescent="0.2">
      <c r="A166" t="s">
        <v>706</v>
      </c>
      <c r="B166" t="s">
        <v>27</v>
      </c>
      <c r="C166" t="s">
        <v>388</v>
      </c>
      <c r="D166" t="s">
        <v>374</v>
      </c>
    </row>
    <row r="167" spans="1:5" x14ac:dyDescent="0.2">
      <c r="A167" t="s">
        <v>706</v>
      </c>
      <c r="B167" t="s">
        <v>360</v>
      </c>
      <c r="C167" t="s">
        <v>388</v>
      </c>
      <c r="D167" t="s">
        <v>374</v>
      </c>
    </row>
    <row r="168" spans="1:5" x14ac:dyDescent="0.2">
      <c r="A168" t="s">
        <v>706</v>
      </c>
      <c r="B168" t="s">
        <v>360</v>
      </c>
      <c r="C168" t="s">
        <v>388</v>
      </c>
      <c r="D168" t="s">
        <v>300</v>
      </c>
    </row>
    <row r="169" spans="1:5" x14ac:dyDescent="0.2">
      <c r="A169" t="s">
        <v>706</v>
      </c>
      <c r="B169" t="s">
        <v>360</v>
      </c>
      <c r="C169" t="s">
        <v>388</v>
      </c>
      <c r="D169" t="s">
        <v>188</v>
      </c>
    </row>
    <row r="170" spans="1:5" x14ac:dyDescent="0.2">
      <c r="A170" t="s">
        <v>706</v>
      </c>
      <c r="B170" t="s">
        <v>300</v>
      </c>
      <c r="C170" t="s">
        <v>386</v>
      </c>
      <c r="D170" t="s">
        <v>389</v>
      </c>
      <c r="E170" t="s">
        <v>450</v>
      </c>
    </row>
    <row r="171" spans="1:5" x14ac:dyDescent="0.2">
      <c r="A171" t="s">
        <v>706</v>
      </c>
      <c r="B171" t="s">
        <v>300</v>
      </c>
      <c r="C171" t="s">
        <v>386</v>
      </c>
      <c r="D171" t="s">
        <v>389</v>
      </c>
      <c r="E171" t="s">
        <v>451</v>
      </c>
    </row>
    <row r="172" spans="1:5" x14ac:dyDescent="0.2">
      <c r="A172" t="s">
        <v>706</v>
      </c>
      <c r="B172" t="s">
        <v>300</v>
      </c>
      <c r="C172" t="s">
        <v>386</v>
      </c>
      <c r="D172" t="s">
        <v>389</v>
      </c>
      <c r="E172" t="s">
        <v>454</v>
      </c>
    </row>
    <row r="173" spans="1:5" x14ac:dyDescent="0.2">
      <c r="A173" t="s">
        <v>706</v>
      </c>
      <c r="B173" t="s">
        <v>300</v>
      </c>
      <c r="C173" t="s">
        <v>388</v>
      </c>
      <c r="D173" t="s">
        <v>374</v>
      </c>
    </row>
    <row r="174" spans="1:5" x14ac:dyDescent="0.2">
      <c r="A174" t="s">
        <v>706</v>
      </c>
      <c r="B174" t="s">
        <v>188</v>
      </c>
      <c r="C174" t="s">
        <v>388</v>
      </c>
      <c r="D174" t="s">
        <v>374</v>
      </c>
    </row>
    <row r="175" spans="1:5" x14ac:dyDescent="0.2">
      <c r="A175" t="s">
        <v>706</v>
      </c>
      <c r="B175" t="s">
        <v>188</v>
      </c>
      <c r="C175" t="s">
        <v>388</v>
      </c>
      <c r="D175" t="s">
        <v>300</v>
      </c>
    </row>
    <row r="176" spans="1:5" x14ac:dyDescent="0.2">
      <c r="A176" t="s">
        <v>706</v>
      </c>
      <c r="B176" t="s">
        <v>311</v>
      </c>
      <c r="C176" t="s">
        <v>386</v>
      </c>
      <c r="D176" t="s">
        <v>202</v>
      </c>
      <c r="E176" t="s">
        <v>455</v>
      </c>
    </row>
    <row r="177" spans="1:5" x14ac:dyDescent="0.2">
      <c r="A177" t="s">
        <v>706</v>
      </c>
      <c r="B177" t="s">
        <v>311</v>
      </c>
      <c r="C177" t="s">
        <v>386</v>
      </c>
      <c r="D177" t="s">
        <v>202</v>
      </c>
      <c r="E177" t="s">
        <v>445</v>
      </c>
    </row>
    <row r="178" spans="1:5" x14ac:dyDescent="0.2">
      <c r="A178" t="s">
        <v>706</v>
      </c>
      <c r="B178" t="s">
        <v>311</v>
      </c>
      <c r="C178" t="s">
        <v>386</v>
      </c>
      <c r="D178" t="s">
        <v>389</v>
      </c>
      <c r="E178" t="s">
        <v>450</v>
      </c>
    </row>
    <row r="179" spans="1:5" x14ac:dyDescent="0.2">
      <c r="A179" t="s">
        <v>706</v>
      </c>
      <c r="B179" t="s">
        <v>311</v>
      </c>
      <c r="C179" t="s">
        <v>386</v>
      </c>
      <c r="D179" t="s">
        <v>389</v>
      </c>
      <c r="E179" t="s">
        <v>451</v>
      </c>
    </row>
    <row r="180" spans="1:5" x14ac:dyDescent="0.2">
      <c r="A180" t="s">
        <v>706</v>
      </c>
      <c r="B180" t="s">
        <v>311</v>
      </c>
      <c r="C180" t="s">
        <v>386</v>
      </c>
      <c r="D180" t="s">
        <v>389</v>
      </c>
      <c r="E180" t="s">
        <v>454</v>
      </c>
    </row>
    <row r="181" spans="1:5" x14ac:dyDescent="0.2">
      <c r="A181" t="s">
        <v>706</v>
      </c>
      <c r="B181" t="s">
        <v>311</v>
      </c>
      <c r="C181" t="s">
        <v>388</v>
      </c>
      <c r="D181" t="s">
        <v>374</v>
      </c>
    </row>
    <row r="182" spans="1:5" x14ac:dyDescent="0.2">
      <c r="A182" t="s">
        <v>706</v>
      </c>
      <c r="B182" t="s">
        <v>311</v>
      </c>
      <c r="C182" t="s">
        <v>388</v>
      </c>
      <c r="D182" t="s">
        <v>300</v>
      </c>
    </row>
    <row r="183" spans="1:5" x14ac:dyDescent="0.2">
      <c r="A183" t="s">
        <v>706</v>
      </c>
      <c r="B183" t="s">
        <v>311</v>
      </c>
      <c r="C183" t="s">
        <v>388</v>
      </c>
      <c r="D183" t="s">
        <v>188</v>
      </c>
    </row>
    <row r="184" spans="1:5" x14ac:dyDescent="0.2">
      <c r="A184" t="s">
        <v>706</v>
      </c>
      <c r="B184" t="s">
        <v>366</v>
      </c>
      <c r="C184" t="s">
        <v>386</v>
      </c>
      <c r="D184" t="s">
        <v>389</v>
      </c>
      <c r="E184" t="s">
        <v>456</v>
      </c>
    </row>
    <row r="185" spans="1:5" x14ac:dyDescent="0.2">
      <c r="A185" t="s">
        <v>706</v>
      </c>
      <c r="B185" t="s">
        <v>366</v>
      </c>
      <c r="C185" t="s">
        <v>388</v>
      </c>
      <c r="D185" t="s">
        <v>307</v>
      </c>
    </row>
    <row r="186" spans="1:5" x14ac:dyDescent="0.2">
      <c r="A186" t="s">
        <v>706</v>
      </c>
      <c r="B186" t="s">
        <v>337</v>
      </c>
      <c r="C186" t="s">
        <v>388</v>
      </c>
      <c r="D186" t="s">
        <v>307</v>
      </c>
    </row>
    <row r="187" spans="1:5" x14ac:dyDescent="0.2">
      <c r="A187" t="s">
        <v>706</v>
      </c>
      <c r="B187" t="s">
        <v>337</v>
      </c>
      <c r="C187" t="s">
        <v>388</v>
      </c>
      <c r="D187" t="s">
        <v>305</v>
      </c>
    </row>
    <row r="188" spans="1:5" x14ac:dyDescent="0.2">
      <c r="A188" t="s">
        <v>706</v>
      </c>
      <c r="B188" t="s">
        <v>337</v>
      </c>
      <c r="C188" t="s">
        <v>388</v>
      </c>
      <c r="D188" t="s">
        <v>243</v>
      </c>
    </row>
    <row r="189" spans="1:5" x14ac:dyDescent="0.2">
      <c r="A189" t="s">
        <v>706</v>
      </c>
      <c r="B189" t="s">
        <v>337</v>
      </c>
      <c r="C189" t="s">
        <v>388</v>
      </c>
      <c r="D189" t="s">
        <v>172</v>
      </c>
    </row>
    <row r="190" spans="1:5" x14ac:dyDescent="0.2">
      <c r="A190" t="s">
        <v>706</v>
      </c>
      <c r="B190" t="s">
        <v>21</v>
      </c>
      <c r="C190" t="s">
        <v>386</v>
      </c>
      <c r="D190" t="s">
        <v>202</v>
      </c>
      <c r="E190" t="s">
        <v>445</v>
      </c>
    </row>
    <row r="191" spans="1:5" x14ac:dyDescent="0.2">
      <c r="A191" t="s">
        <v>706</v>
      </c>
      <c r="B191" t="s">
        <v>21</v>
      </c>
      <c r="C191" t="s">
        <v>388</v>
      </c>
      <c r="D191" t="s">
        <v>307</v>
      </c>
    </row>
    <row r="192" spans="1:5" x14ac:dyDescent="0.2">
      <c r="A192" t="s">
        <v>706</v>
      </c>
      <c r="B192" t="s">
        <v>21</v>
      </c>
      <c r="C192" t="s">
        <v>388</v>
      </c>
      <c r="D192" t="s">
        <v>172</v>
      </c>
    </row>
    <row r="193" spans="1:5" x14ac:dyDescent="0.2">
      <c r="A193" t="s">
        <v>706</v>
      </c>
      <c r="B193" t="s">
        <v>21</v>
      </c>
      <c r="C193" t="s">
        <v>388</v>
      </c>
      <c r="D193" t="s">
        <v>210</v>
      </c>
    </row>
    <row r="194" spans="1:5" x14ac:dyDescent="0.2">
      <c r="A194" t="s">
        <v>706</v>
      </c>
      <c r="B194" t="s">
        <v>21</v>
      </c>
      <c r="C194" t="s">
        <v>388</v>
      </c>
      <c r="D194" t="s">
        <v>33</v>
      </c>
    </row>
    <row r="195" spans="1:5" x14ac:dyDescent="0.2">
      <c r="A195" t="s">
        <v>706</v>
      </c>
      <c r="B195" t="s">
        <v>33</v>
      </c>
      <c r="C195" t="s">
        <v>388</v>
      </c>
      <c r="D195" t="s">
        <v>374</v>
      </c>
    </row>
    <row r="196" spans="1:5" x14ac:dyDescent="0.2">
      <c r="A196" t="s">
        <v>706</v>
      </c>
      <c r="B196" t="s">
        <v>33</v>
      </c>
      <c r="C196" t="s">
        <v>388</v>
      </c>
      <c r="D196" t="s">
        <v>317</v>
      </c>
    </row>
    <row r="197" spans="1:5" x14ac:dyDescent="0.2">
      <c r="A197" t="s">
        <v>706</v>
      </c>
      <c r="B197" t="s">
        <v>33</v>
      </c>
      <c r="C197" t="s">
        <v>388</v>
      </c>
      <c r="D197" t="s">
        <v>389</v>
      </c>
    </row>
    <row r="198" spans="1:5" x14ac:dyDescent="0.2">
      <c r="A198" t="s">
        <v>706</v>
      </c>
      <c r="B198" t="s">
        <v>215</v>
      </c>
      <c r="C198" t="s">
        <v>386</v>
      </c>
      <c r="D198" t="s">
        <v>389</v>
      </c>
      <c r="E198" t="s">
        <v>448</v>
      </c>
    </row>
    <row r="199" spans="1:5" x14ac:dyDescent="0.2">
      <c r="A199" t="s">
        <v>706</v>
      </c>
      <c r="B199" t="s">
        <v>215</v>
      </c>
      <c r="C199" t="s">
        <v>386</v>
      </c>
      <c r="D199" t="s">
        <v>389</v>
      </c>
      <c r="E199" t="s">
        <v>449</v>
      </c>
    </row>
    <row r="200" spans="1:5" x14ac:dyDescent="0.2">
      <c r="A200" t="s">
        <v>706</v>
      </c>
      <c r="B200" t="s">
        <v>215</v>
      </c>
      <c r="C200" t="s">
        <v>386</v>
      </c>
      <c r="D200" t="s">
        <v>389</v>
      </c>
      <c r="E200" t="s">
        <v>450</v>
      </c>
    </row>
    <row r="201" spans="1:5" x14ac:dyDescent="0.2">
      <c r="A201" t="s">
        <v>706</v>
      </c>
      <c r="B201" t="s">
        <v>215</v>
      </c>
      <c r="C201" t="s">
        <v>386</v>
      </c>
      <c r="D201" t="s">
        <v>389</v>
      </c>
      <c r="E201" t="s">
        <v>457</v>
      </c>
    </row>
    <row r="202" spans="1:5" x14ac:dyDescent="0.2">
      <c r="A202" t="s">
        <v>706</v>
      </c>
      <c r="B202" t="s">
        <v>215</v>
      </c>
      <c r="C202" t="s">
        <v>386</v>
      </c>
      <c r="D202" t="s">
        <v>389</v>
      </c>
      <c r="E202" t="s">
        <v>451</v>
      </c>
    </row>
    <row r="203" spans="1:5" x14ac:dyDescent="0.2">
      <c r="A203" t="s">
        <v>706</v>
      </c>
      <c r="B203" t="s">
        <v>215</v>
      </c>
      <c r="C203" t="s">
        <v>388</v>
      </c>
      <c r="D203" t="s">
        <v>374</v>
      </c>
    </row>
    <row r="204" spans="1:5" x14ac:dyDescent="0.2">
      <c r="A204" t="s">
        <v>706</v>
      </c>
      <c r="B204" t="s">
        <v>273</v>
      </c>
      <c r="C204" t="s">
        <v>388</v>
      </c>
      <c r="D204" t="s">
        <v>80</v>
      </c>
    </row>
    <row r="205" spans="1:5" x14ac:dyDescent="0.2">
      <c r="A205" t="s">
        <v>706</v>
      </c>
      <c r="B205" t="s">
        <v>273</v>
      </c>
      <c r="C205" t="s">
        <v>388</v>
      </c>
      <c r="D205" t="s">
        <v>374</v>
      </c>
    </row>
    <row r="206" spans="1:5" x14ac:dyDescent="0.2">
      <c r="A206" t="s">
        <v>706</v>
      </c>
      <c r="B206" t="s">
        <v>273</v>
      </c>
      <c r="C206" t="s">
        <v>388</v>
      </c>
      <c r="D206" t="s">
        <v>106</v>
      </c>
    </row>
    <row r="207" spans="1:5" x14ac:dyDescent="0.2">
      <c r="A207" t="s">
        <v>706</v>
      </c>
      <c r="B207" t="s">
        <v>273</v>
      </c>
      <c r="C207" t="s">
        <v>388</v>
      </c>
      <c r="D207" t="s">
        <v>389</v>
      </c>
    </row>
    <row r="208" spans="1:5" x14ac:dyDescent="0.2">
      <c r="A208" t="s">
        <v>706</v>
      </c>
      <c r="B208" t="s">
        <v>273</v>
      </c>
      <c r="C208" t="s">
        <v>388</v>
      </c>
      <c r="D208" t="s">
        <v>317</v>
      </c>
    </row>
    <row r="209" spans="1:5" x14ac:dyDescent="0.2">
      <c r="A209" t="s">
        <v>706</v>
      </c>
      <c r="B209" t="s">
        <v>172</v>
      </c>
      <c r="C209" t="s">
        <v>388</v>
      </c>
      <c r="D209" t="s">
        <v>76</v>
      </c>
    </row>
    <row r="210" spans="1:5" x14ac:dyDescent="0.2">
      <c r="A210" t="s">
        <v>706</v>
      </c>
      <c r="B210" t="s">
        <v>172</v>
      </c>
      <c r="C210" t="s">
        <v>388</v>
      </c>
      <c r="D210" t="s">
        <v>366</v>
      </c>
    </row>
    <row r="211" spans="1:5" x14ac:dyDescent="0.2">
      <c r="A211" t="s">
        <v>706</v>
      </c>
      <c r="B211" t="s">
        <v>172</v>
      </c>
      <c r="C211" t="s">
        <v>388</v>
      </c>
      <c r="D211" t="s">
        <v>33</v>
      </c>
    </row>
    <row r="212" spans="1:5" x14ac:dyDescent="0.2">
      <c r="A212" t="s">
        <v>706</v>
      </c>
      <c r="B212" t="s">
        <v>172</v>
      </c>
      <c r="C212" t="s">
        <v>388</v>
      </c>
      <c r="D212" t="s">
        <v>307</v>
      </c>
    </row>
    <row r="213" spans="1:5" x14ac:dyDescent="0.2">
      <c r="A213" t="s">
        <v>706</v>
      </c>
      <c r="B213" t="s">
        <v>307</v>
      </c>
      <c r="C213" t="s">
        <v>388</v>
      </c>
      <c r="D213" t="s">
        <v>81</v>
      </c>
    </row>
    <row r="214" spans="1:5" x14ac:dyDescent="0.2">
      <c r="A214" t="s">
        <v>706</v>
      </c>
      <c r="B214" t="s">
        <v>307</v>
      </c>
      <c r="C214" t="s">
        <v>388</v>
      </c>
      <c r="D214" t="s">
        <v>389</v>
      </c>
    </row>
    <row r="215" spans="1:5" x14ac:dyDescent="0.2">
      <c r="A215" t="s">
        <v>706</v>
      </c>
      <c r="B215" t="s">
        <v>307</v>
      </c>
      <c r="C215" t="s">
        <v>388</v>
      </c>
      <c r="D215" t="s">
        <v>374</v>
      </c>
    </row>
    <row r="216" spans="1:5" x14ac:dyDescent="0.2">
      <c r="A216" t="s">
        <v>706</v>
      </c>
      <c r="B216" t="s">
        <v>307</v>
      </c>
      <c r="C216" t="s">
        <v>388</v>
      </c>
      <c r="D216" t="s">
        <v>215</v>
      </c>
    </row>
    <row r="217" spans="1:5" x14ac:dyDescent="0.2">
      <c r="A217" t="s">
        <v>706</v>
      </c>
      <c r="B217" t="s">
        <v>307</v>
      </c>
      <c r="C217" t="s">
        <v>388</v>
      </c>
      <c r="D217" t="s">
        <v>317</v>
      </c>
    </row>
    <row r="218" spans="1:5" x14ac:dyDescent="0.2">
      <c r="A218" t="s">
        <v>706</v>
      </c>
      <c r="B218" t="s">
        <v>307</v>
      </c>
      <c r="C218" t="s">
        <v>388</v>
      </c>
      <c r="D218" t="s">
        <v>106</v>
      </c>
    </row>
    <row r="219" spans="1:5" x14ac:dyDescent="0.2">
      <c r="A219" t="s">
        <v>706</v>
      </c>
      <c r="B219" t="s">
        <v>307</v>
      </c>
      <c r="C219" t="s">
        <v>388</v>
      </c>
      <c r="D219" t="s">
        <v>27</v>
      </c>
    </row>
    <row r="220" spans="1:5" x14ac:dyDescent="0.2">
      <c r="A220" t="s">
        <v>706</v>
      </c>
      <c r="B220" t="s">
        <v>307</v>
      </c>
      <c r="C220" t="s">
        <v>388</v>
      </c>
      <c r="D220" t="s">
        <v>57</v>
      </c>
    </row>
    <row r="221" spans="1:5" x14ac:dyDescent="0.2">
      <c r="A221" t="s">
        <v>706</v>
      </c>
      <c r="B221" t="s">
        <v>243</v>
      </c>
      <c r="C221" t="s">
        <v>388</v>
      </c>
      <c r="D221" t="s">
        <v>307</v>
      </c>
    </row>
    <row r="222" spans="1:5" x14ac:dyDescent="0.2">
      <c r="A222" t="s">
        <v>706</v>
      </c>
      <c r="B222" t="s">
        <v>305</v>
      </c>
      <c r="C222" t="s">
        <v>386</v>
      </c>
      <c r="D222" t="s">
        <v>202</v>
      </c>
      <c r="E222" t="s">
        <v>445</v>
      </c>
    </row>
    <row r="223" spans="1:5" x14ac:dyDescent="0.2">
      <c r="A223" t="s">
        <v>706</v>
      </c>
      <c r="B223" t="s">
        <v>305</v>
      </c>
      <c r="C223" t="s">
        <v>388</v>
      </c>
      <c r="D223" t="s">
        <v>172</v>
      </c>
    </row>
    <row r="224" spans="1:5" x14ac:dyDescent="0.2">
      <c r="A224" t="s">
        <v>706</v>
      </c>
      <c r="B224" t="s">
        <v>305</v>
      </c>
      <c r="C224" t="s">
        <v>388</v>
      </c>
      <c r="D224" t="s">
        <v>243</v>
      </c>
    </row>
    <row r="225" spans="1:4" x14ac:dyDescent="0.2">
      <c r="A225" t="s">
        <v>706</v>
      </c>
      <c r="B225" t="s">
        <v>305</v>
      </c>
      <c r="C225" t="s">
        <v>388</v>
      </c>
      <c r="D225" t="s">
        <v>307</v>
      </c>
    </row>
    <row r="226" spans="1:4" x14ac:dyDescent="0.2">
      <c r="A226" t="s">
        <v>706</v>
      </c>
      <c r="B226" t="s">
        <v>305</v>
      </c>
      <c r="C226" t="s">
        <v>388</v>
      </c>
      <c r="D226" t="s">
        <v>33</v>
      </c>
    </row>
    <row r="227" spans="1:4" x14ac:dyDescent="0.2">
      <c r="A227" t="s">
        <v>706</v>
      </c>
      <c r="B227" t="s">
        <v>305</v>
      </c>
      <c r="C227" t="s">
        <v>388</v>
      </c>
      <c r="D227" t="s">
        <v>366</v>
      </c>
    </row>
    <row r="228" spans="1:4" x14ac:dyDescent="0.2">
      <c r="A228" t="s">
        <v>706</v>
      </c>
      <c r="B228" t="s">
        <v>290</v>
      </c>
      <c r="C228" t="s">
        <v>388</v>
      </c>
      <c r="D228" t="s">
        <v>307</v>
      </c>
    </row>
    <row r="229" spans="1:4" x14ac:dyDescent="0.2">
      <c r="A229" t="s">
        <v>706</v>
      </c>
      <c r="B229" t="s">
        <v>290</v>
      </c>
      <c r="C229" t="s">
        <v>388</v>
      </c>
      <c r="D229" t="s">
        <v>172</v>
      </c>
    </row>
    <row r="230" spans="1:4" x14ac:dyDescent="0.2">
      <c r="A230" t="s">
        <v>706</v>
      </c>
      <c r="B230" t="s">
        <v>290</v>
      </c>
      <c r="C230" t="s">
        <v>388</v>
      </c>
      <c r="D230" t="s">
        <v>243</v>
      </c>
    </row>
    <row r="231" spans="1:4" x14ac:dyDescent="0.2">
      <c r="A231" t="s">
        <v>706</v>
      </c>
      <c r="B231" t="s">
        <v>290</v>
      </c>
      <c r="C231" t="s">
        <v>388</v>
      </c>
      <c r="D231" t="s">
        <v>305</v>
      </c>
    </row>
    <row r="232" spans="1:4" x14ac:dyDescent="0.2">
      <c r="A232" t="s">
        <v>706</v>
      </c>
      <c r="B232" t="s">
        <v>290</v>
      </c>
      <c r="C232" t="s">
        <v>388</v>
      </c>
      <c r="D232" t="s">
        <v>94</v>
      </c>
    </row>
    <row r="233" spans="1:4" x14ac:dyDescent="0.2">
      <c r="A233" t="s">
        <v>706</v>
      </c>
      <c r="B233" t="s">
        <v>64</v>
      </c>
      <c r="C233" t="s">
        <v>388</v>
      </c>
      <c r="D233" t="s">
        <v>307</v>
      </c>
    </row>
    <row r="234" spans="1:4" x14ac:dyDescent="0.2">
      <c r="A234" t="s">
        <v>706</v>
      </c>
      <c r="B234" t="s">
        <v>64</v>
      </c>
      <c r="C234" t="s">
        <v>388</v>
      </c>
      <c r="D234" t="s">
        <v>172</v>
      </c>
    </row>
    <row r="235" spans="1:4" x14ac:dyDescent="0.2">
      <c r="A235" t="s">
        <v>706</v>
      </c>
      <c r="B235" t="s">
        <v>64</v>
      </c>
      <c r="C235" t="s">
        <v>388</v>
      </c>
      <c r="D235" t="s">
        <v>305</v>
      </c>
    </row>
    <row r="236" spans="1:4" x14ac:dyDescent="0.2">
      <c r="A236" t="s">
        <v>706</v>
      </c>
      <c r="B236" t="s">
        <v>64</v>
      </c>
      <c r="C236" t="s">
        <v>388</v>
      </c>
      <c r="D236" t="s">
        <v>179</v>
      </c>
    </row>
    <row r="237" spans="1:4" x14ac:dyDescent="0.2">
      <c r="A237" t="s">
        <v>706</v>
      </c>
      <c r="B237" t="s">
        <v>64</v>
      </c>
      <c r="C237" t="s">
        <v>388</v>
      </c>
      <c r="D237" t="s">
        <v>258</v>
      </c>
    </row>
    <row r="238" spans="1:4" x14ac:dyDescent="0.2">
      <c r="A238" t="s">
        <v>706</v>
      </c>
      <c r="B238" t="s">
        <v>64</v>
      </c>
      <c r="C238" t="s">
        <v>388</v>
      </c>
      <c r="D238" t="s">
        <v>213</v>
      </c>
    </row>
    <row r="239" spans="1:4" x14ac:dyDescent="0.2">
      <c r="A239" t="s">
        <v>706</v>
      </c>
      <c r="B239" t="s">
        <v>64</v>
      </c>
      <c r="C239" t="s">
        <v>388</v>
      </c>
      <c r="D239" t="s">
        <v>136</v>
      </c>
    </row>
    <row r="240" spans="1:4" x14ac:dyDescent="0.2">
      <c r="A240" t="s">
        <v>706</v>
      </c>
      <c r="B240" t="s">
        <v>64</v>
      </c>
      <c r="C240" t="s">
        <v>388</v>
      </c>
      <c r="D240" t="s">
        <v>177</v>
      </c>
    </row>
    <row r="241" spans="1:5" x14ac:dyDescent="0.2">
      <c r="A241" t="s">
        <v>706</v>
      </c>
      <c r="B241" t="s">
        <v>64</v>
      </c>
      <c r="C241" t="s">
        <v>388</v>
      </c>
      <c r="D241" t="s">
        <v>135</v>
      </c>
    </row>
    <row r="242" spans="1:5" x14ac:dyDescent="0.2">
      <c r="A242" t="s">
        <v>706</v>
      </c>
      <c r="B242" t="s">
        <v>64</v>
      </c>
      <c r="C242" t="s">
        <v>388</v>
      </c>
      <c r="D242" t="s">
        <v>290</v>
      </c>
    </row>
    <row r="243" spans="1:5" x14ac:dyDescent="0.2">
      <c r="A243" t="s">
        <v>706</v>
      </c>
      <c r="B243" t="s">
        <v>64</v>
      </c>
      <c r="C243" t="s">
        <v>388</v>
      </c>
      <c r="D243" t="s">
        <v>366</v>
      </c>
    </row>
    <row r="244" spans="1:5" x14ac:dyDescent="0.2">
      <c r="A244" t="s">
        <v>706</v>
      </c>
      <c r="B244" t="s">
        <v>258</v>
      </c>
      <c r="C244" t="s">
        <v>386</v>
      </c>
      <c r="D244" t="s">
        <v>202</v>
      </c>
      <c r="E244" t="s">
        <v>445</v>
      </c>
    </row>
    <row r="245" spans="1:5" x14ac:dyDescent="0.2">
      <c r="A245" t="s">
        <v>706</v>
      </c>
      <c r="B245" t="s">
        <v>258</v>
      </c>
      <c r="C245" t="s">
        <v>386</v>
      </c>
      <c r="D245" t="s">
        <v>148</v>
      </c>
      <c r="E245" t="s">
        <v>458</v>
      </c>
    </row>
    <row r="246" spans="1:5" x14ac:dyDescent="0.2">
      <c r="A246" t="s">
        <v>706</v>
      </c>
      <c r="B246" t="s">
        <v>258</v>
      </c>
      <c r="C246" t="s">
        <v>388</v>
      </c>
      <c r="D246" t="s">
        <v>366</v>
      </c>
    </row>
    <row r="247" spans="1:5" x14ac:dyDescent="0.2">
      <c r="A247" t="s">
        <v>706</v>
      </c>
      <c r="B247" t="s">
        <v>258</v>
      </c>
      <c r="C247" t="s">
        <v>388</v>
      </c>
      <c r="D247" t="s">
        <v>243</v>
      </c>
    </row>
    <row r="248" spans="1:5" x14ac:dyDescent="0.2">
      <c r="A248" t="s">
        <v>706</v>
      </c>
      <c r="B248" t="s">
        <v>258</v>
      </c>
      <c r="C248" t="s">
        <v>388</v>
      </c>
      <c r="D248" t="s">
        <v>179</v>
      </c>
    </row>
    <row r="249" spans="1:5" x14ac:dyDescent="0.2">
      <c r="A249" t="s">
        <v>706</v>
      </c>
      <c r="B249" t="s">
        <v>258</v>
      </c>
      <c r="C249" t="s">
        <v>388</v>
      </c>
      <c r="D249" t="s">
        <v>30</v>
      </c>
    </row>
    <row r="250" spans="1:5" x14ac:dyDescent="0.2">
      <c r="A250" t="s">
        <v>706</v>
      </c>
      <c r="B250" t="s">
        <v>258</v>
      </c>
      <c r="C250" t="s">
        <v>388</v>
      </c>
      <c r="D250" t="s">
        <v>369</v>
      </c>
    </row>
    <row r="251" spans="1:5" x14ac:dyDescent="0.2">
      <c r="A251" t="s">
        <v>706</v>
      </c>
      <c r="B251" t="s">
        <v>258</v>
      </c>
      <c r="C251" t="s">
        <v>388</v>
      </c>
      <c r="D251" t="s">
        <v>305</v>
      </c>
    </row>
    <row r="252" spans="1:5" x14ac:dyDescent="0.2">
      <c r="A252" t="s">
        <v>706</v>
      </c>
      <c r="B252" t="s">
        <v>258</v>
      </c>
      <c r="C252" t="s">
        <v>388</v>
      </c>
      <c r="D252" t="s">
        <v>213</v>
      </c>
    </row>
    <row r="253" spans="1:5" x14ac:dyDescent="0.2">
      <c r="A253" t="s">
        <v>706</v>
      </c>
      <c r="B253" t="s">
        <v>258</v>
      </c>
      <c r="C253" t="s">
        <v>388</v>
      </c>
      <c r="D253" t="s">
        <v>177</v>
      </c>
    </row>
    <row r="254" spans="1:5" x14ac:dyDescent="0.2">
      <c r="A254" t="s">
        <v>706</v>
      </c>
      <c r="B254" t="s">
        <v>258</v>
      </c>
      <c r="C254" t="s">
        <v>388</v>
      </c>
      <c r="D254" t="s">
        <v>135</v>
      </c>
    </row>
    <row r="255" spans="1:5" x14ac:dyDescent="0.2">
      <c r="A255" t="s">
        <v>706</v>
      </c>
      <c r="B255" t="s">
        <v>258</v>
      </c>
      <c r="C255" t="s">
        <v>388</v>
      </c>
      <c r="D255" t="s">
        <v>136</v>
      </c>
    </row>
    <row r="256" spans="1:5" x14ac:dyDescent="0.2">
      <c r="A256" t="s">
        <v>706</v>
      </c>
      <c r="B256" t="s">
        <v>258</v>
      </c>
      <c r="C256" t="s">
        <v>388</v>
      </c>
      <c r="D256" t="s">
        <v>307</v>
      </c>
    </row>
    <row r="257" spans="1:5" x14ac:dyDescent="0.2">
      <c r="A257" t="s">
        <v>706</v>
      </c>
      <c r="B257" t="s">
        <v>258</v>
      </c>
      <c r="C257" t="s">
        <v>388</v>
      </c>
      <c r="D257" t="s">
        <v>33</v>
      </c>
    </row>
    <row r="258" spans="1:5" x14ac:dyDescent="0.2">
      <c r="A258" t="s">
        <v>706</v>
      </c>
      <c r="B258" t="s">
        <v>258</v>
      </c>
      <c r="C258" t="s">
        <v>388</v>
      </c>
      <c r="D258" t="s">
        <v>172</v>
      </c>
    </row>
    <row r="259" spans="1:5" x14ac:dyDescent="0.2">
      <c r="A259" t="s">
        <v>706</v>
      </c>
      <c r="B259" t="s">
        <v>365</v>
      </c>
      <c r="C259" t="s">
        <v>386</v>
      </c>
      <c r="D259" t="s">
        <v>389</v>
      </c>
      <c r="E259" t="s">
        <v>459</v>
      </c>
    </row>
    <row r="260" spans="1:5" x14ac:dyDescent="0.2">
      <c r="A260" t="s">
        <v>706</v>
      </c>
      <c r="B260" t="s">
        <v>365</v>
      </c>
      <c r="C260" t="s">
        <v>386</v>
      </c>
      <c r="D260" t="s">
        <v>81</v>
      </c>
      <c r="E260" t="s">
        <v>387</v>
      </c>
    </row>
    <row r="261" spans="1:5" x14ac:dyDescent="0.2">
      <c r="A261" t="s">
        <v>706</v>
      </c>
      <c r="B261" t="s">
        <v>365</v>
      </c>
      <c r="C261" t="s">
        <v>386</v>
      </c>
      <c r="D261" t="s">
        <v>120</v>
      </c>
      <c r="E261" t="s">
        <v>460</v>
      </c>
    </row>
    <row r="262" spans="1:5" x14ac:dyDescent="0.2">
      <c r="A262" t="s">
        <v>706</v>
      </c>
      <c r="B262" t="s">
        <v>365</v>
      </c>
      <c r="C262" t="s">
        <v>386</v>
      </c>
      <c r="D262" t="s">
        <v>120</v>
      </c>
      <c r="E262" t="s">
        <v>461</v>
      </c>
    </row>
    <row r="263" spans="1:5" x14ac:dyDescent="0.2">
      <c r="A263" t="s">
        <v>706</v>
      </c>
      <c r="B263" t="s">
        <v>365</v>
      </c>
      <c r="C263" t="s">
        <v>386</v>
      </c>
      <c r="D263" t="s">
        <v>366</v>
      </c>
      <c r="E263" t="s">
        <v>462</v>
      </c>
    </row>
    <row r="264" spans="1:5" x14ac:dyDescent="0.2">
      <c r="A264" t="s">
        <v>706</v>
      </c>
      <c r="B264" t="s">
        <v>365</v>
      </c>
      <c r="C264" t="s">
        <v>386</v>
      </c>
      <c r="D264" t="s">
        <v>201</v>
      </c>
      <c r="E264" t="s">
        <v>463</v>
      </c>
    </row>
    <row r="265" spans="1:5" x14ac:dyDescent="0.2">
      <c r="A265" t="s">
        <v>706</v>
      </c>
      <c r="B265" t="s">
        <v>365</v>
      </c>
      <c r="C265" t="s">
        <v>386</v>
      </c>
      <c r="D265" t="s">
        <v>274</v>
      </c>
      <c r="E265" t="s">
        <v>464</v>
      </c>
    </row>
    <row r="266" spans="1:5" x14ac:dyDescent="0.2">
      <c r="A266" t="s">
        <v>706</v>
      </c>
      <c r="B266" t="s">
        <v>365</v>
      </c>
      <c r="C266" t="s">
        <v>386</v>
      </c>
      <c r="D266" t="s">
        <v>389</v>
      </c>
      <c r="E266" t="s">
        <v>450</v>
      </c>
    </row>
    <row r="267" spans="1:5" x14ac:dyDescent="0.2">
      <c r="A267" t="s">
        <v>706</v>
      </c>
      <c r="B267" t="s">
        <v>365</v>
      </c>
      <c r="C267" t="s">
        <v>388</v>
      </c>
      <c r="D267" t="s">
        <v>374</v>
      </c>
    </row>
    <row r="268" spans="1:5" x14ac:dyDescent="0.2">
      <c r="A268" t="s">
        <v>706</v>
      </c>
      <c r="B268" t="s">
        <v>365</v>
      </c>
      <c r="C268" t="s">
        <v>388</v>
      </c>
      <c r="D268" t="s">
        <v>26</v>
      </c>
    </row>
    <row r="269" spans="1:5" x14ac:dyDescent="0.2">
      <c r="A269" t="s">
        <v>706</v>
      </c>
      <c r="B269" t="s">
        <v>201</v>
      </c>
      <c r="C269" t="s">
        <v>386</v>
      </c>
      <c r="D269" t="s">
        <v>81</v>
      </c>
      <c r="E269" t="s">
        <v>387</v>
      </c>
    </row>
    <row r="270" spans="1:5" x14ac:dyDescent="0.2">
      <c r="A270" t="s">
        <v>706</v>
      </c>
      <c r="B270" t="s">
        <v>201</v>
      </c>
      <c r="C270" t="s">
        <v>386</v>
      </c>
      <c r="D270" t="s">
        <v>389</v>
      </c>
      <c r="E270" t="s">
        <v>450</v>
      </c>
    </row>
    <row r="271" spans="1:5" x14ac:dyDescent="0.2">
      <c r="A271" t="s">
        <v>706</v>
      </c>
      <c r="B271" t="s">
        <v>201</v>
      </c>
      <c r="C271" t="s">
        <v>388</v>
      </c>
      <c r="D271" t="s">
        <v>26</v>
      </c>
    </row>
    <row r="272" spans="1:5" x14ac:dyDescent="0.2">
      <c r="A272" t="s">
        <v>706</v>
      </c>
      <c r="B272" t="s">
        <v>260</v>
      </c>
      <c r="C272" t="s">
        <v>386</v>
      </c>
      <c r="D272" t="s">
        <v>81</v>
      </c>
      <c r="E272" t="s">
        <v>387</v>
      </c>
    </row>
    <row r="273" spans="1:5" x14ac:dyDescent="0.2">
      <c r="A273" t="s">
        <v>706</v>
      </c>
      <c r="B273" t="s">
        <v>115</v>
      </c>
      <c r="C273" t="s">
        <v>386</v>
      </c>
      <c r="D273" t="s">
        <v>389</v>
      </c>
      <c r="E273" t="s">
        <v>459</v>
      </c>
    </row>
    <row r="274" spans="1:5" x14ac:dyDescent="0.2">
      <c r="A274" t="s">
        <v>706</v>
      </c>
      <c r="B274" t="s">
        <v>115</v>
      </c>
      <c r="C274" t="s">
        <v>386</v>
      </c>
      <c r="D274" t="s">
        <v>81</v>
      </c>
      <c r="E274" t="s">
        <v>387</v>
      </c>
    </row>
    <row r="275" spans="1:5" x14ac:dyDescent="0.2">
      <c r="A275" t="s">
        <v>706</v>
      </c>
      <c r="B275" t="s">
        <v>115</v>
      </c>
      <c r="C275" t="s">
        <v>386</v>
      </c>
      <c r="D275" t="s">
        <v>106</v>
      </c>
      <c r="E275" t="s">
        <v>465</v>
      </c>
    </row>
    <row r="276" spans="1:5" x14ac:dyDescent="0.2">
      <c r="A276" t="s">
        <v>706</v>
      </c>
      <c r="B276" t="s">
        <v>115</v>
      </c>
      <c r="C276" t="s">
        <v>386</v>
      </c>
      <c r="D276" t="s">
        <v>389</v>
      </c>
      <c r="E276" t="s">
        <v>450</v>
      </c>
    </row>
    <row r="277" spans="1:5" x14ac:dyDescent="0.2">
      <c r="A277" t="s">
        <v>706</v>
      </c>
      <c r="B277" t="s">
        <v>115</v>
      </c>
      <c r="C277" t="s">
        <v>386</v>
      </c>
      <c r="D277" t="s">
        <v>234</v>
      </c>
      <c r="E277" t="s">
        <v>466</v>
      </c>
    </row>
    <row r="278" spans="1:5" x14ac:dyDescent="0.2">
      <c r="A278" t="s">
        <v>706</v>
      </c>
      <c r="B278" t="s">
        <v>115</v>
      </c>
      <c r="C278" t="s">
        <v>388</v>
      </c>
      <c r="D278" t="s">
        <v>26</v>
      </c>
    </row>
    <row r="279" spans="1:5" x14ac:dyDescent="0.2">
      <c r="A279" t="s">
        <v>706</v>
      </c>
      <c r="B279" t="s">
        <v>26</v>
      </c>
      <c r="C279" t="s">
        <v>386</v>
      </c>
      <c r="D279" t="s">
        <v>389</v>
      </c>
      <c r="E279" t="s">
        <v>459</v>
      </c>
    </row>
    <row r="280" spans="1:5" x14ac:dyDescent="0.2">
      <c r="A280" t="s">
        <v>706</v>
      </c>
      <c r="B280" t="s">
        <v>26</v>
      </c>
      <c r="C280" t="s">
        <v>386</v>
      </c>
      <c r="D280" t="s">
        <v>81</v>
      </c>
      <c r="E280" t="s">
        <v>387</v>
      </c>
    </row>
    <row r="281" spans="1:5" x14ac:dyDescent="0.2">
      <c r="A281" t="s">
        <v>706</v>
      </c>
      <c r="B281" t="s">
        <v>26</v>
      </c>
      <c r="C281" t="s">
        <v>386</v>
      </c>
      <c r="D281" t="s">
        <v>389</v>
      </c>
      <c r="E281" t="s">
        <v>454</v>
      </c>
    </row>
    <row r="282" spans="1:5" x14ac:dyDescent="0.2">
      <c r="A282" t="s">
        <v>706</v>
      </c>
      <c r="B282" t="s">
        <v>26</v>
      </c>
      <c r="C282" t="s">
        <v>386</v>
      </c>
      <c r="D282" t="s">
        <v>389</v>
      </c>
      <c r="E282" t="s">
        <v>448</v>
      </c>
    </row>
    <row r="283" spans="1:5" x14ac:dyDescent="0.2">
      <c r="A283" t="s">
        <v>706</v>
      </c>
      <c r="B283" t="s">
        <v>26</v>
      </c>
      <c r="C283" t="s">
        <v>386</v>
      </c>
      <c r="D283" t="s">
        <v>389</v>
      </c>
      <c r="E283" t="s">
        <v>450</v>
      </c>
    </row>
    <row r="284" spans="1:5" x14ac:dyDescent="0.2">
      <c r="A284" t="s">
        <v>706</v>
      </c>
      <c r="B284" t="s">
        <v>26</v>
      </c>
      <c r="C284" t="s">
        <v>386</v>
      </c>
      <c r="D284" t="s">
        <v>389</v>
      </c>
      <c r="E284" t="s">
        <v>451</v>
      </c>
    </row>
    <row r="285" spans="1:5" x14ac:dyDescent="0.2">
      <c r="A285" t="s">
        <v>706</v>
      </c>
      <c r="B285" t="s">
        <v>26</v>
      </c>
      <c r="C285" t="s">
        <v>388</v>
      </c>
      <c r="D285" t="s">
        <v>260</v>
      </c>
    </row>
    <row r="286" spans="1:5" x14ac:dyDescent="0.2">
      <c r="A286" t="s">
        <v>706</v>
      </c>
      <c r="B286" t="s">
        <v>274</v>
      </c>
      <c r="C286" t="s">
        <v>386</v>
      </c>
      <c r="D286" t="s">
        <v>389</v>
      </c>
      <c r="E286" t="s">
        <v>459</v>
      </c>
    </row>
    <row r="287" spans="1:5" x14ac:dyDescent="0.2">
      <c r="A287" t="s">
        <v>706</v>
      </c>
      <c r="B287" t="s">
        <v>274</v>
      </c>
      <c r="C287" t="s">
        <v>386</v>
      </c>
      <c r="D287" t="s">
        <v>81</v>
      </c>
      <c r="E287" t="s">
        <v>387</v>
      </c>
    </row>
    <row r="288" spans="1:5" x14ac:dyDescent="0.2">
      <c r="A288" t="s">
        <v>706</v>
      </c>
      <c r="B288" t="s">
        <v>274</v>
      </c>
      <c r="C288" t="s">
        <v>386</v>
      </c>
      <c r="D288" t="s">
        <v>389</v>
      </c>
      <c r="E288" t="s">
        <v>448</v>
      </c>
    </row>
    <row r="289" spans="1:5" x14ac:dyDescent="0.2">
      <c r="A289" t="s">
        <v>706</v>
      </c>
      <c r="B289" t="s">
        <v>274</v>
      </c>
      <c r="C289" t="s">
        <v>386</v>
      </c>
      <c r="D289" t="s">
        <v>389</v>
      </c>
      <c r="E289" t="s">
        <v>467</v>
      </c>
    </row>
    <row r="290" spans="1:5" x14ac:dyDescent="0.2">
      <c r="A290" t="s">
        <v>706</v>
      </c>
      <c r="B290" t="s">
        <v>274</v>
      </c>
      <c r="C290" t="s">
        <v>386</v>
      </c>
      <c r="D290" t="s">
        <v>389</v>
      </c>
      <c r="E290" t="s">
        <v>450</v>
      </c>
    </row>
    <row r="291" spans="1:5" x14ac:dyDescent="0.2">
      <c r="A291" t="s">
        <v>706</v>
      </c>
      <c r="B291" t="s">
        <v>274</v>
      </c>
      <c r="C291" t="s">
        <v>386</v>
      </c>
      <c r="D291" t="s">
        <v>234</v>
      </c>
      <c r="E291" t="s">
        <v>466</v>
      </c>
    </row>
    <row r="292" spans="1:5" x14ac:dyDescent="0.2">
      <c r="A292" t="s">
        <v>706</v>
      </c>
      <c r="B292" t="s">
        <v>274</v>
      </c>
      <c r="C292" t="s">
        <v>386</v>
      </c>
      <c r="D292" t="s">
        <v>389</v>
      </c>
      <c r="E292" t="s">
        <v>468</v>
      </c>
    </row>
    <row r="293" spans="1:5" x14ac:dyDescent="0.2">
      <c r="A293" t="s">
        <v>706</v>
      </c>
      <c r="B293" t="s">
        <v>274</v>
      </c>
      <c r="C293" t="s">
        <v>386</v>
      </c>
      <c r="D293" t="s">
        <v>389</v>
      </c>
      <c r="E293" t="s">
        <v>451</v>
      </c>
    </row>
    <row r="294" spans="1:5" x14ac:dyDescent="0.2">
      <c r="A294" t="s">
        <v>706</v>
      </c>
      <c r="B294" t="s">
        <v>274</v>
      </c>
      <c r="C294" t="s">
        <v>388</v>
      </c>
      <c r="D294" t="s">
        <v>374</v>
      </c>
    </row>
    <row r="295" spans="1:5" x14ac:dyDescent="0.2">
      <c r="A295" t="s">
        <v>706</v>
      </c>
      <c r="B295" t="s">
        <v>274</v>
      </c>
      <c r="C295" t="s">
        <v>388</v>
      </c>
      <c r="D295" t="s">
        <v>106</v>
      </c>
    </row>
    <row r="296" spans="1:5" x14ac:dyDescent="0.2">
      <c r="A296" t="s">
        <v>706</v>
      </c>
      <c r="B296" t="s">
        <v>274</v>
      </c>
      <c r="C296" t="s">
        <v>388</v>
      </c>
      <c r="D296" t="s">
        <v>215</v>
      </c>
    </row>
    <row r="297" spans="1:5" x14ac:dyDescent="0.2">
      <c r="A297" t="s">
        <v>706</v>
      </c>
      <c r="B297" t="s">
        <v>274</v>
      </c>
      <c r="C297" t="s">
        <v>388</v>
      </c>
      <c r="D297" t="s">
        <v>26</v>
      </c>
    </row>
    <row r="298" spans="1:5" x14ac:dyDescent="0.2">
      <c r="A298" t="s">
        <v>706</v>
      </c>
      <c r="B298" t="s">
        <v>274</v>
      </c>
      <c r="C298" t="s">
        <v>388</v>
      </c>
      <c r="D298" t="s">
        <v>201</v>
      </c>
    </row>
    <row r="299" spans="1:5" x14ac:dyDescent="0.2">
      <c r="A299" t="s">
        <v>706</v>
      </c>
      <c r="B299" t="s">
        <v>186</v>
      </c>
      <c r="C299" t="s">
        <v>388</v>
      </c>
      <c r="D299" t="s">
        <v>347</v>
      </c>
    </row>
    <row r="300" spans="1:5" x14ac:dyDescent="0.2">
      <c r="A300" t="s">
        <v>706</v>
      </c>
      <c r="B300" t="s">
        <v>186</v>
      </c>
      <c r="C300" t="s">
        <v>388</v>
      </c>
      <c r="D300" t="s">
        <v>128</v>
      </c>
    </row>
    <row r="301" spans="1:5" x14ac:dyDescent="0.2">
      <c r="A301" t="s">
        <v>706</v>
      </c>
      <c r="B301" t="s">
        <v>304</v>
      </c>
      <c r="C301" t="s">
        <v>386</v>
      </c>
      <c r="D301" t="s">
        <v>81</v>
      </c>
      <c r="E301" t="s">
        <v>387</v>
      </c>
    </row>
    <row r="302" spans="1:5" x14ac:dyDescent="0.2">
      <c r="A302" t="s">
        <v>706</v>
      </c>
      <c r="B302" t="s">
        <v>304</v>
      </c>
      <c r="C302" t="s">
        <v>388</v>
      </c>
      <c r="D302" t="s">
        <v>179</v>
      </c>
    </row>
    <row r="303" spans="1:5" x14ac:dyDescent="0.2">
      <c r="A303" t="s">
        <v>706</v>
      </c>
      <c r="B303" t="s">
        <v>304</v>
      </c>
      <c r="C303" t="s">
        <v>388</v>
      </c>
      <c r="D303" t="s">
        <v>307</v>
      </c>
    </row>
    <row r="304" spans="1:5" x14ac:dyDescent="0.2">
      <c r="A304" t="s">
        <v>706</v>
      </c>
      <c r="B304" t="s">
        <v>304</v>
      </c>
      <c r="C304" t="s">
        <v>388</v>
      </c>
      <c r="D304" t="s">
        <v>201</v>
      </c>
    </row>
    <row r="305" spans="1:5" x14ac:dyDescent="0.2">
      <c r="A305" t="s">
        <v>706</v>
      </c>
      <c r="B305" t="s">
        <v>304</v>
      </c>
      <c r="C305" t="s">
        <v>388</v>
      </c>
      <c r="D305" t="s">
        <v>274</v>
      </c>
    </row>
    <row r="306" spans="1:5" x14ac:dyDescent="0.2">
      <c r="A306" t="s">
        <v>706</v>
      </c>
      <c r="B306" t="s">
        <v>304</v>
      </c>
      <c r="C306" t="s">
        <v>388</v>
      </c>
      <c r="D306" t="s">
        <v>113</v>
      </c>
    </row>
    <row r="307" spans="1:5" x14ac:dyDescent="0.2">
      <c r="A307" t="s">
        <v>706</v>
      </c>
      <c r="B307" t="s">
        <v>304</v>
      </c>
      <c r="C307" t="s">
        <v>388</v>
      </c>
      <c r="D307" t="s">
        <v>26</v>
      </c>
    </row>
    <row r="308" spans="1:5" x14ac:dyDescent="0.2">
      <c r="A308" t="s">
        <v>706</v>
      </c>
      <c r="B308" t="s">
        <v>304</v>
      </c>
      <c r="C308" t="s">
        <v>388</v>
      </c>
      <c r="D308" t="s">
        <v>62</v>
      </c>
    </row>
    <row r="309" spans="1:5" x14ac:dyDescent="0.2">
      <c r="A309" t="s">
        <v>706</v>
      </c>
      <c r="B309" t="s">
        <v>304</v>
      </c>
      <c r="C309" t="s">
        <v>388</v>
      </c>
      <c r="D309" t="s">
        <v>165</v>
      </c>
    </row>
    <row r="310" spans="1:5" x14ac:dyDescent="0.2">
      <c r="A310" t="s">
        <v>706</v>
      </c>
      <c r="B310" t="s">
        <v>304</v>
      </c>
      <c r="C310" t="s">
        <v>388</v>
      </c>
      <c r="D310" t="s">
        <v>278</v>
      </c>
    </row>
    <row r="311" spans="1:5" x14ac:dyDescent="0.2">
      <c r="A311" t="s">
        <v>706</v>
      </c>
      <c r="B311" t="s">
        <v>304</v>
      </c>
      <c r="C311" t="s">
        <v>388</v>
      </c>
      <c r="D311" t="s">
        <v>311</v>
      </c>
    </row>
    <row r="312" spans="1:5" x14ac:dyDescent="0.2">
      <c r="A312" t="s">
        <v>706</v>
      </c>
      <c r="B312" t="s">
        <v>91</v>
      </c>
      <c r="C312" t="s">
        <v>388</v>
      </c>
      <c r="D312" t="s">
        <v>83</v>
      </c>
    </row>
    <row r="313" spans="1:5" x14ac:dyDescent="0.2">
      <c r="A313" t="s">
        <v>706</v>
      </c>
      <c r="B313" t="s">
        <v>91</v>
      </c>
      <c r="C313" t="s">
        <v>388</v>
      </c>
      <c r="D313" t="s">
        <v>136</v>
      </c>
    </row>
    <row r="314" spans="1:5" x14ac:dyDescent="0.2">
      <c r="A314" t="s">
        <v>706</v>
      </c>
      <c r="B314" t="s">
        <v>91</v>
      </c>
      <c r="C314" t="s">
        <v>388</v>
      </c>
      <c r="D314" t="s">
        <v>213</v>
      </c>
    </row>
    <row r="315" spans="1:5" x14ac:dyDescent="0.2">
      <c r="A315" t="s">
        <v>706</v>
      </c>
      <c r="B315" t="s">
        <v>91</v>
      </c>
      <c r="C315" t="s">
        <v>388</v>
      </c>
      <c r="D315" t="s">
        <v>72</v>
      </c>
    </row>
    <row r="316" spans="1:5" x14ac:dyDescent="0.2">
      <c r="A316" t="s">
        <v>706</v>
      </c>
      <c r="B316" t="s">
        <v>91</v>
      </c>
      <c r="C316" t="s">
        <v>388</v>
      </c>
      <c r="D316" t="s">
        <v>307</v>
      </c>
    </row>
    <row r="317" spans="1:5" x14ac:dyDescent="0.2">
      <c r="A317" t="s">
        <v>706</v>
      </c>
      <c r="B317" t="s">
        <v>62</v>
      </c>
      <c r="C317" t="s">
        <v>386</v>
      </c>
      <c r="D317" t="s">
        <v>389</v>
      </c>
      <c r="E317" t="s">
        <v>459</v>
      </c>
    </row>
    <row r="318" spans="1:5" x14ac:dyDescent="0.2">
      <c r="A318" t="s">
        <v>706</v>
      </c>
      <c r="B318" t="s">
        <v>62</v>
      </c>
      <c r="C318" t="s">
        <v>386</v>
      </c>
      <c r="D318" t="s">
        <v>81</v>
      </c>
      <c r="E318" t="s">
        <v>387</v>
      </c>
    </row>
    <row r="319" spans="1:5" x14ac:dyDescent="0.2">
      <c r="A319" t="s">
        <v>706</v>
      </c>
      <c r="B319" t="s">
        <v>62</v>
      </c>
      <c r="C319" t="s">
        <v>388</v>
      </c>
      <c r="D319" t="s">
        <v>59</v>
      </c>
    </row>
    <row r="320" spans="1:5" x14ac:dyDescent="0.2">
      <c r="A320" t="s">
        <v>706</v>
      </c>
      <c r="B320" t="s">
        <v>62</v>
      </c>
      <c r="C320" t="s">
        <v>388</v>
      </c>
      <c r="D320" t="s">
        <v>374</v>
      </c>
    </row>
    <row r="321" spans="1:4" x14ac:dyDescent="0.2">
      <c r="A321" t="s">
        <v>706</v>
      </c>
      <c r="B321" t="s">
        <v>62</v>
      </c>
      <c r="C321" t="s">
        <v>388</v>
      </c>
      <c r="D321" t="s">
        <v>201</v>
      </c>
    </row>
    <row r="322" spans="1:4" x14ac:dyDescent="0.2">
      <c r="A322" t="s">
        <v>706</v>
      </c>
      <c r="B322" t="s">
        <v>62</v>
      </c>
      <c r="C322" t="s">
        <v>388</v>
      </c>
      <c r="D322" t="s">
        <v>389</v>
      </c>
    </row>
    <row r="323" spans="1:4" x14ac:dyDescent="0.2">
      <c r="A323" t="s">
        <v>706</v>
      </c>
      <c r="B323" t="s">
        <v>62</v>
      </c>
      <c r="C323" t="s">
        <v>388</v>
      </c>
      <c r="D323" t="s">
        <v>26</v>
      </c>
    </row>
    <row r="324" spans="1:4" x14ac:dyDescent="0.2">
      <c r="A324" t="s">
        <v>706</v>
      </c>
      <c r="B324" t="s">
        <v>111</v>
      </c>
      <c r="C324" t="s">
        <v>388</v>
      </c>
      <c r="D324" t="s">
        <v>179</v>
      </c>
    </row>
    <row r="325" spans="1:4" x14ac:dyDescent="0.2">
      <c r="A325" t="s">
        <v>706</v>
      </c>
      <c r="B325" t="s">
        <v>111</v>
      </c>
      <c r="C325" t="s">
        <v>388</v>
      </c>
      <c r="D325" t="s">
        <v>307</v>
      </c>
    </row>
    <row r="326" spans="1:4" x14ac:dyDescent="0.2">
      <c r="A326" t="s">
        <v>706</v>
      </c>
      <c r="B326" t="s">
        <v>111</v>
      </c>
      <c r="C326" t="s">
        <v>388</v>
      </c>
      <c r="D326" t="s">
        <v>261</v>
      </c>
    </row>
    <row r="327" spans="1:4" x14ac:dyDescent="0.2">
      <c r="A327" t="s">
        <v>706</v>
      </c>
      <c r="B327" t="s">
        <v>111</v>
      </c>
      <c r="C327" t="s">
        <v>388</v>
      </c>
      <c r="D327" t="s">
        <v>172</v>
      </c>
    </row>
    <row r="328" spans="1:4" x14ac:dyDescent="0.2">
      <c r="A328" t="s">
        <v>706</v>
      </c>
      <c r="B328" t="s">
        <v>111</v>
      </c>
      <c r="C328" t="s">
        <v>388</v>
      </c>
      <c r="D328" t="s">
        <v>72</v>
      </c>
    </row>
    <row r="329" spans="1:4" x14ac:dyDescent="0.2">
      <c r="A329" t="s">
        <v>706</v>
      </c>
      <c r="B329" t="s">
        <v>111</v>
      </c>
      <c r="C329" t="s">
        <v>388</v>
      </c>
      <c r="D329" t="s">
        <v>295</v>
      </c>
    </row>
    <row r="330" spans="1:4" x14ac:dyDescent="0.2">
      <c r="A330" t="s">
        <v>706</v>
      </c>
      <c r="B330" t="s">
        <v>111</v>
      </c>
      <c r="C330" t="s">
        <v>388</v>
      </c>
      <c r="D330" t="s">
        <v>135</v>
      </c>
    </row>
    <row r="331" spans="1:4" x14ac:dyDescent="0.2">
      <c r="A331" t="s">
        <v>706</v>
      </c>
      <c r="B331" t="s">
        <v>111</v>
      </c>
      <c r="C331" t="s">
        <v>388</v>
      </c>
      <c r="D331" t="s">
        <v>311</v>
      </c>
    </row>
    <row r="332" spans="1:4" x14ac:dyDescent="0.2">
      <c r="A332" t="s">
        <v>706</v>
      </c>
      <c r="B332" t="s">
        <v>111</v>
      </c>
      <c r="C332" t="s">
        <v>388</v>
      </c>
      <c r="D332" t="s">
        <v>360</v>
      </c>
    </row>
    <row r="333" spans="1:4" x14ac:dyDescent="0.2">
      <c r="A333" t="s">
        <v>706</v>
      </c>
      <c r="B333" t="s">
        <v>111</v>
      </c>
      <c r="C333" t="s">
        <v>388</v>
      </c>
      <c r="D333" t="s">
        <v>185</v>
      </c>
    </row>
    <row r="334" spans="1:4" x14ac:dyDescent="0.2">
      <c r="A334" t="s">
        <v>706</v>
      </c>
      <c r="B334" t="s">
        <v>111</v>
      </c>
      <c r="C334" t="s">
        <v>388</v>
      </c>
      <c r="D334" t="s">
        <v>188</v>
      </c>
    </row>
    <row r="335" spans="1:4" x14ac:dyDescent="0.2">
      <c r="A335" t="s">
        <v>706</v>
      </c>
      <c r="B335" t="s">
        <v>111</v>
      </c>
      <c r="C335" t="s">
        <v>388</v>
      </c>
      <c r="D335" t="s">
        <v>83</v>
      </c>
    </row>
    <row r="336" spans="1:4" x14ac:dyDescent="0.2">
      <c r="A336" t="s">
        <v>706</v>
      </c>
      <c r="B336" t="s">
        <v>111</v>
      </c>
      <c r="C336" t="s">
        <v>388</v>
      </c>
      <c r="D336" t="s">
        <v>128</v>
      </c>
    </row>
    <row r="337" spans="1:5" x14ac:dyDescent="0.2">
      <c r="A337" t="s">
        <v>706</v>
      </c>
      <c r="B337" t="s">
        <v>111</v>
      </c>
      <c r="C337" t="s">
        <v>388</v>
      </c>
      <c r="D337" t="s">
        <v>308</v>
      </c>
    </row>
    <row r="338" spans="1:5" x14ac:dyDescent="0.2">
      <c r="A338" t="s">
        <v>706</v>
      </c>
      <c r="B338" t="s">
        <v>111</v>
      </c>
      <c r="C338" t="s">
        <v>388</v>
      </c>
      <c r="D338" t="s">
        <v>43</v>
      </c>
    </row>
    <row r="339" spans="1:5" x14ac:dyDescent="0.2">
      <c r="A339" t="s">
        <v>706</v>
      </c>
      <c r="B339" t="s">
        <v>111</v>
      </c>
      <c r="C339" t="s">
        <v>388</v>
      </c>
      <c r="D339" t="s">
        <v>220</v>
      </c>
    </row>
    <row r="340" spans="1:5" x14ac:dyDescent="0.2">
      <c r="A340" t="s">
        <v>706</v>
      </c>
      <c r="B340" t="s">
        <v>180</v>
      </c>
      <c r="C340" t="s">
        <v>386</v>
      </c>
      <c r="D340" t="s">
        <v>389</v>
      </c>
      <c r="E340" t="s">
        <v>459</v>
      </c>
    </row>
    <row r="341" spans="1:5" x14ac:dyDescent="0.2">
      <c r="A341" t="s">
        <v>706</v>
      </c>
      <c r="B341" t="s">
        <v>180</v>
      </c>
      <c r="C341" t="s">
        <v>386</v>
      </c>
      <c r="D341" t="s">
        <v>81</v>
      </c>
      <c r="E341" t="s">
        <v>387</v>
      </c>
    </row>
    <row r="342" spans="1:5" x14ac:dyDescent="0.2">
      <c r="A342" t="s">
        <v>706</v>
      </c>
      <c r="B342" t="s">
        <v>180</v>
      </c>
      <c r="C342" t="s">
        <v>386</v>
      </c>
      <c r="D342" t="s">
        <v>365</v>
      </c>
      <c r="E342" t="s">
        <v>469</v>
      </c>
    </row>
    <row r="343" spans="1:5" x14ac:dyDescent="0.2">
      <c r="A343" t="s">
        <v>706</v>
      </c>
      <c r="B343" t="s">
        <v>180</v>
      </c>
      <c r="C343" t="s">
        <v>386</v>
      </c>
      <c r="D343" t="s">
        <v>365</v>
      </c>
      <c r="E343" t="s">
        <v>470</v>
      </c>
    </row>
    <row r="344" spans="1:5" x14ac:dyDescent="0.2">
      <c r="A344" t="s">
        <v>706</v>
      </c>
      <c r="B344" t="s">
        <v>180</v>
      </c>
      <c r="C344" t="s">
        <v>386</v>
      </c>
      <c r="D344" t="s">
        <v>274</v>
      </c>
      <c r="E344" t="s">
        <v>464</v>
      </c>
    </row>
    <row r="345" spans="1:5" x14ac:dyDescent="0.2">
      <c r="A345" t="s">
        <v>706</v>
      </c>
      <c r="B345" t="s">
        <v>180</v>
      </c>
      <c r="C345" t="s">
        <v>386</v>
      </c>
      <c r="D345" t="s">
        <v>8</v>
      </c>
      <c r="E345" t="s">
        <v>471</v>
      </c>
    </row>
    <row r="346" spans="1:5" x14ac:dyDescent="0.2">
      <c r="A346" t="s">
        <v>706</v>
      </c>
      <c r="B346" t="s">
        <v>180</v>
      </c>
      <c r="C346" t="s">
        <v>386</v>
      </c>
      <c r="D346" t="s">
        <v>8</v>
      </c>
      <c r="E346" t="s">
        <v>472</v>
      </c>
    </row>
    <row r="347" spans="1:5" x14ac:dyDescent="0.2">
      <c r="A347" t="s">
        <v>706</v>
      </c>
      <c r="B347" t="s">
        <v>180</v>
      </c>
      <c r="C347" t="s">
        <v>386</v>
      </c>
      <c r="D347" t="s">
        <v>8</v>
      </c>
      <c r="E347" t="s">
        <v>473</v>
      </c>
    </row>
    <row r="348" spans="1:5" x14ac:dyDescent="0.2">
      <c r="A348" t="s">
        <v>706</v>
      </c>
      <c r="B348" t="s">
        <v>180</v>
      </c>
      <c r="C348" t="s">
        <v>386</v>
      </c>
      <c r="D348" t="s">
        <v>8</v>
      </c>
      <c r="E348" t="s">
        <v>474</v>
      </c>
    </row>
    <row r="349" spans="1:5" x14ac:dyDescent="0.2">
      <c r="A349" t="s">
        <v>706</v>
      </c>
      <c r="B349" t="s">
        <v>180</v>
      </c>
      <c r="C349" t="s">
        <v>386</v>
      </c>
      <c r="D349" t="s">
        <v>8</v>
      </c>
      <c r="E349" t="s">
        <v>475</v>
      </c>
    </row>
    <row r="350" spans="1:5" x14ac:dyDescent="0.2">
      <c r="A350" t="s">
        <v>706</v>
      </c>
      <c r="B350" t="s">
        <v>180</v>
      </c>
      <c r="C350" t="s">
        <v>386</v>
      </c>
      <c r="D350" t="s">
        <v>389</v>
      </c>
      <c r="E350" t="s">
        <v>450</v>
      </c>
    </row>
    <row r="351" spans="1:5" x14ac:dyDescent="0.2">
      <c r="A351" t="s">
        <v>706</v>
      </c>
      <c r="B351" t="s">
        <v>180</v>
      </c>
      <c r="C351" t="s">
        <v>388</v>
      </c>
      <c r="D351" t="s">
        <v>59</v>
      </c>
    </row>
    <row r="352" spans="1:5" x14ac:dyDescent="0.2">
      <c r="A352" t="s">
        <v>706</v>
      </c>
      <c r="B352" t="s">
        <v>180</v>
      </c>
      <c r="C352" t="s">
        <v>388</v>
      </c>
      <c r="D352" t="s">
        <v>120</v>
      </c>
    </row>
    <row r="353" spans="1:5" x14ac:dyDescent="0.2">
      <c r="A353" t="s">
        <v>706</v>
      </c>
      <c r="B353" t="s">
        <v>180</v>
      </c>
      <c r="C353" t="s">
        <v>388</v>
      </c>
      <c r="D353" t="s">
        <v>201</v>
      </c>
    </row>
    <row r="354" spans="1:5" x14ac:dyDescent="0.2">
      <c r="A354" t="s">
        <v>706</v>
      </c>
      <c r="B354" t="s">
        <v>180</v>
      </c>
      <c r="C354" t="s">
        <v>388</v>
      </c>
      <c r="D354" t="s">
        <v>26</v>
      </c>
    </row>
    <row r="355" spans="1:5" x14ac:dyDescent="0.2">
      <c r="A355" t="s">
        <v>706</v>
      </c>
      <c r="B355" t="s">
        <v>100</v>
      </c>
      <c r="C355" t="s">
        <v>386</v>
      </c>
      <c r="D355" t="s">
        <v>1</v>
      </c>
      <c r="E355" t="s">
        <v>476</v>
      </c>
    </row>
    <row r="356" spans="1:5" x14ac:dyDescent="0.2">
      <c r="A356" t="s">
        <v>706</v>
      </c>
      <c r="B356" t="s">
        <v>100</v>
      </c>
      <c r="C356" t="s">
        <v>386</v>
      </c>
      <c r="D356" t="s">
        <v>1</v>
      </c>
      <c r="E356" t="s">
        <v>477</v>
      </c>
    </row>
    <row r="357" spans="1:5" x14ac:dyDescent="0.2">
      <c r="A357" t="s">
        <v>706</v>
      </c>
      <c r="B357" t="s">
        <v>100</v>
      </c>
      <c r="C357" t="s">
        <v>388</v>
      </c>
      <c r="D357" t="s">
        <v>217</v>
      </c>
    </row>
    <row r="358" spans="1:5" x14ac:dyDescent="0.2">
      <c r="A358" t="s">
        <v>706</v>
      </c>
      <c r="B358" t="s">
        <v>100</v>
      </c>
      <c r="C358" t="s">
        <v>388</v>
      </c>
      <c r="D358" t="s">
        <v>154</v>
      </c>
    </row>
    <row r="359" spans="1:5" x14ac:dyDescent="0.2">
      <c r="A359" t="s">
        <v>706</v>
      </c>
      <c r="B359" t="s">
        <v>100</v>
      </c>
      <c r="C359" t="s">
        <v>388</v>
      </c>
      <c r="D359" t="s">
        <v>374</v>
      </c>
    </row>
    <row r="360" spans="1:5" x14ac:dyDescent="0.2">
      <c r="A360" t="s">
        <v>706</v>
      </c>
      <c r="B360" t="s">
        <v>100</v>
      </c>
      <c r="C360" t="s">
        <v>388</v>
      </c>
      <c r="D360" t="s">
        <v>307</v>
      </c>
    </row>
    <row r="361" spans="1:5" x14ac:dyDescent="0.2">
      <c r="A361" t="s">
        <v>706</v>
      </c>
      <c r="B361" t="s">
        <v>165</v>
      </c>
      <c r="C361" t="s">
        <v>386</v>
      </c>
      <c r="D361" t="s">
        <v>389</v>
      </c>
      <c r="E361" t="s">
        <v>478</v>
      </c>
    </row>
    <row r="362" spans="1:5" x14ac:dyDescent="0.2">
      <c r="A362" t="s">
        <v>706</v>
      </c>
      <c r="B362" t="s">
        <v>165</v>
      </c>
      <c r="C362" t="s">
        <v>386</v>
      </c>
      <c r="D362" t="s">
        <v>389</v>
      </c>
      <c r="E362" t="s">
        <v>450</v>
      </c>
    </row>
    <row r="363" spans="1:5" x14ac:dyDescent="0.2">
      <c r="A363" t="s">
        <v>706</v>
      </c>
      <c r="B363" t="s">
        <v>165</v>
      </c>
      <c r="C363" t="s">
        <v>386</v>
      </c>
      <c r="D363" t="s">
        <v>234</v>
      </c>
      <c r="E363" t="s">
        <v>466</v>
      </c>
    </row>
    <row r="364" spans="1:5" x14ac:dyDescent="0.2">
      <c r="A364" t="s">
        <v>706</v>
      </c>
      <c r="B364" t="s">
        <v>165</v>
      </c>
      <c r="C364" t="s">
        <v>386</v>
      </c>
      <c r="D364" t="s">
        <v>389</v>
      </c>
      <c r="E364" t="s">
        <v>476</v>
      </c>
    </row>
    <row r="365" spans="1:5" x14ac:dyDescent="0.2">
      <c r="A365" t="s">
        <v>706</v>
      </c>
      <c r="B365" t="s">
        <v>165</v>
      </c>
      <c r="C365" t="s">
        <v>388</v>
      </c>
      <c r="D365" t="s">
        <v>59</v>
      </c>
    </row>
    <row r="366" spans="1:5" x14ac:dyDescent="0.2">
      <c r="A366" t="s">
        <v>706</v>
      </c>
      <c r="B366" t="s">
        <v>165</v>
      </c>
      <c r="C366" t="s">
        <v>388</v>
      </c>
      <c r="D366" t="s">
        <v>20</v>
      </c>
    </row>
    <row r="367" spans="1:5" x14ac:dyDescent="0.2">
      <c r="A367" t="s">
        <v>706</v>
      </c>
      <c r="B367" t="s">
        <v>165</v>
      </c>
      <c r="C367" t="s">
        <v>388</v>
      </c>
      <c r="D367" t="s">
        <v>100</v>
      </c>
    </row>
    <row r="368" spans="1:5" x14ac:dyDescent="0.2">
      <c r="A368" t="s">
        <v>706</v>
      </c>
      <c r="B368" t="s">
        <v>165</v>
      </c>
      <c r="C368" t="s">
        <v>388</v>
      </c>
      <c r="D368" t="s">
        <v>374</v>
      </c>
    </row>
    <row r="369" spans="1:5" x14ac:dyDescent="0.2">
      <c r="A369" t="s">
        <v>706</v>
      </c>
      <c r="B369" t="s">
        <v>165</v>
      </c>
      <c r="C369" t="s">
        <v>388</v>
      </c>
      <c r="D369" t="s">
        <v>217</v>
      </c>
    </row>
    <row r="370" spans="1:5" x14ac:dyDescent="0.2">
      <c r="A370" t="s">
        <v>706</v>
      </c>
      <c r="B370" t="s">
        <v>165</v>
      </c>
      <c r="C370" t="s">
        <v>388</v>
      </c>
      <c r="D370" t="s">
        <v>317</v>
      </c>
    </row>
    <row r="371" spans="1:5" x14ac:dyDescent="0.2">
      <c r="A371" t="s">
        <v>706</v>
      </c>
      <c r="B371" t="s">
        <v>165</v>
      </c>
      <c r="C371" t="s">
        <v>388</v>
      </c>
      <c r="D371" t="s">
        <v>106</v>
      </c>
    </row>
    <row r="372" spans="1:5" x14ac:dyDescent="0.2">
      <c r="A372" t="s">
        <v>706</v>
      </c>
      <c r="B372" t="s">
        <v>165</v>
      </c>
      <c r="C372" t="s">
        <v>388</v>
      </c>
      <c r="D372" t="s">
        <v>307</v>
      </c>
    </row>
    <row r="373" spans="1:5" x14ac:dyDescent="0.2">
      <c r="A373" t="s">
        <v>706</v>
      </c>
      <c r="B373" t="s">
        <v>20</v>
      </c>
      <c r="C373" t="s">
        <v>386</v>
      </c>
      <c r="D373" t="s">
        <v>389</v>
      </c>
      <c r="E373" t="s">
        <v>476</v>
      </c>
    </row>
    <row r="374" spans="1:5" x14ac:dyDescent="0.2">
      <c r="A374" t="s">
        <v>706</v>
      </c>
      <c r="B374" t="s">
        <v>20</v>
      </c>
      <c r="C374" t="s">
        <v>388</v>
      </c>
      <c r="D374" t="s">
        <v>100</v>
      </c>
    </row>
    <row r="375" spans="1:5" x14ac:dyDescent="0.2">
      <c r="A375" t="s">
        <v>706</v>
      </c>
      <c r="B375" t="s">
        <v>20</v>
      </c>
      <c r="C375" t="s">
        <v>388</v>
      </c>
      <c r="D375" t="s">
        <v>59</v>
      </c>
    </row>
    <row r="376" spans="1:5" x14ac:dyDescent="0.2">
      <c r="A376" t="s">
        <v>706</v>
      </c>
      <c r="B376" t="s">
        <v>20</v>
      </c>
      <c r="C376" t="s">
        <v>388</v>
      </c>
      <c r="D376" t="s">
        <v>217</v>
      </c>
    </row>
    <row r="377" spans="1:5" x14ac:dyDescent="0.2">
      <c r="A377" t="s">
        <v>706</v>
      </c>
      <c r="B377" t="s">
        <v>20</v>
      </c>
      <c r="C377" t="s">
        <v>388</v>
      </c>
      <c r="D377" t="s">
        <v>307</v>
      </c>
    </row>
    <row r="378" spans="1:5" x14ac:dyDescent="0.2">
      <c r="A378" t="s">
        <v>706</v>
      </c>
      <c r="B378" t="s">
        <v>278</v>
      </c>
      <c r="C378" t="s">
        <v>386</v>
      </c>
      <c r="D378" t="s">
        <v>81</v>
      </c>
      <c r="E378" t="s">
        <v>387</v>
      </c>
    </row>
    <row r="379" spans="1:5" x14ac:dyDescent="0.2">
      <c r="A379" t="s">
        <v>706</v>
      </c>
      <c r="B379" t="s">
        <v>278</v>
      </c>
      <c r="C379" t="s">
        <v>388</v>
      </c>
      <c r="D379" t="s">
        <v>26</v>
      </c>
    </row>
    <row r="380" spans="1:5" x14ac:dyDescent="0.2">
      <c r="A380" t="s">
        <v>706</v>
      </c>
      <c r="B380" t="s">
        <v>278</v>
      </c>
      <c r="C380" t="s">
        <v>388</v>
      </c>
      <c r="D380" t="s">
        <v>115</v>
      </c>
    </row>
    <row r="381" spans="1:5" x14ac:dyDescent="0.2">
      <c r="A381" t="s">
        <v>706</v>
      </c>
      <c r="B381" t="s">
        <v>278</v>
      </c>
      <c r="C381" t="s">
        <v>388</v>
      </c>
      <c r="D381" t="s">
        <v>234</v>
      </c>
    </row>
    <row r="382" spans="1:5" x14ac:dyDescent="0.2">
      <c r="A382" t="s">
        <v>706</v>
      </c>
      <c r="B382" t="s">
        <v>271</v>
      </c>
      <c r="C382" t="s">
        <v>388</v>
      </c>
      <c r="D382" t="s">
        <v>8</v>
      </c>
    </row>
    <row r="383" spans="1:5" x14ac:dyDescent="0.2">
      <c r="A383" t="s">
        <v>706</v>
      </c>
      <c r="B383" t="s">
        <v>271</v>
      </c>
      <c r="C383" t="s">
        <v>388</v>
      </c>
      <c r="D383" t="s">
        <v>202</v>
      </c>
    </row>
    <row r="384" spans="1:5" x14ac:dyDescent="0.2">
      <c r="A384" t="s">
        <v>706</v>
      </c>
      <c r="B384" t="s">
        <v>271</v>
      </c>
      <c r="C384" t="s">
        <v>388</v>
      </c>
      <c r="D384" t="s">
        <v>307</v>
      </c>
    </row>
    <row r="385" spans="1:5" x14ac:dyDescent="0.2">
      <c r="A385" t="s">
        <v>706</v>
      </c>
      <c r="B385" t="s">
        <v>261</v>
      </c>
      <c r="C385" t="s">
        <v>388</v>
      </c>
      <c r="D385" t="s">
        <v>307</v>
      </c>
    </row>
    <row r="386" spans="1:5" x14ac:dyDescent="0.2">
      <c r="A386" t="s">
        <v>706</v>
      </c>
      <c r="B386" t="s">
        <v>261</v>
      </c>
      <c r="C386" t="s">
        <v>388</v>
      </c>
      <c r="D386" t="s">
        <v>274</v>
      </c>
    </row>
    <row r="387" spans="1:5" x14ac:dyDescent="0.2">
      <c r="A387" t="s">
        <v>706</v>
      </c>
      <c r="B387" t="s">
        <v>261</v>
      </c>
      <c r="C387" t="s">
        <v>388</v>
      </c>
      <c r="D387" t="s">
        <v>201</v>
      </c>
    </row>
    <row r="388" spans="1:5" x14ac:dyDescent="0.2">
      <c r="A388" t="s">
        <v>706</v>
      </c>
      <c r="B388" t="s">
        <v>261</v>
      </c>
      <c r="C388" t="s">
        <v>388</v>
      </c>
      <c r="D388" t="s">
        <v>120</v>
      </c>
    </row>
    <row r="389" spans="1:5" x14ac:dyDescent="0.2">
      <c r="A389" t="s">
        <v>706</v>
      </c>
      <c r="B389" t="s">
        <v>261</v>
      </c>
      <c r="C389" t="s">
        <v>388</v>
      </c>
      <c r="D389" t="s">
        <v>26</v>
      </c>
    </row>
    <row r="390" spans="1:5" x14ac:dyDescent="0.2">
      <c r="A390" t="s">
        <v>706</v>
      </c>
      <c r="B390" t="s">
        <v>261</v>
      </c>
      <c r="C390" t="s">
        <v>388</v>
      </c>
      <c r="D390" t="s">
        <v>128</v>
      </c>
    </row>
    <row r="391" spans="1:5" x14ac:dyDescent="0.2">
      <c r="A391" t="s">
        <v>706</v>
      </c>
      <c r="B391" t="s">
        <v>261</v>
      </c>
      <c r="C391" t="s">
        <v>388</v>
      </c>
      <c r="D391" t="s">
        <v>186</v>
      </c>
    </row>
    <row r="392" spans="1:5" x14ac:dyDescent="0.2">
      <c r="A392" t="s">
        <v>706</v>
      </c>
      <c r="B392" t="s">
        <v>113</v>
      </c>
      <c r="C392" t="s">
        <v>386</v>
      </c>
      <c r="D392" t="s">
        <v>389</v>
      </c>
      <c r="E392" t="s">
        <v>459</v>
      </c>
    </row>
    <row r="393" spans="1:5" x14ac:dyDescent="0.2">
      <c r="A393" t="s">
        <v>706</v>
      </c>
      <c r="B393" t="s">
        <v>113</v>
      </c>
      <c r="C393" t="s">
        <v>386</v>
      </c>
      <c r="D393" t="s">
        <v>81</v>
      </c>
      <c r="E393" t="s">
        <v>387</v>
      </c>
    </row>
    <row r="394" spans="1:5" x14ac:dyDescent="0.2">
      <c r="A394" t="s">
        <v>706</v>
      </c>
      <c r="B394" t="s">
        <v>113</v>
      </c>
      <c r="C394" t="s">
        <v>386</v>
      </c>
      <c r="D394" t="s">
        <v>389</v>
      </c>
      <c r="E394" t="s">
        <v>450</v>
      </c>
    </row>
    <row r="395" spans="1:5" x14ac:dyDescent="0.2">
      <c r="A395" t="s">
        <v>706</v>
      </c>
      <c r="B395" t="s">
        <v>113</v>
      </c>
      <c r="C395" t="s">
        <v>386</v>
      </c>
      <c r="D395" t="s">
        <v>234</v>
      </c>
      <c r="E395" t="s">
        <v>466</v>
      </c>
    </row>
    <row r="396" spans="1:5" x14ac:dyDescent="0.2">
      <c r="A396" t="s">
        <v>706</v>
      </c>
      <c r="B396" t="s">
        <v>113</v>
      </c>
      <c r="C396" t="s">
        <v>386</v>
      </c>
      <c r="D396" t="s">
        <v>389</v>
      </c>
      <c r="E396" t="s">
        <v>476</v>
      </c>
    </row>
    <row r="397" spans="1:5" x14ac:dyDescent="0.2">
      <c r="A397" t="s">
        <v>706</v>
      </c>
      <c r="B397" t="s">
        <v>113</v>
      </c>
      <c r="C397" t="s">
        <v>388</v>
      </c>
      <c r="D397" t="s">
        <v>120</v>
      </c>
    </row>
    <row r="398" spans="1:5" x14ac:dyDescent="0.2">
      <c r="A398" t="s">
        <v>706</v>
      </c>
      <c r="B398" t="s">
        <v>113</v>
      </c>
      <c r="C398" t="s">
        <v>388</v>
      </c>
      <c r="D398" t="s">
        <v>274</v>
      </c>
    </row>
    <row r="399" spans="1:5" x14ac:dyDescent="0.2">
      <c r="A399" t="s">
        <v>706</v>
      </c>
      <c r="B399" t="s">
        <v>113</v>
      </c>
      <c r="C399" t="s">
        <v>388</v>
      </c>
      <c r="D399" t="s">
        <v>389</v>
      </c>
    </row>
    <row r="400" spans="1:5" x14ac:dyDescent="0.2">
      <c r="A400" t="s">
        <v>706</v>
      </c>
      <c r="B400" t="s">
        <v>113</v>
      </c>
      <c r="C400" t="s">
        <v>388</v>
      </c>
      <c r="D400" t="s">
        <v>201</v>
      </c>
    </row>
    <row r="401" spans="1:5" x14ac:dyDescent="0.2">
      <c r="A401" t="s">
        <v>706</v>
      </c>
      <c r="B401" t="s">
        <v>113</v>
      </c>
      <c r="C401" t="s">
        <v>388</v>
      </c>
      <c r="D401" t="s">
        <v>26</v>
      </c>
    </row>
    <row r="402" spans="1:5" x14ac:dyDescent="0.2">
      <c r="A402" t="s">
        <v>706</v>
      </c>
      <c r="B402" t="s">
        <v>113</v>
      </c>
      <c r="C402" t="s">
        <v>388</v>
      </c>
      <c r="D402" t="s">
        <v>278</v>
      </c>
    </row>
    <row r="403" spans="1:5" x14ac:dyDescent="0.2">
      <c r="A403" t="s">
        <v>706</v>
      </c>
      <c r="B403" t="s">
        <v>9</v>
      </c>
      <c r="C403" t="s">
        <v>388</v>
      </c>
      <c r="D403" t="s">
        <v>59</v>
      </c>
    </row>
    <row r="404" spans="1:5" x14ac:dyDescent="0.2">
      <c r="A404" t="s">
        <v>706</v>
      </c>
      <c r="B404" t="s">
        <v>277</v>
      </c>
      <c r="C404" t="s">
        <v>386</v>
      </c>
      <c r="D404" t="s">
        <v>389</v>
      </c>
      <c r="E404" t="s">
        <v>459</v>
      </c>
    </row>
    <row r="405" spans="1:5" x14ac:dyDescent="0.2">
      <c r="A405" t="s">
        <v>706</v>
      </c>
      <c r="B405" t="s">
        <v>277</v>
      </c>
      <c r="C405" t="s">
        <v>386</v>
      </c>
      <c r="D405" t="s">
        <v>81</v>
      </c>
      <c r="E405" t="s">
        <v>387</v>
      </c>
    </row>
    <row r="406" spans="1:5" x14ac:dyDescent="0.2">
      <c r="A406" t="s">
        <v>706</v>
      </c>
      <c r="B406" t="s">
        <v>277</v>
      </c>
      <c r="C406" t="s">
        <v>386</v>
      </c>
      <c r="D406" t="s">
        <v>110</v>
      </c>
      <c r="E406" t="s">
        <v>479</v>
      </c>
    </row>
    <row r="407" spans="1:5" x14ac:dyDescent="0.2">
      <c r="A407" t="s">
        <v>706</v>
      </c>
      <c r="B407" t="s">
        <v>277</v>
      </c>
      <c r="C407" t="s">
        <v>386</v>
      </c>
      <c r="D407" t="s">
        <v>389</v>
      </c>
      <c r="E407" t="s">
        <v>449</v>
      </c>
    </row>
    <row r="408" spans="1:5" x14ac:dyDescent="0.2">
      <c r="A408" t="s">
        <v>706</v>
      </c>
      <c r="B408" t="s">
        <v>277</v>
      </c>
      <c r="C408" t="s">
        <v>388</v>
      </c>
      <c r="D408" t="s">
        <v>261</v>
      </c>
    </row>
    <row r="409" spans="1:5" x14ac:dyDescent="0.2">
      <c r="A409" t="s">
        <v>706</v>
      </c>
      <c r="B409" t="s">
        <v>277</v>
      </c>
      <c r="C409" t="s">
        <v>388</v>
      </c>
      <c r="D409" t="s">
        <v>201</v>
      </c>
    </row>
    <row r="410" spans="1:5" x14ac:dyDescent="0.2">
      <c r="A410" t="s">
        <v>706</v>
      </c>
      <c r="B410" t="s">
        <v>277</v>
      </c>
      <c r="C410" t="s">
        <v>388</v>
      </c>
      <c r="D410" t="s">
        <v>26</v>
      </c>
    </row>
    <row r="411" spans="1:5" x14ac:dyDescent="0.2">
      <c r="A411" t="s">
        <v>706</v>
      </c>
      <c r="B411" t="s">
        <v>277</v>
      </c>
      <c r="C411" t="s">
        <v>388</v>
      </c>
      <c r="D411" t="s">
        <v>236</v>
      </c>
    </row>
    <row r="412" spans="1:5" x14ac:dyDescent="0.2">
      <c r="A412" t="s">
        <v>706</v>
      </c>
      <c r="B412" t="s">
        <v>277</v>
      </c>
      <c r="C412" t="s">
        <v>388</v>
      </c>
      <c r="D412" t="s">
        <v>274</v>
      </c>
    </row>
    <row r="413" spans="1:5" x14ac:dyDescent="0.2">
      <c r="A413" t="s">
        <v>706</v>
      </c>
      <c r="B413" t="s">
        <v>277</v>
      </c>
      <c r="C413" t="s">
        <v>388</v>
      </c>
      <c r="D413" t="s">
        <v>234</v>
      </c>
    </row>
    <row r="414" spans="1:5" x14ac:dyDescent="0.2">
      <c r="A414" t="s">
        <v>706</v>
      </c>
      <c r="B414" t="s">
        <v>277</v>
      </c>
      <c r="C414" t="s">
        <v>388</v>
      </c>
      <c r="D414" t="s">
        <v>88</v>
      </c>
    </row>
    <row r="415" spans="1:5" x14ac:dyDescent="0.2">
      <c r="A415" t="s">
        <v>706</v>
      </c>
      <c r="B415" t="s">
        <v>277</v>
      </c>
      <c r="C415" t="s">
        <v>388</v>
      </c>
      <c r="D415" t="s">
        <v>9</v>
      </c>
    </row>
    <row r="416" spans="1:5" x14ac:dyDescent="0.2">
      <c r="A416" t="s">
        <v>706</v>
      </c>
      <c r="B416" t="s">
        <v>277</v>
      </c>
      <c r="C416" t="s">
        <v>388</v>
      </c>
      <c r="D416" t="s">
        <v>20</v>
      </c>
    </row>
    <row r="417" spans="1:5" x14ac:dyDescent="0.2">
      <c r="A417" t="s">
        <v>706</v>
      </c>
      <c r="B417" t="s">
        <v>277</v>
      </c>
      <c r="C417" t="s">
        <v>388</v>
      </c>
      <c r="D417" t="s">
        <v>100</v>
      </c>
    </row>
    <row r="418" spans="1:5" x14ac:dyDescent="0.2">
      <c r="A418" t="s">
        <v>706</v>
      </c>
      <c r="B418" t="s">
        <v>277</v>
      </c>
      <c r="C418" t="s">
        <v>388</v>
      </c>
      <c r="D418" t="s">
        <v>59</v>
      </c>
    </row>
    <row r="419" spans="1:5" x14ac:dyDescent="0.2">
      <c r="A419" t="s">
        <v>706</v>
      </c>
      <c r="B419" t="s">
        <v>277</v>
      </c>
      <c r="C419" t="s">
        <v>388</v>
      </c>
      <c r="D419" t="s">
        <v>8</v>
      </c>
    </row>
    <row r="420" spans="1:5" x14ac:dyDescent="0.2">
      <c r="A420" t="s">
        <v>706</v>
      </c>
      <c r="B420" t="s">
        <v>277</v>
      </c>
      <c r="C420" t="s">
        <v>388</v>
      </c>
      <c r="D420" t="s">
        <v>307</v>
      </c>
    </row>
    <row r="421" spans="1:5" x14ac:dyDescent="0.2">
      <c r="A421" t="s">
        <v>706</v>
      </c>
      <c r="B421" t="s">
        <v>277</v>
      </c>
      <c r="C421" t="s">
        <v>388</v>
      </c>
      <c r="D421" t="s">
        <v>278</v>
      </c>
    </row>
    <row r="422" spans="1:5" x14ac:dyDescent="0.2">
      <c r="A422" t="s">
        <v>706</v>
      </c>
      <c r="B422" t="s">
        <v>277</v>
      </c>
      <c r="C422" t="s">
        <v>388</v>
      </c>
      <c r="D422" t="s">
        <v>113</v>
      </c>
    </row>
    <row r="423" spans="1:5" x14ac:dyDescent="0.2">
      <c r="A423" t="s">
        <v>706</v>
      </c>
      <c r="B423" t="s">
        <v>277</v>
      </c>
      <c r="C423" t="s">
        <v>388</v>
      </c>
      <c r="D423" t="s">
        <v>308</v>
      </c>
    </row>
    <row r="424" spans="1:5" x14ac:dyDescent="0.2">
      <c r="A424" t="s">
        <v>706</v>
      </c>
      <c r="B424" t="s">
        <v>88</v>
      </c>
      <c r="C424" t="s">
        <v>386</v>
      </c>
      <c r="D424" t="s">
        <v>389</v>
      </c>
      <c r="E424" t="s">
        <v>459</v>
      </c>
    </row>
    <row r="425" spans="1:5" x14ac:dyDescent="0.2">
      <c r="A425" t="s">
        <v>706</v>
      </c>
      <c r="B425" t="s">
        <v>88</v>
      </c>
      <c r="C425" t="s">
        <v>386</v>
      </c>
      <c r="D425" t="s">
        <v>81</v>
      </c>
      <c r="E425" t="s">
        <v>387</v>
      </c>
    </row>
    <row r="426" spans="1:5" x14ac:dyDescent="0.2">
      <c r="A426" t="s">
        <v>706</v>
      </c>
      <c r="B426" t="s">
        <v>88</v>
      </c>
      <c r="C426" t="s">
        <v>386</v>
      </c>
      <c r="D426" t="s">
        <v>389</v>
      </c>
      <c r="E426" t="s">
        <v>476</v>
      </c>
    </row>
    <row r="427" spans="1:5" x14ac:dyDescent="0.2">
      <c r="A427" t="s">
        <v>706</v>
      </c>
      <c r="B427" t="s">
        <v>88</v>
      </c>
      <c r="C427" t="s">
        <v>388</v>
      </c>
      <c r="D427" t="s">
        <v>236</v>
      </c>
    </row>
    <row r="428" spans="1:5" x14ac:dyDescent="0.2">
      <c r="A428" t="s">
        <v>706</v>
      </c>
      <c r="B428" t="s">
        <v>88</v>
      </c>
      <c r="C428" t="s">
        <v>388</v>
      </c>
      <c r="D428" t="s">
        <v>274</v>
      </c>
    </row>
    <row r="429" spans="1:5" x14ac:dyDescent="0.2">
      <c r="A429" t="s">
        <v>706</v>
      </c>
      <c r="B429" t="s">
        <v>88</v>
      </c>
      <c r="C429" t="s">
        <v>388</v>
      </c>
      <c r="D429" t="s">
        <v>201</v>
      </c>
    </row>
    <row r="430" spans="1:5" x14ac:dyDescent="0.2">
      <c r="A430" t="s">
        <v>706</v>
      </c>
      <c r="B430" t="s">
        <v>88</v>
      </c>
      <c r="C430" t="s">
        <v>388</v>
      </c>
      <c r="D430" t="s">
        <v>26</v>
      </c>
    </row>
    <row r="431" spans="1:5" x14ac:dyDescent="0.2">
      <c r="A431" t="s">
        <v>706</v>
      </c>
      <c r="B431" t="s">
        <v>88</v>
      </c>
      <c r="C431" t="s">
        <v>388</v>
      </c>
      <c r="D431" t="s">
        <v>113</v>
      </c>
    </row>
    <row r="432" spans="1:5" x14ac:dyDescent="0.2">
      <c r="A432" t="s">
        <v>706</v>
      </c>
      <c r="B432" t="s">
        <v>88</v>
      </c>
      <c r="C432" t="s">
        <v>388</v>
      </c>
      <c r="D432" t="s">
        <v>59</v>
      </c>
    </row>
    <row r="433" spans="1:4" x14ac:dyDescent="0.2">
      <c r="A433" t="s">
        <v>706</v>
      </c>
      <c r="B433" t="s">
        <v>88</v>
      </c>
      <c r="C433" t="s">
        <v>388</v>
      </c>
      <c r="D433" t="s">
        <v>8</v>
      </c>
    </row>
    <row r="434" spans="1:4" x14ac:dyDescent="0.2">
      <c r="A434" t="s">
        <v>706</v>
      </c>
      <c r="B434" t="s">
        <v>88</v>
      </c>
      <c r="C434" t="s">
        <v>388</v>
      </c>
      <c r="D434" t="s">
        <v>110</v>
      </c>
    </row>
    <row r="435" spans="1:4" x14ac:dyDescent="0.2">
      <c r="A435" t="s">
        <v>706</v>
      </c>
      <c r="B435" t="s">
        <v>88</v>
      </c>
      <c r="C435" t="s">
        <v>388</v>
      </c>
      <c r="D435" t="s">
        <v>261</v>
      </c>
    </row>
    <row r="436" spans="1:4" x14ac:dyDescent="0.2">
      <c r="A436" t="s">
        <v>706</v>
      </c>
      <c r="B436" t="s">
        <v>88</v>
      </c>
      <c r="C436" t="s">
        <v>388</v>
      </c>
      <c r="D436" t="s">
        <v>234</v>
      </c>
    </row>
    <row r="437" spans="1:4" x14ac:dyDescent="0.2">
      <c r="A437" t="s">
        <v>706</v>
      </c>
      <c r="B437" t="s">
        <v>88</v>
      </c>
      <c r="C437" t="s">
        <v>388</v>
      </c>
      <c r="D437" t="s">
        <v>365</v>
      </c>
    </row>
    <row r="438" spans="1:4" x14ac:dyDescent="0.2">
      <c r="A438" t="s">
        <v>706</v>
      </c>
      <c r="B438" t="s">
        <v>88</v>
      </c>
      <c r="C438" t="s">
        <v>388</v>
      </c>
      <c r="D438" t="s">
        <v>180</v>
      </c>
    </row>
    <row r="439" spans="1:4" x14ac:dyDescent="0.2">
      <c r="A439" t="s">
        <v>706</v>
      </c>
      <c r="B439" t="s">
        <v>88</v>
      </c>
      <c r="C439" t="s">
        <v>388</v>
      </c>
      <c r="D439" t="s">
        <v>374</v>
      </c>
    </row>
    <row r="440" spans="1:4" x14ac:dyDescent="0.2">
      <c r="A440" t="s">
        <v>706</v>
      </c>
      <c r="B440" t="s">
        <v>88</v>
      </c>
      <c r="C440" t="s">
        <v>388</v>
      </c>
      <c r="D440" t="s">
        <v>366</v>
      </c>
    </row>
    <row r="441" spans="1:4" x14ac:dyDescent="0.2">
      <c r="A441" t="s">
        <v>706</v>
      </c>
      <c r="B441" t="s">
        <v>88</v>
      </c>
      <c r="C441" t="s">
        <v>388</v>
      </c>
      <c r="D441" t="s">
        <v>165</v>
      </c>
    </row>
    <row r="442" spans="1:4" x14ac:dyDescent="0.2">
      <c r="A442" t="s">
        <v>706</v>
      </c>
      <c r="B442" t="s">
        <v>88</v>
      </c>
      <c r="C442" t="s">
        <v>388</v>
      </c>
      <c r="D442" t="s">
        <v>100</v>
      </c>
    </row>
    <row r="443" spans="1:4" x14ac:dyDescent="0.2">
      <c r="A443" t="s">
        <v>706</v>
      </c>
      <c r="B443" t="s">
        <v>88</v>
      </c>
      <c r="C443" t="s">
        <v>388</v>
      </c>
      <c r="D443" t="s">
        <v>389</v>
      </c>
    </row>
    <row r="444" spans="1:4" x14ac:dyDescent="0.2">
      <c r="A444" t="s">
        <v>706</v>
      </c>
      <c r="B444" t="s">
        <v>88</v>
      </c>
      <c r="C444" t="s">
        <v>388</v>
      </c>
      <c r="D444" t="s">
        <v>278</v>
      </c>
    </row>
    <row r="445" spans="1:4" x14ac:dyDescent="0.2">
      <c r="A445" t="s">
        <v>706</v>
      </c>
      <c r="B445" t="s">
        <v>88</v>
      </c>
      <c r="C445" t="s">
        <v>388</v>
      </c>
      <c r="D445" t="s">
        <v>128</v>
      </c>
    </row>
    <row r="446" spans="1:4" x14ac:dyDescent="0.2">
      <c r="A446" t="s">
        <v>706</v>
      </c>
      <c r="B446" t="s">
        <v>88</v>
      </c>
      <c r="C446" t="s">
        <v>388</v>
      </c>
      <c r="D446" t="s">
        <v>20</v>
      </c>
    </row>
    <row r="447" spans="1:4" x14ac:dyDescent="0.2">
      <c r="A447" t="s">
        <v>706</v>
      </c>
      <c r="B447" t="s">
        <v>88</v>
      </c>
      <c r="C447" t="s">
        <v>388</v>
      </c>
      <c r="D447" t="s">
        <v>115</v>
      </c>
    </row>
    <row r="448" spans="1:4" x14ac:dyDescent="0.2">
      <c r="A448" t="s">
        <v>706</v>
      </c>
      <c r="B448" t="s">
        <v>88</v>
      </c>
      <c r="C448" t="s">
        <v>388</v>
      </c>
      <c r="D448" t="s">
        <v>106</v>
      </c>
    </row>
    <row r="449" spans="1:5" x14ac:dyDescent="0.2">
      <c r="A449" t="s">
        <v>706</v>
      </c>
      <c r="B449" t="s">
        <v>110</v>
      </c>
      <c r="C449" t="s">
        <v>386</v>
      </c>
      <c r="D449" t="s">
        <v>202</v>
      </c>
      <c r="E449" t="s">
        <v>445</v>
      </c>
    </row>
    <row r="450" spans="1:5" x14ac:dyDescent="0.2">
      <c r="A450" t="s">
        <v>706</v>
      </c>
      <c r="B450" t="s">
        <v>110</v>
      </c>
      <c r="C450" t="s">
        <v>386</v>
      </c>
      <c r="D450" t="s">
        <v>389</v>
      </c>
      <c r="E450" t="s">
        <v>459</v>
      </c>
    </row>
    <row r="451" spans="1:5" x14ac:dyDescent="0.2">
      <c r="A451" t="s">
        <v>706</v>
      </c>
      <c r="B451" t="s">
        <v>110</v>
      </c>
      <c r="C451" t="s">
        <v>386</v>
      </c>
      <c r="D451" t="s">
        <v>81</v>
      </c>
      <c r="E451" t="s">
        <v>387</v>
      </c>
    </row>
    <row r="452" spans="1:5" x14ac:dyDescent="0.2">
      <c r="A452" t="s">
        <v>706</v>
      </c>
      <c r="B452" t="s">
        <v>110</v>
      </c>
      <c r="C452" t="s">
        <v>386</v>
      </c>
      <c r="D452" t="s">
        <v>389</v>
      </c>
      <c r="E452" t="s">
        <v>478</v>
      </c>
    </row>
    <row r="453" spans="1:5" x14ac:dyDescent="0.2">
      <c r="A453" t="s">
        <v>706</v>
      </c>
      <c r="B453" t="s">
        <v>110</v>
      </c>
      <c r="C453" t="s">
        <v>386</v>
      </c>
      <c r="D453" t="s">
        <v>389</v>
      </c>
      <c r="E453" t="s">
        <v>448</v>
      </c>
    </row>
    <row r="454" spans="1:5" x14ac:dyDescent="0.2">
      <c r="A454" t="s">
        <v>706</v>
      </c>
      <c r="B454" t="s">
        <v>110</v>
      </c>
      <c r="C454" t="s">
        <v>386</v>
      </c>
      <c r="D454" t="s">
        <v>389</v>
      </c>
      <c r="E454" t="s">
        <v>450</v>
      </c>
    </row>
    <row r="455" spans="1:5" x14ac:dyDescent="0.2">
      <c r="A455" t="s">
        <v>706</v>
      </c>
      <c r="B455" t="s">
        <v>110</v>
      </c>
      <c r="C455" t="s">
        <v>386</v>
      </c>
      <c r="D455" t="s">
        <v>389</v>
      </c>
      <c r="E455" t="s">
        <v>457</v>
      </c>
    </row>
    <row r="456" spans="1:5" x14ac:dyDescent="0.2">
      <c r="A456" t="s">
        <v>706</v>
      </c>
      <c r="B456" t="s">
        <v>110</v>
      </c>
      <c r="C456" t="s">
        <v>386</v>
      </c>
      <c r="D456" t="s">
        <v>389</v>
      </c>
      <c r="E456" t="s">
        <v>451</v>
      </c>
    </row>
    <row r="457" spans="1:5" x14ac:dyDescent="0.2">
      <c r="A457" t="s">
        <v>706</v>
      </c>
      <c r="B457" t="s">
        <v>110</v>
      </c>
      <c r="C457" t="s">
        <v>386</v>
      </c>
      <c r="D457" t="s">
        <v>389</v>
      </c>
      <c r="E457" t="s">
        <v>476</v>
      </c>
    </row>
    <row r="458" spans="1:5" x14ac:dyDescent="0.2">
      <c r="A458" t="s">
        <v>706</v>
      </c>
      <c r="B458" t="s">
        <v>110</v>
      </c>
      <c r="C458" t="s">
        <v>388</v>
      </c>
      <c r="D458" t="s">
        <v>317</v>
      </c>
    </row>
    <row r="459" spans="1:5" x14ac:dyDescent="0.2">
      <c r="A459" t="s">
        <v>706</v>
      </c>
      <c r="B459" t="s">
        <v>110</v>
      </c>
      <c r="C459" t="s">
        <v>388</v>
      </c>
      <c r="D459" t="s">
        <v>57</v>
      </c>
    </row>
    <row r="460" spans="1:5" x14ac:dyDescent="0.2">
      <c r="A460" t="s">
        <v>706</v>
      </c>
      <c r="B460" t="s">
        <v>110</v>
      </c>
      <c r="C460" t="s">
        <v>388</v>
      </c>
      <c r="D460" t="s">
        <v>236</v>
      </c>
    </row>
    <row r="461" spans="1:5" x14ac:dyDescent="0.2">
      <c r="A461" t="s">
        <v>706</v>
      </c>
      <c r="B461" t="s">
        <v>110</v>
      </c>
      <c r="C461" t="s">
        <v>388</v>
      </c>
      <c r="D461" t="s">
        <v>274</v>
      </c>
    </row>
    <row r="462" spans="1:5" x14ac:dyDescent="0.2">
      <c r="A462" t="s">
        <v>706</v>
      </c>
      <c r="B462" t="s">
        <v>110</v>
      </c>
      <c r="C462" t="s">
        <v>388</v>
      </c>
      <c r="D462" t="s">
        <v>113</v>
      </c>
    </row>
    <row r="463" spans="1:5" x14ac:dyDescent="0.2">
      <c r="A463" t="s">
        <v>706</v>
      </c>
      <c r="B463" t="s">
        <v>110</v>
      </c>
      <c r="C463" t="s">
        <v>388</v>
      </c>
      <c r="D463" t="s">
        <v>8</v>
      </c>
    </row>
    <row r="464" spans="1:5" x14ac:dyDescent="0.2">
      <c r="A464" t="s">
        <v>706</v>
      </c>
      <c r="B464" t="s">
        <v>110</v>
      </c>
      <c r="C464" t="s">
        <v>388</v>
      </c>
      <c r="D464" t="s">
        <v>311</v>
      </c>
    </row>
    <row r="465" spans="1:4" x14ac:dyDescent="0.2">
      <c r="A465" t="s">
        <v>706</v>
      </c>
      <c r="B465" t="s">
        <v>110</v>
      </c>
      <c r="C465" t="s">
        <v>388</v>
      </c>
      <c r="D465" t="s">
        <v>185</v>
      </c>
    </row>
    <row r="466" spans="1:4" x14ac:dyDescent="0.2">
      <c r="A466" t="s">
        <v>706</v>
      </c>
      <c r="B466" t="s">
        <v>110</v>
      </c>
      <c r="C466" t="s">
        <v>388</v>
      </c>
      <c r="D466" t="s">
        <v>100</v>
      </c>
    </row>
    <row r="467" spans="1:4" x14ac:dyDescent="0.2">
      <c r="A467" t="s">
        <v>706</v>
      </c>
      <c r="B467" t="s">
        <v>110</v>
      </c>
      <c r="C467" t="s">
        <v>388</v>
      </c>
      <c r="D467" t="s">
        <v>20</v>
      </c>
    </row>
    <row r="468" spans="1:4" x14ac:dyDescent="0.2">
      <c r="A468" t="s">
        <v>706</v>
      </c>
      <c r="B468" t="s">
        <v>110</v>
      </c>
      <c r="C468" t="s">
        <v>388</v>
      </c>
      <c r="D468" t="s">
        <v>217</v>
      </c>
    </row>
    <row r="469" spans="1:4" x14ac:dyDescent="0.2">
      <c r="A469" t="s">
        <v>706</v>
      </c>
      <c r="B469" t="s">
        <v>110</v>
      </c>
      <c r="C469" t="s">
        <v>388</v>
      </c>
      <c r="D469" t="s">
        <v>234</v>
      </c>
    </row>
    <row r="470" spans="1:4" x14ac:dyDescent="0.2">
      <c r="A470" t="s">
        <v>706</v>
      </c>
      <c r="B470" t="s">
        <v>110</v>
      </c>
      <c r="C470" t="s">
        <v>388</v>
      </c>
      <c r="D470" t="s">
        <v>180</v>
      </c>
    </row>
    <row r="471" spans="1:4" x14ac:dyDescent="0.2">
      <c r="A471" t="s">
        <v>706</v>
      </c>
      <c r="B471" t="s">
        <v>110</v>
      </c>
      <c r="C471" t="s">
        <v>388</v>
      </c>
      <c r="D471" t="s">
        <v>201</v>
      </c>
    </row>
    <row r="472" spans="1:4" x14ac:dyDescent="0.2">
      <c r="A472" t="s">
        <v>706</v>
      </c>
      <c r="B472" t="s">
        <v>110</v>
      </c>
      <c r="C472" t="s">
        <v>388</v>
      </c>
      <c r="D472" t="s">
        <v>315</v>
      </c>
    </row>
    <row r="473" spans="1:4" x14ac:dyDescent="0.2">
      <c r="A473" t="s">
        <v>706</v>
      </c>
      <c r="B473" t="s">
        <v>110</v>
      </c>
      <c r="C473" t="s">
        <v>388</v>
      </c>
      <c r="D473" t="s">
        <v>215</v>
      </c>
    </row>
    <row r="474" spans="1:4" x14ac:dyDescent="0.2">
      <c r="A474" t="s">
        <v>706</v>
      </c>
      <c r="B474" t="s">
        <v>110</v>
      </c>
      <c r="C474" t="s">
        <v>388</v>
      </c>
      <c r="D474" t="s">
        <v>26</v>
      </c>
    </row>
    <row r="475" spans="1:4" x14ac:dyDescent="0.2">
      <c r="A475" t="s">
        <v>706</v>
      </c>
      <c r="B475" t="s">
        <v>110</v>
      </c>
      <c r="C475" t="s">
        <v>388</v>
      </c>
      <c r="D475" t="s">
        <v>165</v>
      </c>
    </row>
    <row r="476" spans="1:4" x14ac:dyDescent="0.2">
      <c r="A476" t="s">
        <v>706</v>
      </c>
      <c r="B476" t="s">
        <v>110</v>
      </c>
      <c r="C476" t="s">
        <v>388</v>
      </c>
      <c r="D476" t="s">
        <v>366</v>
      </c>
    </row>
    <row r="477" spans="1:4" x14ac:dyDescent="0.2">
      <c r="A477" t="s">
        <v>706</v>
      </c>
      <c r="B477" t="s">
        <v>110</v>
      </c>
      <c r="C477" t="s">
        <v>388</v>
      </c>
      <c r="D477" t="s">
        <v>389</v>
      </c>
    </row>
    <row r="478" spans="1:4" x14ac:dyDescent="0.2">
      <c r="A478" t="s">
        <v>706</v>
      </c>
      <c r="B478" t="s">
        <v>110</v>
      </c>
      <c r="C478" t="s">
        <v>388</v>
      </c>
      <c r="D478" t="s">
        <v>307</v>
      </c>
    </row>
    <row r="479" spans="1:4" x14ac:dyDescent="0.2">
      <c r="A479" t="s">
        <v>706</v>
      </c>
      <c r="B479" t="s">
        <v>110</v>
      </c>
      <c r="C479" t="s">
        <v>388</v>
      </c>
      <c r="D479" t="s">
        <v>365</v>
      </c>
    </row>
    <row r="480" spans="1:4" x14ac:dyDescent="0.2">
      <c r="A480" t="s">
        <v>706</v>
      </c>
      <c r="B480" t="s">
        <v>110</v>
      </c>
      <c r="C480" t="s">
        <v>388</v>
      </c>
      <c r="D480" t="s">
        <v>9</v>
      </c>
    </row>
    <row r="481" spans="1:5" x14ac:dyDescent="0.2">
      <c r="A481" t="s">
        <v>706</v>
      </c>
      <c r="B481" t="s">
        <v>110</v>
      </c>
      <c r="C481" t="s">
        <v>388</v>
      </c>
      <c r="D481" t="s">
        <v>278</v>
      </c>
    </row>
    <row r="482" spans="1:5" x14ac:dyDescent="0.2">
      <c r="A482" t="s">
        <v>706</v>
      </c>
      <c r="B482" t="s">
        <v>110</v>
      </c>
      <c r="C482" t="s">
        <v>388</v>
      </c>
      <c r="D482" t="s">
        <v>77</v>
      </c>
    </row>
    <row r="483" spans="1:5" x14ac:dyDescent="0.2">
      <c r="A483" t="s">
        <v>706</v>
      </c>
      <c r="B483" t="s">
        <v>110</v>
      </c>
      <c r="C483" t="s">
        <v>388</v>
      </c>
      <c r="D483" t="s">
        <v>308</v>
      </c>
    </row>
    <row r="484" spans="1:5" x14ac:dyDescent="0.2">
      <c r="A484" t="s">
        <v>706</v>
      </c>
      <c r="B484" t="s">
        <v>110</v>
      </c>
      <c r="C484" t="s">
        <v>388</v>
      </c>
      <c r="D484" t="s">
        <v>261</v>
      </c>
    </row>
    <row r="485" spans="1:5" x14ac:dyDescent="0.2">
      <c r="A485" t="s">
        <v>706</v>
      </c>
      <c r="B485" t="s">
        <v>110</v>
      </c>
      <c r="C485" t="s">
        <v>388</v>
      </c>
      <c r="D485" t="s">
        <v>115</v>
      </c>
    </row>
    <row r="486" spans="1:5" x14ac:dyDescent="0.2">
      <c r="A486" t="s">
        <v>706</v>
      </c>
      <c r="B486" t="s">
        <v>315</v>
      </c>
      <c r="C486" t="s">
        <v>388</v>
      </c>
      <c r="D486" t="s">
        <v>374</v>
      </c>
    </row>
    <row r="487" spans="1:5" x14ac:dyDescent="0.2">
      <c r="A487" t="s">
        <v>706</v>
      </c>
      <c r="B487" t="s">
        <v>315</v>
      </c>
      <c r="C487" t="s">
        <v>388</v>
      </c>
      <c r="D487" t="s">
        <v>59</v>
      </c>
    </row>
    <row r="488" spans="1:5" x14ac:dyDescent="0.2">
      <c r="A488" t="s">
        <v>706</v>
      </c>
      <c r="B488" t="s">
        <v>315</v>
      </c>
      <c r="C488" t="s">
        <v>388</v>
      </c>
      <c r="D488" t="s">
        <v>317</v>
      </c>
    </row>
    <row r="489" spans="1:5" x14ac:dyDescent="0.2">
      <c r="A489" t="s">
        <v>706</v>
      </c>
      <c r="B489" t="s">
        <v>236</v>
      </c>
      <c r="C489" t="s">
        <v>386</v>
      </c>
      <c r="D489" t="s">
        <v>202</v>
      </c>
      <c r="E489" t="s">
        <v>445</v>
      </c>
    </row>
    <row r="490" spans="1:5" x14ac:dyDescent="0.2">
      <c r="A490" t="s">
        <v>706</v>
      </c>
      <c r="B490" t="s">
        <v>236</v>
      </c>
      <c r="C490" t="s">
        <v>386</v>
      </c>
      <c r="D490" t="s">
        <v>389</v>
      </c>
      <c r="E490" t="s">
        <v>459</v>
      </c>
    </row>
    <row r="491" spans="1:5" x14ac:dyDescent="0.2">
      <c r="A491" t="s">
        <v>706</v>
      </c>
      <c r="B491" t="s">
        <v>236</v>
      </c>
      <c r="C491" t="s">
        <v>386</v>
      </c>
      <c r="D491" t="s">
        <v>81</v>
      </c>
      <c r="E491" t="s">
        <v>387</v>
      </c>
    </row>
    <row r="492" spans="1:5" x14ac:dyDescent="0.2">
      <c r="A492" t="s">
        <v>706</v>
      </c>
      <c r="B492" t="s">
        <v>236</v>
      </c>
      <c r="C492" t="s">
        <v>388</v>
      </c>
      <c r="D492" t="s">
        <v>261</v>
      </c>
    </row>
    <row r="493" spans="1:5" x14ac:dyDescent="0.2">
      <c r="A493" t="s">
        <v>706</v>
      </c>
      <c r="B493" t="s">
        <v>236</v>
      </c>
      <c r="C493" t="s">
        <v>388</v>
      </c>
      <c r="D493" t="s">
        <v>374</v>
      </c>
    </row>
    <row r="494" spans="1:5" x14ac:dyDescent="0.2">
      <c r="A494" t="s">
        <v>706</v>
      </c>
      <c r="B494" t="s">
        <v>236</v>
      </c>
      <c r="C494" t="s">
        <v>388</v>
      </c>
      <c r="D494" t="s">
        <v>389</v>
      </c>
    </row>
    <row r="495" spans="1:5" x14ac:dyDescent="0.2">
      <c r="A495" t="s">
        <v>706</v>
      </c>
      <c r="B495" t="s">
        <v>236</v>
      </c>
      <c r="C495" t="s">
        <v>388</v>
      </c>
      <c r="D495" t="s">
        <v>113</v>
      </c>
    </row>
    <row r="496" spans="1:5" x14ac:dyDescent="0.2">
      <c r="A496" t="s">
        <v>706</v>
      </c>
      <c r="B496" t="s">
        <v>236</v>
      </c>
      <c r="C496" t="s">
        <v>388</v>
      </c>
      <c r="D496" t="s">
        <v>317</v>
      </c>
    </row>
    <row r="497" spans="1:5" x14ac:dyDescent="0.2">
      <c r="A497" t="s">
        <v>706</v>
      </c>
      <c r="B497" t="s">
        <v>236</v>
      </c>
      <c r="C497" t="s">
        <v>388</v>
      </c>
      <c r="D497" t="s">
        <v>274</v>
      </c>
    </row>
    <row r="498" spans="1:5" x14ac:dyDescent="0.2">
      <c r="A498" t="s">
        <v>706</v>
      </c>
      <c r="B498" t="s">
        <v>236</v>
      </c>
      <c r="C498" t="s">
        <v>388</v>
      </c>
      <c r="D498" t="s">
        <v>201</v>
      </c>
    </row>
    <row r="499" spans="1:5" x14ac:dyDescent="0.2">
      <c r="A499" t="s">
        <v>706</v>
      </c>
      <c r="B499" t="s">
        <v>236</v>
      </c>
      <c r="C499" t="s">
        <v>388</v>
      </c>
      <c r="D499" t="s">
        <v>26</v>
      </c>
    </row>
    <row r="500" spans="1:5" x14ac:dyDescent="0.2">
      <c r="A500" t="s">
        <v>706</v>
      </c>
      <c r="B500" t="s">
        <v>236</v>
      </c>
      <c r="C500" t="s">
        <v>388</v>
      </c>
      <c r="D500" t="s">
        <v>215</v>
      </c>
    </row>
    <row r="501" spans="1:5" x14ac:dyDescent="0.2">
      <c r="A501" t="s">
        <v>706</v>
      </c>
      <c r="B501" t="s">
        <v>236</v>
      </c>
      <c r="C501" t="s">
        <v>388</v>
      </c>
      <c r="D501" t="s">
        <v>120</v>
      </c>
    </row>
    <row r="502" spans="1:5" x14ac:dyDescent="0.2">
      <c r="A502" t="s">
        <v>706</v>
      </c>
      <c r="B502" t="s">
        <v>236</v>
      </c>
      <c r="C502" t="s">
        <v>388</v>
      </c>
      <c r="D502" t="s">
        <v>234</v>
      </c>
    </row>
    <row r="503" spans="1:5" x14ac:dyDescent="0.2">
      <c r="A503" t="s">
        <v>706</v>
      </c>
      <c r="B503" t="s">
        <v>236</v>
      </c>
      <c r="C503" t="s">
        <v>388</v>
      </c>
      <c r="D503" t="s">
        <v>365</v>
      </c>
    </row>
    <row r="504" spans="1:5" x14ac:dyDescent="0.2">
      <c r="A504" t="s">
        <v>706</v>
      </c>
      <c r="B504" t="s">
        <v>236</v>
      </c>
      <c r="C504" t="s">
        <v>388</v>
      </c>
      <c r="D504" t="s">
        <v>156</v>
      </c>
    </row>
    <row r="505" spans="1:5" x14ac:dyDescent="0.2">
      <c r="A505" t="s">
        <v>706</v>
      </c>
      <c r="B505" t="s">
        <v>236</v>
      </c>
      <c r="C505" t="s">
        <v>388</v>
      </c>
      <c r="D505" t="s">
        <v>366</v>
      </c>
    </row>
    <row r="506" spans="1:5" x14ac:dyDescent="0.2">
      <c r="A506" t="s">
        <v>706</v>
      </c>
      <c r="B506" t="s">
        <v>236</v>
      </c>
      <c r="C506" t="s">
        <v>388</v>
      </c>
      <c r="D506" t="s">
        <v>278</v>
      </c>
    </row>
    <row r="507" spans="1:5" x14ac:dyDescent="0.2">
      <c r="A507" t="s">
        <v>706</v>
      </c>
      <c r="B507" t="s">
        <v>236</v>
      </c>
      <c r="C507" t="s">
        <v>388</v>
      </c>
      <c r="D507" t="s">
        <v>308</v>
      </c>
    </row>
    <row r="508" spans="1:5" x14ac:dyDescent="0.2">
      <c r="A508" t="s">
        <v>706</v>
      </c>
      <c r="B508" t="s">
        <v>236</v>
      </c>
      <c r="C508" t="s">
        <v>388</v>
      </c>
      <c r="D508" t="s">
        <v>115</v>
      </c>
    </row>
    <row r="509" spans="1:5" x14ac:dyDescent="0.2">
      <c r="A509" t="s">
        <v>706</v>
      </c>
      <c r="B509" t="s">
        <v>236</v>
      </c>
      <c r="C509" t="s">
        <v>388</v>
      </c>
      <c r="D509" t="s">
        <v>307</v>
      </c>
    </row>
    <row r="510" spans="1:5" x14ac:dyDescent="0.2">
      <c r="A510" t="s">
        <v>706</v>
      </c>
      <c r="B510" t="s">
        <v>60</v>
      </c>
      <c r="C510" t="s">
        <v>386</v>
      </c>
      <c r="D510" t="s">
        <v>215</v>
      </c>
      <c r="E510" t="s">
        <v>480</v>
      </c>
    </row>
    <row r="511" spans="1:5" x14ac:dyDescent="0.2">
      <c r="A511" t="s">
        <v>706</v>
      </c>
      <c r="B511" t="s">
        <v>60</v>
      </c>
      <c r="C511" t="s">
        <v>386</v>
      </c>
      <c r="D511" t="s">
        <v>389</v>
      </c>
      <c r="E511" t="s">
        <v>450</v>
      </c>
    </row>
    <row r="512" spans="1:5" x14ac:dyDescent="0.2">
      <c r="A512" t="s">
        <v>706</v>
      </c>
      <c r="B512" t="s">
        <v>60</v>
      </c>
      <c r="C512" t="s">
        <v>386</v>
      </c>
      <c r="D512" t="s">
        <v>389</v>
      </c>
      <c r="E512" t="s">
        <v>468</v>
      </c>
    </row>
    <row r="513" spans="1:5" x14ac:dyDescent="0.2">
      <c r="A513" t="s">
        <v>706</v>
      </c>
      <c r="B513" t="s">
        <v>60</v>
      </c>
      <c r="C513" t="s">
        <v>386</v>
      </c>
      <c r="D513" t="s">
        <v>389</v>
      </c>
      <c r="E513" t="s">
        <v>481</v>
      </c>
    </row>
    <row r="514" spans="1:5" x14ac:dyDescent="0.2">
      <c r="A514" t="s">
        <v>706</v>
      </c>
      <c r="B514" t="s">
        <v>60</v>
      </c>
      <c r="C514" t="s">
        <v>386</v>
      </c>
      <c r="D514" t="s">
        <v>389</v>
      </c>
      <c r="E514" t="s">
        <v>451</v>
      </c>
    </row>
    <row r="515" spans="1:5" x14ac:dyDescent="0.2">
      <c r="A515" t="s">
        <v>706</v>
      </c>
      <c r="B515" t="s">
        <v>60</v>
      </c>
      <c r="C515" t="s">
        <v>388</v>
      </c>
      <c r="D515" t="s">
        <v>374</v>
      </c>
    </row>
    <row r="516" spans="1:5" x14ac:dyDescent="0.2">
      <c r="A516" t="s">
        <v>706</v>
      </c>
      <c r="B516" t="s">
        <v>60</v>
      </c>
      <c r="C516" t="s">
        <v>388</v>
      </c>
      <c r="D516" t="s">
        <v>317</v>
      </c>
    </row>
    <row r="517" spans="1:5" x14ac:dyDescent="0.2">
      <c r="A517" t="s">
        <v>706</v>
      </c>
      <c r="B517" t="s">
        <v>60</v>
      </c>
      <c r="C517" t="s">
        <v>388</v>
      </c>
      <c r="D517" t="s">
        <v>124</v>
      </c>
    </row>
    <row r="518" spans="1:5" x14ac:dyDescent="0.2">
      <c r="A518" t="s">
        <v>706</v>
      </c>
      <c r="B518" t="s">
        <v>73</v>
      </c>
      <c r="C518" t="s">
        <v>386</v>
      </c>
      <c r="D518" t="s">
        <v>389</v>
      </c>
      <c r="E518" t="s">
        <v>448</v>
      </c>
    </row>
    <row r="519" spans="1:5" x14ac:dyDescent="0.2">
      <c r="A519" t="s">
        <v>706</v>
      </c>
      <c r="B519" t="s">
        <v>73</v>
      </c>
      <c r="C519" t="s">
        <v>386</v>
      </c>
      <c r="D519" t="s">
        <v>389</v>
      </c>
      <c r="E519" t="s">
        <v>450</v>
      </c>
    </row>
    <row r="520" spans="1:5" x14ac:dyDescent="0.2">
      <c r="A520" t="s">
        <v>706</v>
      </c>
      <c r="B520" t="s">
        <v>73</v>
      </c>
      <c r="C520" t="s">
        <v>386</v>
      </c>
      <c r="D520" t="s">
        <v>389</v>
      </c>
      <c r="E520" t="s">
        <v>468</v>
      </c>
    </row>
    <row r="521" spans="1:5" x14ac:dyDescent="0.2">
      <c r="A521" t="s">
        <v>706</v>
      </c>
      <c r="B521" t="s">
        <v>73</v>
      </c>
      <c r="C521" t="s">
        <v>386</v>
      </c>
      <c r="D521" t="s">
        <v>389</v>
      </c>
      <c r="E521" t="s">
        <v>451</v>
      </c>
    </row>
    <row r="522" spans="1:5" x14ac:dyDescent="0.2">
      <c r="A522" t="s">
        <v>706</v>
      </c>
      <c r="B522" t="s">
        <v>73</v>
      </c>
      <c r="C522" t="s">
        <v>388</v>
      </c>
      <c r="D522" t="s">
        <v>374</v>
      </c>
    </row>
    <row r="523" spans="1:5" x14ac:dyDescent="0.2">
      <c r="A523" t="s">
        <v>706</v>
      </c>
      <c r="B523" t="s">
        <v>73</v>
      </c>
      <c r="C523" t="s">
        <v>388</v>
      </c>
      <c r="D523" t="s">
        <v>317</v>
      </c>
    </row>
    <row r="524" spans="1:5" x14ac:dyDescent="0.2">
      <c r="A524" t="s">
        <v>706</v>
      </c>
      <c r="B524" t="s">
        <v>291</v>
      </c>
      <c r="C524" t="s">
        <v>386</v>
      </c>
      <c r="D524" t="s">
        <v>13</v>
      </c>
      <c r="E524" t="s">
        <v>407</v>
      </c>
    </row>
    <row r="525" spans="1:5" x14ac:dyDescent="0.2">
      <c r="A525" t="s">
        <v>706</v>
      </c>
      <c r="B525" t="s">
        <v>291</v>
      </c>
      <c r="C525" t="s">
        <v>386</v>
      </c>
      <c r="D525" t="s">
        <v>19</v>
      </c>
      <c r="E525" t="s">
        <v>482</v>
      </c>
    </row>
    <row r="526" spans="1:5" x14ac:dyDescent="0.2">
      <c r="A526" t="s">
        <v>706</v>
      </c>
      <c r="B526" t="s">
        <v>291</v>
      </c>
      <c r="C526" t="s">
        <v>386</v>
      </c>
      <c r="D526" t="s">
        <v>19</v>
      </c>
      <c r="E526" t="s">
        <v>483</v>
      </c>
    </row>
    <row r="527" spans="1:5" x14ac:dyDescent="0.2">
      <c r="A527" t="s">
        <v>706</v>
      </c>
      <c r="B527" t="s">
        <v>291</v>
      </c>
      <c r="C527" t="s">
        <v>386</v>
      </c>
      <c r="D527" t="s">
        <v>19</v>
      </c>
      <c r="E527" t="s">
        <v>484</v>
      </c>
    </row>
    <row r="528" spans="1:5" x14ac:dyDescent="0.2">
      <c r="A528" t="s">
        <v>706</v>
      </c>
      <c r="B528" t="s">
        <v>291</v>
      </c>
      <c r="C528" t="s">
        <v>386</v>
      </c>
      <c r="D528" t="s">
        <v>19</v>
      </c>
      <c r="E528" t="s">
        <v>485</v>
      </c>
    </row>
    <row r="529" spans="1:5" x14ac:dyDescent="0.2">
      <c r="A529" t="s">
        <v>706</v>
      </c>
      <c r="B529" t="s">
        <v>291</v>
      </c>
      <c r="C529" t="s">
        <v>386</v>
      </c>
      <c r="D529" t="s">
        <v>19</v>
      </c>
      <c r="E529" t="s">
        <v>486</v>
      </c>
    </row>
    <row r="530" spans="1:5" x14ac:dyDescent="0.2">
      <c r="A530" t="s">
        <v>706</v>
      </c>
      <c r="B530" t="s">
        <v>291</v>
      </c>
      <c r="C530" t="s">
        <v>386</v>
      </c>
      <c r="D530" t="s">
        <v>19</v>
      </c>
      <c r="E530" t="s">
        <v>487</v>
      </c>
    </row>
    <row r="531" spans="1:5" x14ac:dyDescent="0.2">
      <c r="A531" t="s">
        <v>706</v>
      </c>
      <c r="B531" t="s">
        <v>291</v>
      </c>
      <c r="C531" t="s">
        <v>386</v>
      </c>
      <c r="D531" t="s">
        <v>19</v>
      </c>
      <c r="E531" t="s">
        <v>488</v>
      </c>
    </row>
    <row r="532" spans="1:5" x14ac:dyDescent="0.2">
      <c r="A532" t="s">
        <v>706</v>
      </c>
      <c r="B532" t="s">
        <v>291</v>
      </c>
      <c r="C532" t="s">
        <v>386</v>
      </c>
      <c r="D532" t="s">
        <v>19</v>
      </c>
      <c r="E532" t="s">
        <v>489</v>
      </c>
    </row>
    <row r="533" spans="1:5" x14ac:dyDescent="0.2">
      <c r="A533" t="s">
        <v>706</v>
      </c>
      <c r="B533" t="s">
        <v>291</v>
      </c>
      <c r="C533" t="s">
        <v>386</v>
      </c>
      <c r="D533" t="s">
        <v>19</v>
      </c>
      <c r="E533" t="s">
        <v>490</v>
      </c>
    </row>
    <row r="534" spans="1:5" x14ac:dyDescent="0.2">
      <c r="A534" t="s">
        <v>706</v>
      </c>
      <c r="B534" t="s">
        <v>291</v>
      </c>
      <c r="C534" t="s">
        <v>386</v>
      </c>
      <c r="D534" t="s">
        <v>13</v>
      </c>
      <c r="E534" t="s">
        <v>410</v>
      </c>
    </row>
    <row r="535" spans="1:5" x14ac:dyDescent="0.2">
      <c r="A535" t="s">
        <v>706</v>
      </c>
      <c r="B535" t="s">
        <v>291</v>
      </c>
      <c r="C535" t="s">
        <v>386</v>
      </c>
      <c r="D535" t="s">
        <v>13</v>
      </c>
      <c r="E535" t="s">
        <v>411</v>
      </c>
    </row>
    <row r="536" spans="1:5" x14ac:dyDescent="0.2">
      <c r="A536" t="s">
        <v>706</v>
      </c>
      <c r="B536" t="s">
        <v>291</v>
      </c>
      <c r="C536" t="s">
        <v>386</v>
      </c>
      <c r="D536" t="s">
        <v>19</v>
      </c>
      <c r="E536" t="s">
        <v>491</v>
      </c>
    </row>
    <row r="537" spans="1:5" x14ac:dyDescent="0.2">
      <c r="A537" t="s">
        <v>706</v>
      </c>
      <c r="B537" t="s">
        <v>291</v>
      </c>
      <c r="C537" t="s">
        <v>386</v>
      </c>
      <c r="D537" t="s">
        <v>19</v>
      </c>
      <c r="E537" t="s">
        <v>492</v>
      </c>
    </row>
    <row r="538" spans="1:5" x14ac:dyDescent="0.2">
      <c r="A538" t="s">
        <v>706</v>
      </c>
      <c r="B538" t="s">
        <v>291</v>
      </c>
      <c r="C538" t="s">
        <v>386</v>
      </c>
      <c r="D538" t="s">
        <v>19</v>
      </c>
      <c r="E538" t="s">
        <v>493</v>
      </c>
    </row>
    <row r="539" spans="1:5" x14ac:dyDescent="0.2">
      <c r="A539" t="s">
        <v>706</v>
      </c>
      <c r="B539" t="s">
        <v>291</v>
      </c>
      <c r="C539" t="s">
        <v>386</v>
      </c>
      <c r="D539" t="s">
        <v>13</v>
      </c>
      <c r="E539" t="s">
        <v>494</v>
      </c>
    </row>
    <row r="540" spans="1:5" x14ac:dyDescent="0.2">
      <c r="A540" t="s">
        <v>706</v>
      </c>
      <c r="B540" t="s">
        <v>291</v>
      </c>
      <c r="C540" t="s">
        <v>386</v>
      </c>
      <c r="D540" t="s">
        <v>13</v>
      </c>
      <c r="E540" t="s">
        <v>412</v>
      </c>
    </row>
    <row r="541" spans="1:5" x14ac:dyDescent="0.2">
      <c r="A541" t="s">
        <v>706</v>
      </c>
      <c r="B541" t="s">
        <v>291</v>
      </c>
      <c r="C541" t="s">
        <v>386</v>
      </c>
      <c r="D541" t="s">
        <v>13</v>
      </c>
      <c r="E541" t="s">
        <v>413</v>
      </c>
    </row>
    <row r="542" spans="1:5" x14ac:dyDescent="0.2">
      <c r="A542" t="s">
        <v>706</v>
      </c>
      <c r="B542" t="s">
        <v>291</v>
      </c>
      <c r="C542" t="s">
        <v>386</v>
      </c>
      <c r="D542" t="s">
        <v>13</v>
      </c>
      <c r="E542" t="s">
        <v>414</v>
      </c>
    </row>
    <row r="543" spans="1:5" x14ac:dyDescent="0.2">
      <c r="A543" t="s">
        <v>706</v>
      </c>
      <c r="B543" t="s">
        <v>291</v>
      </c>
      <c r="C543" t="s">
        <v>386</v>
      </c>
      <c r="D543" t="s">
        <v>13</v>
      </c>
      <c r="E543" t="s">
        <v>415</v>
      </c>
    </row>
    <row r="544" spans="1:5" x14ac:dyDescent="0.2">
      <c r="A544" t="s">
        <v>706</v>
      </c>
      <c r="B544" t="s">
        <v>291</v>
      </c>
      <c r="C544" t="s">
        <v>386</v>
      </c>
      <c r="D544" t="s">
        <v>13</v>
      </c>
      <c r="E544" t="s">
        <v>417</v>
      </c>
    </row>
    <row r="545" spans="1:5" x14ac:dyDescent="0.2">
      <c r="A545" t="s">
        <v>706</v>
      </c>
      <c r="B545" t="s">
        <v>291</v>
      </c>
      <c r="C545" t="s">
        <v>386</v>
      </c>
      <c r="D545" t="s">
        <v>13</v>
      </c>
      <c r="E545" t="s">
        <v>418</v>
      </c>
    </row>
    <row r="546" spans="1:5" x14ac:dyDescent="0.2">
      <c r="A546" t="s">
        <v>706</v>
      </c>
      <c r="B546" t="s">
        <v>291</v>
      </c>
      <c r="C546" t="s">
        <v>386</v>
      </c>
      <c r="D546" t="s">
        <v>215</v>
      </c>
      <c r="E546" t="s">
        <v>480</v>
      </c>
    </row>
    <row r="547" spans="1:5" x14ac:dyDescent="0.2">
      <c r="A547" t="s">
        <v>706</v>
      </c>
      <c r="B547" t="s">
        <v>291</v>
      </c>
      <c r="C547" t="s">
        <v>386</v>
      </c>
      <c r="D547" t="s">
        <v>389</v>
      </c>
      <c r="E547" t="s">
        <v>449</v>
      </c>
    </row>
    <row r="548" spans="1:5" x14ac:dyDescent="0.2">
      <c r="A548" t="s">
        <v>706</v>
      </c>
      <c r="B548" t="s">
        <v>291</v>
      </c>
      <c r="C548" t="s">
        <v>386</v>
      </c>
      <c r="D548" t="s">
        <v>389</v>
      </c>
      <c r="E548" t="s">
        <v>450</v>
      </c>
    </row>
    <row r="549" spans="1:5" x14ac:dyDescent="0.2">
      <c r="A549" t="s">
        <v>706</v>
      </c>
      <c r="B549" t="s">
        <v>291</v>
      </c>
      <c r="C549" t="s">
        <v>386</v>
      </c>
      <c r="D549" t="s">
        <v>389</v>
      </c>
      <c r="E549" t="s">
        <v>468</v>
      </c>
    </row>
    <row r="550" spans="1:5" x14ac:dyDescent="0.2">
      <c r="A550" t="s">
        <v>706</v>
      </c>
      <c r="B550" t="s">
        <v>291</v>
      </c>
      <c r="C550" t="s">
        <v>386</v>
      </c>
      <c r="D550" t="s">
        <v>389</v>
      </c>
      <c r="E550" t="s">
        <v>481</v>
      </c>
    </row>
    <row r="551" spans="1:5" x14ac:dyDescent="0.2">
      <c r="A551" t="s">
        <v>706</v>
      </c>
      <c r="B551" t="s">
        <v>291</v>
      </c>
      <c r="C551" t="s">
        <v>386</v>
      </c>
      <c r="D551" t="s">
        <v>389</v>
      </c>
      <c r="E551" t="s">
        <v>451</v>
      </c>
    </row>
    <row r="552" spans="1:5" x14ac:dyDescent="0.2">
      <c r="A552" t="s">
        <v>706</v>
      </c>
      <c r="B552" t="s">
        <v>291</v>
      </c>
      <c r="C552" t="s">
        <v>388</v>
      </c>
      <c r="D552" t="s">
        <v>374</v>
      </c>
    </row>
    <row r="553" spans="1:5" x14ac:dyDescent="0.2">
      <c r="A553" t="s">
        <v>706</v>
      </c>
      <c r="B553" t="s">
        <v>291</v>
      </c>
      <c r="C553" t="s">
        <v>388</v>
      </c>
      <c r="D553" t="s">
        <v>61</v>
      </c>
    </row>
    <row r="554" spans="1:5" x14ac:dyDescent="0.2">
      <c r="A554" t="s">
        <v>706</v>
      </c>
      <c r="B554" t="s">
        <v>291</v>
      </c>
      <c r="C554" t="s">
        <v>388</v>
      </c>
      <c r="D554" t="s">
        <v>124</v>
      </c>
    </row>
    <row r="555" spans="1:5" x14ac:dyDescent="0.2">
      <c r="A555" t="s">
        <v>706</v>
      </c>
      <c r="B555" t="s">
        <v>291</v>
      </c>
      <c r="C555" t="s">
        <v>388</v>
      </c>
      <c r="D555" t="s">
        <v>60</v>
      </c>
    </row>
    <row r="556" spans="1:5" x14ac:dyDescent="0.2">
      <c r="A556" t="s">
        <v>706</v>
      </c>
      <c r="B556" t="s">
        <v>61</v>
      </c>
      <c r="C556" t="s">
        <v>386</v>
      </c>
      <c r="D556" t="s">
        <v>273</v>
      </c>
      <c r="E556" t="s">
        <v>495</v>
      </c>
    </row>
    <row r="557" spans="1:5" x14ac:dyDescent="0.2">
      <c r="A557" t="s">
        <v>706</v>
      </c>
      <c r="B557" t="s">
        <v>61</v>
      </c>
      <c r="C557" t="s">
        <v>386</v>
      </c>
      <c r="D557" t="s">
        <v>215</v>
      </c>
      <c r="E557" t="s">
        <v>480</v>
      </c>
    </row>
    <row r="558" spans="1:5" x14ac:dyDescent="0.2">
      <c r="A558" t="s">
        <v>706</v>
      </c>
      <c r="B558" t="s">
        <v>61</v>
      </c>
      <c r="C558" t="s">
        <v>386</v>
      </c>
      <c r="D558" t="s">
        <v>389</v>
      </c>
      <c r="E558" t="s">
        <v>449</v>
      </c>
    </row>
    <row r="559" spans="1:5" x14ac:dyDescent="0.2">
      <c r="A559" t="s">
        <v>706</v>
      </c>
      <c r="B559" t="s">
        <v>61</v>
      </c>
      <c r="C559" t="s">
        <v>386</v>
      </c>
      <c r="D559" t="s">
        <v>389</v>
      </c>
      <c r="E559" t="s">
        <v>450</v>
      </c>
    </row>
    <row r="560" spans="1:5" x14ac:dyDescent="0.2">
      <c r="A560" t="s">
        <v>706</v>
      </c>
      <c r="B560" t="s">
        <v>61</v>
      </c>
      <c r="C560" t="s">
        <v>386</v>
      </c>
      <c r="D560" t="s">
        <v>389</v>
      </c>
      <c r="E560" t="s">
        <v>468</v>
      </c>
    </row>
    <row r="561" spans="1:5" x14ac:dyDescent="0.2">
      <c r="A561" t="s">
        <v>706</v>
      </c>
      <c r="B561" t="s">
        <v>61</v>
      </c>
      <c r="C561" t="s">
        <v>386</v>
      </c>
      <c r="D561" t="s">
        <v>389</v>
      </c>
      <c r="E561" t="s">
        <v>481</v>
      </c>
    </row>
    <row r="562" spans="1:5" x14ac:dyDescent="0.2">
      <c r="A562" t="s">
        <v>706</v>
      </c>
      <c r="B562" t="s">
        <v>61</v>
      </c>
      <c r="C562" t="s">
        <v>386</v>
      </c>
      <c r="D562" t="s">
        <v>389</v>
      </c>
      <c r="E562" t="s">
        <v>451</v>
      </c>
    </row>
    <row r="563" spans="1:5" x14ac:dyDescent="0.2">
      <c r="A563" t="s">
        <v>706</v>
      </c>
      <c r="B563" t="s">
        <v>61</v>
      </c>
      <c r="C563" t="s">
        <v>386</v>
      </c>
      <c r="D563" t="s">
        <v>389</v>
      </c>
      <c r="E563" t="s">
        <v>403</v>
      </c>
    </row>
    <row r="564" spans="1:5" x14ac:dyDescent="0.2">
      <c r="A564" t="s">
        <v>706</v>
      </c>
      <c r="B564" t="s">
        <v>61</v>
      </c>
      <c r="C564" t="s">
        <v>388</v>
      </c>
      <c r="D564" t="s">
        <v>374</v>
      </c>
    </row>
    <row r="565" spans="1:5" x14ac:dyDescent="0.2">
      <c r="A565" t="s">
        <v>706</v>
      </c>
      <c r="B565" t="s">
        <v>61</v>
      </c>
      <c r="C565" t="s">
        <v>388</v>
      </c>
      <c r="D565" t="s">
        <v>124</v>
      </c>
    </row>
    <row r="566" spans="1:5" x14ac:dyDescent="0.2">
      <c r="A566" t="s">
        <v>706</v>
      </c>
      <c r="B566" t="s">
        <v>61</v>
      </c>
      <c r="C566" t="s">
        <v>388</v>
      </c>
      <c r="D566" t="s">
        <v>60</v>
      </c>
    </row>
    <row r="567" spans="1:5" x14ac:dyDescent="0.2">
      <c r="A567" t="s">
        <v>706</v>
      </c>
      <c r="B567" t="s">
        <v>61</v>
      </c>
      <c r="C567" t="s">
        <v>388</v>
      </c>
      <c r="D567" t="s">
        <v>317</v>
      </c>
    </row>
    <row r="568" spans="1:5" x14ac:dyDescent="0.2">
      <c r="A568" t="s">
        <v>706</v>
      </c>
      <c r="B568" t="s">
        <v>124</v>
      </c>
      <c r="C568" t="s">
        <v>386</v>
      </c>
      <c r="D568" t="s">
        <v>215</v>
      </c>
      <c r="E568" t="s">
        <v>480</v>
      </c>
    </row>
    <row r="569" spans="1:5" x14ac:dyDescent="0.2">
      <c r="A569" t="s">
        <v>706</v>
      </c>
      <c r="B569" t="s">
        <v>124</v>
      </c>
      <c r="C569" t="s">
        <v>386</v>
      </c>
      <c r="D569" t="s">
        <v>364</v>
      </c>
      <c r="E569" t="s">
        <v>496</v>
      </c>
    </row>
    <row r="570" spans="1:5" x14ac:dyDescent="0.2">
      <c r="A570" t="s">
        <v>706</v>
      </c>
      <c r="B570" t="s">
        <v>124</v>
      </c>
      <c r="C570" t="s">
        <v>386</v>
      </c>
      <c r="D570" t="s">
        <v>389</v>
      </c>
      <c r="E570" t="s">
        <v>450</v>
      </c>
    </row>
    <row r="571" spans="1:5" x14ac:dyDescent="0.2">
      <c r="A571" t="s">
        <v>706</v>
      </c>
      <c r="B571" t="s">
        <v>124</v>
      </c>
      <c r="C571" t="s">
        <v>386</v>
      </c>
      <c r="D571" t="s">
        <v>389</v>
      </c>
      <c r="E571" t="s">
        <v>468</v>
      </c>
    </row>
    <row r="572" spans="1:5" x14ac:dyDescent="0.2">
      <c r="A572" t="s">
        <v>706</v>
      </c>
      <c r="B572" t="s">
        <v>124</v>
      </c>
      <c r="C572" t="s">
        <v>386</v>
      </c>
      <c r="D572" t="s">
        <v>389</v>
      </c>
      <c r="E572" t="s">
        <v>451</v>
      </c>
    </row>
    <row r="573" spans="1:5" x14ac:dyDescent="0.2">
      <c r="A573" t="s">
        <v>706</v>
      </c>
      <c r="B573" t="s">
        <v>124</v>
      </c>
      <c r="C573" t="s">
        <v>386</v>
      </c>
      <c r="D573" t="s">
        <v>389</v>
      </c>
      <c r="E573" t="s">
        <v>402</v>
      </c>
    </row>
    <row r="574" spans="1:5" x14ac:dyDescent="0.2">
      <c r="A574" t="s">
        <v>706</v>
      </c>
      <c r="B574" t="s">
        <v>124</v>
      </c>
      <c r="C574" t="s">
        <v>386</v>
      </c>
      <c r="D574" t="s">
        <v>389</v>
      </c>
      <c r="E574" t="s">
        <v>403</v>
      </c>
    </row>
    <row r="575" spans="1:5" x14ac:dyDescent="0.2">
      <c r="A575" t="s">
        <v>706</v>
      </c>
      <c r="B575" t="s">
        <v>124</v>
      </c>
      <c r="C575" t="s">
        <v>386</v>
      </c>
      <c r="D575" t="s">
        <v>389</v>
      </c>
      <c r="E575" t="s">
        <v>497</v>
      </c>
    </row>
    <row r="576" spans="1:5" x14ac:dyDescent="0.2">
      <c r="A576" t="s">
        <v>706</v>
      </c>
      <c r="B576" t="s">
        <v>124</v>
      </c>
      <c r="C576" t="s">
        <v>388</v>
      </c>
      <c r="D576" t="s">
        <v>374</v>
      </c>
    </row>
    <row r="577" spans="1:5" x14ac:dyDescent="0.2">
      <c r="A577" t="s">
        <v>706</v>
      </c>
      <c r="B577" t="s">
        <v>124</v>
      </c>
      <c r="C577" t="s">
        <v>388</v>
      </c>
      <c r="D577" t="s">
        <v>317</v>
      </c>
    </row>
    <row r="578" spans="1:5" x14ac:dyDescent="0.2">
      <c r="A578" t="s">
        <v>706</v>
      </c>
      <c r="B578" t="s">
        <v>124</v>
      </c>
      <c r="C578" t="s">
        <v>388</v>
      </c>
      <c r="D578" t="s">
        <v>73</v>
      </c>
    </row>
    <row r="579" spans="1:5" x14ac:dyDescent="0.2">
      <c r="A579" t="s">
        <v>706</v>
      </c>
      <c r="B579" t="s">
        <v>203</v>
      </c>
      <c r="C579" t="s">
        <v>386</v>
      </c>
      <c r="D579" t="s">
        <v>389</v>
      </c>
      <c r="E579" t="s">
        <v>450</v>
      </c>
    </row>
    <row r="580" spans="1:5" x14ac:dyDescent="0.2">
      <c r="A580" t="s">
        <v>706</v>
      </c>
      <c r="B580" t="s">
        <v>203</v>
      </c>
      <c r="C580" t="s">
        <v>388</v>
      </c>
      <c r="D580" t="s">
        <v>307</v>
      </c>
    </row>
    <row r="581" spans="1:5" x14ac:dyDescent="0.2">
      <c r="A581" t="s">
        <v>706</v>
      </c>
      <c r="B581" t="s">
        <v>156</v>
      </c>
      <c r="C581" t="s">
        <v>386</v>
      </c>
      <c r="D581" t="s">
        <v>389</v>
      </c>
      <c r="E581" t="s">
        <v>450</v>
      </c>
    </row>
    <row r="582" spans="1:5" x14ac:dyDescent="0.2">
      <c r="A582" t="s">
        <v>706</v>
      </c>
      <c r="B582" t="s">
        <v>156</v>
      </c>
      <c r="C582" t="s">
        <v>388</v>
      </c>
      <c r="D582" t="s">
        <v>307</v>
      </c>
    </row>
    <row r="583" spans="1:5" x14ac:dyDescent="0.2">
      <c r="A583" t="s">
        <v>706</v>
      </c>
      <c r="B583" t="s">
        <v>156</v>
      </c>
      <c r="C583" t="s">
        <v>388</v>
      </c>
      <c r="D583" t="s">
        <v>128</v>
      </c>
    </row>
    <row r="584" spans="1:5" x14ac:dyDescent="0.2">
      <c r="A584" t="s">
        <v>706</v>
      </c>
      <c r="B584" t="s">
        <v>308</v>
      </c>
      <c r="C584" t="s">
        <v>386</v>
      </c>
      <c r="D584" t="s">
        <v>389</v>
      </c>
      <c r="E584" t="s">
        <v>498</v>
      </c>
    </row>
    <row r="585" spans="1:5" x14ac:dyDescent="0.2">
      <c r="A585" t="s">
        <v>706</v>
      </c>
      <c r="B585" t="s">
        <v>308</v>
      </c>
      <c r="C585" t="s">
        <v>386</v>
      </c>
      <c r="D585" t="s">
        <v>389</v>
      </c>
      <c r="E585" t="s">
        <v>447</v>
      </c>
    </row>
    <row r="586" spans="1:5" x14ac:dyDescent="0.2">
      <c r="A586" t="s">
        <v>706</v>
      </c>
      <c r="B586" t="s">
        <v>308</v>
      </c>
      <c r="C586" t="s">
        <v>386</v>
      </c>
      <c r="D586" t="s">
        <v>389</v>
      </c>
      <c r="E586" t="s">
        <v>450</v>
      </c>
    </row>
    <row r="587" spans="1:5" x14ac:dyDescent="0.2">
      <c r="A587" t="s">
        <v>706</v>
      </c>
      <c r="B587" t="s">
        <v>308</v>
      </c>
      <c r="C587" t="s">
        <v>386</v>
      </c>
      <c r="D587" t="s">
        <v>389</v>
      </c>
      <c r="E587" t="s">
        <v>456</v>
      </c>
    </row>
    <row r="588" spans="1:5" x14ac:dyDescent="0.2">
      <c r="A588" t="s">
        <v>706</v>
      </c>
      <c r="B588" t="s">
        <v>308</v>
      </c>
      <c r="C588" t="s">
        <v>386</v>
      </c>
      <c r="D588" t="s">
        <v>389</v>
      </c>
      <c r="E588" t="s">
        <v>430</v>
      </c>
    </row>
    <row r="589" spans="1:5" x14ac:dyDescent="0.2">
      <c r="A589" t="s">
        <v>706</v>
      </c>
      <c r="B589" t="s">
        <v>308</v>
      </c>
      <c r="C589" t="s">
        <v>386</v>
      </c>
      <c r="D589" t="s">
        <v>389</v>
      </c>
      <c r="E589" t="s">
        <v>452</v>
      </c>
    </row>
    <row r="590" spans="1:5" x14ac:dyDescent="0.2">
      <c r="A590" t="s">
        <v>706</v>
      </c>
      <c r="B590" t="s">
        <v>308</v>
      </c>
      <c r="C590" t="s">
        <v>386</v>
      </c>
      <c r="D590" t="s">
        <v>389</v>
      </c>
      <c r="E590" t="s">
        <v>453</v>
      </c>
    </row>
    <row r="591" spans="1:5" x14ac:dyDescent="0.2">
      <c r="A591" t="s">
        <v>706</v>
      </c>
      <c r="B591" t="s">
        <v>308</v>
      </c>
      <c r="C591" t="s">
        <v>388</v>
      </c>
      <c r="D591" t="s">
        <v>307</v>
      </c>
    </row>
    <row r="592" spans="1:5" x14ac:dyDescent="0.2">
      <c r="A592" t="s">
        <v>706</v>
      </c>
      <c r="B592" t="s">
        <v>308</v>
      </c>
      <c r="C592" t="s">
        <v>388</v>
      </c>
      <c r="D592" t="s">
        <v>128</v>
      </c>
    </row>
    <row r="593" spans="1:5" x14ac:dyDescent="0.2">
      <c r="A593" t="s">
        <v>706</v>
      </c>
      <c r="B593" t="s">
        <v>128</v>
      </c>
      <c r="C593" t="s">
        <v>386</v>
      </c>
      <c r="D593" t="s">
        <v>389</v>
      </c>
      <c r="E593" t="s">
        <v>390</v>
      </c>
    </row>
    <row r="594" spans="1:5" x14ac:dyDescent="0.2">
      <c r="A594" t="s">
        <v>706</v>
      </c>
      <c r="B594" t="s">
        <v>128</v>
      </c>
      <c r="C594" t="s">
        <v>386</v>
      </c>
      <c r="D594" t="s">
        <v>389</v>
      </c>
      <c r="E594" t="s">
        <v>392</v>
      </c>
    </row>
    <row r="595" spans="1:5" x14ac:dyDescent="0.2">
      <c r="A595" t="s">
        <v>706</v>
      </c>
      <c r="B595" t="s">
        <v>128</v>
      </c>
      <c r="C595" t="s">
        <v>386</v>
      </c>
      <c r="D595" t="s">
        <v>389</v>
      </c>
      <c r="E595" t="s">
        <v>499</v>
      </c>
    </row>
    <row r="596" spans="1:5" x14ac:dyDescent="0.2">
      <c r="A596" t="s">
        <v>706</v>
      </c>
      <c r="B596" t="s">
        <v>128</v>
      </c>
      <c r="C596" t="s">
        <v>386</v>
      </c>
      <c r="D596" t="s">
        <v>389</v>
      </c>
      <c r="E596" t="s">
        <v>498</v>
      </c>
    </row>
    <row r="597" spans="1:5" x14ac:dyDescent="0.2">
      <c r="A597" t="s">
        <v>706</v>
      </c>
      <c r="B597" t="s">
        <v>128</v>
      </c>
      <c r="C597" t="s">
        <v>386</v>
      </c>
      <c r="D597" t="s">
        <v>389</v>
      </c>
      <c r="E597" t="s">
        <v>447</v>
      </c>
    </row>
    <row r="598" spans="1:5" x14ac:dyDescent="0.2">
      <c r="A598" t="s">
        <v>706</v>
      </c>
      <c r="B598" t="s">
        <v>128</v>
      </c>
      <c r="C598" t="s">
        <v>386</v>
      </c>
      <c r="D598" t="s">
        <v>389</v>
      </c>
      <c r="E598" t="s">
        <v>450</v>
      </c>
    </row>
    <row r="599" spans="1:5" x14ac:dyDescent="0.2">
      <c r="A599" t="s">
        <v>706</v>
      </c>
      <c r="B599" t="s">
        <v>128</v>
      </c>
      <c r="C599" t="s">
        <v>386</v>
      </c>
      <c r="D599" t="s">
        <v>389</v>
      </c>
      <c r="E599" t="s">
        <v>430</v>
      </c>
    </row>
    <row r="600" spans="1:5" x14ac:dyDescent="0.2">
      <c r="A600" t="s">
        <v>706</v>
      </c>
      <c r="B600" t="s">
        <v>128</v>
      </c>
      <c r="C600" t="s">
        <v>386</v>
      </c>
      <c r="D600" t="s">
        <v>389</v>
      </c>
      <c r="E600" t="s">
        <v>453</v>
      </c>
    </row>
    <row r="601" spans="1:5" x14ac:dyDescent="0.2">
      <c r="A601" t="s">
        <v>706</v>
      </c>
      <c r="B601" t="s">
        <v>128</v>
      </c>
      <c r="C601" t="s">
        <v>388</v>
      </c>
      <c r="D601" t="s">
        <v>307</v>
      </c>
    </row>
    <row r="602" spans="1:5" x14ac:dyDescent="0.2">
      <c r="A602" t="s">
        <v>706</v>
      </c>
      <c r="B602" t="s">
        <v>128</v>
      </c>
      <c r="C602" t="s">
        <v>388</v>
      </c>
      <c r="D602" t="s">
        <v>203</v>
      </c>
    </row>
    <row r="603" spans="1:5" x14ac:dyDescent="0.2">
      <c r="A603" t="s">
        <v>706</v>
      </c>
      <c r="B603" t="s">
        <v>128</v>
      </c>
      <c r="C603" t="s">
        <v>388</v>
      </c>
      <c r="D603" t="s">
        <v>172</v>
      </c>
    </row>
    <row r="604" spans="1:5" x14ac:dyDescent="0.2">
      <c r="A604" t="s">
        <v>706</v>
      </c>
      <c r="B604" t="s">
        <v>57</v>
      </c>
      <c r="C604" t="s">
        <v>386</v>
      </c>
      <c r="D604" t="s">
        <v>389</v>
      </c>
      <c r="E604" t="s">
        <v>500</v>
      </c>
    </row>
    <row r="605" spans="1:5" x14ac:dyDescent="0.2">
      <c r="A605" t="s">
        <v>706</v>
      </c>
      <c r="B605" t="s">
        <v>57</v>
      </c>
      <c r="C605" t="s">
        <v>386</v>
      </c>
      <c r="D605" t="s">
        <v>389</v>
      </c>
      <c r="E605" t="s">
        <v>454</v>
      </c>
    </row>
    <row r="606" spans="1:5" x14ac:dyDescent="0.2">
      <c r="A606" t="s">
        <v>706</v>
      </c>
      <c r="B606" t="s">
        <v>57</v>
      </c>
      <c r="C606" t="s">
        <v>386</v>
      </c>
      <c r="D606" t="s">
        <v>389</v>
      </c>
      <c r="E606" t="s">
        <v>478</v>
      </c>
    </row>
    <row r="607" spans="1:5" x14ac:dyDescent="0.2">
      <c r="A607" t="s">
        <v>706</v>
      </c>
      <c r="B607" t="s">
        <v>57</v>
      </c>
      <c r="C607" t="s">
        <v>386</v>
      </c>
      <c r="D607" t="s">
        <v>389</v>
      </c>
      <c r="E607" t="s">
        <v>448</v>
      </c>
    </row>
    <row r="608" spans="1:5" x14ac:dyDescent="0.2">
      <c r="A608" t="s">
        <v>706</v>
      </c>
      <c r="B608" t="s">
        <v>57</v>
      </c>
      <c r="C608" t="s">
        <v>386</v>
      </c>
      <c r="D608" t="s">
        <v>389</v>
      </c>
      <c r="E608" t="s">
        <v>501</v>
      </c>
    </row>
    <row r="609" spans="1:5" x14ac:dyDescent="0.2">
      <c r="A609" t="s">
        <v>706</v>
      </c>
      <c r="B609" t="s">
        <v>57</v>
      </c>
      <c r="C609" t="s">
        <v>386</v>
      </c>
      <c r="D609" t="s">
        <v>389</v>
      </c>
      <c r="E609" t="s">
        <v>502</v>
      </c>
    </row>
    <row r="610" spans="1:5" x14ac:dyDescent="0.2">
      <c r="A610" t="s">
        <v>706</v>
      </c>
      <c r="B610" t="s">
        <v>57</v>
      </c>
      <c r="C610" t="s">
        <v>386</v>
      </c>
      <c r="D610" t="s">
        <v>389</v>
      </c>
      <c r="E610" t="s">
        <v>503</v>
      </c>
    </row>
    <row r="611" spans="1:5" x14ac:dyDescent="0.2">
      <c r="A611" t="s">
        <v>706</v>
      </c>
      <c r="B611" t="s">
        <v>57</v>
      </c>
      <c r="C611" t="s">
        <v>386</v>
      </c>
      <c r="D611" t="s">
        <v>389</v>
      </c>
      <c r="E611" t="s">
        <v>449</v>
      </c>
    </row>
    <row r="612" spans="1:5" x14ac:dyDescent="0.2">
      <c r="A612" t="s">
        <v>706</v>
      </c>
      <c r="B612" t="s">
        <v>57</v>
      </c>
      <c r="C612" t="s">
        <v>386</v>
      </c>
      <c r="D612" t="s">
        <v>389</v>
      </c>
      <c r="E612" t="s">
        <v>450</v>
      </c>
    </row>
    <row r="613" spans="1:5" x14ac:dyDescent="0.2">
      <c r="A613" t="s">
        <v>706</v>
      </c>
      <c r="B613" t="s">
        <v>57</v>
      </c>
      <c r="C613" t="s">
        <v>386</v>
      </c>
      <c r="D613" t="s">
        <v>389</v>
      </c>
      <c r="E613" t="s">
        <v>504</v>
      </c>
    </row>
    <row r="614" spans="1:5" x14ac:dyDescent="0.2">
      <c r="A614" t="s">
        <v>706</v>
      </c>
      <c r="B614" t="s">
        <v>57</v>
      </c>
      <c r="C614" t="s">
        <v>386</v>
      </c>
      <c r="D614" t="s">
        <v>234</v>
      </c>
      <c r="E614" t="s">
        <v>466</v>
      </c>
    </row>
    <row r="615" spans="1:5" x14ac:dyDescent="0.2">
      <c r="A615" t="s">
        <v>706</v>
      </c>
      <c r="B615" t="s">
        <v>57</v>
      </c>
      <c r="C615" t="s">
        <v>386</v>
      </c>
      <c r="D615" t="s">
        <v>389</v>
      </c>
      <c r="E615" t="s">
        <v>457</v>
      </c>
    </row>
    <row r="616" spans="1:5" x14ac:dyDescent="0.2">
      <c r="A616" t="s">
        <v>706</v>
      </c>
      <c r="B616" t="s">
        <v>57</v>
      </c>
      <c r="C616" t="s">
        <v>386</v>
      </c>
      <c r="D616" t="s">
        <v>389</v>
      </c>
      <c r="E616" t="s">
        <v>451</v>
      </c>
    </row>
    <row r="617" spans="1:5" x14ac:dyDescent="0.2">
      <c r="A617" t="s">
        <v>706</v>
      </c>
      <c r="B617" t="s">
        <v>57</v>
      </c>
      <c r="C617" t="s">
        <v>388</v>
      </c>
      <c r="D617" t="s">
        <v>317</v>
      </c>
    </row>
    <row r="618" spans="1:5" x14ac:dyDescent="0.2">
      <c r="A618" t="s">
        <v>706</v>
      </c>
      <c r="B618" t="s">
        <v>57</v>
      </c>
      <c r="C618" t="s">
        <v>388</v>
      </c>
      <c r="D618" t="s">
        <v>374</v>
      </c>
    </row>
    <row r="619" spans="1:5" x14ac:dyDescent="0.2">
      <c r="A619" t="s">
        <v>706</v>
      </c>
      <c r="B619" t="s">
        <v>321</v>
      </c>
      <c r="C619" t="s">
        <v>386</v>
      </c>
      <c r="D619" t="s">
        <v>389</v>
      </c>
      <c r="E619" t="s">
        <v>454</v>
      </c>
    </row>
    <row r="620" spans="1:5" x14ac:dyDescent="0.2">
      <c r="A620" t="s">
        <v>706</v>
      </c>
      <c r="B620" t="s">
        <v>321</v>
      </c>
      <c r="C620" t="s">
        <v>386</v>
      </c>
      <c r="D620" t="s">
        <v>389</v>
      </c>
      <c r="E620" t="s">
        <v>467</v>
      </c>
    </row>
    <row r="621" spans="1:5" x14ac:dyDescent="0.2">
      <c r="A621" t="s">
        <v>706</v>
      </c>
      <c r="B621" t="s">
        <v>321</v>
      </c>
      <c r="C621" t="s">
        <v>386</v>
      </c>
      <c r="D621" t="s">
        <v>389</v>
      </c>
      <c r="E621" t="s">
        <v>449</v>
      </c>
    </row>
    <row r="622" spans="1:5" x14ac:dyDescent="0.2">
      <c r="A622" t="s">
        <v>706</v>
      </c>
      <c r="B622" t="s">
        <v>321</v>
      </c>
      <c r="C622" t="s">
        <v>386</v>
      </c>
      <c r="D622" t="s">
        <v>389</v>
      </c>
      <c r="E622" t="s">
        <v>450</v>
      </c>
    </row>
    <row r="623" spans="1:5" x14ac:dyDescent="0.2">
      <c r="A623" t="s">
        <v>706</v>
      </c>
      <c r="B623" t="s">
        <v>321</v>
      </c>
      <c r="C623" t="s">
        <v>386</v>
      </c>
      <c r="D623" t="s">
        <v>389</v>
      </c>
      <c r="E623" t="s">
        <v>451</v>
      </c>
    </row>
    <row r="624" spans="1:5" x14ac:dyDescent="0.2">
      <c r="A624" t="s">
        <v>706</v>
      </c>
      <c r="B624" t="s">
        <v>321</v>
      </c>
      <c r="C624" t="s">
        <v>388</v>
      </c>
      <c r="D624" t="s">
        <v>374</v>
      </c>
    </row>
    <row r="625" spans="1:5" x14ac:dyDescent="0.2">
      <c r="A625" t="s">
        <v>706</v>
      </c>
      <c r="B625" t="s">
        <v>321</v>
      </c>
      <c r="C625" t="s">
        <v>388</v>
      </c>
      <c r="D625" t="s">
        <v>317</v>
      </c>
    </row>
    <row r="626" spans="1:5" x14ac:dyDescent="0.2">
      <c r="A626" t="s">
        <v>706</v>
      </c>
      <c r="B626" t="s">
        <v>319</v>
      </c>
      <c r="C626" t="s">
        <v>386</v>
      </c>
      <c r="D626" t="s">
        <v>389</v>
      </c>
      <c r="E626" t="s">
        <v>450</v>
      </c>
    </row>
    <row r="627" spans="1:5" x14ac:dyDescent="0.2">
      <c r="A627" t="s">
        <v>706</v>
      </c>
      <c r="B627" t="s">
        <v>319</v>
      </c>
      <c r="C627" t="s">
        <v>386</v>
      </c>
      <c r="D627" t="s">
        <v>234</v>
      </c>
      <c r="E627" t="s">
        <v>505</v>
      </c>
    </row>
    <row r="628" spans="1:5" x14ac:dyDescent="0.2">
      <c r="A628" t="s">
        <v>706</v>
      </c>
      <c r="B628" t="s">
        <v>319</v>
      </c>
      <c r="C628" t="s">
        <v>386</v>
      </c>
      <c r="D628" t="s">
        <v>389</v>
      </c>
      <c r="E628" t="s">
        <v>468</v>
      </c>
    </row>
    <row r="629" spans="1:5" x14ac:dyDescent="0.2">
      <c r="A629" t="s">
        <v>706</v>
      </c>
      <c r="B629" t="s">
        <v>319</v>
      </c>
      <c r="C629" t="s">
        <v>386</v>
      </c>
      <c r="D629" t="s">
        <v>234</v>
      </c>
      <c r="E629" t="s">
        <v>466</v>
      </c>
    </row>
    <row r="630" spans="1:5" x14ac:dyDescent="0.2">
      <c r="A630" t="s">
        <v>706</v>
      </c>
      <c r="B630" t="s">
        <v>319</v>
      </c>
      <c r="C630" t="s">
        <v>386</v>
      </c>
      <c r="D630" t="s">
        <v>389</v>
      </c>
      <c r="E630" t="s">
        <v>451</v>
      </c>
    </row>
    <row r="631" spans="1:5" x14ac:dyDescent="0.2">
      <c r="A631" t="s">
        <v>706</v>
      </c>
      <c r="B631" t="s">
        <v>364</v>
      </c>
      <c r="C631" t="s">
        <v>386</v>
      </c>
      <c r="D631" t="s">
        <v>374</v>
      </c>
      <c r="E631" t="s">
        <v>506</v>
      </c>
    </row>
    <row r="632" spans="1:5" x14ac:dyDescent="0.2">
      <c r="A632" t="s">
        <v>706</v>
      </c>
      <c r="B632" t="s">
        <v>364</v>
      </c>
      <c r="C632" t="s">
        <v>386</v>
      </c>
      <c r="D632" t="s">
        <v>389</v>
      </c>
      <c r="E632" t="s">
        <v>450</v>
      </c>
    </row>
    <row r="633" spans="1:5" x14ac:dyDescent="0.2">
      <c r="A633" t="s">
        <v>706</v>
      </c>
      <c r="B633" t="s">
        <v>364</v>
      </c>
      <c r="C633" t="s">
        <v>386</v>
      </c>
      <c r="D633" t="s">
        <v>389</v>
      </c>
      <c r="E633" t="s">
        <v>451</v>
      </c>
    </row>
    <row r="634" spans="1:5" x14ac:dyDescent="0.2">
      <c r="A634" t="s">
        <v>706</v>
      </c>
      <c r="B634" t="s">
        <v>293</v>
      </c>
      <c r="C634" t="s">
        <v>386</v>
      </c>
      <c r="D634" t="s">
        <v>389</v>
      </c>
      <c r="E634" t="s">
        <v>433</v>
      </c>
    </row>
    <row r="635" spans="1:5" x14ac:dyDescent="0.2">
      <c r="A635" t="s">
        <v>706</v>
      </c>
      <c r="B635" t="s">
        <v>293</v>
      </c>
      <c r="C635" t="s">
        <v>386</v>
      </c>
      <c r="D635" t="s">
        <v>389</v>
      </c>
      <c r="E635" t="s">
        <v>434</v>
      </c>
    </row>
    <row r="636" spans="1:5" x14ac:dyDescent="0.2">
      <c r="A636" t="s">
        <v>706</v>
      </c>
      <c r="B636" t="s">
        <v>293</v>
      </c>
      <c r="C636" t="s">
        <v>386</v>
      </c>
      <c r="D636" t="s">
        <v>389</v>
      </c>
      <c r="E636" t="s">
        <v>435</v>
      </c>
    </row>
    <row r="637" spans="1:5" x14ac:dyDescent="0.2">
      <c r="A637" t="s">
        <v>706</v>
      </c>
      <c r="B637" t="s">
        <v>293</v>
      </c>
      <c r="C637" t="s">
        <v>386</v>
      </c>
      <c r="D637" t="s">
        <v>389</v>
      </c>
      <c r="E637" t="s">
        <v>507</v>
      </c>
    </row>
    <row r="638" spans="1:5" x14ac:dyDescent="0.2">
      <c r="A638" t="s">
        <v>706</v>
      </c>
      <c r="B638" t="s">
        <v>293</v>
      </c>
      <c r="C638" t="s">
        <v>386</v>
      </c>
      <c r="D638" t="s">
        <v>372</v>
      </c>
      <c r="E638" t="s">
        <v>508</v>
      </c>
    </row>
    <row r="639" spans="1:5" x14ac:dyDescent="0.2">
      <c r="A639" t="s">
        <v>706</v>
      </c>
      <c r="B639" t="s">
        <v>293</v>
      </c>
      <c r="C639" t="s">
        <v>386</v>
      </c>
      <c r="D639" t="s">
        <v>54</v>
      </c>
      <c r="E639" t="s">
        <v>444</v>
      </c>
    </row>
    <row r="640" spans="1:5" x14ac:dyDescent="0.2">
      <c r="A640" t="s">
        <v>706</v>
      </c>
      <c r="B640" t="s">
        <v>293</v>
      </c>
      <c r="C640" t="s">
        <v>386</v>
      </c>
      <c r="D640" t="s">
        <v>266</v>
      </c>
      <c r="E640" t="s">
        <v>509</v>
      </c>
    </row>
    <row r="641" spans="1:5" x14ac:dyDescent="0.2">
      <c r="A641" t="s">
        <v>706</v>
      </c>
      <c r="B641" t="s">
        <v>293</v>
      </c>
      <c r="C641" t="s">
        <v>386</v>
      </c>
      <c r="D641" t="s">
        <v>266</v>
      </c>
      <c r="E641" t="s">
        <v>510</v>
      </c>
    </row>
    <row r="642" spans="1:5" x14ac:dyDescent="0.2">
      <c r="A642" t="s">
        <v>706</v>
      </c>
      <c r="B642" t="s">
        <v>293</v>
      </c>
      <c r="C642" t="s">
        <v>386</v>
      </c>
      <c r="D642" t="s">
        <v>266</v>
      </c>
      <c r="E642" t="s">
        <v>511</v>
      </c>
    </row>
    <row r="643" spans="1:5" x14ac:dyDescent="0.2">
      <c r="A643" t="s">
        <v>706</v>
      </c>
      <c r="B643" t="s">
        <v>293</v>
      </c>
      <c r="C643" t="s">
        <v>386</v>
      </c>
      <c r="D643" t="s">
        <v>266</v>
      </c>
      <c r="E643" t="s">
        <v>512</v>
      </c>
    </row>
    <row r="644" spans="1:5" x14ac:dyDescent="0.2">
      <c r="A644" t="s">
        <v>706</v>
      </c>
      <c r="B644" t="s">
        <v>293</v>
      </c>
      <c r="C644" t="s">
        <v>386</v>
      </c>
      <c r="D644" t="s">
        <v>266</v>
      </c>
      <c r="E644" t="s">
        <v>513</v>
      </c>
    </row>
    <row r="645" spans="1:5" x14ac:dyDescent="0.2">
      <c r="A645" t="s">
        <v>706</v>
      </c>
      <c r="B645" t="s">
        <v>293</v>
      </c>
      <c r="C645" t="s">
        <v>386</v>
      </c>
      <c r="D645" t="s">
        <v>266</v>
      </c>
      <c r="E645" t="s">
        <v>514</v>
      </c>
    </row>
    <row r="646" spans="1:5" x14ac:dyDescent="0.2">
      <c r="A646" t="s">
        <v>706</v>
      </c>
      <c r="B646" t="s">
        <v>293</v>
      </c>
      <c r="C646" t="s">
        <v>386</v>
      </c>
      <c r="D646" t="s">
        <v>266</v>
      </c>
      <c r="E646" t="s">
        <v>515</v>
      </c>
    </row>
    <row r="647" spans="1:5" x14ac:dyDescent="0.2">
      <c r="A647" t="s">
        <v>706</v>
      </c>
      <c r="B647" t="s">
        <v>293</v>
      </c>
      <c r="C647" t="s">
        <v>386</v>
      </c>
      <c r="D647" t="s">
        <v>375</v>
      </c>
      <c r="E647" t="s">
        <v>516</v>
      </c>
    </row>
    <row r="648" spans="1:5" x14ac:dyDescent="0.2">
      <c r="A648" t="s">
        <v>706</v>
      </c>
      <c r="B648" t="s">
        <v>293</v>
      </c>
      <c r="C648" t="s">
        <v>386</v>
      </c>
      <c r="D648" t="s">
        <v>375</v>
      </c>
      <c r="E648" t="s">
        <v>517</v>
      </c>
    </row>
    <row r="649" spans="1:5" x14ac:dyDescent="0.2">
      <c r="A649" t="s">
        <v>706</v>
      </c>
      <c r="B649" t="s">
        <v>293</v>
      </c>
      <c r="C649" t="s">
        <v>386</v>
      </c>
      <c r="D649" t="s">
        <v>389</v>
      </c>
      <c r="E649" t="s">
        <v>450</v>
      </c>
    </row>
    <row r="650" spans="1:5" x14ac:dyDescent="0.2">
      <c r="A650" t="s">
        <v>706</v>
      </c>
      <c r="B650" t="s">
        <v>293</v>
      </c>
      <c r="C650" t="s">
        <v>386</v>
      </c>
      <c r="D650" t="s">
        <v>234</v>
      </c>
      <c r="E650" t="s">
        <v>505</v>
      </c>
    </row>
    <row r="651" spans="1:5" x14ac:dyDescent="0.2">
      <c r="A651" t="s">
        <v>706</v>
      </c>
      <c r="B651" t="s">
        <v>293</v>
      </c>
      <c r="C651" t="s">
        <v>386</v>
      </c>
      <c r="D651" t="s">
        <v>389</v>
      </c>
      <c r="E651" t="s">
        <v>451</v>
      </c>
    </row>
    <row r="652" spans="1:5" x14ac:dyDescent="0.2">
      <c r="A652" t="s">
        <v>706</v>
      </c>
      <c r="B652" t="s">
        <v>103</v>
      </c>
      <c r="C652" t="s">
        <v>386</v>
      </c>
      <c r="D652" t="s">
        <v>389</v>
      </c>
      <c r="E652" t="s">
        <v>449</v>
      </c>
    </row>
    <row r="653" spans="1:5" x14ac:dyDescent="0.2">
      <c r="A653" t="s">
        <v>706</v>
      </c>
      <c r="B653" t="s">
        <v>103</v>
      </c>
      <c r="C653" t="s">
        <v>386</v>
      </c>
      <c r="D653" t="s">
        <v>389</v>
      </c>
      <c r="E653" t="s">
        <v>450</v>
      </c>
    </row>
    <row r="654" spans="1:5" x14ac:dyDescent="0.2">
      <c r="A654" t="s">
        <v>706</v>
      </c>
      <c r="B654" t="s">
        <v>103</v>
      </c>
      <c r="C654" t="s">
        <v>386</v>
      </c>
      <c r="D654" t="s">
        <v>234</v>
      </c>
      <c r="E654" t="s">
        <v>518</v>
      </c>
    </row>
    <row r="655" spans="1:5" x14ac:dyDescent="0.2">
      <c r="A655" t="s">
        <v>706</v>
      </c>
      <c r="B655" t="s">
        <v>103</v>
      </c>
      <c r="C655" t="s">
        <v>386</v>
      </c>
      <c r="D655" t="s">
        <v>389</v>
      </c>
      <c r="E655" t="s">
        <v>468</v>
      </c>
    </row>
    <row r="656" spans="1:5" x14ac:dyDescent="0.2">
      <c r="A656" t="s">
        <v>706</v>
      </c>
      <c r="B656" t="s">
        <v>103</v>
      </c>
      <c r="C656" t="s">
        <v>386</v>
      </c>
      <c r="D656" t="s">
        <v>389</v>
      </c>
      <c r="E656" t="s">
        <v>451</v>
      </c>
    </row>
    <row r="657" spans="1:5" x14ac:dyDescent="0.2">
      <c r="A657" t="s">
        <v>706</v>
      </c>
      <c r="B657" t="s">
        <v>168</v>
      </c>
      <c r="C657" t="s">
        <v>386</v>
      </c>
      <c r="D657" t="s">
        <v>389</v>
      </c>
      <c r="E657" t="s">
        <v>450</v>
      </c>
    </row>
    <row r="658" spans="1:5" x14ac:dyDescent="0.2">
      <c r="A658" t="s">
        <v>706</v>
      </c>
      <c r="B658" t="s">
        <v>168</v>
      </c>
      <c r="C658" t="s">
        <v>386</v>
      </c>
      <c r="D658" t="s">
        <v>234</v>
      </c>
      <c r="E658" t="s">
        <v>519</v>
      </c>
    </row>
    <row r="659" spans="1:5" x14ac:dyDescent="0.2">
      <c r="A659" t="s">
        <v>706</v>
      </c>
      <c r="B659" t="s">
        <v>168</v>
      </c>
      <c r="C659" t="s">
        <v>386</v>
      </c>
      <c r="D659" t="s">
        <v>389</v>
      </c>
      <c r="E659" t="s">
        <v>468</v>
      </c>
    </row>
    <row r="660" spans="1:5" x14ac:dyDescent="0.2">
      <c r="A660" t="s">
        <v>706</v>
      </c>
      <c r="B660" t="s">
        <v>168</v>
      </c>
      <c r="C660" t="s">
        <v>386</v>
      </c>
      <c r="D660" t="s">
        <v>389</v>
      </c>
      <c r="E660" t="s">
        <v>451</v>
      </c>
    </row>
    <row r="661" spans="1:5" x14ac:dyDescent="0.2">
      <c r="A661" t="s">
        <v>706</v>
      </c>
      <c r="B661" t="s">
        <v>168</v>
      </c>
      <c r="C661" t="s">
        <v>386</v>
      </c>
      <c r="D661" t="s">
        <v>389</v>
      </c>
      <c r="E661" t="s">
        <v>449</v>
      </c>
    </row>
    <row r="662" spans="1:5" x14ac:dyDescent="0.2">
      <c r="A662" t="s">
        <v>706</v>
      </c>
      <c r="B662" t="s">
        <v>142</v>
      </c>
      <c r="C662" t="s">
        <v>386</v>
      </c>
      <c r="D662" t="s">
        <v>198</v>
      </c>
      <c r="E662" t="s">
        <v>520</v>
      </c>
    </row>
    <row r="663" spans="1:5" x14ac:dyDescent="0.2">
      <c r="A663" t="s">
        <v>706</v>
      </c>
      <c r="B663" t="s">
        <v>142</v>
      </c>
      <c r="C663" t="s">
        <v>386</v>
      </c>
      <c r="D663" t="s">
        <v>198</v>
      </c>
      <c r="E663" t="s">
        <v>521</v>
      </c>
    </row>
    <row r="664" spans="1:5" x14ac:dyDescent="0.2">
      <c r="A664" t="s">
        <v>706</v>
      </c>
      <c r="B664" t="s">
        <v>142</v>
      </c>
      <c r="C664" t="s">
        <v>386</v>
      </c>
      <c r="D664" t="s">
        <v>198</v>
      </c>
      <c r="E664" t="s">
        <v>522</v>
      </c>
    </row>
    <row r="665" spans="1:5" x14ac:dyDescent="0.2">
      <c r="A665" t="s">
        <v>706</v>
      </c>
      <c r="B665" t="s">
        <v>142</v>
      </c>
      <c r="C665" t="s">
        <v>386</v>
      </c>
      <c r="D665" t="s">
        <v>198</v>
      </c>
      <c r="E665" t="s">
        <v>523</v>
      </c>
    </row>
    <row r="666" spans="1:5" x14ac:dyDescent="0.2">
      <c r="A666" t="s">
        <v>706</v>
      </c>
      <c r="B666" t="s">
        <v>142</v>
      </c>
      <c r="C666" t="s">
        <v>386</v>
      </c>
      <c r="D666" t="s">
        <v>198</v>
      </c>
      <c r="E666" t="s">
        <v>524</v>
      </c>
    </row>
    <row r="667" spans="1:5" x14ac:dyDescent="0.2">
      <c r="A667" t="s">
        <v>706</v>
      </c>
      <c r="B667" t="s">
        <v>142</v>
      </c>
      <c r="C667" t="s">
        <v>386</v>
      </c>
      <c r="D667" t="s">
        <v>198</v>
      </c>
      <c r="E667" t="s">
        <v>525</v>
      </c>
    </row>
    <row r="668" spans="1:5" x14ac:dyDescent="0.2">
      <c r="A668" t="s">
        <v>706</v>
      </c>
      <c r="B668" t="s">
        <v>142</v>
      </c>
      <c r="C668" t="s">
        <v>386</v>
      </c>
      <c r="D668" t="s">
        <v>389</v>
      </c>
      <c r="E668" t="s">
        <v>500</v>
      </c>
    </row>
    <row r="669" spans="1:5" x14ac:dyDescent="0.2">
      <c r="A669" t="s">
        <v>706</v>
      </c>
      <c r="B669" t="s">
        <v>142</v>
      </c>
      <c r="C669" t="s">
        <v>386</v>
      </c>
      <c r="D669" t="s">
        <v>389</v>
      </c>
      <c r="E669" t="s">
        <v>454</v>
      </c>
    </row>
    <row r="670" spans="1:5" x14ac:dyDescent="0.2">
      <c r="A670" t="s">
        <v>706</v>
      </c>
      <c r="B670" t="s">
        <v>142</v>
      </c>
      <c r="C670" t="s">
        <v>386</v>
      </c>
      <c r="D670" t="s">
        <v>389</v>
      </c>
      <c r="E670" t="s">
        <v>448</v>
      </c>
    </row>
    <row r="671" spans="1:5" x14ac:dyDescent="0.2">
      <c r="A671" t="s">
        <v>706</v>
      </c>
      <c r="B671" t="s">
        <v>142</v>
      </c>
      <c r="C671" t="s">
        <v>386</v>
      </c>
      <c r="D671" t="s">
        <v>389</v>
      </c>
      <c r="E671" t="s">
        <v>501</v>
      </c>
    </row>
    <row r="672" spans="1:5" x14ac:dyDescent="0.2">
      <c r="A672" t="s">
        <v>706</v>
      </c>
      <c r="B672" t="s">
        <v>142</v>
      </c>
      <c r="C672" t="s">
        <v>386</v>
      </c>
      <c r="D672" t="s">
        <v>389</v>
      </c>
      <c r="E672" t="s">
        <v>449</v>
      </c>
    </row>
    <row r="673" spans="1:5" x14ac:dyDescent="0.2">
      <c r="A673" t="s">
        <v>706</v>
      </c>
      <c r="B673" t="s">
        <v>142</v>
      </c>
      <c r="C673" t="s">
        <v>386</v>
      </c>
      <c r="D673" t="s">
        <v>389</v>
      </c>
      <c r="E673" t="s">
        <v>450</v>
      </c>
    </row>
    <row r="674" spans="1:5" x14ac:dyDescent="0.2">
      <c r="A674" t="s">
        <v>706</v>
      </c>
      <c r="B674" t="s">
        <v>142</v>
      </c>
      <c r="C674" t="s">
        <v>386</v>
      </c>
      <c r="D674" t="s">
        <v>234</v>
      </c>
      <c r="E674" t="s">
        <v>505</v>
      </c>
    </row>
    <row r="675" spans="1:5" x14ac:dyDescent="0.2">
      <c r="A675" t="s">
        <v>706</v>
      </c>
      <c r="B675" t="s">
        <v>142</v>
      </c>
      <c r="C675" t="s">
        <v>386</v>
      </c>
      <c r="D675" t="s">
        <v>234</v>
      </c>
      <c r="E675" t="s">
        <v>518</v>
      </c>
    </row>
    <row r="676" spans="1:5" x14ac:dyDescent="0.2">
      <c r="A676" t="s">
        <v>706</v>
      </c>
      <c r="B676" t="s">
        <v>142</v>
      </c>
      <c r="C676" t="s">
        <v>386</v>
      </c>
      <c r="D676" t="s">
        <v>389</v>
      </c>
      <c r="E676" t="s">
        <v>468</v>
      </c>
    </row>
    <row r="677" spans="1:5" x14ac:dyDescent="0.2">
      <c r="A677" t="s">
        <v>706</v>
      </c>
      <c r="B677" t="s">
        <v>142</v>
      </c>
      <c r="C677" t="s">
        <v>386</v>
      </c>
      <c r="D677" t="s">
        <v>389</v>
      </c>
      <c r="E677" t="s">
        <v>451</v>
      </c>
    </row>
    <row r="678" spans="1:5" x14ac:dyDescent="0.2">
      <c r="A678" t="s">
        <v>706</v>
      </c>
      <c r="B678" t="s">
        <v>77</v>
      </c>
      <c r="C678" t="s">
        <v>386</v>
      </c>
      <c r="D678" t="s">
        <v>389</v>
      </c>
      <c r="E678" t="s">
        <v>526</v>
      </c>
    </row>
    <row r="679" spans="1:5" x14ac:dyDescent="0.2">
      <c r="A679" t="s">
        <v>706</v>
      </c>
      <c r="B679" t="s">
        <v>77</v>
      </c>
      <c r="C679" t="s">
        <v>386</v>
      </c>
      <c r="D679" t="s">
        <v>389</v>
      </c>
      <c r="E679" t="s">
        <v>449</v>
      </c>
    </row>
    <row r="680" spans="1:5" x14ac:dyDescent="0.2">
      <c r="A680" t="s">
        <v>706</v>
      </c>
      <c r="B680" t="s">
        <v>77</v>
      </c>
      <c r="C680" t="s">
        <v>386</v>
      </c>
      <c r="D680" t="s">
        <v>389</v>
      </c>
      <c r="E680" t="s">
        <v>450</v>
      </c>
    </row>
    <row r="681" spans="1:5" x14ac:dyDescent="0.2">
      <c r="A681" t="s">
        <v>706</v>
      </c>
      <c r="B681" t="s">
        <v>77</v>
      </c>
      <c r="C681" t="s">
        <v>386</v>
      </c>
      <c r="D681" t="s">
        <v>234</v>
      </c>
      <c r="E681" t="s">
        <v>466</v>
      </c>
    </row>
    <row r="682" spans="1:5" x14ac:dyDescent="0.2">
      <c r="A682" t="s">
        <v>706</v>
      </c>
      <c r="B682" t="s">
        <v>77</v>
      </c>
      <c r="C682" t="s">
        <v>386</v>
      </c>
      <c r="D682" t="s">
        <v>389</v>
      </c>
      <c r="E682" t="s">
        <v>468</v>
      </c>
    </row>
    <row r="683" spans="1:5" x14ac:dyDescent="0.2">
      <c r="A683" t="s">
        <v>706</v>
      </c>
      <c r="B683" t="s">
        <v>77</v>
      </c>
      <c r="C683" t="s">
        <v>386</v>
      </c>
      <c r="D683" t="s">
        <v>389</v>
      </c>
      <c r="E683" t="s">
        <v>451</v>
      </c>
    </row>
    <row r="684" spans="1:5" x14ac:dyDescent="0.2">
      <c r="A684" t="s">
        <v>706</v>
      </c>
      <c r="B684" t="s">
        <v>98</v>
      </c>
      <c r="C684" t="s">
        <v>386</v>
      </c>
      <c r="D684" t="s">
        <v>272</v>
      </c>
      <c r="E684" t="s">
        <v>527</v>
      </c>
    </row>
    <row r="685" spans="1:5" x14ac:dyDescent="0.2">
      <c r="A685" t="s">
        <v>706</v>
      </c>
      <c r="B685" t="s">
        <v>98</v>
      </c>
      <c r="C685" t="s">
        <v>386</v>
      </c>
      <c r="D685" t="s">
        <v>272</v>
      </c>
      <c r="E685" t="s">
        <v>528</v>
      </c>
    </row>
    <row r="686" spans="1:5" x14ac:dyDescent="0.2">
      <c r="A686" t="s">
        <v>706</v>
      </c>
      <c r="B686" t="s">
        <v>98</v>
      </c>
      <c r="C686" t="s">
        <v>386</v>
      </c>
      <c r="D686" t="s">
        <v>272</v>
      </c>
      <c r="E686" t="s">
        <v>529</v>
      </c>
    </row>
    <row r="687" spans="1:5" x14ac:dyDescent="0.2">
      <c r="A687" t="s">
        <v>706</v>
      </c>
      <c r="B687" t="s">
        <v>98</v>
      </c>
      <c r="C687" t="s">
        <v>386</v>
      </c>
      <c r="D687" t="s">
        <v>272</v>
      </c>
      <c r="E687" t="s">
        <v>530</v>
      </c>
    </row>
    <row r="688" spans="1:5" x14ac:dyDescent="0.2">
      <c r="A688" t="s">
        <v>706</v>
      </c>
      <c r="B688" t="s">
        <v>98</v>
      </c>
      <c r="C688" t="s">
        <v>386</v>
      </c>
      <c r="D688" t="s">
        <v>389</v>
      </c>
      <c r="E688" t="s">
        <v>478</v>
      </c>
    </row>
    <row r="689" spans="1:5" x14ac:dyDescent="0.2">
      <c r="A689" t="s">
        <v>706</v>
      </c>
      <c r="B689" t="s">
        <v>98</v>
      </c>
      <c r="C689" t="s">
        <v>386</v>
      </c>
      <c r="D689" t="s">
        <v>389</v>
      </c>
      <c r="E689" t="s">
        <v>501</v>
      </c>
    </row>
    <row r="690" spans="1:5" x14ac:dyDescent="0.2">
      <c r="A690" t="s">
        <v>706</v>
      </c>
      <c r="B690" t="s">
        <v>98</v>
      </c>
      <c r="C690" t="s">
        <v>386</v>
      </c>
      <c r="D690" t="s">
        <v>389</v>
      </c>
      <c r="E690" t="s">
        <v>531</v>
      </c>
    </row>
    <row r="691" spans="1:5" x14ac:dyDescent="0.2">
      <c r="A691" t="s">
        <v>706</v>
      </c>
      <c r="B691" t="s">
        <v>98</v>
      </c>
      <c r="C691" t="s">
        <v>386</v>
      </c>
      <c r="D691" t="s">
        <v>389</v>
      </c>
      <c r="E691" t="s">
        <v>449</v>
      </c>
    </row>
    <row r="692" spans="1:5" x14ac:dyDescent="0.2">
      <c r="A692" t="s">
        <v>706</v>
      </c>
      <c r="B692" t="s">
        <v>98</v>
      </c>
      <c r="C692" t="s">
        <v>386</v>
      </c>
      <c r="D692" t="s">
        <v>389</v>
      </c>
      <c r="E692" t="s">
        <v>450</v>
      </c>
    </row>
    <row r="693" spans="1:5" x14ac:dyDescent="0.2">
      <c r="A693" t="s">
        <v>706</v>
      </c>
      <c r="B693" t="s">
        <v>98</v>
      </c>
      <c r="C693" t="s">
        <v>386</v>
      </c>
      <c r="D693" t="s">
        <v>389</v>
      </c>
      <c r="E693" t="s">
        <v>468</v>
      </c>
    </row>
    <row r="694" spans="1:5" x14ac:dyDescent="0.2">
      <c r="A694" t="s">
        <v>706</v>
      </c>
      <c r="B694" t="s">
        <v>98</v>
      </c>
      <c r="C694" t="s">
        <v>386</v>
      </c>
      <c r="D694" t="s">
        <v>389</v>
      </c>
      <c r="E694" t="s">
        <v>532</v>
      </c>
    </row>
    <row r="695" spans="1:5" x14ac:dyDescent="0.2">
      <c r="A695" t="s">
        <v>706</v>
      </c>
      <c r="B695" t="s">
        <v>98</v>
      </c>
      <c r="C695" t="s">
        <v>386</v>
      </c>
      <c r="D695" t="s">
        <v>389</v>
      </c>
      <c r="E695" t="s">
        <v>451</v>
      </c>
    </row>
    <row r="696" spans="1:5" x14ac:dyDescent="0.2">
      <c r="A696" t="s">
        <v>706</v>
      </c>
      <c r="B696" t="s">
        <v>98</v>
      </c>
      <c r="C696" t="s">
        <v>388</v>
      </c>
      <c r="D696" t="s">
        <v>374</v>
      </c>
    </row>
    <row r="697" spans="1:5" x14ac:dyDescent="0.2">
      <c r="A697" t="s">
        <v>706</v>
      </c>
      <c r="B697" t="s">
        <v>5</v>
      </c>
      <c r="C697" t="s">
        <v>386</v>
      </c>
      <c r="D697" t="s">
        <v>389</v>
      </c>
      <c r="E697" t="s">
        <v>450</v>
      </c>
    </row>
    <row r="698" spans="1:5" x14ac:dyDescent="0.2">
      <c r="A698" t="s">
        <v>706</v>
      </c>
      <c r="B698" t="s">
        <v>5</v>
      </c>
      <c r="C698" t="s">
        <v>388</v>
      </c>
      <c r="D698" t="s">
        <v>307</v>
      </c>
    </row>
    <row r="699" spans="1:5" x14ac:dyDescent="0.2">
      <c r="A699" t="s">
        <v>706</v>
      </c>
      <c r="B699" t="s">
        <v>5</v>
      </c>
      <c r="C699" t="s">
        <v>388</v>
      </c>
      <c r="D699" t="s">
        <v>272</v>
      </c>
    </row>
    <row r="700" spans="1:5" x14ac:dyDescent="0.2">
      <c r="A700" t="s">
        <v>706</v>
      </c>
      <c r="B700" t="s">
        <v>5</v>
      </c>
      <c r="C700" t="s">
        <v>388</v>
      </c>
      <c r="D700" t="s">
        <v>98</v>
      </c>
    </row>
    <row r="701" spans="1:5" x14ac:dyDescent="0.2">
      <c r="A701" t="s">
        <v>706</v>
      </c>
      <c r="B701" t="s">
        <v>5</v>
      </c>
      <c r="C701" t="s">
        <v>388</v>
      </c>
      <c r="D701" t="s">
        <v>263</v>
      </c>
    </row>
    <row r="702" spans="1:5" x14ac:dyDescent="0.2">
      <c r="A702" t="s">
        <v>706</v>
      </c>
      <c r="B702" t="s">
        <v>272</v>
      </c>
      <c r="C702" t="s">
        <v>386</v>
      </c>
      <c r="D702" t="s">
        <v>389</v>
      </c>
      <c r="E702" t="s">
        <v>533</v>
      </c>
    </row>
    <row r="703" spans="1:5" x14ac:dyDescent="0.2">
      <c r="A703" t="s">
        <v>706</v>
      </c>
      <c r="B703" t="s">
        <v>272</v>
      </c>
      <c r="C703" t="s">
        <v>386</v>
      </c>
      <c r="D703" t="s">
        <v>389</v>
      </c>
      <c r="E703" t="s">
        <v>449</v>
      </c>
    </row>
    <row r="704" spans="1:5" x14ac:dyDescent="0.2">
      <c r="A704" t="s">
        <v>706</v>
      </c>
      <c r="B704" t="s">
        <v>272</v>
      </c>
      <c r="C704" t="s">
        <v>386</v>
      </c>
      <c r="D704" t="s">
        <v>389</v>
      </c>
      <c r="E704" t="s">
        <v>450</v>
      </c>
    </row>
    <row r="705" spans="1:5" x14ac:dyDescent="0.2">
      <c r="A705" t="s">
        <v>706</v>
      </c>
      <c r="B705" t="s">
        <v>272</v>
      </c>
      <c r="C705" t="s">
        <v>388</v>
      </c>
      <c r="D705" t="s">
        <v>374</v>
      </c>
    </row>
    <row r="706" spans="1:5" x14ac:dyDescent="0.2">
      <c r="A706" t="s">
        <v>706</v>
      </c>
      <c r="B706" t="s">
        <v>102</v>
      </c>
      <c r="C706" t="s">
        <v>386</v>
      </c>
      <c r="D706" t="s">
        <v>226</v>
      </c>
      <c r="E706" t="s">
        <v>396</v>
      </c>
    </row>
    <row r="707" spans="1:5" x14ac:dyDescent="0.2">
      <c r="A707" t="s">
        <v>706</v>
      </c>
      <c r="B707" t="s">
        <v>102</v>
      </c>
      <c r="C707" t="s">
        <v>386</v>
      </c>
      <c r="D707" t="s">
        <v>226</v>
      </c>
      <c r="E707" t="s">
        <v>395</v>
      </c>
    </row>
    <row r="708" spans="1:5" x14ac:dyDescent="0.2">
      <c r="A708" t="s">
        <v>706</v>
      </c>
      <c r="B708" t="s">
        <v>102</v>
      </c>
      <c r="C708" t="s">
        <v>386</v>
      </c>
      <c r="D708" t="s">
        <v>194</v>
      </c>
      <c r="E708" t="s">
        <v>534</v>
      </c>
    </row>
    <row r="709" spans="1:5" x14ac:dyDescent="0.2">
      <c r="A709" t="s">
        <v>706</v>
      </c>
      <c r="B709" t="s">
        <v>102</v>
      </c>
      <c r="C709" t="s">
        <v>386</v>
      </c>
      <c r="D709" t="s">
        <v>23</v>
      </c>
      <c r="E709" t="s">
        <v>535</v>
      </c>
    </row>
    <row r="710" spans="1:5" x14ac:dyDescent="0.2">
      <c r="A710" t="s">
        <v>706</v>
      </c>
      <c r="B710" t="s">
        <v>102</v>
      </c>
      <c r="C710" t="s">
        <v>386</v>
      </c>
      <c r="D710" t="s">
        <v>67</v>
      </c>
      <c r="E710" t="s">
        <v>536</v>
      </c>
    </row>
    <row r="711" spans="1:5" x14ac:dyDescent="0.2">
      <c r="A711" t="s">
        <v>706</v>
      </c>
      <c r="B711" t="s">
        <v>102</v>
      </c>
      <c r="C711" t="s">
        <v>386</v>
      </c>
      <c r="D711" t="s">
        <v>67</v>
      </c>
      <c r="E711" t="s">
        <v>537</v>
      </c>
    </row>
    <row r="712" spans="1:5" x14ac:dyDescent="0.2">
      <c r="A712" t="s">
        <v>706</v>
      </c>
      <c r="B712" t="s">
        <v>102</v>
      </c>
      <c r="C712" t="s">
        <v>386</v>
      </c>
      <c r="D712" t="s">
        <v>67</v>
      </c>
      <c r="E712" t="s">
        <v>538</v>
      </c>
    </row>
    <row r="713" spans="1:5" x14ac:dyDescent="0.2">
      <c r="A713" t="s">
        <v>706</v>
      </c>
      <c r="B713" t="s">
        <v>102</v>
      </c>
      <c r="C713" t="s">
        <v>386</v>
      </c>
      <c r="D713" t="s">
        <v>67</v>
      </c>
      <c r="E713" t="s">
        <v>539</v>
      </c>
    </row>
    <row r="714" spans="1:5" x14ac:dyDescent="0.2">
      <c r="A714" t="s">
        <v>706</v>
      </c>
      <c r="B714" t="s">
        <v>102</v>
      </c>
      <c r="C714" t="s">
        <v>386</v>
      </c>
      <c r="D714" t="s">
        <v>222</v>
      </c>
      <c r="E714" t="s">
        <v>540</v>
      </c>
    </row>
    <row r="715" spans="1:5" x14ac:dyDescent="0.2">
      <c r="A715" t="s">
        <v>706</v>
      </c>
      <c r="B715" t="s">
        <v>102</v>
      </c>
      <c r="C715" t="s">
        <v>386</v>
      </c>
      <c r="D715" t="s">
        <v>65</v>
      </c>
      <c r="E715" t="s">
        <v>541</v>
      </c>
    </row>
    <row r="716" spans="1:5" x14ac:dyDescent="0.2">
      <c r="A716" t="s">
        <v>706</v>
      </c>
      <c r="B716" t="s">
        <v>102</v>
      </c>
      <c r="C716" t="s">
        <v>386</v>
      </c>
      <c r="D716" t="s">
        <v>65</v>
      </c>
      <c r="E716" t="s">
        <v>542</v>
      </c>
    </row>
    <row r="717" spans="1:5" x14ac:dyDescent="0.2">
      <c r="A717" t="s">
        <v>706</v>
      </c>
      <c r="B717" t="s">
        <v>102</v>
      </c>
      <c r="C717" t="s">
        <v>386</v>
      </c>
      <c r="D717" t="s">
        <v>65</v>
      </c>
      <c r="E717" t="s">
        <v>543</v>
      </c>
    </row>
    <row r="718" spans="1:5" x14ac:dyDescent="0.2">
      <c r="A718" t="s">
        <v>706</v>
      </c>
      <c r="B718" t="s">
        <v>102</v>
      </c>
      <c r="C718" t="s">
        <v>386</v>
      </c>
      <c r="D718" t="s">
        <v>65</v>
      </c>
      <c r="E718" t="s">
        <v>544</v>
      </c>
    </row>
    <row r="719" spans="1:5" x14ac:dyDescent="0.2">
      <c r="A719" t="s">
        <v>706</v>
      </c>
      <c r="B719" t="s">
        <v>102</v>
      </c>
      <c r="C719" t="s">
        <v>386</v>
      </c>
      <c r="D719" t="s">
        <v>65</v>
      </c>
      <c r="E719" t="s">
        <v>545</v>
      </c>
    </row>
    <row r="720" spans="1:5" x14ac:dyDescent="0.2">
      <c r="A720" t="s">
        <v>706</v>
      </c>
      <c r="B720" t="s">
        <v>102</v>
      </c>
      <c r="C720" t="s">
        <v>386</v>
      </c>
      <c r="D720" t="s">
        <v>389</v>
      </c>
      <c r="E720" t="s">
        <v>450</v>
      </c>
    </row>
    <row r="721" spans="1:5" x14ac:dyDescent="0.2">
      <c r="A721" t="s">
        <v>706</v>
      </c>
      <c r="B721" t="s">
        <v>102</v>
      </c>
      <c r="C721" t="s">
        <v>386</v>
      </c>
      <c r="D721" t="s">
        <v>234</v>
      </c>
      <c r="E721" t="s">
        <v>505</v>
      </c>
    </row>
    <row r="722" spans="1:5" x14ac:dyDescent="0.2">
      <c r="A722" t="s">
        <v>706</v>
      </c>
      <c r="B722" t="s">
        <v>102</v>
      </c>
      <c r="C722" t="s">
        <v>386</v>
      </c>
      <c r="D722" t="s">
        <v>389</v>
      </c>
      <c r="E722" t="s">
        <v>532</v>
      </c>
    </row>
    <row r="723" spans="1:5" x14ac:dyDescent="0.2">
      <c r="A723" t="s">
        <v>706</v>
      </c>
      <c r="B723" t="s">
        <v>93</v>
      </c>
      <c r="C723" t="s">
        <v>386</v>
      </c>
      <c r="D723" t="s">
        <v>226</v>
      </c>
      <c r="E723" t="s">
        <v>396</v>
      </c>
    </row>
    <row r="724" spans="1:5" x14ac:dyDescent="0.2">
      <c r="A724" t="s">
        <v>706</v>
      </c>
      <c r="B724" t="s">
        <v>93</v>
      </c>
      <c r="C724" t="s">
        <v>386</v>
      </c>
      <c r="D724" t="s">
        <v>226</v>
      </c>
      <c r="E724" t="s">
        <v>395</v>
      </c>
    </row>
    <row r="725" spans="1:5" x14ac:dyDescent="0.2">
      <c r="A725" t="s">
        <v>706</v>
      </c>
      <c r="B725" t="s">
        <v>93</v>
      </c>
      <c r="C725" t="s">
        <v>386</v>
      </c>
      <c r="D725" t="s">
        <v>389</v>
      </c>
      <c r="E725" t="s">
        <v>450</v>
      </c>
    </row>
    <row r="726" spans="1:5" x14ac:dyDescent="0.2">
      <c r="A726" t="s">
        <v>706</v>
      </c>
      <c r="B726" t="s">
        <v>93</v>
      </c>
      <c r="C726" t="s">
        <v>386</v>
      </c>
      <c r="D726" t="s">
        <v>234</v>
      </c>
      <c r="E726" t="s">
        <v>546</v>
      </c>
    </row>
    <row r="727" spans="1:5" x14ac:dyDescent="0.2">
      <c r="A727" t="s">
        <v>706</v>
      </c>
      <c r="B727" t="s">
        <v>93</v>
      </c>
      <c r="C727" t="s">
        <v>386</v>
      </c>
      <c r="D727" t="s">
        <v>389</v>
      </c>
      <c r="E727" t="s">
        <v>457</v>
      </c>
    </row>
    <row r="728" spans="1:5" x14ac:dyDescent="0.2">
      <c r="A728" t="s">
        <v>706</v>
      </c>
      <c r="B728" t="s">
        <v>93</v>
      </c>
      <c r="C728" t="s">
        <v>386</v>
      </c>
      <c r="D728" t="s">
        <v>389</v>
      </c>
      <c r="E728" t="s">
        <v>451</v>
      </c>
    </row>
    <row r="729" spans="1:5" x14ac:dyDescent="0.2">
      <c r="A729" t="s">
        <v>706</v>
      </c>
      <c r="B729" t="s">
        <v>93</v>
      </c>
      <c r="C729" t="s">
        <v>388</v>
      </c>
      <c r="D729" t="s">
        <v>374</v>
      </c>
    </row>
    <row r="730" spans="1:5" x14ac:dyDescent="0.2">
      <c r="A730" t="s">
        <v>706</v>
      </c>
      <c r="B730" t="s">
        <v>93</v>
      </c>
      <c r="C730" t="s">
        <v>388</v>
      </c>
      <c r="D730" t="s">
        <v>317</v>
      </c>
    </row>
    <row r="731" spans="1:5" x14ac:dyDescent="0.2">
      <c r="A731" t="s">
        <v>706</v>
      </c>
      <c r="B731" t="s">
        <v>194</v>
      </c>
      <c r="C731" t="s">
        <v>386</v>
      </c>
      <c r="D731" t="s">
        <v>226</v>
      </c>
      <c r="E731" t="s">
        <v>396</v>
      </c>
    </row>
    <row r="732" spans="1:5" x14ac:dyDescent="0.2">
      <c r="A732" t="s">
        <v>706</v>
      </c>
      <c r="B732" t="s">
        <v>194</v>
      </c>
      <c r="C732" t="s">
        <v>386</v>
      </c>
      <c r="D732" t="s">
        <v>226</v>
      </c>
      <c r="E732" t="s">
        <v>547</v>
      </c>
    </row>
    <row r="733" spans="1:5" x14ac:dyDescent="0.2">
      <c r="A733" t="s">
        <v>706</v>
      </c>
      <c r="B733" t="s">
        <v>194</v>
      </c>
      <c r="C733" t="s">
        <v>386</v>
      </c>
      <c r="D733" t="s">
        <v>226</v>
      </c>
      <c r="E733" t="s">
        <v>419</v>
      </c>
    </row>
    <row r="734" spans="1:5" x14ac:dyDescent="0.2">
      <c r="A734" t="s">
        <v>706</v>
      </c>
      <c r="B734" t="s">
        <v>194</v>
      </c>
      <c r="C734" t="s">
        <v>386</v>
      </c>
      <c r="D734" t="s">
        <v>226</v>
      </c>
      <c r="E734" t="s">
        <v>395</v>
      </c>
    </row>
    <row r="735" spans="1:5" x14ac:dyDescent="0.2">
      <c r="A735" t="s">
        <v>706</v>
      </c>
      <c r="B735" t="s">
        <v>194</v>
      </c>
      <c r="C735" t="s">
        <v>386</v>
      </c>
      <c r="D735" t="s">
        <v>389</v>
      </c>
      <c r="E735" t="s">
        <v>548</v>
      </c>
    </row>
    <row r="736" spans="1:5" x14ac:dyDescent="0.2">
      <c r="A736" t="s">
        <v>706</v>
      </c>
      <c r="B736" t="s">
        <v>194</v>
      </c>
      <c r="C736" t="s">
        <v>386</v>
      </c>
      <c r="D736" t="s">
        <v>389</v>
      </c>
      <c r="E736" t="s">
        <v>450</v>
      </c>
    </row>
    <row r="737" spans="1:5" x14ac:dyDescent="0.2">
      <c r="A737" t="s">
        <v>706</v>
      </c>
      <c r="B737" t="s">
        <v>194</v>
      </c>
      <c r="C737" t="s">
        <v>386</v>
      </c>
      <c r="D737" t="s">
        <v>389</v>
      </c>
      <c r="E737" t="s">
        <v>549</v>
      </c>
    </row>
    <row r="738" spans="1:5" x14ac:dyDescent="0.2">
      <c r="A738" t="s">
        <v>706</v>
      </c>
      <c r="B738" t="s">
        <v>194</v>
      </c>
      <c r="C738" t="s">
        <v>386</v>
      </c>
      <c r="D738" t="s">
        <v>389</v>
      </c>
      <c r="E738" t="s">
        <v>550</v>
      </c>
    </row>
    <row r="739" spans="1:5" x14ac:dyDescent="0.2">
      <c r="A739" t="s">
        <v>706</v>
      </c>
      <c r="B739" t="s">
        <v>194</v>
      </c>
      <c r="C739" t="s">
        <v>386</v>
      </c>
      <c r="D739" t="s">
        <v>234</v>
      </c>
      <c r="E739" t="s">
        <v>546</v>
      </c>
    </row>
    <row r="740" spans="1:5" x14ac:dyDescent="0.2">
      <c r="A740" t="s">
        <v>706</v>
      </c>
      <c r="B740" t="s">
        <v>194</v>
      </c>
      <c r="C740" t="s">
        <v>386</v>
      </c>
      <c r="D740" t="s">
        <v>234</v>
      </c>
      <c r="E740" t="s">
        <v>551</v>
      </c>
    </row>
    <row r="741" spans="1:5" x14ac:dyDescent="0.2">
      <c r="A741" t="s">
        <v>706</v>
      </c>
      <c r="B741" t="s">
        <v>194</v>
      </c>
      <c r="C741" t="s">
        <v>386</v>
      </c>
      <c r="D741" t="s">
        <v>234</v>
      </c>
      <c r="E741" t="s">
        <v>552</v>
      </c>
    </row>
    <row r="742" spans="1:5" x14ac:dyDescent="0.2">
      <c r="A742" t="s">
        <v>706</v>
      </c>
      <c r="B742" t="s">
        <v>194</v>
      </c>
      <c r="C742" t="s">
        <v>386</v>
      </c>
      <c r="D742" t="s">
        <v>234</v>
      </c>
      <c r="E742" t="s">
        <v>553</v>
      </c>
    </row>
    <row r="743" spans="1:5" x14ac:dyDescent="0.2">
      <c r="A743" t="s">
        <v>706</v>
      </c>
      <c r="B743" t="s">
        <v>194</v>
      </c>
      <c r="C743" t="s">
        <v>386</v>
      </c>
      <c r="D743" t="s">
        <v>234</v>
      </c>
      <c r="E743" t="s">
        <v>554</v>
      </c>
    </row>
    <row r="744" spans="1:5" x14ac:dyDescent="0.2">
      <c r="A744" t="s">
        <v>706</v>
      </c>
      <c r="B744" t="s">
        <v>194</v>
      </c>
      <c r="C744" t="s">
        <v>386</v>
      </c>
      <c r="D744" t="s">
        <v>389</v>
      </c>
      <c r="E744" t="s">
        <v>451</v>
      </c>
    </row>
    <row r="745" spans="1:5" x14ac:dyDescent="0.2">
      <c r="A745" t="s">
        <v>706</v>
      </c>
      <c r="B745" t="s">
        <v>152</v>
      </c>
      <c r="C745" t="s">
        <v>386</v>
      </c>
      <c r="D745" t="s">
        <v>226</v>
      </c>
      <c r="E745" t="s">
        <v>396</v>
      </c>
    </row>
    <row r="746" spans="1:5" x14ac:dyDescent="0.2">
      <c r="A746" t="s">
        <v>706</v>
      </c>
      <c r="B746" t="s">
        <v>152</v>
      </c>
      <c r="C746" t="s">
        <v>386</v>
      </c>
      <c r="D746" t="s">
        <v>226</v>
      </c>
      <c r="E746" t="s">
        <v>395</v>
      </c>
    </row>
    <row r="747" spans="1:5" x14ac:dyDescent="0.2">
      <c r="A747" t="s">
        <v>706</v>
      </c>
      <c r="B747" t="s">
        <v>152</v>
      </c>
      <c r="C747" t="s">
        <v>386</v>
      </c>
      <c r="D747" t="s">
        <v>194</v>
      </c>
      <c r="E747" t="s">
        <v>534</v>
      </c>
    </row>
    <row r="748" spans="1:5" x14ac:dyDescent="0.2">
      <c r="A748" t="s">
        <v>706</v>
      </c>
      <c r="B748" t="s">
        <v>152</v>
      </c>
      <c r="C748" t="s">
        <v>386</v>
      </c>
      <c r="D748" t="s">
        <v>256</v>
      </c>
      <c r="E748" t="s">
        <v>555</v>
      </c>
    </row>
    <row r="749" spans="1:5" x14ac:dyDescent="0.2">
      <c r="A749" t="s">
        <v>706</v>
      </c>
      <c r="B749" t="s">
        <v>152</v>
      </c>
      <c r="C749" t="s">
        <v>386</v>
      </c>
      <c r="D749" t="s">
        <v>389</v>
      </c>
      <c r="E749" t="s">
        <v>450</v>
      </c>
    </row>
    <row r="750" spans="1:5" x14ac:dyDescent="0.2">
      <c r="A750" t="s">
        <v>706</v>
      </c>
      <c r="B750" t="s">
        <v>152</v>
      </c>
      <c r="C750" t="s">
        <v>386</v>
      </c>
      <c r="D750" t="s">
        <v>234</v>
      </c>
      <c r="E750" t="s">
        <v>546</v>
      </c>
    </row>
    <row r="751" spans="1:5" x14ac:dyDescent="0.2">
      <c r="A751" t="s">
        <v>706</v>
      </c>
      <c r="B751" t="s">
        <v>10</v>
      </c>
      <c r="C751" t="s">
        <v>386</v>
      </c>
      <c r="D751" t="s">
        <v>198</v>
      </c>
      <c r="E751" t="s">
        <v>521</v>
      </c>
    </row>
    <row r="752" spans="1:5" x14ac:dyDescent="0.2">
      <c r="A752" t="s">
        <v>706</v>
      </c>
      <c r="B752" t="s">
        <v>10</v>
      </c>
      <c r="C752" t="s">
        <v>386</v>
      </c>
      <c r="D752" t="s">
        <v>198</v>
      </c>
      <c r="E752" t="s">
        <v>522</v>
      </c>
    </row>
    <row r="753" spans="1:5" x14ac:dyDescent="0.2">
      <c r="A753" t="s">
        <v>706</v>
      </c>
      <c r="B753" t="s">
        <v>10</v>
      </c>
      <c r="C753" t="s">
        <v>386</v>
      </c>
      <c r="D753" t="s">
        <v>198</v>
      </c>
      <c r="E753" t="s">
        <v>523</v>
      </c>
    </row>
    <row r="754" spans="1:5" x14ac:dyDescent="0.2">
      <c r="A754" t="s">
        <v>706</v>
      </c>
      <c r="B754" t="s">
        <v>10</v>
      </c>
      <c r="C754" t="s">
        <v>386</v>
      </c>
      <c r="D754" t="s">
        <v>389</v>
      </c>
      <c r="E754" t="s">
        <v>450</v>
      </c>
    </row>
    <row r="755" spans="1:5" x14ac:dyDescent="0.2">
      <c r="A755" t="s">
        <v>706</v>
      </c>
      <c r="B755" t="s">
        <v>10</v>
      </c>
      <c r="C755" t="s">
        <v>386</v>
      </c>
      <c r="D755" t="s">
        <v>389</v>
      </c>
      <c r="E755" t="s">
        <v>468</v>
      </c>
    </row>
    <row r="756" spans="1:5" x14ac:dyDescent="0.2">
      <c r="A756" t="s">
        <v>706</v>
      </c>
      <c r="B756" t="s">
        <v>10</v>
      </c>
      <c r="C756" t="s">
        <v>386</v>
      </c>
      <c r="D756" t="s">
        <v>389</v>
      </c>
      <c r="E756" t="s">
        <v>451</v>
      </c>
    </row>
    <row r="757" spans="1:5" x14ac:dyDescent="0.2">
      <c r="A757" t="s">
        <v>706</v>
      </c>
      <c r="B757" t="s">
        <v>36</v>
      </c>
      <c r="C757" t="s">
        <v>386</v>
      </c>
      <c r="D757" t="s">
        <v>226</v>
      </c>
      <c r="E757" t="s">
        <v>396</v>
      </c>
    </row>
    <row r="758" spans="1:5" x14ac:dyDescent="0.2">
      <c r="A758" t="s">
        <v>706</v>
      </c>
      <c r="B758" t="s">
        <v>36</v>
      </c>
      <c r="C758" t="s">
        <v>386</v>
      </c>
      <c r="D758" t="s">
        <v>226</v>
      </c>
      <c r="E758" t="s">
        <v>395</v>
      </c>
    </row>
    <row r="759" spans="1:5" x14ac:dyDescent="0.2">
      <c r="A759" t="s">
        <v>706</v>
      </c>
      <c r="B759" t="s">
        <v>36</v>
      </c>
      <c r="C759" t="s">
        <v>386</v>
      </c>
      <c r="D759" t="s">
        <v>198</v>
      </c>
      <c r="E759" t="s">
        <v>523</v>
      </c>
    </row>
    <row r="760" spans="1:5" x14ac:dyDescent="0.2">
      <c r="A760" t="s">
        <v>706</v>
      </c>
      <c r="B760" t="s">
        <v>36</v>
      </c>
      <c r="C760" t="s">
        <v>386</v>
      </c>
      <c r="D760" t="s">
        <v>198</v>
      </c>
      <c r="E760" t="s">
        <v>525</v>
      </c>
    </row>
    <row r="761" spans="1:5" x14ac:dyDescent="0.2">
      <c r="A761" t="s">
        <v>706</v>
      </c>
      <c r="B761" t="s">
        <v>36</v>
      </c>
      <c r="C761" t="s">
        <v>386</v>
      </c>
      <c r="D761" t="s">
        <v>389</v>
      </c>
      <c r="E761" t="s">
        <v>450</v>
      </c>
    </row>
    <row r="762" spans="1:5" x14ac:dyDescent="0.2">
      <c r="A762" t="s">
        <v>706</v>
      </c>
      <c r="B762" t="s">
        <v>36</v>
      </c>
      <c r="C762" t="s">
        <v>386</v>
      </c>
      <c r="D762" t="s">
        <v>234</v>
      </c>
      <c r="E762" t="s">
        <v>505</v>
      </c>
    </row>
    <row r="763" spans="1:5" x14ac:dyDescent="0.2">
      <c r="A763" t="s">
        <v>706</v>
      </c>
      <c r="B763" t="s">
        <v>36</v>
      </c>
      <c r="C763" t="s">
        <v>386</v>
      </c>
      <c r="D763" t="s">
        <v>234</v>
      </c>
      <c r="E763" t="s">
        <v>546</v>
      </c>
    </row>
    <row r="764" spans="1:5" x14ac:dyDescent="0.2">
      <c r="A764" t="s">
        <v>706</v>
      </c>
      <c r="B764" t="s">
        <v>36</v>
      </c>
      <c r="C764" t="s">
        <v>386</v>
      </c>
      <c r="D764" t="s">
        <v>389</v>
      </c>
      <c r="E764" t="s">
        <v>468</v>
      </c>
    </row>
    <row r="765" spans="1:5" x14ac:dyDescent="0.2">
      <c r="A765" t="s">
        <v>706</v>
      </c>
      <c r="B765" t="s">
        <v>36</v>
      </c>
      <c r="C765" t="s">
        <v>386</v>
      </c>
      <c r="D765" t="s">
        <v>234</v>
      </c>
      <c r="E765" t="s">
        <v>556</v>
      </c>
    </row>
    <row r="766" spans="1:5" x14ac:dyDescent="0.2">
      <c r="A766" t="s">
        <v>706</v>
      </c>
      <c r="B766" t="s">
        <v>36</v>
      </c>
      <c r="C766" t="s">
        <v>386</v>
      </c>
      <c r="D766" t="s">
        <v>234</v>
      </c>
      <c r="E766" t="s">
        <v>557</v>
      </c>
    </row>
    <row r="767" spans="1:5" x14ac:dyDescent="0.2">
      <c r="A767" t="s">
        <v>706</v>
      </c>
      <c r="B767" t="s">
        <v>36</v>
      </c>
      <c r="C767" t="s">
        <v>386</v>
      </c>
      <c r="D767" t="s">
        <v>389</v>
      </c>
      <c r="E767" t="s">
        <v>451</v>
      </c>
    </row>
    <row r="768" spans="1:5" x14ac:dyDescent="0.2">
      <c r="A768" t="s">
        <v>706</v>
      </c>
      <c r="B768" t="s">
        <v>370</v>
      </c>
      <c r="C768" t="s">
        <v>386</v>
      </c>
      <c r="D768" t="s">
        <v>246</v>
      </c>
      <c r="E768" t="s">
        <v>558</v>
      </c>
    </row>
    <row r="769" spans="1:5" x14ac:dyDescent="0.2">
      <c r="A769" t="s">
        <v>706</v>
      </c>
      <c r="B769" t="s">
        <v>370</v>
      </c>
      <c r="C769" t="s">
        <v>386</v>
      </c>
      <c r="D769" t="s">
        <v>389</v>
      </c>
      <c r="E769" t="s">
        <v>450</v>
      </c>
    </row>
    <row r="770" spans="1:5" x14ac:dyDescent="0.2">
      <c r="A770" t="s">
        <v>706</v>
      </c>
      <c r="B770" t="s">
        <v>370</v>
      </c>
      <c r="C770" t="s">
        <v>386</v>
      </c>
      <c r="D770" t="s">
        <v>389</v>
      </c>
      <c r="E770" t="s">
        <v>457</v>
      </c>
    </row>
    <row r="771" spans="1:5" x14ac:dyDescent="0.2">
      <c r="A771" t="s">
        <v>706</v>
      </c>
      <c r="B771" t="s">
        <v>370</v>
      </c>
      <c r="C771" t="s">
        <v>386</v>
      </c>
      <c r="D771" t="s">
        <v>389</v>
      </c>
      <c r="E771" t="s">
        <v>451</v>
      </c>
    </row>
    <row r="772" spans="1:5" x14ac:dyDescent="0.2">
      <c r="A772" t="s">
        <v>706</v>
      </c>
      <c r="B772" t="s">
        <v>370</v>
      </c>
      <c r="C772" t="s">
        <v>386</v>
      </c>
      <c r="D772" t="s">
        <v>226</v>
      </c>
      <c r="E772" t="s">
        <v>396</v>
      </c>
    </row>
    <row r="773" spans="1:5" x14ac:dyDescent="0.2">
      <c r="A773" t="s">
        <v>706</v>
      </c>
      <c r="B773" t="s">
        <v>370</v>
      </c>
      <c r="C773" t="s">
        <v>386</v>
      </c>
      <c r="D773" t="s">
        <v>226</v>
      </c>
      <c r="E773" t="s">
        <v>395</v>
      </c>
    </row>
    <row r="774" spans="1:5" x14ac:dyDescent="0.2">
      <c r="A774" t="s">
        <v>706</v>
      </c>
      <c r="B774" t="s">
        <v>370</v>
      </c>
      <c r="C774" t="s">
        <v>388</v>
      </c>
      <c r="D774" t="s">
        <v>317</v>
      </c>
    </row>
    <row r="775" spans="1:5" x14ac:dyDescent="0.2">
      <c r="A775" t="s">
        <v>706</v>
      </c>
      <c r="B775" t="s">
        <v>370</v>
      </c>
      <c r="C775" t="s">
        <v>388</v>
      </c>
      <c r="D775" t="s">
        <v>374</v>
      </c>
    </row>
    <row r="776" spans="1:5" x14ac:dyDescent="0.2">
      <c r="A776" t="s">
        <v>706</v>
      </c>
      <c r="B776" t="s">
        <v>246</v>
      </c>
      <c r="C776" t="s">
        <v>386</v>
      </c>
      <c r="D776" t="s">
        <v>226</v>
      </c>
      <c r="E776" t="s">
        <v>396</v>
      </c>
    </row>
    <row r="777" spans="1:5" x14ac:dyDescent="0.2">
      <c r="A777" t="s">
        <v>706</v>
      </c>
      <c r="B777" t="s">
        <v>246</v>
      </c>
      <c r="C777" t="s">
        <v>386</v>
      </c>
      <c r="D777" t="s">
        <v>226</v>
      </c>
      <c r="E777" t="s">
        <v>547</v>
      </c>
    </row>
    <row r="778" spans="1:5" x14ac:dyDescent="0.2">
      <c r="A778" t="s">
        <v>706</v>
      </c>
      <c r="B778" t="s">
        <v>246</v>
      </c>
      <c r="C778" t="s">
        <v>386</v>
      </c>
      <c r="D778" t="s">
        <v>226</v>
      </c>
      <c r="E778" t="s">
        <v>419</v>
      </c>
    </row>
    <row r="779" spans="1:5" x14ac:dyDescent="0.2">
      <c r="A779" t="s">
        <v>706</v>
      </c>
      <c r="B779" t="s">
        <v>246</v>
      </c>
      <c r="C779" t="s">
        <v>386</v>
      </c>
      <c r="D779" t="s">
        <v>226</v>
      </c>
      <c r="E779" t="s">
        <v>395</v>
      </c>
    </row>
    <row r="780" spans="1:5" x14ac:dyDescent="0.2">
      <c r="A780" t="s">
        <v>706</v>
      </c>
      <c r="B780" t="s">
        <v>246</v>
      </c>
      <c r="C780" t="s">
        <v>386</v>
      </c>
      <c r="D780" t="s">
        <v>182</v>
      </c>
      <c r="E780" t="s">
        <v>420</v>
      </c>
    </row>
    <row r="781" spans="1:5" x14ac:dyDescent="0.2">
      <c r="A781" t="s">
        <v>706</v>
      </c>
      <c r="B781" t="s">
        <v>246</v>
      </c>
      <c r="C781" t="s">
        <v>386</v>
      </c>
      <c r="D781" t="s">
        <v>280</v>
      </c>
      <c r="E781" t="s">
        <v>559</v>
      </c>
    </row>
    <row r="782" spans="1:5" x14ac:dyDescent="0.2">
      <c r="A782" t="s">
        <v>706</v>
      </c>
      <c r="B782" t="s">
        <v>246</v>
      </c>
      <c r="C782" t="s">
        <v>386</v>
      </c>
      <c r="D782" t="s">
        <v>389</v>
      </c>
      <c r="E782" t="s">
        <v>450</v>
      </c>
    </row>
    <row r="783" spans="1:5" x14ac:dyDescent="0.2">
      <c r="A783" t="s">
        <v>706</v>
      </c>
      <c r="B783" t="s">
        <v>246</v>
      </c>
      <c r="C783" t="s">
        <v>386</v>
      </c>
      <c r="D783" t="s">
        <v>234</v>
      </c>
      <c r="E783" t="s">
        <v>546</v>
      </c>
    </row>
    <row r="784" spans="1:5" x14ac:dyDescent="0.2">
      <c r="A784" t="s">
        <v>706</v>
      </c>
      <c r="B784" t="s">
        <v>246</v>
      </c>
      <c r="C784" t="s">
        <v>386</v>
      </c>
      <c r="D784" t="s">
        <v>389</v>
      </c>
      <c r="E784" t="s">
        <v>457</v>
      </c>
    </row>
    <row r="785" spans="1:5" x14ac:dyDescent="0.2">
      <c r="A785" t="s">
        <v>706</v>
      </c>
      <c r="B785" t="s">
        <v>246</v>
      </c>
      <c r="C785" t="s">
        <v>386</v>
      </c>
      <c r="D785" t="s">
        <v>389</v>
      </c>
      <c r="E785" t="s">
        <v>451</v>
      </c>
    </row>
    <row r="786" spans="1:5" x14ac:dyDescent="0.2">
      <c r="A786" t="s">
        <v>706</v>
      </c>
      <c r="B786" t="s">
        <v>270</v>
      </c>
      <c r="C786" t="s">
        <v>386</v>
      </c>
      <c r="D786" t="s">
        <v>389</v>
      </c>
      <c r="E786" t="s">
        <v>447</v>
      </c>
    </row>
    <row r="787" spans="1:5" x14ac:dyDescent="0.2">
      <c r="A787" t="s">
        <v>706</v>
      </c>
      <c r="B787" t="s">
        <v>270</v>
      </c>
      <c r="C787" t="s">
        <v>386</v>
      </c>
      <c r="D787" t="s">
        <v>389</v>
      </c>
      <c r="E787" t="s">
        <v>449</v>
      </c>
    </row>
    <row r="788" spans="1:5" x14ac:dyDescent="0.2">
      <c r="A788" t="s">
        <v>706</v>
      </c>
      <c r="B788" t="s">
        <v>270</v>
      </c>
      <c r="C788" t="s">
        <v>386</v>
      </c>
      <c r="D788" t="s">
        <v>389</v>
      </c>
      <c r="E788" t="s">
        <v>450</v>
      </c>
    </row>
    <row r="789" spans="1:5" x14ac:dyDescent="0.2">
      <c r="A789" t="s">
        <v>706</v>
      </c>
      <c r="B789" t="s">
        <v>270</v>
      </c>
      <c r="C789" t="s">
        <v>386</v>
      </c>
      <c r="D789" t="s">
        <v>389</v>
      </c>
      <c r="E789" t="s">
        <v>550</v>
      </c>
    </row>
    <row r="790" spans="1:5" x14ac:dyDescent="0.2">
      <c r="A790" t="s">
        <v>706</v>
      </c>
      <c r="B790" t="s">
        <v>270</v>
      </c>
      <c r="C790" t="s">
        <v>386</v>
      </c>
      <c r="D790" t="s">
        <v>234</v>
      </c>
      <c r="E790" t="s">
        <v>505</v>
      </c>
    </row>
    <row r="791" spans="1:5" x14ac:dyDescent="0.2">
      <c r="A791" t="s">
        <v>706</v>
      </c>
      <c r="B791" t="s">
        <v>270</v>
      </c>
      <c r="C791" t="s">
        <v>386</v>
      </c>
      <c r="D791" t="s">
        <v>389</v>
      </c>
      <c r="E791" t="s">
        <v>468</v>
      </c>
    </row>
    <row r="792" spans="1:5" x14ac:dyDescent="0.2">
      <c r="A792" t="s">
        <v>706</v>
      </c>
      <c r="B792" t="s">
        <v>270</v>
      </c>
      <c r="C792" t="s">
        <v>386</v>
      </c>
      <c r="D792" t="s">
        <v>234</v>
      </c>
      <c r="E792" t="s">
        <v>560</v>
      </c>
    </row>
    <row r="793" spans="1:5" x14ac:dyDescent="0.2">
      <c r="A793" t="s">
        <v>706</v>
      </c>
      <c r="B793" t="s">
        <v>270</v>
      </c>
      <c r="C793" t="s">
        <v>386</v>
      </c>
      <c r="D793" t="s">
        <v>389</v>
      </c>
      <c r="E793" t="s">
        <v>451</v>
      </c>
    </row>
    <row r="794" spans="1:5" x14ac:dyDescent="0.2">
      <c r="A794" t="s">
        <v>706</v>
      </c>
      <c r="B794" t="s">
        <v>270</v>
      </c>
      <c r="C794" t="s">
        <v>386</v>
      </c>
      <c r="D794" t="s">
        <v>389</v>
      </c>
      <c r="E794" t="s">
        <v>430</v>
      </c>
    </row>
    <row r="795" spans="1:5" x14ac:dyDescent="0.2">
      <c r="A795" t="s">
        <v>706</v>
      </c>
      <c r="B795" t="s">
        <v>270</v>
      </c>
      <c r="C795" t="s">
        <v>386</v>
      </c>
      <c r="D795" t="s">
        <v>389</v>
      </c>
      <c r="E795" t="s">
        <v>453</v>
      </c>
    </row>
    <row r="796" spans="1:5" x14ac:dyDescent="0.2">
      <c r="A796" t="s">
        <v>706</v>
      </c>
      <c r="B796" t="s">
        <v>37</v>
      </c>
      <c r="C796" t="s">
        <v>386</v>
      </c>
      <c r="D796" t="s">
        <v>389</v>
      </c>
      <c r="E796" t="s">
        <v>447</v>
      </c>
    </row>
    <row r="797" spans="1:5" x14ac:dyDescent="0.2">
      <c r="A797" t="s">
        <v>706</v>
      </c>
      <c r="B797" t="s">
        <v>37</v>
      </c>
      <c r="C797" t="s">
        <v>386</v>
      </c>
      <c r="D797" t="s">
        <v>215</v>
      </c>
      <c r="E797" t="s">
        <v>480</v>
      </c>
    </row>
    <row r="798" spans="1:5" x14ac:dyDescent="0.2">
      <c r="A798" t="s">
        <v>706</v>
      </c>
      <c r="B798" t="s">
        <v>37</v>
      </c>
      <c r="C798" t="s">
        <v>386</v>
      </c>
      <c r="D798" t="s">
        <v>344</v>
      </c>
      <c r="E798" t="s">
        <v>561</v>
      </c>
    </row>
    <row r="799" spans="1:5" x14ac:dyDescent="0.2">
      <c r="A799" t="s">
        <v>706</v>
      </c>
      <c r="B799" t="s">
        <v>37</v>
      </c>
      <c r="C799" t="s">
        <v>386</v>
      </c>
      <c r="D799" t="s">
        <v>354</v>
      </c>
      <c r="E799" t="s">
        <v>562</v>
      </c>
    </row>
    <row r="800" spans="1:5" x14ac:dyDescent="0.2">
      <c r="A800" t="s">
        <v>706</v>
      </c>
      <c r="B800" t="s">
        <v>37</v>
      </c>
      <c r="C800" t="s">
        <v>386</v>
      </c>
      <c r="D800" t="s">
        <v>47</v>
      </c>
      <c r="E800" t="s">
        <v>563</v>
      </c>
    </row>
    <row r="801" spans="1:5" x14ac:dyDescent="0.2">
      <c r="A801" t="s">
        <v>706</v>
      </c>
      <c r="B801" t="s">
        <v>37</v>
      </c>
      <c r="C801" t="s">
        <v>386</v>
      </c>
      <c r="D801" t="s">
        <v>85</v>
      </c>
      <c r="E801" t="s">
        <v>564</v>
      </c>
    </row>
    <row r="802" spans="1:5" x14ac:dyDescent="0.2">
      <c r="A802" t="s">
        <v>706</v>
      </c>
      <c r="B802" t="s">
        <v>37</v>
      </c>
      <c r="C802" t="s">
        <v>386</v>
      </c>
      <c r="D802" t="s">
        <v>85</v>
      </c>
      <c r="E802" t="s">
        <v>565</v>
      </c>
    </row>
    <row r="803" spans="1:5" x14ac:dyDescent="0.2">
      <c r="A803" t="s">
        <v>706</v>
      </c>
      <c r="B803" t="s">
        <v>37</v>
      </c>
      <c r="C803" t="s">
        <v>386</v>
      </c>
      <c r="D803" t="s">
        <v>85</v>
      </c>
      <c r="E803" t="s">
        <v>566</v>
      </c>
    </row>
    <row r="804" spans="1:5" x14ac:dyDescent="0.2">
      <c r="A804" t="s">
        <v>706</v>
      </c>
      <c r="B804" t="s">
        <v>37</v>
      </c>
      <c r="C804" t="s">
        <v>386</v>
      </c>
      <c r="D804" t="s">
        <v>344</v>
      </c>
      <c r="E804" t="s">
        <v>567</v>
      </c>
    </row>
    <row r="805" spans="1:5" x14ac:dyDescent="0.2">
      <c r="A805" t="s">
        <v>706</v>
      </c>
      <c r="B805" t="s">
        <v>37</v>
      </c>
      <c r="C805" t="s">
        <v>386</v>
      </c>
      <c r="D805" t="s">
        <v>85</v>
      </c>
      <c r="E805" t="s">
        <v>568</v>
      </c>
    </row>
    <row r="806" spans="1:5" x14ac:dyDescent="0.2">
      <c r="A806" t="s">
        <v>706</v>
      </c>
      <c r="B806" t="s">
        <v>37</v>
      </c>
      <c r="C806" t="s">
        <v>386</v>
      </c>
      <c r="D806" t="s">
        <v>344</v>
      </c>
      <c r="E806" t="s">
        <v>569</v>
      </c>
    </row>
    <row r="807" spans="1:5" x14ac:dyDescent="0.2">
      <c r="A807" t="s">
        <v>706</v>
      </c>
      <c r="B807" t="s">
        <v>37</v>
      </c>
      <c r="C807" t="s">
        <v>386</v>
      </c>
      <c r="D807" t="s">
        <v>344</v>
      </c>
      <c r="E807" t="s">
        <v>570</v>
      </c>
    </row>
    <row r="808" spans="1:5" x14ac:dyDescent="0.2">
      <c r="A808" t="s">
        <v>706</v>
      </c>
      <c r="B808" t="s">
        <v>37</v>
      </c>
      <c r="C808" t="s">
        <v>386</v>
      </c>
      <c r="D808" t="s">
        <v>85</v>
      </c>
      <c r="E808" t="s">
        <v>571</v>
      </c>
    </row>
    <row r="809" spans="1:5" x14ac:dyDescent="0.2">
      <c r="A809" t="s">
        <v>706</v>
      </c>
      <c r="B809" t="s">
        <v>37</v>
      </c>
      <c r="C809" t="s">
        <v>386</v>
      </c>
      <c r="D809" t="s">
        <v>85</v>
      </c>
      <c r="E809" t="s">
        <v>572</v>
      </c>
    </row>
    <row r="810" spans="1:5" x14ac:dyDescent="0.2">
      <c r="A810" t="s">
        <v>706</v>
      </c>
      <c r="B810" t="s">
        <v>37</v>
      </c>
      <c r="C810" t="s">
        <v>386</v>
      </c>
      <c r="D810" t="s">
        <v>85</v>
      </c>
      <c r="E810" t="s">
        <v>573</v>
      </c>
    </row>
    <row r="811" spans="1:5" x14ac:dyDescent="0.2">
      <c r="A811" t="s">
        <v>706</v>
      </c>
      <c r="B811" t="s">
        <v>37</v>
      </c>
      <c r="C811" t="s">
        <v>386</v>
      </c>
      <c r="D811" t="s">
        <v>85</v>
      </c>
      <c r="E811" t="s">
        <v>574</v>
      </c>
    </row>
    <row r="812" spans="1:5" x14ac:dyDescent="0.2">
      <c r="A812" t="s">
        <v>706</v>
      </c>
      <c r="B812" t="s">
        <v>37</v>
      </c>
      <c r="C812" t="s">
        <v>386</v>
      </c>
      <c r="D812" t="s">
        <v>354</v>
      </c>
      <c r="E812" t="s">
        <v>575</v>
      </c>
    </row>
    <row r="813" spans="1:5" x14ac:dyDescent="0.2">
      <c r="A813" t="s">
        <v>706</v>
      </c>
      <c r="B813" t="s">
        <v>37</v>
      </c>
      <c r="C813" t="s">
        <v>386</v>
      </c>
      <c r="D813" t="s">
        <v>389</v>
      </c>
      <c r="E813" t="s">
        <v>478</v>
      </c>
    </row>
    <row r="814" spans="1:5" x14ac:dyDescent="0.2">
      <c r="A814" t="s">
        <v>706</v>
      </c>
      <c r="B814" t="s">
        <v>37</v>
      </c>
      <c r="C814" t="s">
        <v>386</v>
      </c>
      <c r="D814" t="s">
        <v>389</v>
      </c>
      <c r="E814" t="s">
        <v>576</v>
      </c>
    </row>
    <row r="815" spans="1:5" x14ac:dyDescent="0.2">
      <c r="A815" t="s">
        <v>706</v>
      </c>
      <c r="B815" t="s">
        <v>37</v>
      </c>
      <c r="C815" t="s">
        <v>386</v>
      </c>
      <c r="D815" t="s">
        <v>389</v>
      </c>
      <c r="E815" t="s">
        <v>449</v>
      </c>
    </row>
    <row r="816" spans="1:5" x14ac:dyDescent="0.2">
      <c r="A816" t="s">
        <v>706</v>
      </c>
      <c r="B816" t="s">
        <v>37</v>
      </c>
      <c r="C816" t="s">
        <v>386</v>
      </c>
      <c r="D816" t="s">
        <v>389</v>
      </c>
      <c r="E816" t="s">
        <v>450</v>
      </c>
    </row>
    <row r="817" spans="1:5" x14ac:dyDescent="0.2">
      <c r="A817" t="s">
        <v>706</v>
      </c>
      <c r="B817" t="s">
        <v>37</v>
      </c>
      <c r="C817" t="s">
        <v>386</v>
      </c>
      <c r="D817" t="s">
        <v>106</v>
      </c>
      <c r="E817" t="s">
        <v>577</v>
      </c>
    </row>
    <row r="818" spans="1:5" x14ac:dyDescent="0.2">
      <c r="A818" t="s">
        <v>706</v>
      </c>
      <c r="B818" t="s">
        <v>37</v>
      </c>
      <c r="C818" t="s">
        <v>386</v>
      </c>
      <c r="D818" t="s">
        <v>389</v>
      </c>
      <c r="E818" t="s">
        <v>456</v>
      </c>
    </row>
    <row r="819" spans="1:5" x14ac:dyDescent="0.2">
      <c r="A819" t="s">
        <v>706</v>
      </c>
      <c r="B819" t="s">
        <v>37</v>
      </c>
      <c r="C819" t="s">
        <v>386</v>
      </c>
      <c r="D819" t="s">
        <v>389</v>
      </c>
      <c r="E819" t="s">
        <v>430</v>
      </c>
    </row>
    <row r="820" spans="1:5" x14ac:dyDescent="0.2">
      <c r="A820" t="s">
        <v>706</v>
      </c>
      <c r="B820" t="s">
        <v>37</v>
      </c>
      <c r="C820" t="s">
        <v>388</v>
      </c>
      <c r="D820" t="s">
        <v>374</v>
      </c>
    </row>
    <row r="821" spans="1:5" x14ac:dyDescent="0.2">
      <c r="A821" t="s">
        <v>706</v>
      </c>
      <c r="B821" t="s">
        <v>37</v>
      </c>
      <c r="C821" t="s">
        <v>388</v>
      </c>
      <c r="D821" t="s">
        <v>317</v>
      </c>
    </row>
    <row r="822" spans="1:5" x14ac:dyDescent="0.2">
      <c r="A822" t="s">
        <v>706</v>
      </c>
      <c r="B822" t="s">
        <v>37</v>
      </c>
      <c r="C822" t="s">
        <v>388</v>
      </c>
      <c r="D822" t="s">
        <v>47</v>
      </c>
    </row>
    <row r="823" spans="1:5" x14ac:dyDescent="0.2">
      <c r="A823" t="s">
        <v>706</v>
      </c>
      <c r="B823" t="s">
        <v>37</v>
      </c>
      <c r="C823" t="s">
        <v>388</v>
      </c>
      <c r="D823" t="s">
        <v>29</v>
      </c>
    </row>
    <row r="824" spans="1:5" x14ac:dyDescent="0.2">
      <c r="A824" t="s">
        <v>706</v>
      </c>
      <c r="B824" t="s">
        <v>122</v>
      </c>
      <c r="C824" t="s">
        <v>386</v>
      </c>
      <c r="D824" t="s">
        <v>344</v>
      </c>
      <c r="E824" t="s">
        <v>561</v>
      </c>
    </row>
    <row r="825" spans="1:5" x14ac:dyDescent="0.2">
      <c r="A825" t="s">
        <v>706</v>
      </c>
      <c r="B825" t="s">
        <v>122</v>
      </c>
      <c r="C825" t="s">
        <v>386</v>
      </c>
      <c r="D825" t="s">
        <v>368</v>
      </c>
      <c r="E825" t="s">
        <v>578</v>
      </c>
    </row>
    <row r="826" spans="1:5" x14ac:dyDescent="0.2">
      <c r="A826" t="s">
        <v>706</v>
      </c>
      <c r="B826" t="s">
        <v>122</v>
      </c>
      <c r="C826" t="s">
        <v>386</v>
      </c>
      <c r="D826" t="s">
        <v>344</v>
      </c>
      <c r="E826" t="s">
        <v>569</v>
      </c>
    </row>
    <row r="827" spans="1:5" x14ac:dyDescent="0.2">
      <c r="A827" t="s">
        <v>706</v>
      </c>
      <c r="B827" t="s">
        <v>122</v>
      </c>
      <c r="C827" t="s">
        <v>386</v>
      </c>
      <c r="D827" t="s">
        <v>339</v>
      </c>
      <c r="E827" t="s">
        <v>579</v>
      </c>
    </row>
    <row r="828" spans="1:5" x14ac:dyDescent="0.2">
      <c r="A828" t="s">
        <v>706</v>
      </c>
      <c r="B828" t="s">
        <v>122</v>
      </c>
      <c r="C828" t="s">
        <v>386</v>
      </c>
      <c r="D828" t="s">
        <v>47</v>
      </c>
      <c r="E828" t="s">
        <v>580</v>
      </c>
    </row>
    <row r="829" spans="1:5" x14ac:dyDescent="0.2">
      <c r="A829" t="s">
        <v>706</v>
      </c>
      <c r="B829" t="s">
        <v>122</v>
      </c>
      <c r="C829" t="s">
        <v>386</v>
      </c>
      <c r="D829" t="s">
        <v>368</v>
      </c>
      <c r="E829" t="s">
        <v>581</v>
      </c>
    </row>
    <row r="830" spans="1:5" x14ac:dyDescent="0.2">
      <c r="A830" t="s">
        <v>706</v>
      </c>
      <c r="B830" t="s">
        <v>122</v>
      </c>
      <c r="C830" t="s">
        <v>386</v>
      </c>
      <c r="D830" t="s">
        <v>47</v>
      </c>
      <c r="E830" t="s">
        <v>582</v>
      </c>
    </row>
    <row r="831" spans="1:5" x14ac:dyDescent="0.2">
      <c r="A831" t="s">
        <v>706</v>
      </c>
      <c r="B831" t="s">
        <v>122</v>
      </c>
      <c r="C831" t="s">
        <v>386</v>
      </c>
      <c r="D831" t="s">
        <v>85</v>
      </c>
      <c r="E831" t="s">
        <v>571</v>
      </c>
    </row>
    <row r="832" spans="1:5" x14ac:dyDescent="0.2">
      <c r="A832" t="s">
        <v>706</v>
      </c>
      <c r="B832" t="s">
        <v>122</v>
      </c>
      <c r="C832" t="s">
        <v>386</v>
      </c>
      <c r="D832" t="s">
        <v>85</v>
      </c>
      <c r="E832" t="s">
        <v>572</v>
      </c>
    </row>
    <row r="833" spans="1:5" x14ac:dyDescent="0.2">
      <c r="A833" t="s">
        <v>706</v>
      </c>
      <c r="B833" t="s">
        <v>122</v>
      </c>
      <c r="C833" t="s">
        <v>386</v>
      </c>
      <c r="D833" t="s">
        <v>85</v>
      </c>
      <c r="E833" t="s">
        <v>583</v>
      </c>
    </row>
    <row r="834" spans="1:5" x14ac:dyDescent="0.2">
      <c r="A834" t="s">
        <v>706</v>
      </c>
      <c r="B834" t="s">
        <v>122</v>
      </c>
      <c r="C834" t="s">
        <v>386</v>
      </c>
      <c r="D834" t="s">
        <v>389</v>
      </c>
      <c r="E834" t="s">
        <v>500</v>
      </c>
    </row>
    <row r="835" spans="1:5" x14ac:dyDescent="0.2">
      <c r="A835" t="s">
        <v>706</v>
      </c>
      <c r="B835" t="s">
        <v>122</v>
      </c>
      <c r="C835" t="s">
        <v>386</v>
      </c>
      <c r="D835" t="s">
        <v>389</v>
      </c>
      <c r="E835" t="s">
        <v>501</v>
      </c>
    </row>
    <row r="836" spans="1:5" x14ac:dyDescent="0.2">
      <c r="A836" t="s">
        <v>706</v>
      </c>
      <c r="B836" t="s">
        <v>122</v>
      </c>
      <c r="C836" t="s">
        <v>386</v>
      </c>
      <c r="D836" t="s">
        <v>389</v>
      </c>
      <c r="E836" t="s">
        <v>449</v>
      </c>
    </row>
    <row r="837" spans="1:5" x14ac:dyDescent="0.2">
      <c r="A837" t="s">
        <v>706</v>
      </c>
      <c r="B837" t="s">
        <v>122</v>
      </c>
      <c r="C837" t="s">
        <v>386</v>
      </c>
      <c r="D837" t="s">
        <v>389</v>
      </c>
      <c r="E837" t="s">
        <v>450</v>
      </c>
    </row>
    <row r="838" spans="1:5" x14ac:dyDescent="0.2">
      <c r="A838" t="s">
        <v>706</v>
      </c>
      <c r="B838" t="s">
        <v>122</v>
      </c>
      <c r="C838" t="s">
        <v>386</v>
      </c>
      <c r="D838" t="s">
        <v>389</v>
      </c>
      <c r="E838" t="s">
        <v>451</v>
      </c>
    </row>
    <row r="839" spans="1:5" x14ac:dyDescent="0.2">
      <c r="A839" t="s">
        <v>706</v>
      </c>
      <c r="B839" t="s">
        <v>122</v>
      </c>
      <c r="C839" t="s">
        <v>388</v>
      </c>
      <c r="D839" t="s">
        <v>374</v>
      </c>
    </row>
    <row r="840" spans="1:5" x14ac:dyDescent="0.2">
      <c r="A840" t="s">
        <v>706</v>
      </c>
      <c r="B840" t="s">
        <v>344</v>
      </c>
      <c r="C840" t="s">
        <v>386</v>
      </c>
      <c r="D840" t="s">
        <v>389</v>
      </c>
      <c r="E840" t="s">
        <v>526</v>
      </c>
    </row>
    <row r="841" spans="1:5" x14ac:dyDescent="0.2">
      <c r="A841" t="s">
        <v>706</v>
      </c>
      <c r="B841" t="s">
        <v>344</v>
      </c>
      <c r="C841" t="s">
        <v>386</v>
      </c>
      <c r="D841" t="s">
        <v>389</v>
      </c>
      <c r="E841" t="s">
        <v>454</v>
      </c>
    </row>
    <row r="842" spans="1:5" x14ac:dyDescent="0.2">
      <c r="A842" t="s">
        <v>706</v>
      </c>
      <c r="B842" t="s">
        <v>344</v>
      </c>
      <c r="C842" t="s">
        <v>386</v>
      </c>
      <c r="D842" t="s">
        <v>389</v>
      </c>
      <c r="E842" t="s">
        <v>448</v>
      </c>
    </row>
    <row r="843" spans="1:5" x14ac:dyDescent="0.2">
      <c r="A843" t="s">
        <v>706</v>
      </c>
      <c r="B843" t="s">
        <v>344</v>
      </c>
      <c r="C843" t="s">
        <v>386</v>
      </c>
      <c r="D843" t="s">
        <v>389</v>
      </c>
      <c r="E843" t="s">
        <v>449</v>
      </c>
    </row>
    <row r="844" spans="1:5" x14ac:dyDescent="0.2">
      <c r="A844" t="s">
        <v>706</v>
      </c>
      <c r="B844" t="s">
        <v>344</v>
      </c>
      <c r="C844" t="s">
        <v>386</v>
      </c>
      <c r="D844" t="s">
        <v>389</v>
      </c>
      <c r="E844" t="s">
        <v>450</v>
      </c>
    </row>
    <row r="845" spans="1:5" x14ac:dyDescent="0.2">
      <c r="A845" t="s">
        <v>706</v>
      </c>
      <c r="B845" t="s">
        <v>344</v>
      </c>
      <c r="C845" t="s">
        <v>386</v>
      </c>
      <c r="D845" t="s">
        <v>389</v>
      </c>
      <c r="E845" t="s">
        <v>451</v>
      </c>
    </row>
    <row r="846" spans="1:5" x14ac:dyDescent="0.2">
      <c r="A846" t="s">
        <v>706</v>
      </c>
      <c r="B846" t="s">
        <v>344</v>
      </c>
      <c r="C846" t="s">
        <v>388</v>
      </c>
      <c r="D846" t="s">
        <v>374</v>
      </c>
    </row>
    <row r="847" spans="1:5" x14ac:dyDescent="0.2">
      <c r="A847" t="s">
        <v>706</v>
      </c>
      <c r="B847" t="s">
        <v>86</v>
      </c>
      <c r="C847" t="s">
        <v>386</v>
      </c>
      <c r="D847" t="s">
        <v>57</v>
      </c>
      <c r="E847" t="s">
        <v>584</v>
      </c>
    </row>
    <row r="848" spans="1:5" x14ac:dyDescent="0.2">
      <c r="A848" t="s">
        <v>706</v>
      </c>
      <c r="B848" t="s">
        <v>86</v>
      </c>
      <c r="C848" t="s">
        <v>386</v>
      </c>
      <c r="D848" t="s">
        <v>344</v>
      </c>
      <c r="E848" t="s">
        <v>561</v>
      </c>
    </row>
    <row r="849" spans="1:5" x14ac:dyDescent="0.2">
      <c r="A849" t="s">
        <v>706</v>
      </c>
      <c r="B849" t="s">
        <v>86</v>
      </c>
      <c r="C849" t="s">
        <v>386</v>
      </c>
      <c r="D849" t="s">
        <v>368</v>
      </c>
      <c r="E849" t="s">
        <v>585</v>
      </c>
    </row>
    <row r="850" spans="1:5" x14ac:dyDescent="0.2">
      <c r="A850" t="s">
        <v>706</v>
      </c>
      <c r="B850" t="s">
        <v>86</v>
      </c>
      <c r="C850" t="s">
        <v>386</v>
      </c>
      <c r="D850" t="s">
        <v>339</v>
      </c>
      <c r="E850" t="s">
        <v>586</v>
      </c>
    </row>
    <row r="851" spans="1:5" x14ac:dyDescent="0.2">
      <c r="A851" t="s">
        <v>706</v>
      </c>
      <c r="B851" t="s">
        <v>86</v>
      </c>
      <c r="C851" t="s">
        <v>386</v>
      </c>
      <c r="D851" t="s">
        <v>344</v>
      </c>
      <c r="E851" t="s">
        <v>567</v>
      </c>
    </row>
    <row r="852" spans="1:5" x14ac:dyDescent="0.2">
      <c r="A852" t="s">
        <v>706</v>
      </c>
      <c r="B852" t="s">
        <v>86</v>
      </c>
      <c r="C852" t="s">
        <v>386</v>
      </c>
      <c r="D852" t="s">
        <v>368</v>
      </c>
      <c r="E852" t="s">
        <v>578</v>
      </c>
    </row>
    <row r="853" spans="1:5" x14ac:dyDescent="0.2">
      <c r="A853" t="s">
        <v>706</v>
      </c>
      <c r="B853" t="s">
        <v>86</v>
      </c>
      <c r="C853" t="s">
        <v>386</v>
      </c>
      <c r="D853" t="s">
        <v>85</v>
      </c>
      <c r="E853" t="s">
        <v>568</v>
      </c>
    </row>
    <row r="854" spans="1:5" x14ac:dyDescent="0.2">
      <c r="A854" t="s">
        <v>706</v>
      </c>
      <c r="B854" t="s">
        <v>86</v>
      </c>
      <c r="C854" t="s">
        <v>386</v>
      </c>
      <c r="D854" t="s">
        <v>344</v>
      </c>
      <c r="E854" t="s">
        <v>569</v>
      </c>
    </row>
    <row r="855" spans="1:5" x14ac:dyDescent="0.2">
      <c r="A855" t="s">
        <v>706</v>
      </c>
      <c r="B855" t="s">
        <v>86</v>
      </c>
      <c r="C855" t="s">
        <v>386</v>
      </c>
      <c r="D855" t="s">
        <v>344</v>
      </c>
      <c r="E855" t="s">
        <v>570</v>
      </c>
    </row>
    <row r="856" spans="1:5" x14ac:dyDescent="0.2">
      <c r="A856" t="s">
        <v>706</v>
      </c>
      <c r="B856" t="s">
        <v>86</v>
      </c>
      <c r="C856" t="s">
        <v>386</v>
      </c>
      <c r="D856" t="s">
        <v>339</v>
      </c>
      <c r="E856" t="s">
        <v>579</v>
      </c>
    </row>
    <row r="857" spans="1:5" x14ac:dyDescent="0.2">
      <c r="A857" t="s">
        <v>706</v>
      </c>
      <c r="B857" t="s">
        <v>86</v>
      </c>
      <c r="C857" t="s">
        <v>386</v>
      </c>
      <c r="D857" t="s">
        <v>339</v>
      </c>
      <c r="E857" t="s">
        <v>587</v>
      </c>
    </row>
    <row r="858" spans="1:5" x14ac:dyDescent="0.2">
      <c r="A858" t="s">
        <v>706</v>
      </c>
      <c r="B858" t="s">
        <v>86</v>
      </c>
      <c r="C858" t="s">
        <v>386</v>
      </c>
      <c r="D858" t="s">
        <v>47</v>
      </c>
      <c r="E858" t="s">
        <v>580</v>
      </c>
    </row>
    <row r="859" spans="1:5" x14ac:dyDescent="0.2">
      <c r="A859" t="s">
        <v>706</v>
      </c>
      <c r="B859" t="s">
        <v>86</v>
      </c>
      <c r="C859" t="s">
        <v>386</v>
      </c>
      <c r="D859" t="s">
        <v>47</v>
      </c>
      <c r="E859" t="s">
        <v>588</v>
      </c>
    </row>
    <row r="860" spans="1:5" x14ac:dyDescent="0.2">
      <c r="A860" t="s">
        <v>706</v>
      </c>
      <c r="B860" t="s">
        <v>86</v>
      </c>
      <c r="C860" t="s">
        <v>386</v>
      </c>
      <c r="D860" t="s">
        <v>368</v>
      </c>
      <c r="E860" t="s">
        <v>581</v>
      </c>
    </row>
    <row r="861" spans="1:5" x14ac:dyDescent="0.2">
      <c r="A861" t="s">
        <v>706</v>
      </c>
      <c r="B861" t="s">
        <v>86</v>
      </c>
      <c r="C861" t="s">
        <v>386</v>
      </c>
      <c r="D861" t="s">
        <v>47</v>
      </c>
      <c r="E861" t="s">
        <v>582</v>
      </c>
    </row>
    <row r="862" spans="1:5" x14ac:dyDescent="0.2">
      <c r="A862" t="s">
        <v>706</v>
      </c>
      <c r="B862" t="s">
        <v>86</v>
      </c>
      <c r="C862" t="s">
        <v>386</v>
      </c>
      <c r="D862" t="s">
        <v>85</v>
      </c>
      <c r="E862" t="s">
        <v>571</v>
      </c>
    </row>
    <row r="863" spans="1:5" x14ac:dyDescent="0.2">
      <c r="A863" t="s">
        <v>706</v>
      </c>
      <c r="B863" t="s">
        <v>86</v>
      </c>
      <c r="C863" t="s">
        <v>386</v>
      </c>
      <c r="D863" t="s">
        <v>85</v>
      </c>
      <c r="E863" t="s">
        <v>572</v>
      </c>
    </row>
    <row r="864" spans="1:5" x14ac:dyDescent="0.2">
      <c r="A864" t="s">
        <v>706</v>
      </c>
      <c r="B864" t="s">
        <v>86</v>
      </c>
      <c r="C864" t="s">
        <v>386</v>
      </c>
      <c r="D864" t="s">
        <v>85</v>
      </c>
      <c r="E864" t="s">
        <v>583</v>
      </c>
    </row>
    <row r="865" spans="1:5" x14ac:dyDescent="0.2">
      <c r="A865" t="s">
        <v>706</v>
      </c>
      <c r="B865" t="s">
        <v>86</v>
      </c>
      <c r="C865" t="s">
        <v>386</v>
      </c>
      <c r="D865" t="s">
        <v>389</v>
      </c>
      <c r="E865" t="s">
        <v>454</v>
      </c>
    </row>
    <row r="866" spans="1:5" x14ac:dyDescent="0.2">
      <c r="A866" t="s">
        <v>706</v>
      </c>
      <c r="B866" t="s">
        <v>86</v>
      </c>
      <c r="C866" t="s">
        <v>386</v>
      </c>
      <c r="D866" t="s">
        <v>389</v>
      </c>
      <c r="E866" t="s">
        <v>501</v>
      </c>
    </row>
    <row r="867" spans="1:5" x14ac:dyDescent="0.2">
      <c r="A867" t="s">
        <v>706</v>
      </c>
      <c r="B867" t="s">
        <v>86</v>
      </c>
      <c r="C867" t="s">
        <v>386</v>
      </c>
      <c r="D867" t="s">
        <v>389</v>
      </c>
      <c r="E867" t="s">
        <v>449</v>
      </c>
    </row>
    <row r="868" spans="1:5" x14ac:dyDescent="0.2">
      <c r="A868" t="s">
        <v>706</v>
      </c>
      <c r="B868" t="s">
        <v>86</v>
      </c>
      <c r="C868" t="s">
        <v>386</v>
      </c>
      <c r="D868" t="s">
        <v>389</v>
      </c>
      <c r="E868" t="s">
        <v>450</v>
      </c>
    </row>
    <row r="869" spans="1:5" x14ac:dyDescent="0.2">
      <c r="A869" t="s">
        <v>706</v>
      </c>
      <c r="B869" t="s">
        <v>86</v>
      </c>
      <c r="C869" t="s">
        <v>386</v>
      </c>
      <c r="D869" t="s">
        <v>389</v>
      </c>
      <c r="E869" t="s">
        <v>457</v>
      </c>
    </row>
    <row r="870" spans="1:5" x14ac:dyDescent="0.2">
      <c r="A870" t="s">
        <v>706</v>
      </c>
      <c r="B870" t="s">
        <v>86</v>
      </c>
      <c r="C870" t="s">
        <v>388</v>
      </c>
      <c r="D870" t="s">
        <v>374</v>
      </c>
    </row>
    <row r="871" spans="1:5" x14ac:dyDescent="0.2">
      <c r="A871" t="s">
        <v>706</v>
      </c>
      <c r="B871" t="s">
        <v>368</v>
      </c>
      <c r="C871" t="s">
        <v>386</v>
      </c>
      <c r="D871" t="s">
        <v>344</v>
      </c>
      <c r="E871" t="s">
        <v>561</v>
      </c>
    </row>
    <row r="872" spans="1:5" x14ac:dyDescent="0.2">
      <c r="A872" t="s">
        <v>706</v>
      </c>
      <c r="B872" t="s">
        <v>368</v>
      </c>
      <c r="C872" t="s">
        <v>386</v>
      </c>
      <c r="D872" t="s">
        <v>343</v>
      </c>
      <c r="E872" t="s">
        <v>589</v>
      </c>
    </row>
    <row r="873" spans="1:5" x14ac:dyDescent="0.2">
      <c r="A873" t="s">
        <v>706</v>
      </c>
      <c r="B873" t="s">
        <v>368</v>
      </c>
      <c r="C873" t="s">
        <v>386</v>
      </c>
      <c r="D873" t="s">
        <v>344</v>
      </c>
      <c r="E873" t="s">
        <v>569</v>
      </c>
    </row>
    <row r="874" spans="1:5" x14ac:dyDescent="0.2">
      <c r="A874" t="s">
        <v>706</v>
      </c>
      <c r="B874" t="s">
        <v>368</v>
      </c>
      <c r="C874" t="s">
        <v>386</v>
      </c>
      <c r="D874" t="s">
        <v>344</v>
      </c>
      <c r="E874" t="s">
        <v>570</v>
      </c>
    </row>
    <row r="875" spans="1:5" x14ac:dyDescent="0.2">
      <c r="A875" t="s">
        <v>706</v>
      </c>
      <c r="B875" t="s">
        <v>368</v>
      </c>
      <c r="C875" t="s">
        <v>386</v>
      </c>
      <c r="D875" t="s">
        <v>339</v>
      </c>
      <c r="E875" t="s">
        <v>579</v>
      </c>
    </row>
    <row r="876" spans="1:5" x14ac:dyDescent="0.2">
      <c r="A876" t="s">
        <v>706</v>
      </c>
      <c r="B876" t="s">
        <v>368</v>
      </c>
      <c r="C876" t="s">
        <v>386</v>
      </c>
      <c r="D876" t="s">
        <v>339</v>
      </c>
      <c r="E876" t="s">
        <v>587</v>
      </c>
    </row>
    <row r="877" spans="1:5" x14ac:dyDescent="0.2">
      <c r="A877" t="s">
        <v>706</v>
      </c>
      <c r="B877" t="s">
        <v>368</v>
      </c>
      <c r="C877" t="s">
        <v>386</v>
      </c>
      <c r="D877" t="s">
        <v>389</v>
      </c>
      <c r="E877" t="s">
        <v>449</v>
      </c>
    </row>
    <row r="878" spans="1:5" x14ac:dyDescent="0.2">
      <c r="A878" t="s">
        <v>706</v>
      </c>
      <c r="B878" t="s">
        <v>368</v>
      </c>
      <c r="C878" t="s">
        <v>386</v>
      </c>
      <c r="D878" t="s">
        <v>389</v>
      </c>
      <c r="E878" t="s">
        <v>450</v>
      </c>
    </row>
    <row r="879" spans="1:5" x14ac:dyDescent="0.2">
      <c r="A879" t="s">
        <v>706</v>
      </c>
      <c r="B879" t="s">
        <v>368</v>
      </c>
      <c r="C879" t="s">
        <v>388</v>
      </c>
      <c r="D879" t="s">
        <v>374</v>
      </c>
    </row>
    <row r="880" spans="1:5" x14ac:dyDescent="0.2">
      <c r="A880" t="s">
        <v>706</v>
      </c>
      <c r="B880" t="s">
        <v>368</v>
      </c>
      <c r="C880" t="s">
        <v>388</v>
      </c>
      <c r="D880" t="s">
        <v>215</v>
      </c>
    </row>
    <row r="881" spans="1:5" x14ac:dyDescent="0.2">
      <c r="A881" t="s">
        <v>706</v>
      </c>
      <c r="B881" t="s">
        <v>368</v>
      </c>
      <c r="C881" t="s">
        <v>388</v>
      </c>
      <c r="D881" t="s">
        <v>47</v>
      </c>
    </row>
    <row r="882" spans="1:5" x14ac:dyDescent="0.2">
      <c r="A882" t="s">
        <v>706</v>
      </c>
      <c r="B882" t="s">
        <v>368</v>
      </c>
      <c r="C882" t="s">
        <v>388</v>
      </c>
      <c r="D882" t="s">
        <v>79</v>
      </c>
    </row>
    <row r="883" spans="1:5" x14ac:dyDescent="0.2">
      <c r="A883" t="s">
        <v>706</v>
      </c>
      <c r="B883" t="s">
        <v>368</v>
      </c>
      <c r="C883" t="s">
        <v>388</v>
      </c>
      <c r="D883" t="s">
        <v>187</v>
      </c>
    </row>
    <row r="884" spans="1:5" x14ac:dyDescent="0.2">
      <c r="A884" t="s">
        <v>706</v>
      </c>
      <c r="B884" t="s">
        <v>345</v>
      </c>
      <c r="C884" t="s">
        <v>386</v>
      </c>
      <c r="D884" t="s">
        <v>37</v>
      </c>
      <c r="E884" t="s">
        <v>590</v>
      </c>
    </row>
    <row r="885" spans="1:5" x14ac:dyDescent="0.2">
      <c r="A885" t="s">
        <v>706</v>
      </c>
      <c r="B885" t="s">
        <v>345</v>
      </c>
      <c r="C885" t="s">
        <v>386</v>
      </c>
      <c r="D885" t="s">
        <v>344</v>
      </c>
      <c r="E885" t="s">
        <v>561</v>
      </c>
    </row>
    <row r="886" spans="1:5" x14ac:dyDescent="0.2">
      <c r="A886" t="s">
        <v>706</v>
      </c>
      <c r="B886" t="s">
        <v>345</v>
      </c>
      <c r="C886" t="s">
        <v>386</v>
      </c>
      <c r="D886" t="s">
        <v>47</v>
      </c>
      <c r="E886" t="s">
        <v>591</v>
      </c>
    </row>
    <row r="887" spans="1:5" x14ac:dyDescent="0.2">
      <c r="A887" t="s">
        <v>706</v>
      </c>
      <c r="B887" t="s">
        <v>345</v>
      </c>
      <c r="C887" t="s">
        <v>386</v>
      </c>
      <c r="D887" t="s">
        <v>74</v>
      </c>
      <c r="E887" t="s">
        <v>592</v>
      </c>
    </row>
    <row r="888" spans="1:5" x14ac:dyDescent="0.2">
      <c r="A888" t="s">
        <v>706</v>
      </c>
      <c r="B888" t="s">
        <v>345</v>
      </c>
      <c r="C888" t="s">
        <v>386</v>
      </c>
      <c r="D888" t="s">
        <v>344</v>
      </c>
      <c r="E888" t="s">
        <v>569</v>
      </c>
    </row>
    <row r="889" spans="1:5" x14ac:dyDescent="0.2">
      <c r="A889" t="s">
        <v>706</v>
      </c>
      <c r="B889" t="s">
        <v>345</v>
      </c>
      <c r="C889" t="s">
        <v>386</v>
      </c>
      <c r="D889" t="s">
        <v>47</v>
      </c>
      <c r="E889" t="s">
        <v>580</v>
      </c>
    </row>
    <row r="890" spans="1:5" x14ac:dyDescent="0.2">
      <c r="A890" t="s">
        <v>706</v>
      </c>
      <c r="B890" t="s">
        <v>345</v>
      </c>
      <c r="C890" t="s">
        <v>386</v>
      </c>
      <c r="D890" t="s">
        <v>349</v>
      </c>
      <c r="E890" t="s">
        <v>593</v>
      </c>
    </row>
    <row r="891" spans="1:5" x14ac:dyDescent="0.2">
      <c r="A891" t="s">
        <v>706</v>
      </c>
      <c r="B891" t="s">
        <v>345</v>
      </c>
      <c r="C891" t="s">
        <v>386</v>
      </c>
      <c r="D891" t="s">
        <v>349</v>
      </c>
      <c r="E891" t="s">
        <v>594</v>
      </c>
    </row>
    <row r="892" spans="1:5" x14ac:dyDescent="0.2">
      <c r="A892" t="s">
        <v>706</v>
      </c>
      <c r="B892" t="s">
        <v>345</v>
      </c>
      <c r="C892" t="s">
        <v>386</v>
      </c>
      <c r="D892" t="s">
        <v>137</v>
      </c>
      <c r="E892" t="s">
        <v>595</v>
      </c>
    </row>
    <row r="893" spans="1:5" x14ac:dyDescent="0.2">
      <c r="A893" t="s">
        <v>706</v>
      </c>
      <c r="B893" t="s">
        <v>345</v>
      </c>
      <c r="C893" t="s">
        <v>386</v>
      </c>
      <c r="D893" t="s">
        <v>47</v>
      </c>
      <c r="E893" t="s">
        <v>582</v>
      </c>
    </row>
    <row r="894" spans="1:5" x14ac:dyDescent="0.2">
      <c r="A894" t="s">
        <v>706</v>
      </c>
      <c r="B894" t="s">
        <v>345</v>
      </c>
      <c r="C894" t="s">
        <v>386</v>
      </c>
      <c r="D894" t="s">
        <v>85</v>
      </c>
      <c r="E894" t="s">
        <v>571</v>
      </c>
    </row>
    <row r="895" spans="1:5" x14ac:dyDescent="0.2">
      <c r="A895" t="s">
        <v>706</v>
      </c>
      <c r="B895" t="s">
        <v>345</v>
      </c>
      <c r="C895" t="s">
        <v>386</v>
      </c>
      <c r="D895" t="s">
        <v>85</v>
      </c>
      <c r="E895" t="s">
        <v>572</v>
      </c>
    </row>
    <row r="896" spans="1:5" x14ac:dyDescent="0.2">
      <c r="A896" t="s">
        <v>706</v>
      </c>
      <c r="B896" t="s">
        <v>345</v>
      </c>
      <c r="C896" t="s">
        <v>386</v>
      </c>
      <c r="D896" t="s">
        <v>85</v>
      </c>
      <c r="E896" t="s">
        <v>573</v>
      </c>
    </row>
    <row r="897" spans="1:5" x14ac:dyDescent="0.2">
      <c r="A897" t="s">
        <v>706</v>
      </c>
      <c r="B897" t="s">
        <v>345</v>
      </c>
      <c r="C897" t="s">
        <v>386</v>
      </c>
      <c r="D897" t="s">
        <v>85</v>
      </c>
      <c r="E897" t="s">
        <v>583</v>
      </c>
    </row>
    <row r="898" spans="1:5" x14ac:dyDescent="0.2">
      <c r="A898" t="s">
        <v>706</v>
      </c>
      <c r="B898" t="s">
        <v>345</v>
      </c>
      <c r="C898" t="s">
        <v>386</v>
      </c>
      <c r="D898" t="s">
        <v>389</v>
      </c>
      <c r="E898" t="s">
        <v>531</v>
      </c>
    </row>
    <row r="899" spans="1:5" x14ac:dyDescent="0.2">
      <c r="A899" t="s">
        <v>706</v>
      </c>
      <c r="B899" t="s">
        <v>345</v>
      </c>
      <c r="C899" t="s">
        <v>386</v>
      </c>
      <c r="D899" t="s">
        <v>389</v>
      </c>
      <c r="E899" t="s">
        <v>449</v>
      </c>
    </row>
    <row r="900" spans="1:5" x14ac:dyDescent="0.2">
      <c r="A900" t="s">
        <v>706</v>
      </c>
      <c r="B900" t="s">
        <v>345</v>
      </c>
      <c r="C900" t="s">
        <v>386</v>
      </c>
      <c r="D900" t="s">
        <v>389</v>
      </c>
      <c r="E900" t="s">
        <v>450</v>
      </c>
    </row>
    <row r="901" spans="1:5" x14ac:dyDescent="0.2">
      <c r="A901" t="s">
        <v>706</v>
      </c>
      <c r="B901" t="s">
        <v>345</v>
      </c>
      <c r="C901" t="s">
        <v>386</v>
      </c>
      <c r="D901" t="s">
        <v>389</v>
      </c>
      <c r="E901" t="s">
        <v>457</v>
      </c>
    </row>
    <row r="902" spans="1:5" x14ac:dyDescent="0.2">
      <c r="A902" t="s">
        <v>706</v>
      </c>
      <c r="B902" t="s">
        <v>345</v>
      </c>
      <c r="C902" t="s">
        <v>388</v>
      </c>
      <c r="D902" t="s">
        <v>374</v>
      </c>
    </row>
    <row r="903" spans="1:5" x14ac:dyDescent="0.2">
      <c r="A903" t="s">
        <v>706</v>
      </c>
      <c r="B903" t="s">
        <v>92</v>
      </c>
      <c r="C903" t="s">
        <v>388</v>
      </c>
      <c r="D903" t="s">
        <v>307</v>
      </c>
    </row>
    <row r="904" spans="1:5" x14ac:dyDescent="0.2">
      <c r="A904" t="s">
        <v>706</v>
      </c>
      <c r="B904" t="s">
        <v>92</v>
      </c>
      <c r="C904" t="s">
        <v>388</v>
      </c>
      <c r="D904" t="s">
        <v>344</v>
      </c>
    </row>
    <row r="905" spans="1:5" x14ac:dyDescent="0.2">
      <c r="A905" t="s">
        <v>706</v>
      </c>
      <c r="B905" t="s">
        <v>92</v>
      </c>
      <c r="C905" t="s">
        <v>388</v>
      </c>
      <c r="D905" t="s">
        <v>348</v>
      </c>
    </row>
    <row r="906" spans="1:5" x14ac:dyDescent="0.2">
      <c r="A906" t="s">
        <v>706</v>
      </c>
      <c r="B906" t="s">
        <v>92</v>
      </c>
      <c r="C906" t="s">
        <v>388</v>
      </c>
      <c r="D906" t="s">
        <v>85</v>
      </c>
    </row>
    <row r="907" spans="1:5" x14ac:dyDescent="0.2">
      <c r="A907" t="s">
        <v>706</v>
      </c>
      <c r="B907" t="s">
        <v>92</v>
      </c>
      <c r="C907" t="s">
        <v>388</v>
      </c>
      <c r="D907" t="s">
        <v>11</v>
      </c>
    </row>
    <row r="908" spans="1:5" x14ac:dyDescent="0.2">
      <c r="A908" t="s">
        <v>706</v>
      </c>
      <c r="B908" t="s">
        <v>348</v>
      </c>
      <c r="C908" t="s">
        <v>388</v>
      </c>
      <c r="D908" t="s">
        <v>307</v>
      </c>
    </row>
    <row r="909" spans="1:5" x14ac:dyDescent="0.2">
      <c r="A909" t="s">
        <v>706</v>
      </c>
      <c r="B909" t="s">
        <v>348</v>
      </c>
      <c r="C909" t="s">
        <v>388</v>
      </c>
      <c r="D909" t="s">
        <v>344</v>
      </c>
    </row>
    <row r="910" spans="1:5" x14ac:dyDescent="0.2">
      <c r="A910" t="s">
        <v>706</v>
      </c>
      <c r="B910" t="s">
        <v>339</v>
      </c>
      <c r="C910" t="s">
        <v>386</v>
      </c>
      <c r="D910" t="s">
        <v>389</v>
      </c>
      <c r="E910" t="s">
        <v>447</v>
      </c>
    </row>
    <row r="911" spans="1:5" x14ac:dyDescent="0.2">
      <c r="A911" t="s">
        <v>706</v>
      </c>
      <c r="B911" t="s">
        <v>339</v>
      </c>
      <c r="C911" t="s">
        <v>386</v>
      </c>
      <c r="D911" t="s">
        <v>106</v>
      </c>
      <c r="E911" t="s">
        <v>596</v>
      </c>
    </row>
    <row r="912" spans="1:5" x14ac:dyDescent="0.2">
      <c r="A912" t="s">
        <v>706</v>
      </c>
      <c r="B912" t="s">
        <v>339</v>
      </c>
      <c r="C912" t="s">
        <v>386</v>
      </c>
      <c r="D912" t="s">
        <v>106</v>
      </c>
      <c r="E912" t="s">
        <v>465</v>
      </c>
    </row>
    <row r="913" spans="1:5" x14ac:dyDescent="0.2">
      <c r="A913" t="s">
        <v>706</v>
      </c>
      <c r="B913" t="s">
        <v>339</v>
      </c>
      <c r="C913" t="s">
        <v>386</v>
      </c>
      <c r="D913" t="s">
        <v>344</v>
      </c>
      <c r="E913" t="s">
        <v>561</v>
      </c>
    </row>
    <row r="914" spans="1:5" x14ac:dyDescent="0.2">
      <c r="A914" t="s">
        <v>706</v>
      </c>
      <c r="B914" t="s">
        <v>339</v>
      </c>
      <c r="C914" t="s">
        <v>386</v>
      </c>
      <c r="D914" t="s">
        <v>47</v>
      </c>
      <c r="E914" t="s">
        <v>563</v>
      </c>
    </row>
    <row r="915" spans="1:5" x14ac:dyDescent="0.2">
      <c r="A915" t="s">
        <v>706</v>
      </c>
      <c r="B915" t="s">
        <v>339</v>
      </c>
      <c r="C915" t="s">
        <v>386</v>
      </c>
      <c r="D915" t="s">
        <v>47</v>
      </c>
      <c r="E915" t="s">
        <v>597</v>
      </c>
    </row>
    <row r="916" spans="1:5" x14ac:dyDescent="0.2">
      <c r="A916" t="s">
        <v>706</v>
      </c>
      <c r="B916" t="s">
        <v>339</v>
      </c>
      <c r="C916" t="s">
        <v>386</v>
      </c>
      <c r="D916" t="s">
        <v>24</v>
      </c>
      <c r="E916" t="s">
        <v>598</v>
      </c>
    </row>
    <row r="917" spans="1:5" x14ac:dyDescent="0.2">
      <c r="A917" t="s">
        <v>706</v>
      </c>
      <c r="B917" t="s">
        <v>339</v>
      </c>
      <c r="C917" t="s">
        <v>386</v>
      </c>
      <c r="D917" t="s">
        <v>85</v>
      </c>
      <c r="E917" t="s">
        <v>564</v>
      </c>
    </row>
    <row r="918" spans="1:5" x14ac:dyDescent="0.2">
      <c r="A918" t="s">
        <v>706</v>
      </c>
      <c r="B918" t="s">
        <v>339</v>
      </c>
      <c r="C918" t="s">
        <v>386</v>
      </c>
      <c r="D918" t="s">
        <v>85</v>
      </c>
      <c r="E918" t="s">
        <v>565</v>
      </c>
    </row>
    <row r="919" spans="1:5" x14ac:dyDescent="0.2">
      <c r="A919" t="s">
        <v>706</v>
      </c>
      <c r="B919" t="s">
        <v>339</v>
      </c>
      <c r="C919" t="s">
        <v>386</v>
      </c>
      <c r="D919" t="s">
        <v>344</v>
      </c>
      <c r="E919" t="s">
        <v>567</v>
      </c>
    </row>
    <row r="920" spans="1:5" x14ac:dyDescent="0.2">
      <c r="A920" t="s">
        <v>706</v>
      </c>
      <c r="B920" t="s">
        <v>339</v>
      </c>
      <c r="C920" t="s">
        <v>386</v>
      </c>
      <c r="D920" t="s">
        <v>85</v>
      </c>
      <c r="E920" t="s">
        <v>568</v>
      </c>
    </row>
    <row r="921" spans="1:5" x14ac:dyDescent="0.2">
      <c r="A921" t="s">
        <v>706</v>
      </c>
      <c r="B921" t="s">
        <v>339</v>
      </c>
      <c r="C921" t="s">
        <v>386</v>
      </c>
      <c r="D921" t="s">
        <v>344</v>
      </c>
      <c r="E921" t="s">
        <v>569</v>
      </c>
    </row>
    <row r="922" spans="1:5" x14ac:dyDescent="0.2">
      <c r="A922" t="s">
        <v>706</v>
      </c>
      <c r="B922" t="s">
        <v>339</v>
      </c>
      <c r="C922" t="s">
        <v>386</v>
      </c>
      <c r="D922" t="s">
        <v>344</v>
      </c>
      <c r="E922" t="s">
        <v>570</v>
      </c>
    </row>
    <row r="923" spans="1:5" x14ac:dyDescent="0.2">
      <c r="A923" t="s">
        <v>706</v>
      </c>
      <c r="B923" t="s">
        <v>339</v>
      </c>
      <c r="C923" t="s">
        <v>386</v>
      </c>
      <c r="D923" t="s">
        <v>47</v>
      </c>
      <c r="E923" t="s">
        <v>580</v>
      </c>
    </row>
    <row r="924" spans="1:5" x14ac:dyDescent="0.2">
      <c r="A924" t="s">
        <v>706</v>
      </c>
      <c r="B924" t="s">
        <v>339</v>
      </c>
      <c r="C924" t="s">
        <v>386</v>
      </c>
      <c r="D924" t="s">
        <v>47</v>
      </c>
      <c r="E924" t="s">
        <v>588</v>
      </c>
    </row>
    <row r="925" spans="1:5" x14ac:dyDescent="0.2">
      <c r="A925" t="s">
        <v>706</v>
      </c>
      <c r="B925" t="s">
        <v>339</v>
      </c>
      <c r="C925" t="s">
        <v>386</v>
      </c>
      <c r="D925" t="s">
        <v>47</v>
      </c>
      <c r="E925" t="s">
        <v>599</v>
      </c>
    </row>
    <row r="926" spans="1:5" x14ac:dyDescent="0.2">
      <c r="A926" t="s">
        <v>706</v>
      </c>
      <c r="B926" t="s">
        <v>339</v>
      </c>
      <c r="C926" t="s">
        <v>386</v>
      </c>
      <c r="D926" t="s">
        <v>47</v>
      </c>
      <c r="E926" t="s">
        <v>582</v>
      </c>
    </row>
    <row r="927" spans="1:5" x14ac:dyDescent="0.2">
      <c r="A927" t="s">
        <v>706</v>
      </c>
      <c r="B927" t="s">
        <v>339</v>
      </c>
      <c r="C927" t="s">
        <v>386</v>
      </c>
      <c r="D927" t="s">
        <v>85</v>
      </c>
      <c r="E927" t="s">
        <v>571</v>
      </c>
    </row>
    <row r="928" spans="1:5" x14ac:dyDescent="0.2">
      <c r="A928" t="s">
        <v>706</v>
      </c>
      <c r="B928" t="s">
        <v>339</v>
      </c>
      <c r="C928" t="s">
        <v>386</v>
      </c>
      <c r="D928" t="s">
        <v>85</v>
      </c>
      <c r="E928" t="s">
        <v>572</v>
      </c>
    </row>
    <row r="929" spans="1:5" x14ac:dyDescent="0.2">
      <c r="A929" t="s">
        <v>706</v>
      </c>
      <c r="B929" t="s">
        <v>339</v>
      </c>
      <c r="C929" t="s">
        <v>386</v>
      </c>
      <c r="D929" t="s">
        <v>85</v>
      </c>
      <c r="E929" t="s">
        <v>583</v>
      </c>
    </row>
    <row r="930" spans="1:5" x14ac:dyDescent="0.2">
      <c r="A930" t="s">
        <v>706</v>
      </c>
      <c r="B930" t="s">
        <v>339</v>
      </c>
      <c r="C930" t="s">
        <v>386</v>
      </c>
      <c r="D930" t="s">
        <v>85</v>
      </c>
      <c r="E930" t="s">
        <v>600</v>
      </c>
    </row>
    <row r="931" spans="1:5" x14ac:dyDescent="0.2">
      <c r="A931" t="s">
        <v>706</v>
      </c>
      <c r="B931" t="s">
        <v>339</v>
      </c>
      <c r="C931" t="s">
        <v>386</v>
      </c>
      <c r="D931" t="s">
        <v>85</v>
      </c>
      <c r="E931" t="s">
        <v>574</v>
      </c>
    </row>
    <row r="932" spans="1:5" x14ac:dyDescent="0.2">
      <c r="A932" t="s">
        <v>706</v>
      </c>
      <c r="B932" t="s">
        <v>339</v>
      </c>
      <c r="C932" t="s">
        <v>386</v>
      </c>
      <c r="D932" t="s">
        <v>389</v>
      </c>
      <c r="E932" t="s">
        <v>478</v>
      </c>
    </row>
    <row r="933" spans="1:5" x14ac:dyDescent="0.2">
      <c r="A933" t="s">
        <v>706</v>
      </c>
      <c r="B933" t="s">
        <v>339</v>
      </c>
      <c r="C933" t="s">
        <v>386</v>
      </c>
      <c r="D933" t="s">
        <v>389</v>
      </c>
      <c r="E933" t="s">
        <v>448</v>
      </c>
    </row>
    <row r="934" spans="1:5" x14ac:dyDescent="0.2">
      <c r="A934" t="s">
        <v>706</v>
      </c>
      <c r="B934" t="s">
        <v>339</v>
      </c>
      <c r="C934" t="s">
        <v>386</v>
      </c>
      <c r="D934" t="s">
        <v>389</v>
      </c>
      <c r="E934" t="s">
        <v>497</v>
      </c>
    </row>
    <row r="935" spans="1:5" x14ac:dyDescent="0.2">
      <c r="A935" t="s">
        <v>706</v>
      </c>
      <c r="B935" t="s">
        <v>339</v>
      </c>
      <c r="C935" t="s">
        <v>386</v>
      </c>
      <c r="D935" t="s">
        <v>389</v>
      </c>
      <c r="E935" t="s">
        <v>576</v>
      </c>
    </row>
    <row r="936" spans="1:5" x14ac:dyDescent="0.2">
      <c r="A936" t="s">
        <v>706</v>
      </c>
      <c r="B936" t="s">
        <v>339</v>
      </c>
      <c r="C936" t="s">
        <v>386</v>
      </c>
      <c r="D936" t="s">
        <v>389</v>
      </c>
      <c r="E936" t="s">
        <v>449</v>
      </c>
    </row>
    <row r="937" spans="1:5" x14ac:dyDescent="0.2">
      <c r="A937" t="s">
        <v>706</v>
      </c>
      <c r="B937" t="s">
        <v>339</v>
      </c>
      <c r="C937" t="s">
        <v>386</v>
      </c>
      <c r="D937" t="s">
        <v>389</v>
      </c>
      <c r="E937" t="s">
        <v>450</v>
      </c>
    </row>
    <row r="938" spans="1:5" x14ac:dyDescent="0.2">
      <c r="A938" t="s">
        <v>706</v>
      </c>
      <c r="B938" t="s">
        <v>339</v>
      </c>
      <c r="C938" t="s">
        <v>386</v>
      </c>
      <c r="D938" t="s">
        <v>106</v>
      </c>
      <c r="E938" t="s">
        <v>577</v>
      </c>
    </row>
    <row r="939" spans="1:5" x14ac:dyDescent="0.2">
      <c r="A939" t="s">
        <v>706</v>
      </c>
      <c r="B939" t="s">
        <v>339</v>
      </c>
      <c r="C939" t="s">
        <v>386</v>
      </c>
      <c r="D939" t="s">
        <v>389</v>
      </c>
      <c r="E939" t="s">
        <v>451</v>
      </c>
    </row>
    <row r="940" spans="1:5" x14ac:dyDescent="0.2">
      <c r="A940" t="s">
        <v>706</v>
      </c>
      <c r="B940" t="s">
        <v>339</v>
      </c>
      <c r="C940" t="s">
        <v>386</v>
      </c>
      <c r="D940" t="s">
        <v>389</v>
      </c>
      <c r="E940" t="s">
        <v>430</v>
      </c>
    </row>
    <row r="941" spans="1:5" x14ac:dyDescent="0.2">
      <c r="A941" t="s">
        <v>706</v>
      </c>
      <c r="B941" t="s">
        <v>339</v>
      </c>
      <c r="C941" t="s">
        <v>388</v>
      </c>
      <c r="D941" t="s">
        <v>374</v>
      </c>
    </row>
    <row r="942" spans="1:5" x14ac:dyDescent="0.2">
      <c r="A942" t="s">
        <v>706</v>
      </c>
      <c r="B942" t="s">
        <v>339</v>
      </c>
      <c r="C942" t="s">
        <v>388</v>
      </c>
      <c r="D942" t="s">
        <v>317</v>
      </c>
    </row>
    <row r="943" spans="1:5" x14ac:dyDescent="0.2">
      <c r="A943" t="s">
        <v>706</v>
      </c>
      <c r="B943" t="s">
        <v>339</v>
      </c>
      <c r="C943" t="s">
        <v>388</v>
      </c>
      <c r="D943" t="s">
        <v>215</v>
      </c>
    </row>
    <row r="944" spans="1:5" x14ac:dyDescent="0.2">
      <c r="A944" t="s">
        <v>706</v>
      </c>
      <c r="B944" t="s">
        <v>34</v>
      </c>
      <c r="C944" t="s">
        <v>386</v>
      </c>
      <c r="D944" t="s">
        <v>37</v>
      </c>
      <c r="E944" t="s">
        <v>590</v>
      </c>
    </row>
    <row r="945" spans="1:5" x14ac:dyDescent="0.2">
      <c r="A945" t="s">
        <v>706</v>
      </c>
      <c r="B945" t="s">
        <v>34</v>
      </c>
      <c r="C945" t="s">
        <v>386</v>
      </c>
      <c r="D945" t="s">
        <v>344</v>
      </c>
      <c r="E945" t="s">
        <v>561</v>
      </c>
    </row>
    <row r="946" spans="1:5" x14ac:dyDescent="0.2">
      <c r="A946" t="s">
        <v>706</v>
      </c>
      <c r="B946" t="s">
        <v>34</v>
      </c>
      <c r="C946" t="s">
        <v>386</v>
      </c>
      <c r="D946" t="s">
        <v>24</v>
      </c>
      <c r="E946" t="s">
        <v>601</v>
      </c>
    </row>
    <row r="947" spans="1:5" x14ac:dyDescent="0.2">
      <c r="A947" t="s">
        <v>706</v>
      </c>
      <c r="B947" t="s">
        <v>34</v>
      </c>
      <c r="C947" t="s">
        <v>386</v>
      </c>
      <c r="D947" t="s">
        <v>137</v>
      </c>
      <c r="E947" t="s">
        <v>602</v>
      </c>
    </row>
    <row r="948" spans="1:5" x14ac:dyDescent="0.2">
      <c r="A948" t="s">
        <v>706</v>
      </c>
      <c r="B948" t="s">
        <v>34</v>
      </c>
      <c r="C948" t="s">
        <v>386</v>
      </c>
      <c r="D948" t="s">
        <v>74</v>
      </c>
      <c r="E948" t="s">
        <v>603</v>
      </c>
    </row>
    <row r="949" spans="1:5" x14ac:dyDescent="0.2">
      <c r="A949" t="s">
        <v>706</v>
      </c>
      <c r="B949" t="s">
        <v>34</v>
      </c>
      <c r="C949" t="s">
        <v>386</v>
      </c>
      <c r="D949" t="s">
        <v>74</v>
      </c>
      <c r="E949" t="s">
        <v>592</v>
      </c>
    </row>
    <row r="950" spans="1:5" x14ac:dyDescent="0.2">
      <c r="A950" t="s">
        <v>706</v>
      </c>
      <c r="B950" t="s">
        <v>34</v>
      </c>
      <c r="C950" t="s">
        <v>386</v>
      </c>
      <c r="D950" t="s">
        <v>345</v>
      </c>
      <c r="E950" t="s">
        <v>604</v>
      </c>
    </row>
    <row r="951" spans="1:5" x14ac:dyDescent="0.2">
      <c r="A951" t="s">
        <v>706</v>
      </c>
      <c r="B951" t="s">
        <v>34</v>
      </c>
      <c r="C951" t="s">
        <v>386</v>
      </c>
      <c r="D951" t="s">
        <v>344</v>
      </c>
      <c r="E951" t="s">
        <v>569</v>
      </c>
    </row>
    <row r="952" spans="1:5" x14ac:dyDescent="0.2">
      <c r="A952" t="s">
        <v>706</v>
      </c>
      <c r="B952" t="s">
        <v>34</v>
      </c>
      <c r="C952" t="s">
        <v>386</v>
      </c>
      <c r="D952" t="s">
        <v>339</v>
      </c>
      <c r="E952" t="s">
        <v>579</v>
      </c>
    </row>
    <row r="953" spans="1:5" x14ac:dyDescent="0.2">
      <c r="A953" t="s">
        <v>706</v>
      </c>
      <c r="B953" t="s">
        <v>34</v>
      </c>
      <c r="C953" t="s">
        <v>386</v>
      </c>
      <c r="D953" t="s">
        <v>349</v>
      </c>
      <c r="E953" t="s">
        <v>593</v>
      </c>
    </row>
    <row r="954" spans="1:5" x14ac:dyDescent="0.2">
      <c r="A954" t="s">
        <v>706</v>
      </c>
      <c r="B954" t="s">
        <v>34</v>
      </c>
      <c r="C954" t="s">
        <v>386</v>
      </c>
      <c r="D954" t="s">
        <v>137</v>
      </c>
      <c r="E954" t="s">
        <v>595</v>
      </c>
    </row>
    <row r="955" spans="1:5" x14ac:dyDescent="0.2">
      <c r="A955" t="s">
        <v>706</v>
      </c>
      <c r="B955" t="s">
        <v>34</v>
      </c>
      <c r="C955" t="s">
        <v>386</v>
      </c>
      <c r="D955" t="s">
        <v>85</v>
      </c>
      <c r="E955" t="s">
        <v>571</v>
      </c>
    </row>
    <row r="956" spans="1:5" x14ac:dyDescent="0.2">
      <c r="A956" t="s">
        <v>706</v>
      </c>
      <c r="B956" t="s">
        <v>34</v>
      </c>
      <c r="C956" t="s">
        <v>386</v>
      </c>
      <c r="D956" t="s">
        <v>85</v>
      </c>
      <c r="E956" t="s">
        <v>572</v>
      </c>
    </row>
    <row r="957" spans="1:5" x14ac:dyDescent="0.2">
      <c r="A957" t="s">
        <v>706</v>
      </c>
      <c r="B957" t="s">
        <v>34</v>
      </c>
      <c r="C957" t="s">
        <v>386</v>
      </c>
      <c r="D957" t="s">
        <v>85</v>
      </c>
      <c r="E957" t="s">
        <v>573</v>
      </c>
    </row>
    <row r="958" spans="1:5" x14ac:dyDescent="0.2">
      <c r="A958" t="s">
        <v>706</v>
      </c>
      <c r="B958" t="s">
        <v>34</v>
      </c>
      <c r="C958" t="s">
        <v>386</v>
      </c>
      <c r="D958" t="s">
        <v>85</v>
      </c>
      <c r="E958" t="s">
        <v>583</v>
      </c>
    </row>
    <row r="959" spans="1:5" x14ac:dyDescent="0.2">
      <c r="A959" t="s">
        <v>706</v>
      </c>
      <c r="B959" t="s">
        <v>34</v>
      </c>
      <c r="C959" t="s">
        <v>386</v>
      </c>
      <c r="D959" t="s">
        <v>85</v>
      </c>
      <c r="E959" t="s">
        <v>600</v>
      </c>
    </row>
    <row r="960" spans="1:5" x14ac:dyDescent="0.2">
      <c r="A960" t="s">
        <v>706</v>
      </c>
      <c r="B960" t="s">
        <v>34</v>
      </c>
      <c r="C960" t="s">
        <v>386</v>
      </c>
      <c r="D960" t="s">
        <v>85</v>
      </c>
      <c r="E960" t="s">
        <v>574</v>
      </c>
    </row>
    <row r="961" spans="1:5" x14ac:dyDescent="0.2">
      <c r="A961" t="s">
        <v>706</v>
      </c>
      <c r="B961" t="s">
        <v>34</v>
      </c>
      <c r="C961" t="s">
        <v>386</v>
      </c>
      <c r="D961" t="s">
        <v>389</v>
      </c>
      <c r="E961" t="s">
        <v>478</v>
      </c>
    </row>
    <row r="962" spans="1:5" x14ac:dyDescent="0.2">
      <c r="A962" t="s">
        <v>706</v>
      </c>
      <c r="B962" t="s">
        <v>34</v>
      </c>
      <c r="C962" t="s">
        <v>386</v>
      </c>
      <c r="D962" t="s">
        <v>389</v>
      </c>
      <c r="E962" t="s">
        <v>531</v>
      </c>
    </row>
    <row r="963" spans="1:5" x14ac:dyDescent="0.2">
      <c r="A963" t="s">
        <v>706</v>
      </c>
      <c r="B963" t="s">
        <v>34</v>
      </c>
      <c r="C963" t="s">
        <v>386</v>
      </c>
      <c r="D963" t="s">
        <v>389</v>
      </c>
      <c r="E963" t="s">
        <v>449</v>
      </c>
    </row>
    <row r="964" spans="1:5" x14ac:dyDescent="0.2">
      <c r="A964" t="s">
        <v>706</v>
      </c>
      <c r="B964" t="s">
        <v>34</v>
      </c>
      <c r="C964" t="s">
        <v>386</v>
      </c>
      <c r="D964" t="s">
        <v>389</v>
      </c>
      <c r="E964" t="s">
        <v>450</v>
      </c>
    </row>
    <row r="965" spans="1:5" x14ac:dyDescent="0.2">
      <c r="A965" t="s">
        <v>706</v>
      </c>
      <c r="B965" t="s">
        <v>34</v>
      </c>
      <c r="C965" t="s">
        <v>388</v>
      </c>
      <c r="D965" t="s">
        <v>374</v>
      </c>
    </row>
    <row r="966" spans="1:5" x14ac:dyDescent="0.2">
      <c r="A966" t="s">
        <v>706</v>
      </c>
      <c r="B966" t="s">
        <v>34</v>
      </c>
      <c r="C966" t="s">
        <v>388</v>
      </c>
      <c r="D966" t="s">
        <v>47</v>
      </c>
    </row>
    <row r="967" spans="1:5" x14ac:dyDescent="0.2">
      <c r="A967" t="s">
        <v>706</v>
      </c>
      <c r="B967" t="s">
        <v>63</v>
      </c>
      <c r="C967" t="s">
        <v>386</v>
      </c>
      <c r="D967" t="s">
        <v>106</v>
      </c>
      <c r="E967" t="s">
        <v>465</v>
      </c>
    </row>
    <row r="968" spans="1:5" x14ac:dyDescent="0.2">
      <c r="A968" t="s">
        <v>706</v>
      </c>
      <c r="B968" t="s">
        <v>63</v>
      </c>
      <c r="C968" t="s">
        <v>386</v>
      </c>
      <c r="D968" t="s">
        <v>57</v>
      </c>
      <c r="E968" t="s">
        <v>584</v>
      </c>
    </row>
    <row r="969" spans="1:5" x14ac:dyDescent="0.2">
      <c r="A969" t="s">
        <v>706</v>
      </c>
      <c r="B969" t="s">
        <v>63</v>
      </c>
      <c r="C969" t="s">
        <v>386</v>
      </c>
      <c r="D969" t="s">
        <v>344</v>
      </c>
      <c r="E969" t="s">
        <v>561</v>
      </c>
    </row>
    <row r="970" spans="1:5" x14ac:dyDescent="0.2">
      <c r="A970" t="s">
        <v>706</v>
      </c>
      <c r="B970" t="s">
        <v>63</v>
      </c>
      <c r="C970" t="s">
        <v>386</v>
      </c>
      <c r="D970" t="s">
        <v>344</v>
      </c>
      <c r="E970" t="s">
        <v>567</v>
      </c>
    </row>
    <row r="971" spans="1:5" x14ac:dyDescent="0.2">
      <c r="A971" t="s">
        <v>706</v>
      </c>
      <c r="B971" t="s">
        <v>63</v>
      </c>
      <c r="C971" t="s">
        <v>386</v>
      </c>
      <c r="D971" t="s">
        <v>344</v>
      </c>
      <c r="E971" t="s">
        <v>569</v>
      </c>
    </row>
    <row r="972" spans="1:5" x14ac:dyDescent="0.2">
      <c r="A972" t="s">
        <v>706</v>
      </c>
      <c r="B972" t="s">
        <v>63</v>
      </c>
      <c r="C972" t="s">
        <v>386</v>
      </c>
      <c r="D972" t="s">
        <v>344</v>
      </c>
      <c r="E972" t="s">
        <v>570</v>
      </c>
    </row>
    <row r="973" spans="1:5" x14ac:dyDescent="0.2">
      <c r="A973" t="s">
        <v>706</v>
      </c>
      <c r="B973" t="s">
        <v>63</v>
      </c>
      <c r="C973" t="s">
        <v>386</v>
      </c>
      <c r="D973" t="s">
        <v>47</v>
      </c>
      <c r="E973" t="s">
        <v>580</v>
      </c>
    </row>
    <row r="974" spans="1:5" x14ac:dyDescent="0.2">
      <c r="A974" t="s">
        <v>706</v>
      </c>
      <c r="B974" t="s">
        <v>63</v>
      </c>
      <c r="C974" t="s">
        <v>386</v>
      </c>
      <c r="D974" t="s">
        <v>47</v>
      </c>
      <c r="E974" t="s">
        <v>582</v>
      </c>
    </row>
    <row r="975" spans="1:5" x14ac:dyDescent="0.2">
      <c r="A975" t="s">
        <v>706</v>
      </c>
      <c r="B975" t="s">
        <v>63</v>
      </c>
      <c r="C975" t="s">
        <v>386</v>
      </c>
      <c r="D975" t="s">
        <v>85</v>
      </c>
      <c r="E975" t="s">
        <v>571</v>
      </c>
    </row>
    <row r="976" spans="1:5" x14ac:dyDescent="0.2">
      <c r="A976" t="s">
        <v>706</v>
      </c>
      <c r="B976" t="s">
        <v>63</v>
      </c>
      <c r="C976" t="s">
        <v>386</v>
      </c>
      <c r="D976" t="s">
        <v>85</v>
      </c>
      <c r="E976" t="s">
        <v>572</v>
      </c>
    </row>
    <row r="977" spans="1:5" x14ac:dyDescent="0.2">
      <c r="A977" t="s">
        <v>706</v>
      </c>
      <c r="B977" t="s">
        <v>63</v>
      </c>
      <c r="C977" t="s">
        <v>386</v>
      </c>
      <c r="D977" t="s">
        <v>389</v>
      </c>
      <c r="E977" t="s">
        <v>448</v>
      </c>
    </row>
    <row r="978" spans="1:5" x14ac:dyDescent="0.2">
      <c r="A978" t="s">
        <v>706</v>
      </c>
      <c r="B978" t="s">
        <v>63</v>
      </c>
      <c r="C978" t="s">
        <v>386</v>
      </c>
      <c r="D978" t="s">
        <v>389</v>
      </c>
      <c r="E978" t="s">
        <v>449</v>
      </c>
    </row>
    <row r="979" spans="1:5" x14ac:dyDescent="0.2">
      <c r="A979" t="s">
        <v>706</v>
      </c>
      <c r="B979" t="s">
        <v>63</v>
      </c>
      <c r="C979" t="s">
        <v>386</v>
      </c>
      <c r="D979" t="s">
        <v>389</v>
      </c>
      <c r="E979" t="s">
        <v>450</v>
      </c>
    </row>
    <row r="980" spans="1:5" x14ac:dyDescent="0.2">
      <c r="A980" t="s">
        <v>706</v>
      </c>
      <c r="B980" t="s">
        <v>63</v>
      </c>
      <c r="C980" t="s">
        <v>386</v>
      </c>
      <c r="D980" t="s">
        <v>106</v>
      </c>
      <c r="E980" t="s">
        <v>577</v>
      </c>
    </row>
    <row r="981" spans="1:5" x14ac:dyDescent="0.2">
      <c r="A981" t="s">
        <v>706</v>
      </c>
      <c r="B981" t="s">
        <v>63</v>
      </c>
      <c r="C981" t="s">
        <v>388</v>
      </c>
      <c r="D981" t="s">
        <v>339</v>
      </c>
    </row>
    <row r="982" spans="1:5" x14ac:dyDescent="0.2">
      <c r="A982" t="s">
        <v>706</v>
      </c>
      <c r="B982" t="s">
        <v>63</v>
      </c>
      <c r="C982" t="s">
        <v>388</v>
      </c>
      <c r="D982" t="s">
        <v>317</v>
      </c>
    </row>
    <row r="983" spans="1:5" x14ac:dyDescent="0.2">
      <c r="A983" t="s">
        <v>706</v>
      </c>
      <c r="B983" t="s">
        <v>145</v>
      </c>
      <c r="C983" t="s">
        <v>388</v>
      </c>
      <c r="D983" t="s">
        <v>389</v>
      </c>
    </row>
    <row r="984" spans="1:5" x14ac:dyDescent="0.2">
      <c r="A984" t="s">
        <v>706</v>
      </c>
      <c r="B984" t="s">
        <v>145</v>
      </c>
      <c r="C984" t="s">
        <v>388</v>
      </c>
      <c r="D984" t="s">
        <v>57</v>
      </c>
    </row>
    <row r="985" spans="1:5" x14ac:dyDescent="0.2">
      <c r="A985" t="s">
        <v>706</v>
      </c>
      <c r="B985" t="s">
        <v>145</v>
      </c>
      <c r="C985" t="s">
        <v>388</v>
      </c>
      <c r="D985" t="s">
        <v>374</v>
      </c>
    </row>
    <row r="986" spans="1:5" x14ac:dyDescent="0.2">
      <c r="A986" t="s">
        <v>706</v>
      </c>
      <c r="B986" t="s">
        <v>145</v>
      </c>
      <c r="C986" t="s">
        <v>388</v>
      </c>
      <c r="D986" t="s">
        <v>368</v>
      </c>
    </row>
    <row r="987" spans="1:5" x14ac:dyDescent="0.2">
      <c r="A987" t="s">
        <v>706</v>
      </c>
      <c r="B987" t="s">
        <v>145</v>
      </c>
      <c r="C987" t="s">
        <v>388</v>
      </c>
      <c r="D987" t="s">
        <v>24</v>
      </c>
    </row>
    <row r="988" spans="1:5" x14ac:dyDescent="0.2">
      <c r="A988" t="s">
        <v>706</v>
      </c>
      <c r="B988" t="s">
        <v>145</v>
      </c>
      <c r="C988" t="s">
        <v>388</v>
      </c>
      <c r="D988" t="s">
        <v>47</v>
      </c>
    </row>
    <row r="989" spans="1:5" x14ac:dyDescent="0.2">
      <c r="A989" t="s">
        <v>706</v>
      </c>
      <c r="B989" t="s">
        <v>145</v>
      </c>
      <c r="C989" t="s">
        <v>388</v>
      </c>
      <c r="D989" t="s">
        <v>339</v>
      </c>
    </row>
    <row r="990" spans="1:5" x14ac:dyDescent="0.2">
      <c r="A990" t="s">
        <v>706</v>
      </c>
      <c r="B990" t="s">
        <v>145</v>
      </c>
      <c r="C990" t="s">
        <v>388</v>
      </c>
      <c r="D990" t="s">
        <v>344</v>
      </c>
    </row>
    <row r="991" spans="1:5" x14ac:dyDescent="0.2">
      <c r="A991" t="s">
        <v>706</v>
      </c>
      <c r="B991" t="s">
        <v>145</v>
      </c>
      <c r="C991" t="s">
        <v>388</v>
      </c>
      <c r="D991" t="s">
        <v>37</v>
      </c>
    </row>
    <row r="992" spans="1:5" x14ac:dyDescent="0.2">
      <c r="A992" t="s">
        <v>706</v>
      </c>
      <c r="B992" t="s">
        <v>145</v>
      </c>
      <c r="C992" t="s">
        <v>388</v>
      </c>
      <c r="D992" t="s">
        <v>59</v>
      </c>
    </row>
    <row r="993" spans="1:5" x14ac:dyDescent="0.2">
      <c r="A993" t="s">
        <v>706</v>
      </c>
      <c r="B993" t="s">
        <v>145</v>
      </c>
      <c r="C993" t="s">
        <v>388</v>
      </c>
      <c r="D993" t="s">
        <v>273</v>
      </c>
    </row>
    <row r="994" spans="1:5" x14ac:dyDescent="0.2">
      <c r="A994" t="s">
        <v>706</v>
      </c>
      <c r="B994" t="s">
        <v>145</v>
      </c>
      <c r="C994" t="s">
        <v>388</v>
      </c>
      <c r="D994" t="s">
        <v>85</v>
      </c>
    </row>
    <row r="995" spans="1:5" x14ac:dyDescent="0.2">
      <c r="A995" t="s">
        <v>706</v>
      </c>
      <c r="B995" t="s">
        <v>145</v>
      </c>
      <c r="C995" t="s">
        <v>388</v>
      </c>
      <c r="D995" t="s">
        <v>11</v>
      </c>
    </row>
    <row r="996" spans="1:5" x14ac:dyDescent="0.2">
      <c r="A996" t="s">
        <v>706</v>
      </c>
      <c r="B996" t="s">
        <v>354</v>
      </c>
      <c r="C996" t="s">
        <v>386</v>
      </c>
      <c r="D996" t="s">
        <v>215</v>
      </c>
      <c r="E996" t="s">
        <v>480</v>
      </c>
    </row>
    <row r="997" spans="1:5" x14ac:dyDescent="0.2">
      <c r="A997" t="s">
        <v>706</v>
      </c>
      <c r="B997" t="s">
        <v>354</v>
      </c>
      <c r="C997" t="s">
        <v>388</v>
      </c>
      <c r="D997" t="s">
        <v>374</v>
      </c>
    </row>
    <row r="998" spans="1:5" x14ac:dyDescent="0.2">
      <c r="A998" t="s">
        <v>706</v>
      </c>
      <c r="B998" t="s">
        <v>24</v>
      </c>
      <c r="C998" t="s">
        <v>386</v>
      </c>
      <c r="D998" t="s">
        <v>389</v>
      </c>
      <c r="E998" t="s">
        <v>447</v>
      </c>
    </row>
    <row r="999" spans="1:5" x14ac:dyDescent="0.2">
      <c r="A999" t="s">
        <v>706</v>
      </c>
      <c r="B999" t="s">
        <v>24</v>
      </c>
      <c r="C999" t="s">
        <v>386</v>
      </c>
      <c r="D999" t="s">
        <v>344</v>
      </c>
      <c r="E999" t="s">
        <v>561</v>
      </c>
    </row>
    <row r="1000" spans="1:5" x14ac:dyDescent="0.2">
      <c r="A1000" t="s">
        <v>706</v>
      </c>
      <c r="B1000" t="s">
        <v>24</v>
      </c>
      <c r="C1000" t="s">
        <v>386</v>
      </c>
      <c r="D1000" t="s">
        <v>47</v>
      </c>
      <c r="E1000" t="s">
        <v>563</v>
      </c>
    </row>
    <row r="1001" spans="1:5" x14ac:dyDescent="0.2">
      <c r="A1001" t="s">
        <v>706</v>
      </c>
      <c r="B1001" t="s">
        <v>24</v>
      </c>
      <c r="C1001" t="s">
        <v>386</v>
      </c>
      <c r="D1001" t="s">
        <v>47</v>
      </c>
      <c r="E1001" t="s">
        <v>597</v>
      </c>
    </row>
    <row r="1002" spans="1:5" x14ac:dyDescent="0.2">
      <c r="A1002" t="s">
        <v>706</v>
      </c>
      <c r="B1002" t="s">
        <v>24</v>
      </c>
      <c r="C1002" t="s">
        <v>386</v>
      </c>
      <c r="D1002" t="s">
        <v>85</v>
      </c>
      <c r="E1002" t="s">
        <v>564</v>
      </c>
    </row>
    <row r="1003" spans="1:5" x14ac:dyDescent="0.2">
      <c r="A1003" t="s">
        <v>706</v>
      </c>
      <c r="B1003" t="s">
        <v>24</v>
      </c>
      <c r="C1003" t="s">
        <v>386</v>
      </c>
      <c r="D1003" t="s">
        <v>85</v>
      </c>
      <c r="E1003" t="s">
        <v>565</v>
      </c>
    </row>
    <row r="1004" spans="1:5" x14ac:dyDescent="0.2">
      <c r="A1004" t="s">
        <v>706</v>
      </c>
      <c r="B1004" t="s">
        <v>24</v>
      </c>
      <c r="C1004" t="s">
        <v>386</v>
      </c>
      <c r="D1004" t="s">
        <v>85</v>
      </c>
      <c r="E1004" t="s">
        <v>566</v>
      </c>
    </row>
    <row r="1005" spans="1:5" x14ac:dyDescent="0.2">
      <c r="A1005" t="s">
        <v>706</v>
      </c>
      <c r="B1005" t="s">
        <v>24</v>
      </c>
      <c r="C1005" t="s">
        <v>386</v>
      </c>
      <c r="D1005" t="s">
        <v>344</v>
      </c>
      <c r="E1005" t="s">
        <v>567</v>
      </c>
    </row>
    <row r="1006" spans="1:5" x14ac:dyDescent="0.2">
      <c r="A1006" t="s">
        <v>706</v>
      </c>
      <c r="B1006" t="s">
        <v>24</v>
      </c>
      <c r="C1006" t="s">
        <v>386</v>
      </c>
      <c r="D1006" t="s">
        <v>85</v>
      </c>
      <c r="E1006" t="s">
        <v>568</v>
      </c>
    </row>
    <row r="1007" spans="1:5" x14ac:dyDescent="0.2">
      <c r="A1007" t="s">
        <v>706</v>
      </c>
      <c r="B1007" t="s">
        <v>24</v>
      </c>
      <c r="C1007" t="s">
        <v>386</v>
      </c>
      <c r="D1007" t="s">
        <v>344</v>
      </c>
      <c r="E1007" t="s">
        <v>569</v>
      </c>
    </row>
    <row r="1008" spans="1:5" x14ac:dyDescent="0.2">
      <c r="A1008" t="s">
        <v>706</v>
      </c>
      <c r="B1008" t="s">
        <v>24</v>
      </c>
      <c r="C1008" t="s">
        <v>386</v>
      </c>
      <c r="D1008" t="s">
        <v>344</v>
      </c>
      <c r="E1008" t="s">
        <v>570</v>
      </c>
    </row>
    <row r="1009" spans="1:5" x14ac:dyDescent="0.2">
      <c r="A1009" t="s">
        <v>706</v>
      </c>
      <c r="B1009" t="s">
        <v>24</v>
      </c>
      <c r="C1009" t="s">
        <v>386</v>
      </c>
      <c r="D1009" t="s">
        <v>47</v>
      </c>
      <c r="E1009" t="s">
        <v>580</v>
      </c>
    </row>
    <row r="1010" spans="1:5" x14ac:dyDescent="0.2">
      <c r="A1010" t="s">
        <v>706</v>
      </c>
      <c r="B1010" t="s">
        <v>24</v>
      </c>
      <c r="C1010" t="s">
        <v>386</v>
      </c>
      <c r="D1010" t="s">
        <v>47</v>
      </c>
      <c r="E1010" t="s">
        <v>588</v>
      </c>
    </row>
    <row r="1011" spans="1:5" x14ac:dyDescent="0.2">
      <c r="A1011" t="s">
        <v>706</v>
      </c>
      <c r="B1011" t="s">
        <v>24</v>
      </c>
      <c r="C1011" t="s">
        <v>386</v>
      </c>
      <c r="D1011" t="s">
        <v>47</v>
      </c>
      <c r="E1011" t="s">
        <v>599</v>
      </c>
    </row>
    <row r="1012" spans="1:5" x14ac:dyDescent="0.2">
      <c r="A1012" t="s">
        <v>706</v>
      </c>
      <c r="B1012" t="s">
        <v>24</v>
      </c>
      <c r="C1012" t="s">
        <v>386</v>
      </c>
      <c r="D1012" t="s">
        <v>47</v>
      </c>
      <c r="E1012" t="s">
        <v>582</v>
      </c>
    </row>
    <row r="1013" spans="1:5" x14ac:dyDescent="0.2">
      <c r="A1013" t="s">
        <v>706</v>
      </c>
      <c r="B1013" t="s">
        <v>24</v>
      </c>
      <c r="C1013" t="s">
        <v>386</v>
      </c>
      <c r="D1013" t="s">
        <v>85</v>
      </c>
      <c r="E1013" t="s">
        <v>571</v>
      </c>
    </row>
    <row r="1014" spans="1:5" x14ac:dyDescent="0.2">
      <c r="A1014" t="s">
        <v>706</v>
      </c>
      <c r="B1014" t="s">
        <v>24</v>
      </c>
      <c r="C1014" t="s">
        <v>386</v>
      </c>
      <c r="D1014" t="s">
        <v>85</v>
      </c>
      <c r="E1014" t="s">
        <v>583</v>
      </c>
    </row>
    <row r="1015" spans="1:5" x14ac:dyDescent="0.2">
      <c r="A1015" t="s">
        <v>706</v>
      </c>
      <c r="B1015" t="s">
        <v>24</v>
      </c>
      <c r="C1015" t="s">
        <v>386</v>
      </c>
      <c r="D1015" t="s">
        <v>85</v>
      </c>
      <c r="E1015" t="s">
        <v>600</v>
      </c>
    </row>
    <row r="1016" spans="1:5" x14ac:dyDescent="0.2">
      <c r="A1016" t="s">
        <v>706</v>
      </c>
      <c r="B1016" t="s">
        <v>24</v>
      </c>
      <c r="C1016" t="s">
        <v>386</v>
      </c>
      <c r="D1016" t="s">
        <v>85</v>
      </c>
      <c r="E1016" t="s">
        <v>574</v>
      </c>
    </row>
    <row r="1017" spans="1:5" x14ac:dyDescent="0.2">
      <c r="A1017" t="s">
        <v>706</v>
      </c>
      <c r="B1017" t="s">
        <v>24</v>
      </c>
      <c r="C1017" t="s">
        <v>386</v>
      </c>
      <c r="D1017" t="s">
        <v>389</v>
      </c>
      <c r="E1017" t="s">
        <v>449</v>
      </c>
    </row>
    <row r="1018" spans="1:5" x14ac:dyDescent="0.2">
      <c r="A1018" t="s">
        <v>706</v>
      </c>
      <c r="B1018" t="s">
        <v>24</v>
      </c>
      <c r="C1018" t="s">
        <v>386</v>
      </c>
      <c r="D1018" t="s">
        <v>389</v>
      </c>
      <c r="E1018" t="s">
        <v>450</v>
      </c>
    </row>
    <row r="1019" spans="1:5" x14ac:dyDescent="0.2">
      <c r="A1019" t="s">
        <v>706</v>
      </c>
      <c r="B1019" t="s">
        <v>24</v>
      </c>
      <c r="C1019" t="s">
        <v>386</v>
      </c>
      <c r="D1019" t="s">
        <v>106</v>
      </c>
      <c r="E1019" t="s">
        <v>577</v>
      </c>
    </row>
    <row r="1020" spans="1:5" x14ac:dyDescent="0.2">
      <c r="A1020" t="s">
        <v>706</v>
      </c>
      <c r="B1020" t="s">
        <v>24</v>
      </c>
      <c r="C1020" t="s">
        <v>386</v>
      </c>
      <c r="D1020" t="s">
        <v>389</v>
      </c>
      <c r="E1020" t="s">
        <v>430</v>
      </c>
    </row>
    <row r="1021" spans="1:5" x14ac:dyDescent="0.2">
      <c r="A1021" t="s">
        <v>706</v>
      </c>
      <c r="B1021" t="s">
        <v>24</v>
      </c>
      <c r="C1021" t="s">
        <v>388</v>
      </c>
      <c r="D1021" t="s">
        <v>374</v>
      </c>
    </row>
    <row r="1022" spans="1:5" x14ac:dyDescent="0.2">
      <c r="A1022" t="s">
        <v>706</v>
      </c>
      <c r="B1022" t="s">
        <v>24</v>
      </c>
      <c r="C1022" t="s">
        <v>388</v>
      </c>
      <c r="D1022" t="s">
        <v>317</v>
      </c>
    </row>
    <row r="1023" spans="1:5" x14ac:dyDescent="0.2">
      <c r="A1023" t="s">
        <v>706</v>
      </c>
      <c r="B1023" t="s">
        <v>24</v>
      </c>
      <c r="C1023" t="s">
        <v>388</v>
      </c>
      <c r="D1023" t="s">
        <v>29</v>
      </c>
    </row>
    <row r="1024" spans="1:5" x14ac:dyDescent="0.2">
      <c r="A1024" t="s">
        <v>706</v>
      </c>
      <c r="B1024" t="s">
        <v>47</v>
      </c>
      <c r="C1024" t="s">
        <v>386</v>
      </c>
      <c r="D1024" t="s">
        <v>389</v>
      </c>
      <c r="E1024" t="s">
        <v>467</v>
      </c>
    </row>
    <row r="1025" spans="1:5" x14ac:dyDescent="0.2">
      <c r="A1025" t="s">
        <v>706</v>
      </c>
      <c r="B1025" t="s">
        <v>47</v>
      </c>
      <c r="C1025" t="s">
        <v>386</v>
      </c>
      <c r="D1025" t="s">
        <v>389</v>
      </c>
      <c r="E1025" t="s">
        <v>449</v>
      </c>
    </row>
    <row r="1026" spans="1:5" x14ac:dyDescent="0.2">
      <c r="A1026" t="s">
        <v>706</v>
      </c>
      <c r="B1026" t="s">
        <v>47</v>
      </c>
      <c r="C1026" t="s">
        <v>386</v>
      </c>
      <c r="D1026" t="s">
        <v>389</v>
      </c>
      <c r="E1026" t="s">
        <v>450</v>
      </c>
    </row>
    <row r="1027" spans="1:5" x14ac:dyDescent="0.2">
      <c r="A1027" t="s">
        <v>706</v>
      </c>
      <c r="B1027" t="s">
        <v>47</v>
      </c>
      <c r="C1027" t="s">
        <v>388</v>
      </c>
      <c r="D1027" t="s">
        <v>374</v>
      </c>
    </row>
    <row r="1028" spans="1:5" x14ac:dyDescent="0.2">
      <c r="A1028" t="s">
        <v>706</v>
      </c>
      <c r="B1028" t="s">
        <v>47</v>
      </c>
      <c r="C1028" t="s">
        <v>388</v>
      </c>
      <c r="D1028" t="s">
        <v>344</v>
      </c>
    </row>
    <row r="1029" spans="1:5" x14ac:dyDescent="0.2">
      <c r="A1029" t="s">
        <v>706</v>
      </c>
      <c r="B1029" t="s">
        <v>264</v>
      </c>
      <c r="C1029" t="s">
        <v>386</v>
      </c>
      <c r="D1029" t="s">
        <v>344</v>
      </c>
      <c r="E1029" t="s">
        <v>561</v>
      </c>
    </row>
    <row r="1030" spans="1:5" x14ac:dyDescent="0.2">
      <c r="A1030" t="s">
        <v>706</v>
      </c>
      <c r="B1030" t="s">
        <v>264</v>
      </c>
      <c r="C1030" t="s">
        <v>386</v>
      </c>
      <c r="D1030" t="s">
        <v>368</v>
      </c>
      <c r="E1030" t="s">
        <v>585</v>
      </c>
    </row>
    <row r="1031" spans="1:5" x14ac:dyDescent="0.2">
      <c r="A1031" t="s">
        <v>706</v>
      </c>
      <c r="B1031" t="s">
        <v>264</v>
      </c>
      <c r="C1031" t="s">
        <v>386</v>
      </c>
      <c r="D1031" t="s">
        <v>47</v>
      </c>
      <c r="E1031" t="s">
        <v>605</v>
      </c>
    </row>
    <row r="1032" spans="1:5" x14ac:dyDescent="0.2">
      <c r="A1032" t="s">
        <v>706</v>
      </c>
      <c r="B1032" t="s">
        <v>264</v>
      </c>
      <c r="C1032" t="s">
        <v>386</v>
      </c>
      <c r="D1032" t="s">
        <v>85</v>
      </c>
      <c r="E1032" t="s">
        <v>566</v>
      </c>
    </row>
    <row r="1033" spans="1:5" x14ac:dyDescent="0.2">
      <c r="A1033" t="s">
        <v>706</v>
      </c>
      <c r="B1033" t="s">
        <v>264</v>
      </c>
      <c r="C1033" t="s">
        <v>386</v>
      </c>
      <c r="D1033" t="s">
        <v>343</v>
      </c>
      <c r="E1033" t="s">
        <v>589</v>
      </c>
    </row>
    <row r="1034" spans="1:5" x14ac:dyDescent="0.2">
      <c r="A1034" t="s">
        <v>706</v>
      </c>
      <c r="B1034" t="s">
        <v>264</v>
      </c>
      <c r="C1034" t="s">
        <v>386</v>
      </c>
      <c r="D1034" t="s">
        <v>344</v>
      </c>
      <c r="E1034" t="s">
        <v>567</v>
      </c>
    </row>
    <row r="1035" spans="1:5" x14ac:dyDescent="0.2">
      <c r="A1035" t="s">
        <v>706</v>
      </c>
      <c r="B1035" t="s">
        <v>264</v>
      </c>
      <c r="C1035" t="s">
        <v>386</v>
      </c>
      <c r="D1035" t="s">
        <v>368</v>
      </c>
      <c r="E1035" t="s">
        <v>578</v>
      </c>
    </row>
    <row r="1036" spans="1:5" x14ac:dyDescent="0.2">
      <c r="A1036" t="s">
        <v>706</v>
      </c>
      <c r="B1036" t="s">
        <v>264</v>
      </c>
      <c r="C1036" t="s">
        <v>386</v>
      </c>
      <c r="D1036" t="s">
        <v>344</v>
      </c>
      <c r="E1036" t="s">
        <v>569</v>
      </c>
    </row>
    <row r="1037" spans="1:5" x14ac:dyDescent="0.2">
      <c r="A1037" t="s">
        <v>706</v>
      </c>
      <c r="B1037" t="s">
        <v>264</v>
      </c>
      <c r="C1037" t="s">
        <v>386</v>
      </c>
      <c r="D1037" t="s">
        <v>339</v>
      </c>
      <c r="E1037" t="s">
        <v>579</v>
      </c>
    </row>
    <row r="1038" spans="1:5" x14ac:dyDescent="0.2">
      <c r="A1038" t="s">
        <v>706</v>
      </c>
      <c r="B1038" t="s">
        <v>264</v>
      </c>
      <c r="C1038" t="s">
        <v>386</v>
      </c>
      <c r="D1038" t="s">
        <v>339</v>
      </c>
      <c r="E1038" t="s">
        <v>587</v>
      </c>
    </row>
    <row r="1039" spans="1:5" x14ac:dyDescent="0.2">
      <c r="A1039" t="s">
        <v>706</v>
      </c>
      <c r="B1039" t="s">
        <v>264</v>
      </c>
      <c r="C1039" t="s">
        <v>386</v>
      </c>
      <c r="D1039" t="s">
        <v>47</v>
      </c>
      <c r="E1039" t="s">
        <v>580</v>
      </c>
    </row>
    <row r="1040" spans="1:5" x14ac:dyDescent="0.2">
      <c r="A1040" t="s">
        <v>706</v>
      </c>
      <c r="B1040" t="s">
        <v>264</v>
      </c>
      <c r="C1040" t="s">
        <v>386</v>
      </c>
      <c r="D1040" t="s">
        <v>47</v>
      </c>
      <c r="E1040" t="s">
        <v>588</v>
      </c>
    </row>
    <row r="1041" spans="1:5" x14ac:dyDescent="0.2">
      <c r="A1041" t="s">
        <v>706</v>
      </c>
      <c r="B1041" t="s">
        <v>264</v>
      </c>
      <c r="C1041" t="s">
        <v>386</v>
      </c>
      <c r="D1041" t="s">
        <v>368</v>
      </c>
      <c r="E1041" t="s">
        <v>581</v>
      </c>
    </row>
    <row r="1042" spans="1:5" x14ac:dyDescent="0.2">
      <c r="A1042" t="s">
        <v>706</v>
      </c>
      <c r="B1042" t="s">
        <v>264</v>
      </c>
      <c r="C1042" t="s">
        <v>386</v>
      </c>
      <c r="D1042" t="s">
        <v>47</v>
      </c>
      <c r="E1042" t="s">
        <v>582</v>
      </c>
    </row>
    <row r="1043" spans="1:5" x14ac:dyDescent="0.2">
      <c r="A1043" t="s">
        <v>706</v>
      </c>
      <c r="B1043" t="s">
        <v>264</v>
      </c>
      <c r="C1043" t="s">
        <v>386</v>
      </c>
      <c r="D1043" t="s">
        <v>85</v>
      </c>
      <c r="E1043" t="s">
        <v>571</v>
      </c>
    </row>
    <row r="1044" spans="1:5" x14ac:dyDescent="0.2">
      <c r="A1044" t="s">
        <v>706</v>
      </c>
      <c r="B1044" t="s">
        <v>264</v>
      </c>
      <c r="C1044" t="s">
        <v>386</v>
      </c>
      <c r="D1044" t="s">
        <v>85</v>
      </c>
      <c r="E1044" t="s">
        <v>572</v>
      </c>
    </row>
    <row r="1045" spans="1:5" x14ac:dyDescent="0.2">
      <c r="A1045" t="s">
        <v>706</v>
      </c>
      <c r="B1045" t="s">
        <v>264</v>
      </c>
      <c r="C1045" t="s">
        <v>386</v>
      </c>
      <c r="D1045" t="s">
        <v>85</v>
      </c>
      <c r="E1045" t="s">
        <v>583</v>
      </c>
    </row>
    <row r="1046" spans="1:5" x14ac:dyDescent="0.2">
      <c r="A1046" t="s">
        <v>706</v>
      </c>
      <c r="B1046" t="s">
        <v>264</v>
      </c>
      <c r="C1046" t="s">
        <v>386</v>
      </c>
      <c r="D1046" t="s">
        <v>389</v>
      </c>
      <c r="E1046" t="s">
        <v>449</v>
      </c>
    </row>
    <row r="1047" spans="1:5" x14ac:dyDescent="0.2">
      <c r="A1047" t="s">
        <v>706</v>
      </c>
      <c r="B1047" t="s">
        <v>264</v>
      </c>
      <c r="C1047" t="s">
        <v>386</v>
      </c>
      <c r="D1047" t="s">
        <v>389</v>
      </c>
      <c r="E1047" t="s">
        <v>450</v>
      </c>
    </row>
    <row r="1048" spans="1:5" x14ac:dyDescent="0.2">
      <c r="A1048" t="s">
        <v>706</v>
      </c>
      <c r="B1048" t="s">
        <v>264</v>
      </c>
      <c r="C1048" t="s">
        <v>388</v>
      </c>
      <c r="D1048" t="s">
        <v>374</v>
      </c>
    </row>
    <row r="1049" spans="1:5" x14ac:dyDescent="0.2">
      <c r="A1049" t="s">
        <v>706</v>
      </c>
      <c r="B1049" t="s">
        <v>264</v>
      </c>
      <c r="C1049" t="s">
        <v>388</v>
      </c>
      <c r="D1049" t="s">
        <v>215</v>
      </c>
    </row>
    <row r="1050" spans="1:5" x14ac:dyDescent="0.2">
      <c r="A1050" t="s">
        <v>706</v>
      </c>
      <c r="B1050" t="s">
        <v>137</v>
      </c>
      <c r="C1050" t="s">
        <v>386</v>
      </c>
      <c r="D1050" t="s">
        <v>57</v>
      </c>
      <c r="E1050" t="s">
        <v>584</v>
      </c>
    </row>
    <row r="1051" spans="1:5" x14ac:dyDescent="0.2">
      <c r="A1051" t="s">
        <v>706</v>
      </c>
      <c r="B1051" t="s">
        <v>137</v>
      </c>
      <c r="C1051" t="s">
        <v>386</v>
      </c>
      <c r="D1051" t="s">
        <v>272</v>
      </c>
      <c r="E1051" t="s">
        <v>527</v>
      </c>
    </row>
    <row r="1052" spans="1:5" x14ac:dyDescent="0.2">
      <c r="A1052" t="s">
        <v>706</v>
      </c>
      <c r="B1052" t="s">
        <v>137</v>
      </c>
      <c r="C1052" t="s">
        <v>386</v>
      </c>
      <c r="D1052" t="s">
        <v>98</v>
      </c>
      <c r="E1052" t="s">
        <v>606</v>
      </c>
    </row>
    <row r="1053" spans="1:5" x14ac:dyDescent="0.2">
      <c r="A1053" t="s">
        <v>706</v>
      </c>
      <c r="B1053" t="s">
        <v>137</v>
      </c>
      <c r="C1053" t="s">
        <v>386</v>
      </c>
      <c r="D1053" t="s">
        <v>272</v>
      </c>
      <c r="E1053" t="s">
        <v>528</v>
      </c>
    </row>
    <row r="1054" spans="1:5" x14ac:dyDescent="0.2">
      <c r="A1054" t="s">
        <v>706</v>
      </c>
      <c r="B1054" t="s">
        <v>137</v>
      </c>
      <c r="C1054" t="s">
        <v>386</v>
      </c>
      <c r="D1054" t="s">
        <v>37</v>
      </c>
      <c r="E1054" t="s">
        <v>607</v>
      </c>
    </row>
    <row r="1055" spans="1:5" x14ac:dyDescent="0.2">
      <c r="A1055" t="s">
        <v>706</v>
      </c>
      <c r="B1055" t="s">
        <v>137</v>
      </c>
      <c r="C1055" t="s">
        <v>386</v>
      </c>
      <c r="D1055" t="s">
        <v>344</v>
      </c>
      <c r="E1055" t="s">
        <v>561</v>
      </c>
    </row>
    <row r="1056" spans="1:5" x14ac:dyDescent="0.2">
      <c r="A1056" t="s">
        <v>706</v>
      </c>
      <c r="B1056" t="s">
        <v>137</v>
      </c>
      <c r="C1056" t="s">
        <v>386</v>
      </c>
      <c r="D1056" t="s">
        <v>47</v>
      </c>
      <c r="E1056" t="s">
        <v>563</v>
      </c>
    </row>
    <row r="1057" spans="1:5" x14ac:dyDescent="0.2">
      <c r="A1057" t="s">
        <v>706</v>
      </c>
      <c r="B1057" t="s">
        <v>137</v>
      </c>
      <c r="C1057" t="s">
        <v>386</v>
      </c>
      <c r="D1057" t="s">
        <v>24</v>
      </c>
      <c r="E1057" t="s">
        <v>601</v>
      </c>
    </row>
    <row r="1058" spans="1:5" x14ac:dyDescent="0.2">
      <c r="A1058" t="s">
        <v>706</v>
      </c>
      <c r="B1058" t="s">
        <v>137</v>
      </c>
      <c r="C1058" t="s">
        <v>386</v>
      </c>
      <c r="D1058" t="s">
        <v>349</v>
      </c>
      <c r="E1058" t="s">
        <v>608</v>
      </c>
    </row>
    <row r="1059" spans="1:5" x14ac:dyDescent="0.2">
      <c r="A1059" t="s">
        <v>706</v>
      </c>
      <c r="B1059" t="s">
        <v>137</v>
      </c>
      <c r="C1059" t="s">
        <v>386</v>
      </c>
      <c r="D1059" t="s">
        <v>272</v>
      </c>
      <c r="E1059" t="s">
        <v>530</v>
      </c>
    </row>
    <row r="1060" spans="1:5" x14ac:dyDescent="0.2">
      <c r="A1060" t="s">
        <v>706</v>
      </c>
      <c r="B1060" t="s">
        <v>137</v>
      </c>
      <c r="C1060" t="s">
        <v>386</v>
      </c>
      <c r="D1060" t="s">
        <v>344</v>
      </c>
      <c r="E1060" t="s">
        <v>569</v>
      </c>
    </row>
    <row r="1061" spans="1:5" x14ac:dyDescent="0.2">
      <c r="A1061" t="s">
        <v>706</v>
      </c>
      <c r="B1061" t="s">
        <v>137</v>
      </c>
      <c r="C1061" t="s">
        <v>386</v>
      </c>
      <c r="D1061" t="s">
        <v>344</v>
      </c>
      <c r="E1061" t="s">
        <v>570</v>
      </c>
    </row>
    <row r="1062" spans="1:5" x14ac:dyDescent="0.2">
      <c r="A1062" t="s">
        <v>706</v>
      </c>
      <c r="B1062" t="s">
        <v>137</v>
      </c>
      <c r="C1062" t="s">
        <v>386</v>
      </c>
      <c r="D1062" t="s">
        <v>47</v>
      </c>
      <c r="E1062" t="s">
        <v>580</v>
      </c>
    </row>
    <row r="1063" spans="1:5" x14ac:dyDescent="0.2">
      <c r="A1063" t="s">
        <v>706</v>
      </c>
      <c r="B1063" t="s">
        <v>137</v>
      </c>
      <c r="C1063" t="s">
        <v>386</v>
      </c>
      <c r="D1063" t="s">
        <v>47</v>
      </c>
      <c r="E1063" t="s">
        <v>588</v>
      </c>
    </row>
    <row r="1064" spans="1:5" x14ac:dyDescent="0.2">
      <c r="A1064" t="s">
        <v>706</v>
      </c>
      <c r="B1064" t="s">
        <v>137</v>
      </c>
      <c r="C1064" t="s">
        <v>386</v>
      </c>
      <c r="D1064" t="s">
        <v>349</v>
      </c>
      <c r="E1064" t="s">
        <v>593</v>
      </c>
    </row>
    <row r="1065" spans="1:5" x14ac:dyDescent="0.2">
      <c r="A1065" t="s">
        <v>706</v>
      </c>
      <c r="B1065" t="s">
        <v>137</v>
      </c>
      <c r="C1065" t="s">
        <v>386</v>
      </c>
      <c r="D1065" t="s">
        <v>349</v>
      </c>
      <c r="E1065" t="s">
        <v>594</v>
      </c>
    </row>
    <row r="1066" spans="1:5" x14ac:dyDescent="0.2">
      <c r="A1066" t="s">
        <v>706</v>
      </c>
      <c r="B1066" t="s">
        <v>137</v>
      </c>
      <c r="C1066" t="s">
        <v>386</v>
      </c>
      <c r="D1066" t="s">
        <v>47</v>
      </c>
      <c r="E1066" t="s">
        <v>582</v>
      </c>
    </row>
    <row r="1067" spans="1:5" x14ac:dyDescent="0.2">
      <c r="A1067" t="s">
        <v>706</v>
      </c>
      <c r="B1067" t="s">
        <v>137</v>
      </c>
      <c r="C1067" t="s">
        <v>386</v>
      </c>
      <c r="D1067" t="s">
        <v>85</v>
      </c>
      <c r="E1067" t="s">
        <v>571</v>
      </c>
    </row>
    <row r="1068" spans="1:5" x14ac:dyDescent="0.2">
      <c r="A1068" t="s">
        <v>706</v>
      </c>
      <c r="B1068" t="s">
        <v>137</v>
      </c>
      <c r="C1068" t="s">
        <v>386</v>
      </c>
      <c r="D1068" t="s">
        <v>85</v>
      </c>
      <c r="E1068" t="s">
        <v>572</v>
      </c>
    </row>
    <row r="1069" spans="1:5" x14ac:dyDescent="0.2">
      <c r="A1069" t="s">
        <v>706</v>
      </c>
      <c r="B1069" t="s">
        <v>137</v>
      </c>
      <c r="C1069" t="s">
        <v>386</v>
      </c>
      <c r="D1069" t="s">
        <v>85</v>
      </c>
      <c r="E1069" t="s">
        <v>573</v>
      </c>
    </row>
    <row r="1070" spans="1:5" x14ac:dyDescent="0.2">
      <c r="A1070" t="s">
        <v>706</v>
      </c>
      <c r="B1070" t="s">
        <v>137</v>
      </c>
      <c r="C1070" t="s">
        <v>386</v>
      </c>
      <c r="D1070" t="s">
        <v>85</v>
      </c>
      <c r="E1070" t="s">
        <v>583</v>
      </c>
    </row>
    <row r="1071" spans="1:5" x14ac:dyDescent="0.2">
      <c r="A1071" t="s">
        <v>706</v>
      </c>
      <c r="B1071" t="s">
        <v>137</v>
      </c>
      <c r="C1071" t="s">
        <v>386</v>
      </c>
      <c r="D1071" t="s">
        <v>85</v>
      </c>
      <c r="E1071" t="s">
        <v>574</v>
      </c>
    </row>
    <row r="1072" spans="1:5" x14ac:dyDescent="0.2">
      <c r="A1072" t="s">
        <v>706</v>
      </c>
      <c r="B1072" t="s">
        <v>137</v>
      </c>
      <c r="C1072" t="s">
        <v>386</v>
      </c>
      <c r="D1072" t="s">
        <v>75</v>
      </c>
      <c r="E1072" t="s">
        <v>609</v>
      </c>
    </row>
    <row r="1073" spans="1:5" x14ac:dyDescent="0.2">
      <c r="A1073" t="s">
        <v>706</v>
      </c>
      <c r="B1073" t="s">
        <v>137</v>
      </c>
      <c r="C1073" t="s">
        <v>386</v>
      </c>
      <c r="D1073" t="s">
        <v>349</v>
      </c>
      <c r="E1073" t="s">
        <v>610</v>
      </c>
    </row>
    <row r="1074" spans="1:5" x14ac:dyDescent="0.2">
      <c r="A1074" t="s">
        <v>706</v>
      </c>
      <c r="B1074" t="s">
        <v>137</v>
      </c>
      <c r="C1074" t="s">
        <v>386</v>
      </c>
      <c r="D1074" t="s">
        <v>389</v>
      </c>
      <c r="E1074" t="s">
        <v>611</v>
      </c>
    </row>
    <row r="1075" spans="1:5" x14ac:dyDescent="0.2">
      <c r="A1075" t="s">
        <v>706</v>
      </c>
      <c r="B1075" t="s">
        <v>137</v>
      </c>
      <c r="C1075" t="s">
        <v>386</v>
      </c>
      <c r="D1075" t="s">
        <v>389</v>
      </c>
      <c r="E1075" t="s">
        <v>478</v>
      </c>
    </row>
    <row r="1076" spans="1:5" x14ac:dyDescent="0.2">
      <c r="A1076" t="s">
        <v>706</v>
      </c>
      <c r="B1076" t="s">
        <v>137</v>
      </c>
      <c r="C1076" t="s">
        <v>386</v>
      </c>
      <c r="D1076" t="s">
        <v>389</v>
      </c>
      <c r="E1076" t="s">
        <v>501</v>
      </c>
    </row>
    <row r="1077" spans="1:5" x14ac:dyDescent="0.2">
      <c r="A1077" t="s">
        <v>706</v>
      </c>
      <c r="B1077" t="s">
        <v>137</v>
      </c>
      <c r="C1077" t="s">
        <v>386</v>
      </c>
      <c r="D1077" t="s">
        <v>389</v>
      </c>
      <c r="E1077" t="s">
        <v>533</v>
      </c>
    </row>
    <row r="1078" spans="1:5" x14ac:dyDescent="0.2">
      <c r="A1078" t="s">
        <v>706</v>
      </c>
      <c r="B1078" t="s">
        <v>137</v>
      </c>
      <c r="C1078" t="s">
        <v>386</v>
      </c>
      <c r="D1078" t="s">
        <v>389</v>
      </c>
      <c r="E1078" t="s">
        <v>531</v>
      </c>
    </row>
    <row r="1079" spans="1:5" x14ac:dyDescent="0.2">
      <c r="A1079" t="s">
        <v>706</v>
      </c>
      <c r="B1079" t="s">
        <v>137</v>
      </c>
      <c r="C1079" t="s">
        <v>386</v>
      </c>
      <c r="D1079" t="s">
        <v>389</v>
      </c>
      <c r="E1079" t="s">
        <v>449</v>
      </c>
    </row>
    <row r="1080" spans="1:5" x14ac:dyDescent="0.2">
      <c r="A1080" t="s">
        <v>706</v>
      </c>
      <c r="B1080" t="s">
        <v>137</v>
      </c>
      <c r="C1080" t="s">
        <v>386</v>
      </c>
      <c r="D1080" t="s">
        <v>389</v>
      </c>
      <c r="E1080" t="s">
        <v>450</v>
      </c>
    </row>
    <row r="1081" spans="1:5" x14ac:dyDescent="0.2">
      <c r="A1081" t="s">
        <v>706</v>
      </c>
      <c r="B1081" t="s">
        <v>137</v>
      </c>
      <c r="C1081" t="s">
        <v>386</v>
      </c>
      <c r="D1081" t="s">
        <v>57</v>
      </c>
      <c r="E1081" t="s">
        <v>612</v>
      </c>
    </row>
    <row r="1082" spans="1:5" x14ac:dyDescent="0.2">
      <c r="A1082" t="s">
        <v>706</v>
      </c>
      <c r="B1082" t="s">
        <v>137</v>
      </c>
      <c r="C1082" t="s">
        <v>386</v>
      </c>
      <c r="D1082" t="s">
        <v>389</v>
      </c>
      <c r="E1082" t="s">
        <v>457</v>
      </c>
    </row>
    <row r="1083" spans="1:5" x14ac:dyDescent="0.2">
      <c r="A1083" t="s">
        <v>706</v>
      </c>
      <c r="B1083" t="s">
        <v>137</v>
      </c>
      <c r="C1083" t="s">
        <v>388</v>
      </c>
      <c r="D1083" t="s">
        <v>374</v>
      </c>
    </row>
    <row r="1084" spans="1:5" x14ac:dyDescent="0.2">
      <c r="A1084" t="s">
        <v>706</v>
      </c>
      <c r="B1084" t="s">
        <v>349</v>
      </c>
      <c r="C1084" t="s">
        <v>386</v>
      </c>
      <c r="D1084" t="s">
        <v>57</v>
      </c>
      <c r="E1084" t="s">
        <v>584</v>
      </c>
    </row>
    <row r="1085" spans="1:5" x14ac:dyDescent="0.2">
      <c r="A1085" t="s">
        <v>706</v>
      </c>
      <c r="B1085" t="s">
        <v>349</v>
      </c>
      <c r="C1085" t="s">
        <v>386</v>
      </c>
      <c r="D1085" t="s">
        <v>37</v>
      </c>
      <c r="E1085" t="s">
        <v>607</v>
      </c>
    </row>
    <row r="1086" spans="1:5" x14ac:dyDescent="0.2">
      <c r="A1086" t="s">
        <v>706</v>
      </c>
      <c r="B1086" t="s">
        <v>349</v>
      </c>
      <c r="C1086" t="s">
        <v>386</v>
      </c>
      <c r="D1086" t="s">
        <v>37</v>
      </c>
      <c r="E1086" t="s">
        <v>590</v>
      </c>
    </row>
    <row r="1087" spans="1:5" x14ac:dyDescent="0.2">
      <c r="A1087" t="s">
        <v>706</v>
      </c>
      <c r="B1087" t="s">
        <v>349</v>
      </c>
      <c r="C1087" t="s">
        <v>386</v>
      </c>
      <c r="D1087" t="s">
        <v>344</v>
      </c>
      <c r="E1087" t="s">
        <v>561</v>
      </c>
    </row>
    <row r="1088" spans="1:5" x14ac:dyDescent="0.2">
      <c r="A1088" t="s">
        <v>706</v>
      </c>
      <c r="B1088" t="s">
        <v>349</v>
      </c>
      <c r="C1088" t="s">
        <v>386</v>
      </c>
      <c r="D1088" t="s">
        <v>47</v>
      </c>
      <c r="E1088" t="s">
        <v>563</v>
      </c>
    </row>
    <row r="1089" spans="1:5" x14ac:dyDescent="0.2">
      <c r="A1089" t="s">
        <v>706</v>
      </c>
      <c r="B1089" t="s">
        <v>349</v>
      </c>
      <c r="C1089" t="s">
        <v>386</v>
      </c>
      <c r="D1089" t="s">
        <v>47</v>
      </c>
      <c r="E1089" t="s">
        <v>591</v>
      </c>
    </row>
    <row r="1090" spans="1:5" x14ac:dyDescent="0.2">
      <c r="A1090" t="s">
        <v>706</v>
      </c>
      <c r="B1090" t="s">
        <v>349</v>
      </c>
      <c r="C1090" t="s">
        <v>386</v>
      </c>
      <c r="D1090" t="s">
        <v>47</v>
      </c>
      <c r="E1090" t="s">
        <v>597</v>
      </c>
    </row>
    <row r="1091" spans="1:5" x14ac:dyDescent="0.2">
      <c r="A1091" t="s">
        <v>706</v>
      </c>
      <c r="B1091" t="s">
        <v>349</v>
      </c>
      <c r="C1091" t="s">
        <v>386</v>
      </c>
      <c r="D1091" t="s">
        <v>24</v>
      </c>
      <c r="E1091" t="s">
        <v>601</v>
      </c>
    </row>
    <row r="1092" spans="1:5" x14ac:dyDescent="0.2">
      <c r="A1092" t="s">
        <v>706</v>
      </c>
      <c r="B1092" t="s">
        <v>349</v>
      </c>
      <c r="C1092" t="s">
        <v>386</v>
      </c>
      <c r="D1092" t="s">
        <v>85</v>
      </c>
      <c r="E1092" t="s">
        <v>566</v>
      </c>
    </row>
    <row r="1093" spans="1:5" x14ac:dyDescent="0.2">
      <c r="A1093" t="s">
        <v>706</v>
      </c>
      <c r="B1093" t="s">
        <v>349</v>
      </c>
      <c r="C1093" t="s">
        <v>386</v>
      </c>
      <c r="D1093" t="s">
        <v>344</v>
      </c>
      <c r="E1093" t="s">
        <v>569</v>
      </c>
    </row>
    <row r="1094" spans="1:5" x14ac:dyDescent="0.2">
      <c r="A1094" t="s">
        <v>706</v>
      </c>
      <c r="B1094" t="s">
        <v>349</v>
      </c>
      <c r="C1094" t="s">
        <v>386</v>
      </c>
      <c r="D1094" t="s">
        <v>47</v>
      </c>
      <c r="E1094" t="s">
        <v>580</v>
      </c>
    </row>
    <row r="1095" spans="1:5" x14ac:dyDescent="0.2">
      <c r="A1095" t="s">
        <v>706</v>
      </c>
      <c r="B1095" t="s">
        <v>349</v>
      </c>
      <c r="C1095" t="s">
        <v>386</v>
      </c>
      <c r="D1095" t="s">
        <v>47</v>
      </c>
      <c r="E1095" t="s">
        <v>588</v>
      </c>
    </row>
    <row r="1096" spans="1:5" x14ac:dyDescent="0.2">
      <c r="A1096" t="s">
        <v>706</v>
      </c>
      <c r="B1096" t="s">
        <v>349</v>
      </c>
      <c r="C1096" t="s">
        <v>386</v>
      </c>
      <c r="D1096" t="s">
        <v>47</v>
      </c>
      <c r="E1096" t="s">
        <v>599</v>
      </c>
    </row>
    <row r="1097" spans="1:5" x14ac:dyDescent="0.2">
      <c r="A1097" t="s">
        <v>706</v>
      </c>
      <c r="B1097" t="s">
        <v>349</v>
      </c>
      <c r="C1097" t="s">
        <v>386</v>
      </c>
      <c r="D1097" t="s">
        <v>47</v>
      </c>
      <c r="E1097" t="s">
        <v>582</v>
      </c>
    </row>
    <row r="1098" spans="1:5" x14ac:dyDescent="0.2">
      <c r="A1098" t="s">
        <v>706</v>
      </c>
      <c r="B1098" t="s">
        <v>349</v>
      </c>
      <c r="C1098" t="s">
        <v>386</v>
      </c>
      <c r="D1098" t="s">
        <v>85</v>
      </c>
      <c r="E1098" t="s">
        <v>571</v>
      </c>
    </row>
    <row r="1099" spans="1:5" x14ac:dyDescent="0.2">
      <c r="A1099" t="s">
        <v>706</v>
      </c>
      <c r="B1099" t="s">
        <v>349</v>
      </c>
      <c r="C1099" t="s">
        <v>386</v>
      </c>
      <c r="D1099" t="s">
        <v>85</v>
      </c>
      <c r="E1099" t="s">
        <v>572</v>
      </c>
    </row>
    <row r="1100" spans="1:5" x14ac:dyDescent="0.2">
      <c r="A1100" t="s">
        <v>706</v>
      </c>
      <c r="B1100" t="s">
        <v>349</v>
      </c>
      <c r="C1100" t="s">
        <v>386</v>
      </c>
      <c r="D1100" t="s">
        <v>85</v>
      </c>
      <c r="E1100" t="s">
        <v>573</v>
      </c>
    </row>
    <row r="1101" spans="1:5" x14ac:dyDescent="0.2">
      <c r="A1101" t="s">
        <v>706</v>
      </c>
      <c r="B1101" t="s">
        <v>349</v>
      </c>
      <c r="C1101" t="s">
        <v>386</v>
      </c>
      <c r="D1101" t="s">
        <v>85</v>
      </c>
      <c r="E1101" t="s">
        <v>583</v>
      </c>
    </row>
    <row r="1102" spans="1:5" x14ac:dyDescent="0.2">
      <c r="A1102" t="s">
        <v>706</v>
      </c>
      <c r="B1102" t="s">
        <v>349</v>
      </c>
      <c r="C1102" t="s">
        <v>386</v>
      </c>
      <c r="D1102" t="s">
        <v>389</v>
      </c>
      <c r="E1102" t="s">
        <v>531</v>
      </c>
    </row>
    <row r="1103" spans="1:5" x14ac:dyDescent="0.2">
      <c r="A1103" t="s">
        <v>706</v>
      </c>
      <c r="B1103" t="s">
        <v>349</v>
      </c>
      <c r="C1103" t="s">
        <v>386</v>
      </c>
      <c r="D1103" t="s">
        <v>389</v>
      </c>
      <c r="E1103" t="s">
        <v>449</v>
      </c>
    </row>
    <row r="1104" spans="1:5" x14ac:dyDescent="0.2">
      <c r="A1104" t="s">
        <v>706</v>
      </c>
      <c r="B1104" t="s">
        <v>349</v>
      </c>
      <c r="C1104" t="s">
        <v>386</v>
      </c>
      <c r="D1104" t="s">
        <v>389</v>
      </c>
      <c r="E1104" t="s">
        <v>450</v>
      </c>
    </row>
    <row r="1105" spans="1:5" x14ac:dyDescent="0.2">
      <c r="A1105" t="s">
        <v>706</v>
      </c>
      <c r="B1105" t="s">
        <v>349</v>
      </c>
      <c r="C1105" t="s">
        <v>386</v>
      </c>
      <c r="D1105" t="s">
        <v>57</v>
      </c>
      <c r="E1105" t="s">
        <v>612</v>
      </c>
    </row>
    <row r="1106" spans="1:5" x14ac:dyDescent="0.2">
      <c r="A1106" t="s">
        <v>706</v>
      </c>
      <c r="B1106" t="s">
        <v>349</v>
      </c>
      <c r="C1106" t="s">
        <v>388</v>
      </c>
      <c r="D1106" t="s">
        <v>374</v>
      </c>
    </row>
    <row r="1107" spans="1:5" x14ac:dyDescent="0.2">
      <c r="A1107" t="s">
        <v>706</v>
      </c>
      <c r="B1107" t="s">
        <v>349</v>
      </c>
      <c r="C1107" t="s">
        <v>388</v>
      </c>
      <c r="D1107" t="s">
        <v>389</v>
      </c>
    </row>
    <row r="1108" spans="1:5" x14ac:dyDescent="0.2">
      <c r="A1108" t="s">
        <v>706</v>
      </c>
      <c r="B1108" t="s">
        <v>18</v>
      </c>
      <c r="C1108" t="s">
        <v>386</v>
      </c>
      <c r="D1108" t="s">
        <v>57</v>
      </c>
      <c r="E1108" t="s">
        <v>584</v>
      </c>
    </row>
    <row r="1109" spans="1:5" x14ac:dyDescent="0.2">
      <c r="A1109" t="s">
        <v>706</v>
      </c>
      <c r="B1109" t="s">
        <v>18</v>
      </c>
      <c r="C1109" t="s">
        <v>386</v>
      </c>
      <c r="D1109" t="s">
        <v>37</v>
      </c>
      <c r="E1109" t="s">
        <v>607</v>
      </c>
    </row>
    <row r="1110" spans="1:5" x14ac:dyDescent="0.2">
      <c r="A1110" t="s">
        <v>706</v>
      </c>
      <c r="B1110" t="s">
        <v>18</v>
      </c>
      <c r="C1110" t="s">
        <v>386</v>
      </c>
      <c r="D1110" t="s">
        <v>344</v>
      </c>
      <c r="E1110" t="s">
        <v>561</v>
      </c>
    </row>
    <row r="1111" spans="1:5" x14ac:dyDescent="0.2">
      <c r="A1111" t="s">
        <v>706</v>
      </c>
      <c r="B1111" t="s">
        <v>18</v>
      </c>
      <c r="C1111" t="s">
        <v>386</v>
      </c>
      <c r="D1111" t="s">
        <v>368</v>
      </c>
      <c r="E1111" t="s">
        <v>585</v>
      </c>
    </row>
    <row r="1112" spans="1:5" x14ac:dyDescent="0.2">
      <c r="A1112" t="s">
        <v>706</v>
      </c>
      <c r="B1112" t="s">
        <v>18</v>
      </c>
      <c r="C1112" t="s">
        <v>386</v>
      </c>
      <c r="D1112" t="s">
        <v>34</v>
      </c>
      <c r="E1112" t="s">
        <v>613</v>
      </c>
    </row>
    <row r="1113" spans="1:5" x14ac:dyDescent="0.2">
      <c r="A1113" t="s">
        <v>706</v>
      </c>
      <c r="B1113" t="s">
        <v>18</v>
      </c>
      <c r="C1113" t="s">
        <v>386</v>
      </c>
      <c r="D1113" t="s">
        <v>24</v>
      </c>
      <c r="E1113" t="s">
        <v>601</v>
      </c>
    </row>
    <row r="1114" spans="1:5" x14ac:dyDescent="0.2">
      <c r="A1114" t="s">
        <v>706</v>
      </c>
      <c r="B1114" t="s">
        <v>18</v>
      </c>
      <c r="C1114" t="s">
        <v>386</v>
      </c>
      <c r="D1114" t="s">
        <v>74</v>
      </c>
      <c r="E1114" t="s">
        <v>592</v>
      </c>
    </row>
    <row r="1115" spans="1:5" x14ac:dyDescent="0.2">
      <c r="A1115" t="s">
        <v>706</v>
      </c>
      <c r="B1115" t="s">
        <v>18</v>
      </c>
      <c r="C1115" t="s">
        <v>386</v>
      </c>
      <c r="D1115" t="s">
        <v>343</v>
      </c>
      <c r="E1115" t="s">
        <v>589</v>
      </c>
    </row>
    <row r="1116" spans="1:5" x14ac:dyDescent="0.2">
      <c r="A1116" t="s">
        <v>706</v>
      </c>
      <c r="B1116" t="s">
        <v>18</v>
      </c>
      <c r="C1116" t="s">
        <v>386</v>
      </c>
      <c r="D1116" t="s">
        <v>345</v>
      </c>
      <c r="E1116" t="s">
        <v>604</v>
      </c>
    </row>
    <row r="1117" spans="1:5" x14ac:dyDescent="0.2">
      <c r="A1117" t="s">
        <v>706</v>
      </c>
      <c r="B1117" t="s">
        <v>18</v>
      </c>
      <c r="C1117" t="s">
        <v>386</v>
      </c>
      <c r="D1117" t="s">
        <v>344</v>
      </c>
      <c r="E1117" t="s">
        <v>569</v>
      </c>
    </row>
    <row r="1118" spans="1:5" x14ac:dyDescent="0.2">
      <c r="A1118" t="s">
        <v>706</v>
      </c>
      <c r="B1118" t="s">
        <v>18</v>
      </c>
      <c r="C1118" t="s">
        <v>386</v>
      </c>
      <c r="D1118" t="s">
        <v>339</v>
      </c>
      <c r="E1118" t="s">
        <v>579</v>
      </c>
    </row>
    <row r="1119" spans="1:5" x14ac:dyDescent="0.2">
      <c r="A1119" t="s">
        <v>706</v>
      </c>
      <c r="B1119" t="s">
        <v>18</v>
      </c>
      <c r="C1119" t="s">
        <v>386</v>
      </c>
      <c r="D1119" t="s">
        <v>339</v>
      </c>
      <c r="E1119" t="s">
        <v>587</v>
      </c>
    </row>
    <row r="1120" spans="1:5" x14ac:dyDescent="0.2">
      <c r="A1120" t="s">
        <v>706</v>
      </c>
      <c r="B1120" t="s">
        <v>18</v>
      </c>
      <c r="C1120" t="s">
        <v>386</v>
      </c>
      <c r="D1120" t="s">
        <v>47</v>
      </c>
      <c r="E1120" t="s">
        <v>580</v>
      </c>
    </row>
    <row r="1121" spans="1:5" x14ac:dyDescent="0.2">
      <c r="A1121" t="s">
        <v>706</v>
      </c>
      <c r="B1121" t="s">
        <v>18</v>
      </c>
      <c r="C1121" t="s">
        <v>386</v>
      </c>
      <c r="D1121" t="s">
        <v>368</v>
      </c>
      <c r="E1121" t="s">
        <v>581</v>
      </c>
    </row>
    <row r="1122" spans="1:5" x14ac:dyDescent="0.2">
      <c r="A1122" t="s">
        <v>706</v>
      </c>
      <c r="B1122" t="s">
        <v>18</v>
      </c>
      <c r="C1122" t="s">
        <v>386</v>
      </c>
      <c r="D1122" t="s">
        <v>47</v>
      </c>
      <c r="E1122" t="s">
        <v>582</v>
      </c>
    </row>
    <row r="1123" spans="1:5" x14ac:dyDescent="0.2">
      <c r="A1123" t="s">
        <v>706</v>
      </c>
      <c r="B1123" t="s">
        <v>18</v>
      </c>
      <c r="C1123" t="s">
        <v>386</v>
      </c>
      <c r="D1123" t="s">
        <v>85</v>
      </c>
      <c r="E1123" t="s">
        <v>571</v>
      </c>
    </row>
    <row r="1124" spans="1:5" x14ac:dyDescent="0.2">
      <c r="A1124" t="s">
        <v>706</v>
      </c>
      <c r="B1124" t="s">
        <v>18</v>
      </c>
      <c r="C1124" t="s">
        <v>386</v>
      </c>
      <c r="D1124" t="s">
        <v>85</v>
      </c>
      <c r="E1124" t="s">
        <v>572</v>
      </c>
    </row>
    <row r="1125" spans="1:5" x14ac:dyDescent="0.2">
      <c r="A1125" t="s">
        <v>706</v>
      </c>
      <c r="B1125" t="s">
        <v>18</v>
      </c>
      <c r="C1125" t="s">
        <v>386</v>
      </c>
      <c r="D1125" t="s">
        <v>85</v>
      </c>
      <c r="E1125" t="s">
        <v>573</v>
      </c>
    </row>
    <row r="1126" spans="1:5" x14ac:dyDescent="0.2">
      <c r="A1126" t="s">
        <v>706</v>
      </c>
      <c r="B1126" t="s">
        <v>18</v>
      </c>
      <c r="C1126" t="s">
        <v>386</v>
      </c>
      <c r="D1126" t="s">
        <v>85</v>
      </c>
      <c r="E1126" t="s">
        <v>583</v>
      </c>
    </row>
    <row r="1127" spans="1:5" x14ac:dyDescent="0.2">
      <c r="A1127" t="s">
        <v>706</v>
      </c>
      <c r="B1127" t="s">
        <v>18</v>
      </c>
      <c r="C1127" t="s">
        <v>386</v>
      </c>
      <c r="D1127" t="s">
        <v>85</v>
      </c>
      <c r="E1127" t="s">
        <v>600</v>
      </c>
    </row>
    <row r="1128" spans="1:5" x14ac:dyDescent="0.2">
      <c r="A1128" t="s">
        <v>706</v>
      </c>
      <c r="B1128" t="s">
        <v>18</v>
      </c>
      <c r="C1128" t="s">
        <v>386</v>
      </c>
      <c r="D1128" t="s">
        <v>389</v>
      </c>
      <c r="E1128" t="s">
        <v>478</v>
      </c>
    </row>
    <row r="1129" spans="1:5" x14ac:dyDescent="0.2">
      <c r="A1129" t="s">
        <v>706</v>
      </c>
      <c r="B1129" t="s">
        <v>18</v>
      </c>
      <c r="C1129" t="s">
        <v>386</v>
      </c>
      <c r="D1129" t="s">
        <v>389</v>
      </c>
      <c r="E1129" t="s">
        <v>501</v>
      </c>
    </row>
    <row r="1130" spans="1:5" x14ac:dyDescent="0.2">
      <c r="A1130" t="s">
        <v>706</v>
      </c>
      <c r="B1130" t="s">
        <v>18</v>
      </c>
      <c r="C1130" t="s">
        <v>386</v>
      </c>
      <c r="D1130" t="s">
        <v>389</v>
      </c>
      <c r="E1130" t="s">
        <v>449</v>
      </c>
    </row>
    <row r="1131" spans="1:5" x14ac:dyDescent="0.2">
      <c r="A1131" t="s">
        <v>706</v>
      </c>
      <c r="B1131" t="s">
        <v>18</v>
      </c>
      <c r="C1131" t="s">
        <v>386</v>
      </c>
      <c r="D1131" t="s">
        <v>389</v>
      </c>
      <c r="E1131" t="s">
        <v>450</v>
      </c>
    </row>
    <row r="1132" spans="1:5" x14ac:dyDescent="0.2">
      <c r="A1132" t="s">
        <v>706</v>
      </c>
      <c r="B1132" t="s">
        <v>18</v>
      </c>
      <c r="C1132" t="s">
        <v>386</v>
      </c>
      <c r="D1132" t="s">
        <v>389</v>
      </c>
      <c r="E1132" t="s">
        <v>457</v>
      </c>
    </row>
    <row r="1133" spans="1:5" x14ac:dyDescent="0.2">
      <c r="A1133" t="s">
        <v>706</v>
      </c>
      <c r="B1133" t="s">
        <v>18</v>
      </c>
      <c r="C1133" t="s">
        <v>388</v>
      </c>
      <c r="D1133" t="s">
        <v>374</v>
      </c>
    </row>
    <row r="1134" spans="1:5" x14ac:dyDescent="0.2">
      <c r="A1134" t="s">
        <v>706</v>
      </c>
      <c r="B1134" t="s">
        <v>18</v>
      </c>
      <c r="C1134" t="s">
        <v>388</v>
      </c>
      <c r="D1134" t="s">
        <v>74</v>
      </c>
    </row>
    <row r="1135" spans="1:5" x14ac:dyDescent="0.2">
      <c r="A1135" t="s">
        <v>706</v>
      </c>
      <c r="B1135" t="s">
        <v>18</v>
      </c>
      <c r="C1135" t="s">
        <v>388</v>
      </c>
      <c r="D1135" t="s">
        <v>47</v>
      </c>
    </row>
    <row r="1136" spans="1:5" x14ac:dyDescent="0.2">
      <c r="A1136" t="s">
        <v>706</v>
      </c>
      <c r="B1136" t="s">
        <v>314</v>
      </c>
      <c r="C1136" t="s">
        <v>386</v>
      </c>
      <c r="D1136" t="s">
        <v>57</v>
      </c>
      <c r="E1136" t="s">
        <v>584</v>
      </c>
    </row>
    <row r="1137" spans="1:5" x14ac:dyDescent="0.2">
      <c r="A1137" t="s">
        <v>706</v>
      </c>
      <c r="B1137" t="s">
        <v>314</v>
      </c>
      <c r="C1137" t="s">
        <v>386</v>
      </c>
      <c r="D1137" t="s">
        <v>272</v>
      </c>
      <c r="E1137" t="s">
        <v>527</v>
      </c>
    </row>
    <row r="1138" spans="1:5" x14ac:dyDescent="0.2">
      <c r="A1138" t="s">
        <v>706</v>
      </c>
      <c r="B1138" t="s">
        <v>314</v>
      </c>
      <c r="C1138" t="s">
        <v>386</v>
      </c>
      <c r="D1138" t="s">
        <v>37</v>
      </c>
      <c r="E1138" t="s">
        <v>607</v>
      </c>
    </row>
    <row r="1139" spans="1:5" x14ac:dyDescent="0.2">
      <c r="A1139" t="s">
        <v>706</v>
      </c>
      <c r="B1139" t="s">
        <v>314</v>
      </c>
      <c r="C1139" t="s">
        <v>386</v>
      </c>
      <c r="D1139" t="s">
        <v>37</v>
      </c>
      <c r="E1139" t="s">
        <v>590</v>
      </c>
    </row>
    <row r="1140" spans="1:5" x14ac:dyDescent="0.2">
      <c r="A1140" t="s">
        <v>706</v>
      </c>
      <c r="B1140" t="s">
        <v>314</v>
      </c>
      <c r="C1140" t="s">
        <v>386</v>
      </c>
      <c r="D1140" t="s">
        <v>344</v>
      </c>
      <c r="E1140" t="s">
        <v>561</v>
      </c>
    </row>
    <row r="1141" spans="1:5" x14ac:dyDescent="0.2">
      <c r="A1141" t="s">
        <v>706</v>
      </c>
      <c r="B1141" t="s">
        <v>314</v>
      </c>
      <c r="C1141" t="s">
        <v>386</v>
      </c>
      <c r="D1141" t="s">
        <v>368</v>
      </c>
      <c r="E1141" t="s">
        <v>585</v>
      </c>
    </row>
    <row r="1142" spans="1:5" x14ac:dyDescent="0.2">
      <c r="A1142" t="s">
        <v>706</v>
      </c>
      <c r="B1142" t="s">
        <v>314</v>
      </c>
      <c r="C1142" t="s">
        <v>386</v>
      </c>
      <c r="D1142" t="s">
        <v>339</v>
      </c>
      <c r="E1142" t="s">
        <v>586</v>
      </c>
    </row>
    <row r="1143" spans="1:5" x14ac:dyDescent="0.2">
      <c r="A1143" t="s">
        <v>706</v>
      </c>
      <c r="B1143" t="s">
        <v>314</v>
      </c>
      <c r="C1143" t="s">
        <v>386</v>
      </c>
      <c r="D1143" t="s">
        <v>339</v>
      </c>
      <c r="E1143" t="s">
        <v>614</v>
      </c>
    </row>
    <row r="1144" spans="1:5" x14ac:dyDescent="0.2">
      <c r="A1144" t="s">
        <v>706</v>
      </c>
      <c r="B1144" t="s">
        <v>314</v>
      </c>
      <c r="C1144" t="s">
        <v>386</v>
      </c>
      <c r="D1144" t="s">
        <v>47</v>
      </c>
      <c r="E1144" t="s">
        <v>563</v>
      </c>
    </row>
    <row r="1145" spans="1:5" x14ac:dyDescent="0.2">
      <c r="A1145" t="s">
        <v>706</v>
      </c>
      <c r="B1145" t="s">
        <v>314</v>
      </c>
      <c r="C1145" t="s">
        <v>386</v>
      </c>
      <c r="D1145" t="s">
        <v>24</v>
      </c>
      <c r="E1145" t="s">
        <v>601</v>
      </c>
    </row>
    <row r="1146" spans="1:5" x14ac:dyDescent="0.2">
      <c r="A1146" t="s">
        <v>706</v>
      </c>
      <c r="B1146" t="s">
        <v>314</v>
      </c>
      <c r="C1146" t="s">
        <v>386</v>
      </c>
      <c r="D1146" t="s">
        <v>85</v>
      </c>
      <c r="E1146" t="s">
        <v>564</v>
      </c>
    </row>
    <row r="1147" spans="1:5" x14ac:dyDescent="0.2">
      <c r="A1147" t="s">
        <v>706</v>
      </c>
      <c r="B1147" t="s">
        <v>314</v>
      </c>
      <c r="C1147" t="s">
        <v>386</v>
      </c>
      <c r="D1147" t="s">
        <v>137</v>
      </c>
      <c r="E1147" t="s">
        <v>602</v>
      </c>
    </row>
    <row r="1148" spans="1:5" x14ac:dyDescent="0.2">
      <c r="A1148" t="s">
        <v>706</v>
      </c>
      <c r="B1148" t="s">
        <v>314</v>
      </c>
      <c r="C1148" t="s">
        <v>386</v>
      </c>
      <c r="D1148" t="s">
        <v>85</v>
      </c>
      <c r="E1148" t="s">
        <v>565</v>
      </c>
    </row>
    <row r="1149" spans="1:5" x14ac:dyDescent="0.2">
      <c r="A1149" t="s">
        <v>706</v>
      </c>
      <c r="B1149" t="s">
        <v>314</v>
      </c>
      <c r="C1149" t="s">
        <v>386</v>
      </c>
      <c r="D1149" t="s">
        <v>85</v>
      </c>
      <c r="E1149" t="s">
        <v>566</v>
      </c>
    </row>
    <row r="1150" spans="1:5" x14ac:dyDescent="0.2">
      <c r="A1150" t="s">
        <v>706</v>
      </c>
      <c r="B1150" t="s">
        <v>314</v>
      </c>
      <c r="C1150" t="s">
        <v>386</v>
      </c>
      <c r="D1150" t="s">
        <v>368</v>
      </c>
      <c r="E1150" t="s">
        <v>578</v>
      </c>
    </row>
    <row r="1151" spans="1:5" x14ac:dyDescent="0.2">
      <c r="A1151" t="s">
        <v>706</v>
      </c>
      <c r="B1151" t="s">
        <v>314</v>
      </c>
      <c r="C1151" t="s">
        <v>386</v>
      </c>
      <c r="D1151" t="s">
        <v>344</v>
      </c>
      <c r="E1151" t="s">
        <v>569</v>
      </c>
    </row>
    <row r="1152" spans="1:5" x14ac:dyDescent="0.2">
      <c r="A1152" t="s">
        <v>706</v>
      </c>
      <c r="B1152" t="s">
        <v>314</v>
      </c>
      <c r="C1152" t="s">
        <v>386</v>
      </c>
      <c r="D1152" t="s">
        <v>339</v>
      </c>
      <c r="E1152" t="s">
        <v>579</v>
      </c>
    </row>
    <row r="1153" spans="1:5" x14ac:dyDescent="0.2">
      <c r="A1153" t="s">
        <v>706</v>
      </c>
      <c r="B1153" t="s">
        <v>314</v>
      </c>
      <c r="C1153" t="s">
        <v>386</v>
      </c>
      <c r="D1153" t="s">
        <v>339</v>
      </c>
      <c r="E1153" t="s">
        <v>615</v>
      </c>
    </row>
    <row r="1154" spans="1:5" x14ac:dyDescent="0.2">
      <c r="A1154" t="s">
        <v>706</v>
      </c>
      <c r="B1154" t="s">
        <v>314</v>
      </c>
      <c r="C1154" t="s">
        <v>386</v>
      </c>
      <c r="D1154" t="s">
        <v>47</v>
      </c>
      <c r="E1154" t="s">
        <v>580</v>
      </c>
    </row>
    <row r="1155" spans="1:5" x14ac:dyDescent="0.2">
      <c r="A1155" t="s">
        <v>706</v>
      </c>
      <c r="B1155" t="s">
        <v>314</v>
      </c>
      <c r="C1155" t="s">
        <v>386</v>
      </c>
      <c r="D1155" t="s">
        <v>47</v>
      </c>
      <c r="E1155" t="s">
        <v>588</v>
      </c>
    </row>
    <row r="1156" spans="1:5" x14ac:dyDescent="0.2">
      <c r="A1156" t="s">
        <v>706</v>
      </c>
      <c r="B1156" t="s">
        <v>314</v>
      </c>
      <c r="C1156" t="s">
        <v>386</v>
      </c>
      <c r="D1156" t="s">
        <v>368</v>
      </c>
      <c r="E1156" t="s">
        <v>581</v>
      </c>
    </row>
    <row r="1157" spans="1:5" x14ac:dyDescent="0.2">
      <c r="A1157" t="s">
        <v>706</v>
      </c>
      <c r="B1157" t="s">
        <v>314</v>
      </c>
      <c r="C1157" t="s">
        <v>386</v>
      </c>
      <c r="D1157" t="s">
        <v>137</v>
      </c>
      <c r="E1157" t="s">
        <v>595</v>
      </c>
    </row>
    <row r="1158" spans="1:5" x14ac:dyDescent="0.2">
      <c r="A1158" t="s">
        <v>706</v>
      </c>
      <c r="B1158" t="s">
        <v>314</v>
      </c>
      <c r="C1158" t="s">
        <v>386</v>
      </c>
      <c r="D1158" t="s">
        <v>47</v>
      </c>
      <c r="E1158" t="s">
        <v>582</v>
      </c>
    </row>
    <row r="1159" spans="1:5" x14ac:dyDescent="0.2">
      <c r="A1159" t="s">
        <v>706</v>
      </c>
      <c r="B1159" t="s">
        <v>314</v>
      </c>
      <c r="C1159" t="s">
        <v>386</v>
      </c>
      <c r="D1159" t="s">
        <v>85</v>
      </c>
      <c r="E1159" t="s">
        <v>571</v>
      </c>
    </row>
    <row r="1160" spans="1:5" x14ac:dyDescent="0.2">
      <c r="A1160" t="s">
        <v>706</v>
      </c>
      <c r="B1160" t="s">
        <v>314</v>
      </c>
      <c r="C1160" t="s">
        <v>386</v>
      </c>
      <c r="D1160" t="s">
        <v>85</v>
      </c>
      <c r="E1160" t="s">
        <v>572</v>
      </c>
    </row>
    <row r="1161" spans="1:5" x14ac:dyDescent="0.2">
      <c r="A1161" t="s">
        <v>706</v>
      </c>
      <c r="B1161" t="s">
        <v>314</v>
      </c>
      <c r="C1161" t="s">
        <v>386</v>
      </c>
      <c r="D1161" t="s">
        <v>85</v>
      </c>
      <c r="E1161" t="s">
        <v>573</v>
      </c>
    </row>
    <row r="1162" spans="1:5" x14ac:dyDescent="0.2">
      <c r="A1162" t="s">
        <v>706</v>
      </c>
      <c r="B1162" t="s">
        <v>314</v>
      </c>
      <c r="C1162" t="s">
        <v>386</v>
      </c>
      <c r="D1162" t="s">
        <v>85</v>
      </c>
      <c r="E1162" t="s">
        <v>583</v>
      </c>
    </row>
    <row r="1163" spans="1:5" x14ac:dyDescent="0.2">
      <c r="A1163" t="s">
        <v>706</v>
      </c>
      <c r="B1163" t="s">
        <v>314</v>
      </c>
      <c r="C1163" t="s">
        <v>386</v>
      </c>
      <c r="D1163" t="s">
        <v>75</v>
      </c>
      <c r="E1163" t="s">
        <v>609</v>
      </c>
    </row>
    <row r="1164" spans="1:5" x14ac:dyDescent="0.2">
      <c r="A1164" t="s">
        <v>706</v>
      </c>
      <c r="B1164" t="s">
        <v>314</v>
      </c>
      <c r="C1164" t="s">
        <v>386</v>
      </c>
      <c r="D1164" t="s">
        <v>389</v>
      </c>
      <c r="E1164" t="s">
        <v>449</v>
      </c>
    </row>
    <row r="1165" spans="1:5" x14ac:dyDescent="0.2">
      <c r="A1165" t="s">
        <v>706</v>
      </c>
      <c r="B1165" t="s">
        <v>314</v>
      </c>
      <c r="C1165" t="s">
        <v>386</v>
      </c>
      <c r="D1165" t="s">
        <v>389</v>
      </c>
      <c r="E1165" t="s">
        <v>450</v>
      </c>
    </row>
    <row r="1166" spans="1:5" x14ac:dyDescent="0.2">
      <c r="A1166" t="s">
        <v>706</v>
      </c>
      <c r="B1166" t="s">
        <v>314</v>
      </c>
      <c r="C1166" t="s">
        <v>388</v>
      </c>
      <c r="D1166" t="s">
        <v>374</v>
      </c>
    </row>
    <row r="1167" spans="1:5" x14ac:dyDescent="0.2">
      <c r="A1167" t="s">
        <v>706</v>
      </c>
      <c r="B1167" t="s">
        <v>314</v>
      </c>
      <c r="C1167" t="s">
        <v>388</v>
      </c>
      <c r="D1167" t="s">
        <v>317</v>
      </c>
    </row>
    <row r="1168" spans="1:5" x14ac:dyDescent="0.2">
      <c r="A1168" t="s">
        <v>706</v>
      </c>
      <c r="B1168" t="s">
        <v>314</v>
      </c>
      <c r="C1168" t="s">
        <v>388</v>
      </c>
      <c r="D1168" t="s">
        <v>29</v>
      </c>
    </row>
    <row r="1169" spans="1:5" x14ac:dyDescent="0.2">
      <c r="A1169" t="s">
        <v>706</v>
      </c>
      <c r="B1169" t="s">
        <v>85</v>
      </c>
      <c r="C1169" t="s">
        <v>386</v>
      </c>
      <c r="D1169" t="s">
        <v>389</v>
      </c>
      <c r="E1169" t="s">
        <v>390</v>
      </c>
    </row>
    <row r="1170" spans="1:5" x14ac:dyDescent="0.2">
      <c r="A1170" t="s">
        <v>706</v>
      </c>
      <c r="B1170" t="s">
        <v>85</v>
      </c>
      <c r="C1170" t="s">
        <v>386</v>
      </c>
      <c r="D1170" t="s">
        <v>389</v>
      </c>
      <c r="E1170" t="s">
        <v>447</v>
      </c>
    </row>
    <row r="1171" spans="1:5" x14ac:dyDescent="0.2">
      <c r="A1171" t="s">
        <v>706</v>
      </c>
      <c r="B1171" t="s">
        <v>85</v>
      </c>
      <c r="C1171" t="s">
        <v>386</v>
      </c>
      <c r="D1171" t="s">
        <v>215</v>
      </c>
      <c r="E1171" t="s">
        <v>480</v>
      </c>
    </row>
    <row r="1172" spans="1:5" x14ac:dyDescent="0.2">
      <c r="A1172" t="s">
        <v>706</v>
      </c>
      <c r="B1172" t="s">
        <v>85</v>
      </c>
      <c r="C1172" t="s">
        <v>386</v>
      </c>
      <c r="D1172" t="s">
        <v>106</v>
      </c>
      <c r="E1172" t="s">
        <v>465</v>
      </c>
    </row>
    <row r="1173" spans="1:5" x14ac:dyDescent="0.2">
      <c r="A1173" t="s">
        <v>706</v>
      </c>
      <c r="B1173" t="s">
        <v>85</v>
      </c>
      <c r="C1173" t="s">
        <v>386</v>
      </c>
      <c r="D1173" t="s">
        <v>344</v>
      </c>
      <c r="E1173" t="s">
        <v>616</v>
      </c>
    </row>
    <row r="1174" spans="1:5" x14ac:dyDescent="0.2">
      <c r="A1174" t="s">
        <v>706</v>
      </c>
      <c r="B1174" t="s">
        <v>85</v>
      </c>
      <c r="C1174" t="s">
        <v>386</v>
      </c>
      <c r="D1174" t="s">
        <v>344</v>
      </c>
      <c r="E1174" t="s">
        <v>561</v>
      </c>
    </row>
    <row r="1175" spans="1:5" x14ac:dyDescent="0.2">
      <c r="A1175" t="s">
        <v>706</v>
      </c>
      <c r="B1175" t="s">
        <v>85</v>
      </c>
      <c r="C1175" t="s">
        <v>386</v>
      </c>
      <c r="D1175" t="s">
        <v>47</v>
      </c>
      <c r="E1175" t="s">
        <v>563</v>
      </c>
    </row>
    <row r="1176" spans="1:5" x14ac:dyDescent="0.2">
      <c r="A1176" t="s">
        <v>706</v>
      </c>
      <c r="B1176" t="s">
        <v>85</v>
      </c>
      <c r="C1176" t="s">
        <v>386</v>
      </c>
      <c r="D1176" t="s">
        <v>344</v>
      </c>
      <c r="E1176" t="s">
        <v>567</v>
      </c>
    </row>
    <row r="1177" spans="1:5" x14ac:dyDescent="0.2">
      <c r="A1177" t="s">
        <v>706</v>
      </c>
      <c r="B1177" t="s">
        <v>85</v>
      </c>
      <c r="C1177" t="s">
        <v>386</v>
      </c>
      <c r="D1177" t="s">
        <v>344</v>
      </c>
      <c r="E1177" t="s">
        <v>569</v>
      </c>
    </row>
    <row r="1178" spans="1:5" x14ac:dyDescent="0.2">
      <c r="A1178" t="s">
        <v>706</v>
      </c>
      <c r="B1178" t="s">
        <v>85</v>
      </c>
      <c r="C1178" t="s">
        <v>386</v>
      </c>
      <c r="D1178" t="s">
        <v>344</v>
      </c>
      <c r="E1178" t="s">
        <v>570</v>
      </c>
    </row>
    <row r="1179" spans="1:5" x14ac:dyDescent="0.2">
      <c r="A1179" t="s">
        <v>706</v>
      </c>
      <c r="B1179" t="s">
        <v>85</v>
      </c>
      <c r="C1179" t="s">
        <v>386</v>
      </c>
      <c r="D1179" t="s">
        <v>47</v>
      </c>
      <c r="E1179" t="s">
        <v>580</v>
      </c>
    </row>
    <row r="1180" spans="1:5" x14ac:dyDescent="0.2">
      <c r="A1180" t="s">
        <v>706</v>
      </c>
      <c r="B1180" t="s">
        <v>85</v>
      </c>
      <c r="C1180" t="s">
        <v>386</v>
      </c>
      <c r="D1180" t="s">
        <v>47</v>
      </c>
      <c r="E1180" t="s">
        <v>588</v>
      </c>
    </row>
    <row r="1181" spans="1:5" x14ac:dyDescent="0.2">
      <c r="A1181" t="s">
        <v>706</v>
      </c>
      <c r="B1181" t="s">
        <v>85</v>
      </c>
      <c r="C1181" t="s">
        <v>386</v>
      </c>
      <c r="D1181" t="s">
        <v>47</v>
      </c>
      <c r="E1181" t="s">
        <v>582</v>
      </c>
    </row>
    <row r="1182" spans="1:5" x14ac:dyDescent="0.2">
      <c r="A1182" t="s">
        <v>706</v>
      </c>
      <c r="B1182" t="s">
        <v>85</v>
      </c>
      <c r="C1182" t="s">
        <v>386</v>
      </c>
      <c r="D1182" t="s">
        <v>80</v>
      </c>
      <c r="E1182" t="s">
        <v>617</v>
      </c>
    </row>
    <row r="1183" spans="1:5" x14ac:dyDescent="0.2">
      <c r="A1183" t="s">
        <v>706</v>
      </c>
      <c r="B1183" t="s">
        <v>85</v>
      </c>
      <c r="C1183" t="s">
        <v>386</v>
      </c>
      <c r="D1183" t="s">
        <v>389</v>
      </c>
      <c r="E1183" t="s">
        <v>448</v>
      </c>
    </row>
    <row r="1184" spans="1:5" x14ac:dyDescent="0.2">
      <c r="A1184" t="s">
        <v>706</v>
      </c>
      <c r="B1184" t="s">
        <v>85</v>
      </c>
      <c r="C1184" t="s">
        <v>386</v>
      </c>
      <c r="D1184" t="s">
        <v>389</v>
      </c>
      <c r="E1184" t="s">
        <v>449</v>
      </c>
    </row>
    <row r="1185" spans="1:5" x14ac:dyDescent="0.2">
      <c r="A1185" t="s">
        <v>706</v>
      </c>
      <c r="B1185" t="s">
        <v>85</v>
      </c>
      <c r="C1185" t="s">
        <v>386</v>
      </c>
      <c r="D1185" t="s">
        <v>389</v>
      </c>
      <c r="E1185" t="s">
        <v>450</v>
      </c>
    </row>
    <row r="1186" spans="1:5" x14ac:dyDescent="0.2">
      <c r="A1186" t="s">
        <v>706</v>
      </c>
      <c r="B1186" t="s">
        <v>85</v>
      </c>
      <c r="C1186" t="s">
        <v>386</v>
      </c>
      <c r="D1186" t="s">
        <v>389</v>
      </c>
      <c r="E1186" t="s">
        <v>457</v>
      </c>
    </row>
    <row r="1187" spans="1:5" x14ac:dyDescent="0.2">
      <c r="A1187" t="s">
        <v>706</v>
      </c>
      <c r="B1187" t="s">
        <v>85</v>
      </c>
      <c r="C1187" t="s">
        <v>386</v>
      </c>
      <c r="D1187" t="s">
        <v>106</v>
      </c>
      <c r="E1187" t="s">
        <v>577</v>
      </c>
    </row>
    <row r="1188" spans="1:5" x14ac:dyDescent="0.2">
      <c r="A1188" t="s">
        <v>706</v>
      </c>
      <c r="B1188" t="s">
        <v>85</v>
      </c>
      <c r="C1188" t="s">
        <v>386</v>
      </c>
      <c r="D1188" t="s">
        <v>389</v>
      </c>
      <c r="E1188" t="s">
        <v>451</v>
      </c>
    </row>
    <row r="1189" spans="1:5" x14ac:dyDescent="0.2">
      <c r="A1189" t="s">
        <v>706</v>
      </c>
      <c r="B1189" t="s">
        <v>85</v>
      </c>
      <c r="C1189" t="s">
        <v>386</v>
      </c>
      <c r="D1189" t="s">
        <v>389</v>
      </c>
      <c r="E1189" t="s">
        <v>430</v>
      </c>
    </row>
    <row r="1190" spans="1:5" x14ac:dyDescent="0.2">
      <c r="A1190" t="s">
        <v>706</v>
      </c>
      <c r="B1190" t="s">
        <v>85</v>
      </c>
      <c r="C1190" t="s">
        <v>386</v>
      </c>
      <c r="D1190" t="s">
        <v>389</v>
      </c>
      <c r="E1190" t="s">
        <v>453</v>
      </c>
    </row>
    <row r="1191" spans="1:5" x14ac:dyDescent="0.2">
      <c r="A1191" t="s">
        <v>706</v>
      </c>
      <c r="B1191" t="s">
        <v>85</v>
      </c>
      <c r="C1191" t="s">
        <v>388</v>
      </c>
      <c r="D1191" t="s">
        <v>374</v>
      </c>
    </row>
    <row r="1192" spans="1:5" x14ac:dyDescent="0.2">
      <c r="A1192" t="s">
        <v>706</v>
      </c>
      <c r="B1192" t="s">
        <v>85</v>
      </c>
      <c r="C1192" t="s">
        <v>388</v>
      </c>
      <c r="D1192" t="s">
        <v>317</v>
      </c>
    </row>
    <row r="1193" spans="1:5" x14ac:dyDescent="0.2">
      <c r="A1193" t="s">
        <v>706</v>
      </c>
      <c r="B1193" t="s">
        <v>74</v>
      </c>
      <c r="C1193" t="s">
        <v>386</v>
      </c>
      <c r="D1193" t="s">
        <v>389</v>
      </c>
      <c r="E1193" t="s">
        <v>447</v>
      </c>
    </row>
    <row r="1194" spans="1:5" x14ac:dyDescent="0.2">
      <c r="A1194" t="s">
        <v>706</v>
      </c>
      <c r="B1194" t="s">
        <v>74</v>
      </c>
      <c r="C1194" t="s">
        <v>386</v>
      </c>
      <c r="D1194" t="s">
        <v>272</v>
      </c>
      <c r="E1194" t="s">
        <v>527</v>
      </c>
    </row>
    <row r="1195" spans="1:5" x14ac:dyDescent="0.2">
      <c r="A1195" t="s">
        <v>706</v>
      </c>
      <c r="B1195" t="s">
        <v>74</v>
      </c>
      <c r="C1195" t="s">
        <v>386</v>
      </c>
      <c r="D1195" t="s">
        <v>344</v>
      </c>
      <c r="E1195" t="s">
        <v>561</v>
      </c>
    </row>
    <row r="1196" spans="1:5" x14ac:dyDescent="0.2">
      <c r="A1196" t="s">
        <v>706</v>
      </c>
      <c r="B1196" t="s">
        <v>74</v>
      </c>
      <c r="C1196" t="s">
        <v>386</v>
      </c>
      <c r="D1196" t="s">
        <v>339</v>
      </c>
      <c r="E1196" t="s">
        <v>586</v>
      </c>
    </row>
    <row r="1197" spans="1:5" x14ac:dyDescent="0.2">
      <c r="A1197" t="s">
        <v>706</v>
      </c>
      <c r="B1197" t="s">
        <v>74</v>
      </c>
      <c r="C1197" t="s">
        <v>386</v>
      </c>
      <c r="D1197" t="s">
        <v>63</v>
      </c>
      <c r="E1197" t="s">
        <v>618</v>
      </c>
    </row>
    <row r="1198" spans="1:5" x14ac:dyDescent="0.2">
      <c r="A1198" t="s">
        <v>706</v>
      </c>
      <c r="B1198" t="s">
        <v>74</v>
      </c>
      <c r="C1198" t="s">
        <v>386</v>
      </c>
      <c r="D1198" t="s">
        <v>47</v>
      </c>
      <c r="E1198" t="s">
        <v>563</v>
      </c>
    </row>
    <row r="1199" spans="1:5" x14ac:dyDescent="0.2">
      <c r="A1199" t="s">
        <v>706</v>
      </c>
      <c r="B1199" t="s">
        <v>74</v>
      </c>
      <c r="C1199" t="s">
        <v>386</v>
      </c>
      <c r="D1199" t="s">
        <v>272</v>
      </c>
      <c r="E1199" t="s">
        <v>530</v>
      </c>
    </row>
    <row r="1200" spans="1:5" x14ac:dyDescent="0.2">
      <c r="A1200" t="s">
        <v>706</v>
      </c>
      <c r="B1200" t="s">
        <v>74</v>
      </c>
      <c r="C1200" t="s">
        <v>386</v>
      </c>
      <c r="D1200" t="s">
        <v>85</v>
      </c>
      <c r="E1200" t="s">
        <v>568</v>
      </c>
    </row>
    <row r="1201" spans="1:5" x14ac:dyDescent="0.2">
      <c r="A1201" t="s">
        <v>706</v>
      </c>
      <c r="B1201" t="s">
        <v>74</v>
      </c>
      <c r="C1201" t="s">
        <v>386</v>
      </c>
      <c r="D1201" t="s">
        <v>75</v>
      </c>
      <c r="E1201" t="s">
        <v>619</v>
      </c>
    </row>
    <row r="1202" spans="1:5" x14ac:dyDescent="0.2">
      <c r="A1202" t="s">
        <v>706</v>
      </c>
      <c r="B1202" t="s">
        <v>74</v>
      </c>
      <c r="C1202" t="s">
        <v>386</v>
      </c>
      <c r="D1202" t="s">
        <v>344</v>
      </c>
      <c r="E1202" t="s">
        <v>569</v>
      </c>
    </row>
    <row r="1203" spans="1:5" x14ac:dyDescent="0.2">
      <c r="A1203" t="s">
        <v>706</v>
      </c>
      <c r="B1203" t="s">
        <v>74</v>
      </c>
      <c r="C1203" t="s">
        <v>386</v>
      </c>
      <c r="D1203" t="s">
        <v>344</v>
      </c>
      <c r="E1203" t="s">
        <v>570</v>
      </c>
    </row>
    <row r="1204" spans="1:5" x14ac:dyDescent="0.2">
      <c r="A1204" t="s">
        <v>706</v>
      </c>
      <c r="B1204" t="s">
        <v>74</v>
      </c>
      <c r="C1204" t="s">
        <v>386</v>
      </c>
      <c r="D1204" t="s">
        <v>339</v>
      </c>
      <c r="E1204" t="s">
        <v>579</v>
      </c>
    </row>
    <row r="1205" spans="1:5" x14ac:dyDescent="0.2">
      <c r="A1205" t="s">
        <v>706</v>
      </c>
      <c r="B1205" t="s">
        <v>74</v>
      </c>
      <c r="C1205" t="s">
        <v>386</v>
      </c>
      <c r="D1205" t="s">
        <v>339</v>
      </c>
      <c r="E1205" t="s">
        <v>615</v>
      </c>
    </row>
    <row r="1206" spans="1:5" x14ac:dyDescent="0.2">
      <c r="A1206" t="s">
        <v>706</v>
      </c>
      <c r="B1206" t="s">
        <v>74</v>
      </c>
      <c r="C1206" t="s">
        <v>386</v>
      </c>
      <c r="D1206" t="s">
        <v>47</v>
      </c>
      <c r="E1206" t="s">
        <v>580</v>
      </c>
    </row>
    <row r="1207" spans="1:5" x14ac:dyDescent="0.2">
      <c r="A1207" t="s">
        <v>706</v>
      </c>
      <c r="B1207" t="s">
        <v>74</v>
      </c>
      <c r="C1207" t="s">
        <v>386</v>
      </c>
      <c r="D1207" t="s">
        <v>47</v>
      </c>
      <c r="E1207" t="s">
        <v>588</v>
      </c>
    </row>
    <row r="1208" spans="1:5" x14ac:dyDescent="0.2">
      <c r="A1208" t="s">
        <v>706</v>
      </c>
      <c r="B1208" t="s">
        <v>74</v>
      </c>
      <c r="C1208" t="s">
        <v>386</v>
      </c>
      <c r="D1208" t="s">
        <v>368</v>
      </c>
      <c r="E1208" t="s">
        <v>581</v>
      </c>
    </row>
    <row r="1209" spans="1:5" x14ac:dyDescent="0.2">
      <c r="A1209" t="s">
        <v>706</v>
      </c>
      <c r="B1209" t="s">
        <v>74</v>
      </c>
      <c r="C1209" t="s">
        <v>386</v>
      </c>
      <c r="D1209" t="s">
        <v>349</v>
      </c>
      <c r="E1209" t="s">
        <v>593</v>
      </c>
    </row>
    <row r="1210" spans="1:5" x14ac:dyDescent="0.2">
      <c r="A1210" t="s">
        <v>706</v>
      </c>
      <c r="B1210" t="s">
        <v>74</v>
      </c>
      <c r="C1210" t="s">
        <v>386</v>
      </c>
      <c r="D1210" t="s">
        <v>137</v>
      </c>
      <c r="E1210" t="s">
        <v>595</v>
      </c>
    </row>
    <row r="1211" spans="1:5" x14ac:dyDescent="0.2">
      <c r="A1211" t="s">
        <v>706</v>
      </c>
      <c r="B1211" t="s">
        <v>74</v>
      </c>
      <c r="C1211" t="s">
        <v>386</v>
      </c>
      <c r="D1211" t="s">
        <v>47</v>
      </c>
      <c r="E1211" t="s">
        <v>582</v>
      </c>
    </row>
    <row r="1212" spans="1:5" x14ac:dyDescent="0.2">
      <c r="A1212" t="s">
        <v>706</v>
      </c>
      <c r="B1212" t="s">
        <v>74</v>
      </c>
      <c r="C1212" t="s">
        <v>386</v>
      </c>
      <c r="D1212" t="s">
        <v>85</v>
      </c>
      <c r="E1212" t="s">
        <v>571</v>
      </c>
    </row>
    <row r="1213" spans="1:5" x14ac:dyDescent="0.2">
      <c r="A1213" t="s">
        <v>706</v>
      </c>
      <c r="B1213" t="s">
        <v>74</v>
      </c>
      <c r="C1213" t="s">
        <v>386</v>
      </c>
      <c r="D1213" t="s">
        <v>85</v>
      </c>
      <c r="E1213" t="s">
        <v>572</v>
      </c>
    </row>
    <row r="1214" spans="1:5" x14ac:dyDescent="0.2">
      <c r="A1214" t="s">
        <v>706</v>
      </c>
      <c r="B1214" t="s">
        <v>74</v>
      </c>
      <c r="C1214" t="s">
        <v>386</v>
      </c>
      <c r="D1214" t="s">
        <v>85</v>
      </c>
      <c r="E1214" t="s">
        <v>573</v>
      </c>
    </row>
    <row r="1215" spans="1:5" x14ac:dyDescent="0.2">
      <c r="A1215" t="s">
        <v>706</v>
      </c>
      <c r="B1215" t="s">
        <v>74</v>
      </c>
      <c r="C1215" t="s">
        <v>386</v>
      </c>
      <c r="D1215" t="s">
        <v>85</v>
      </c>
      <c r="E1215" t="s">
        <v>583</v>
      </c>
    </row>
    <row r="1216" spans="1:5" x14ac:dyDescent="0.2">
      <c r="A1216" t="s">
        <v>706</v>
      </c>
      <c r="B1216" t="s">
        <v>74</v>
      </c>
      <c r="C1216" t="s">
        <v>386</v>
      </c>
      <c r="D1216" t="s">
        <v>75</v>
      </c>
      <c r="E1216" t="s">
        <v>609</v>
      </c>
    </row>
    <row r="1217" spans="1:5" x14ac:dyDescent="0.2">
      <c r="A1217" t="s">
        <v>706</v>
      </c>
      <c r="B1217" t="s">
        <v>74</v>
      </c>
      <c r="C1217" t="s">
        <v>386</v>
      </c>
      <c r="D1217" t="s">
        <v>389</v>
      </c>
      <c r="E1217" t="s">
        <v>478</v>
      </c>
    </row>
    <row r="1218" spans="1:5" x14ac:dyDescent="0.2">
      <c r="A1218" t="s">
        <v>706</v>
      </c>
      <c r="B1218" t="s">
        <v>74</v>
      </c>
      <c r="C1218" t="s">
        <v>386</v>
      </c>
      <c r="D1218" t="s">
        <v>389</v>
      </c>
      <c r="E1218" t="s">
        <v>501</v>
      </c>
    </row>
    <row r="1219" spans="1:5" x14ac:dyDescent="0.2">
      <c r="A1219" t="s">
        <v>706</v>
      </c>
      <c r="B1219" t="s">
        <v>74</v>
      </c>
      <c r="C1219" t="s">
        <v>386</v>
      </c>
      <c r="D1219" t="s">
        <v>389</v>
      </c>
      <c r="E1219" t="s">
        <v>531</v>
      </c>
    </row>
    <row r="1220" spans="1:5" x14ac:dyDescent="0.2">
      <c r="A1220" t="s">
        <v>706</v>
      </c>
      <c r="B1220" t="s">
        <v>74</v>
      </c>
      <c r="C1220" t="s">
        <v>386</v>
      </c>
      <c r="D1220" t="s">
        <v>389</v>
      </c>
      <c r="E1220" t="s">
        <v>449</v>
      </c>
    </row>
    <row r="1221" spans="1:5" x14ac:dyDescent="0.2">
      <c r="A1221" t="s">
        <v>706</v>
      </c>
      <c r="B1221" t="s">
        <v>74</v>
      </c>
      <c r="C1221" t="s">
        <v>386</v>
      </c>
      <c r="D1221" t="s">
        <v>389</v>
      </c>
      <c r="E1221" t="s">
        <v>450</v>
      </c>
    </row>
    <row r="1222" spans="1:5" x14ac:dyDescent="0.2">
      <c r="A1222" t="s">
        <v>706</v>
      </c>
      <c r="B1222" t="s">
        <v>74</v>
      </c>
      <c r="C1222" t="s">
        <v>386</v>
      </c>
      <c r="D1222" t="s">
        <v>106</v>
      </c>
      <c r="E1222" t="s">
        <v>577</v>
      </c>
    </row>
    <row r="1223" spans="1:5" x14ac:dyDescent="0.2">
      <c r="A1223" t="s">
        <v>706</v>
      </c>
      <c r="B1223" t="s">
        <v>74</v>
      </c>
      <c r="C1223" t="s">
        <v>386</v>
      </c>
      <c r="D1223" t="s">
        <v>389</v>
      </c>
      <c r="E1223" t="s">
        <v>451</v>
      </c>
    </row>
    <row r="1224" spans="1:5" x14ac:dyDescent="0.2">
      <c r="A1224" t="s">
        <v>706</v>
      </c>
      <c r="B1224" t="s">
        <v>74</v>
      </c>
      <c r="C1224" t="s">
        <v>386</v>
      </c>
      <c r="D1224" t="s">
        <v>389</v>
      </c>
      <c r="E1224" t="s">
        <v>456</v>
      </c>
    </row>
    <row r="1225" spans="1:5" x14ac:dyDescent="0.2">
      <c r="A1225" t="s">
        <v>706</v>
      </c>
      <c r="B1225" t="s">
        <v>74</v>
      </c>
      <c r="C1225" t="s">
        <v>386</v>
      </c>
      <c r="D1225" t="s">
        <v>389</v>
      </c>
      <c r="E1225" t="s">
        <v>430</v>
      </c>
    </row>
    <row r="1226" spans="1:5" x14ac:dyDescent="0.2">
      <c r="A1226" t="s">
        <v>706</v>
      </c>
      <c r="B1226" t="s">
        <v>74</v>
      </c>
      <c r="C1226" t="s">
        <v>388</v>
      </c>
      <c r="D1226" t="s">
        <v>374</v>
      </c>
    </row>
    <row r="1227" spans="1:5" x14ac:dyDescent="0.2">
      <c r="A1227" t="s">
        <v>706</v>
      </c>
      <c r="B1227" t="s">
        <v>176</v>
      </c>
      <c r="C1227" t="s">
        <v>386</v>
      </c>
      <c r="D1227" t="s">
        <v>344</v>
      </c>
      <c r="E1227" t="s">
        <v>561</v>
      </c>
    </row>
    <row r="1228" spans="1:5" x14ac:dyDescent="0.2">
      <c r="A1228" t="s">
        <v>706</v>
      </c>
      <c r="B1228" t="s">
        <v>176</v>
      </c>
      <c r="C1228" t="s">
        <v>386</v>
      </c>
      <c r="D1228" t="s">
        <v>339</v>
      </c>
      <c r="E1228" t="s">
        <v>586</v>
      </c>
    </row>
    <row r="1229" spans="1:5" x14ac:dyDescent="0.2">
      <c r="A1229" t="s">
        <v>706</v>
      </c>
      <c r="B1229" t="s">
        <v>176</v>
      </c>
      <c r="C1229" t="s">
        <v>386</v>
      </c>
      <c r="D1229" t="s">
        <v>344</v>
      </c>
      <c r="E1229" t="s">
        <v>569</v>
      </c>
    </row>
    <row r="1230" spans="1:5" x14ac:dyDescent="0.2">
      <c r="A1230" t="s">
        <v>706</v>
      </c>
      <c r="B1230" t="s">
        <v>176</v>
      </c>
      <c r="C1230" t="s">
        <v>386</v>
      </c>
      <c r="D1230" t="s">
        <v>339</v>
      </c>
      <c r="E1230" t="s">
        <v>579</v>
      </c>
    </row>
    <row r="1231" spans="1:5" x14ac:dyDescent="0.2">
      <c r="A1231" t="s">
        <v>706</v>
      </c>
      <c r="B1231" t="s">
        <v>176</v>
      </c>
      <c r="C1231" t="s">
        <v>386</v>
      </c>
      <c r="D1231" t="s">
        <v>339</v>
      </c>
      <c r="E1231" t="s">
        <v>615</v>
      </c>
    </row>
    <row r="1232" spans="1:5" x14ac:dyDescent="0.2">
      <c r="A1232" t="s">
        <v>706</v>
      </c>
      <c r="B1232" t="s">
        <v>176</v>
      </c>
      <c r="C1232" t="s">
        <v>386</v>
      </c>
      <c r="D1232" t="s">
        <v>47</v>
      </c>
      <c r="E1232" t="s">
        <v>580</v>
      </c>
    </row>
    <row r="1233" spans="1:5" x14ac:dyDescent="0.2">
      <c r="A1233" t="s">
        <v>706</v>
      </c>
      <c r="B1233" t="s">
        <v>176</v>
      </c>
      <c r="C1233" t="s">
        <v>386</v>
      </c>
      <c r="D1233" t="s">
        <v>47</v>
      </c>
      <c r="E1233" t="s">
        <v>588</v>
      </c>
    </row>
    <row r="1234" spans="1:5" x14ac:dyDescent="0.2">
      <c r="A1234" t="s">
        <v>706</v>
      </c>
      <c r="B1234" t="s">
        <v>176</v>
      </c>
      <c r="C1234" t="s">
        <v>386</v>
      </c>
      <c r="D1234" t="s">
        <v>47</v>
      </c>
      <c r="E1234" t="s">
        <v>582</v>
      </c>
    </row>
    <row r="1235" spans="1:5" x14ac:dyDescent="0.2">
      <c r="A1235" t="s">
        <v>706</v>
      </c>
      <c r="B1235" t="s">
        <v>176</v>
      </c>
      <c r="C1235" t="s">
        <v>386</v>
      </c>
      <c r="D1235" t="s">
        <v>85</v>
      </c>
      <c r="E1235" t="s">
        <v>571</v>
      </c>
    </row>
    <row r="1236" spans="1:5" x14ac:dyDescent="0.2">
      <c r="A1236" t="s">
        <v>706</v>
      </c>
      <c r="B1236" t="s">
        <v>176</v>
      </c>
      <c r="C1236" t="s">
        <v>386</v>
      </c>
      <c r="D1236" t="s">
        <v>85</v>
      </c>
      <c r="E1236" t="s">
        <v>572</v>
      </c>
    </row>
    <row r="1237" spans="1:5" x14ac:dyDescent="0.2">
      <c r="A1237" t="s">
        <v>706</v>
      </c>
      <c r="B1237" t="s">
        <v>176</v>
      </c>
      <c r="C1237" t="s">
        <v>386</v>
      </c>
      <c r="D1237" t="s">
        <v>389</v>
      </c>
      <c r="E1237" t="s">
        <v>501</v>
      </c>
    </row>
    <row r="1238" spans="1:5" x14ac:dyDescent="0.2">
      <c r="A1238" t="s">
        <v>706</v>
      </c>
      <c r="B1238" t="s">
        <v>176</v>
      </c>
      <c r="C1238" t="s">
        <v>386</v>
      </c>
      <c r="D1238" t="s">
        <v>389</v>
      </c>
      <c r="E1238" t="s">
        <v>449</v>
      </c>
    </row>
    <row r="1239" spans="1:5" x14ac:dyDescent="0.2">
      <c r="A1239" t="s">
        <v>706</v>
      </c>
      <c r="B1239" t="s">
        <v>176</v>
      </c>
      <c r="C1239" t="s">
        <v>386</v>
      </c>
      <c r="D1239" t="s">
        <v>389</v>
      </c>
      <c r="E1239" t="s">
        <v>450</v>
      </c>
    </row>
    <row r="1240" spans="1:5" x14ac:dyDescent="0.2">
      <c r="A1240" t="s">
        <v>706</v>
      </c>
      <c r="B1240" t="s">
        <v>176</v>
      </c>
      <c r="C1240" t="s">
        <v>386</v>
      </c>
      <c r="D1240" t="s">
        <v>389</v>
      </c>
      <c r="E1240" t="s">
        <v>457</v>
      </c>
    </row>
    <row r="1241" spans="1:5" x14ac:dyDescent="0.2">
      <c r="A1241" t="s">
        <v>706</v>
      </c>
      <c r="B1241" t="s">
        <v>176</v>
      </c>
      <c r="C1241" t="s">
        <v>388</v>
      </c>
      <c r="D1241" t="s">
        <v>374</v>
      </c>
    </row>
    <row r="1242" spans="1:5" x14ac:dyDescent="0.2">
      <c r="A1242" t="s">
        <v>706</v>
      </c>
      <c r="B1242" t="s">
        <v>176</v>
      </c>
      <c r="C1242" t="s">
        <v>388</v>
      </c>
      <c r="D1242" t="s">
        <v>57</v>
      </c>
    </row>
    <row r="1243" spans="1:5" x14ac:dyDescent="0.2">
      <c r="A1243" t="s">
        <v>706</v>
      </c>
      <c r="B1243" t="s">
        <v>11</v>
      </c>
      <c r="C1243" t="s">
        <v>386</v>
      </c>
      <c r="D1243" t="s">
        <v>389</v>
      </c>
      <c r="E1243" t="s">
        <v>449</v>
      </c>
    </row>
    <row r="1244" spans="1:5" x14ac:dyDescent="0.2">
      <c r="A1244" t="s">
        <v>706</v>
      </c>
      <c r="B1244" t="s">
        <v>11</v>
      </c>
      <c r="C1244" t="s">
        <v>386</v>
      </c>
      <c r="D1244" t="s">
        <v>389</v>
      </c>
      <c r="E1244" t="s">
        <v>450</v>
      </c>
    </row>
    <row r="1245" spans="1:5" x14ac:dyDescent="0.2">
      <c r="A1245" t="s">
        <v>706</v>
      </c>
      <c r="B1245" t="s">
        <v>11</v>
      </c>
      <c r="C1245" t="s">
        <v>386</v>
      </c>
      <c r="D1245" t="s">
        <v>389</v>
      </c>
      <c r="E1245" t="s">
        <v>457</v>
      </c>
    </row>
    <row r="1246" spans="1:5" x14ac:dyDescent="0.2">
      <c r="A1246" t="s">
        <v>706</v>
      </c>
      <c r="B1246" t="s">
        <v>11</v>
      </c>
      <c r="C1246" t="s">
        <v>386</v>
      </c>
      <c r="D1246" t="s">
        <v>389</v>
      </c>
      <c r="E1246" t="s">
        <v>451</v>
      </c>
    </row>
    <row r="1247" spans="1:5" x14ac:dyDescent="0.2">
      <c r="A1247" t="s">
        <v>706</v>
      </c>
      <c r="B1247" t="s">
        <v>11</v>
      </c>
      <c r="C1247" t="s">
        <v>388</v>
      </c>
      <c r="D1247" t="s">
        <v>124</v>
      </c>
    </row>
    <row r="1248" spans="1:5" x14ac:dyDescent="0.2">
      <c r="A1248" t="s">
        <v>706</v>
      </c>
      <c r="B1248" t="s">
        <v>11</v>
      </c>
      <c r="C1248" t="s">
        <v>388</v>
      </c>
      <c r="D1248" t="s">
        <v>60</v>
      </c>
    </row>
    <row r="1249" spans="1:5" x14ac:dyDescent="0.2">
      <c r="A1249" t="s">
        <v>706</v>
      </c>
      <c r="B1249" t="s">
        <v>11</v>
      </c>
      <c r="C1249" t="s">
        <v>388</v>
      </c>
      <c r="D1249" t="s">
        <v>61</v>
      </c>
    </row>
    <row r="1250" spans="1:5" x14ac:dyDescent="0.2">
      <c r="A1250" t="s">
        <v>706</v>
      </c>
      <c r="B1250" t="s">
        <v>11</v>
      </c>
      <c r="C1250" t="s">
        <v>388</v>
      </c>
      <c r="D1250" t="s">
        <v>344</v>
      </c>
    </row>
    <row r="1251" spans="1:5" x14ac:dyDescent="0.2">
      <c r="A1251" t="s">
        <v>706</v>
      </c>
      <c r="B1251" t="s">
        <v>11</v>
      </c>
      <c r="C1251" t="s">
        <v>388</v>
      </c>
      <c r="D1251" t="s">
        <v>85</v>
      </c>
    </row>
    <row r="1252" spans="1:5" x14ac:dyDescent="0.2">
      <c r="A1252" t="s">
        <v>706</v>
      </c>
      <c r="B1252" t="s">
        <v>11</v>
      </c>
      <c r="C1252" t="s">
        <v>388</v>
      </c>
      <c r="D1252" t="s">
        <v>374</v>
      </c>
    </row>
    <row r="1253" spans="1:5" x14ac:dyDescent="0.2">
      <c r="A1253" t="s">
        <v>706</v>
      </c>
      <c r="B1253" t="s">
        <v>11</v>
      </c>
      <c r="C1253" t="s">
        <v>388</v>
      </c>
      <c r="D1253" t="s">
        <v>215</v>
      </c>
    </row>
    <row r="1254" spans="1:5" x14ac:dyDescent="0.2">
      <c r="A1254" t="s">
        <v>706</v>
      </c>
      <c r="B1254" t="s">
        <v>313</v>
      </c>
      <c r="C1254" t="s">
        <v>388</v>
      </c>
      <c r="D1254" t="s">
        <v>179</v>
      </c>
    </row>
    <row r="1255" spans="1:5" x14ac:dyDescent="0.2">
      <c r="A1255" t="s">
        <v>706</v>
      </c>
      <c r="B1255" t="s">
        <v>313</v>
      </c>
      <c r="C1255" t="s">
        <v>388</v>
      </c>
      <c r="D1255" t="s">
        <v>307</v>
      </c>
    </row>
    <row r="1256" spans="1:5" x14ac:dyDescent="0.2">
      <c r="A1256" t="s">
        <v>706</v>
      </c>
      <c r="B1256" t="s">
        <v>338</v>
      </c>
      <c r="C1256" t="s">
        <v>386</v>
      </c>
      <c r="D1256" t="s">
        <v>344</v>
      </c>
      <c r="E1256" t="s">
        <v>561</v>
      </c>
    </row>
    <row r="1257" spans="1:5" x14ac:dyDescent="0.2">
      <c r="A1257" t="s">
        <v>706</v>
      </c>
      <c r="B1257" t="s">
        <v>338</v>
      </c>
      <c r="C1257" t="s">
        <v>386</v>
      </c>
      <c r="D1257" t="s">
        <v>288</v>
      </c>
      <c r="E1257" t="s">
        <v>620</v>
      </c>
    </row>
    <row r="1258" spans="1:5" x14ac:dyDescent="0.2">
      <c r="A1258" t="s">
        <v>706</v>
      </c>
      <c r="B1258" t="s">
        <v>338</v>
      </c>
      <c r="C1258" t="s">
        <v>386</v>
      </c>
      <c r="D1258" t="s">
        <v>288</v>
      </c>
      <c r="E1258" t="s">
        <v>621</v>
      </c>
    </row>
    <row r="1259" spans="1:5" x14ac:dyDescent="0.2">
      <c r="A1259" t="s">
        <v>706</v>
      </c>
      <c r="B1259" t="s">
        <v>338</v>
      </c>
      <c r="C1259" t="s">
        <v>386</v>
      </c>
      <c r="D1259" t="s">
        <v>288</v>
      </c>
      <c r="E1259" t="s">
        <v>622</v>
      </c>
    </row>
    <row r="1260" spans="1:5" x14ac:dyDescent="0.2">
      <c r="A1260" t="s">
        <v>706</v>
      </c>
      <c r="B1260" t="s">
        <v>338</v>
      </c>
      <c r="C1260" t="s">
        <v>386</v>
      </c>
      <c r="D1260" t="s">
        <v>288</v>
      </c>
      <c r="E1260" t="s">
        <v>623</v>
      </c>
    </row>
    <row r="1261" spans="1:5" x14ac:dyDescent="0.2">
      <c r="A1261" t="s">
        <v>706</v>
      </c>
      <c r="B1261" t="s">
        <v>338</v>
      </c>
      <c r="C1261" t="s">
        <v>386</v>
      </c>
      <c r="D1261" t="s">
        <v>288</v>
      </c>
      <c r="E1261" t="s">
        <v>624</v>
      </c>
    </row>
    <row r="1262" spans="1:5" x14ac:dyDescent="0.2">
      <c r="A1262" t="s">
        <v>706</v>
      </c>
      <c r="B1262" t="s">
        <v>338</v>
      </c>
      <c r="C1262" t="s">
        <v>386</v>
      </c>
      <c r="D1262" t="s">
        <v>288</v>
      </c>
      <c r="E1262" t="s">
        <v>625</v>
      </c>
    </row>
    <row r="1263" spans="1:5" x14ac:dyDescent="0.2">
      <c r="A1263" t="s">
        <v>706</v>
      </c>
      <c r="B1263" t="s">
        <v>338</v>
      </c>
      <c r="C1263" t="s">
        <v>386</v>
      </c>
      <c r="D1263" t="s">
        <v>344</v>
      </c>
      <c r="E1263" t="s">
        <v>567</v>
      </c>
    </row>
    <row r="1264" spans="1:5" x14ac:dyDescent="0.2">
      <c r="A1264" t="s">
        <v>706</v>
      </c>
      <c r="B1264" t="s">
        <v>338</v>
      </c>
      <c r="C1264" t="s">
        <v>386</v>
      </c>
      <c r="D1264" t="s">
        <v>368</v>
      </c>
      <c r="E1264" t="s">
        <v>578</v>
      </c>
    </row>
    <row r="1265" spans="1:5" x14ac:dyDescent="0.2">
      <c r="A1265" t="s">
        <v>706</v>
      </c>
      <c r="B1265" t="s">
        <v>338</v>
      </c>
      <c r="C1265" t="s">
        <v>386</v>
      </c>
      <c r="D1265" t="s">
        <v>85</v>
      </c>
      <c r="E1265" t="s">
        <v>568</v>
      </c>
    </row>
    <row r="1266" spans="1:5" x14ac:dyDescent="0.2">
      <c r="A1266" t="s">
        <v>706</v>
      </c>
      <c r="B1266" t="s">
        <v>338</v>
      </c>
      <c r="C1266" t="s">
        <v>386</v>
      </c>
      <c r="D1266" t="s">
        <v>105</v>
      </c>
      <c r="E1266" t="s">
        <v>626</v>
      </c>
    </row>
    <row r="1267" spans="1:5" x14ac:dyDescent="0.2">
      <c r="A1267" t="s">
        <v>706</v>
      </c>
      <c r="B1267" t="s">
        <v>338</v>
      </c>
      <c r="C1267" t="s">
        <v>386</v>
      </c>
      <c r="D1267" t="s">
        <v>344</v>
      </c>
      <c r="E1267" t="s">
        <v>569</v>
      </c>
    </row>
    <row r="1268" spans="1:5" x14ac:dyDescent="0.2">
      <c r="A1268" t="s">
        <v>706</v>
      </c>
      <c r="B1268" t="s">
        <v>338</v>
      </c>
      <c r="C1268" t="s">
        <v>386</v>
      </c>
      <c r="D1268" t="s">
        <v>339</v>
      </c>
      <c r="E1268" t="s">
        <v>579</v>
      </c>
    </row>
    <row r="1269" spans="1:5" x14ac:dyDescent="0.2">
      <c r="A1269" t="s">
        <v>706</v>
      </c>
      <c r="B1269" t="s">
        <v>338</v>
      </c>
      <c r="C1269" t="s">
        <v>386</v>
      </c>
      <c r="D1269" t="s">
        <v>339</v>
      </c>
      <c r="E1269" t="s">
        <v>587</v>
      </c>
    </row>
    <row r="1270" spans="1:5" x14ac:dyDescent="0.2">
      <c r="A1270" t="s">
        <v>706</v>
      </c>
      <c r="B1270" t="s">
        <v>338</v>
      </c>
      <c r="C1270" t="s">
        <v>386</v>
      </c>
      <c r="D1270" t="s">
        <v>47</v>
      </c>
      <c r="E1270" t="s">
        <v>580</v>
      </c>
    </row>
    <row r="1271" spans="1:5" x14ac:dyDescent="0.2">
      <c r="A1271" t="s">
        <v>706</v>
      </c>
      <c r="B1271" t="s">
        <v>338</v>
      </c>
      <c r="C1271" t="s">
        <v>386</v>
      </c>
      <c r="D1271" t="s">
        <v>264</v>
      </c>
      <c r="E1271" t="s">
        <v>627</v>
      </c>
    </row>
    <row r="1272" spans="1:5" x14ac:dyDescent="0.2">
      <c r="A1272" t="s">
        <v>706</v>
      </c>
      <c r="B1272" t="s">
        <v>338</v>
      </c>
      <c r="C1272" t="s">
        <v>386</v>
      </c>
      <c r="D1272" t="s">
        <v>47</v>
      </c>
      <c r="E1272" t="s">
        <v>582</v>
      </c>
    </row>
    <row r="1273" spans="1:5" x14ac:dyDescent="0.2">
      <c r="A1273" t="s">
        <v>706</v>
      </c>
      <c r="B1273" t="s">
        <v>338</v>
      </c>
      <c r="C1273" t="s">
        <v>386</v>
      </c>
      <c r="D1273" t="s">
        <v>85</v>
      </c>
      <c r="E1273" t="s">
        <v>571</v>
      </c>
    </row>
    <row r="1274" spans="1:5" x14ac:dyDescent="0.2">
      <c r="A1274" t="s">
        <v>706</v>
      </c>
      <c r="B1274" t="s">
        <v>338</v>
      </c>
      <c r="C1274" t="s">
        <v>386</v>
      </c>
      <c r="D1274" t="s">
        <v>85</v>
      </c>
      <c r="E1274" t="s">
        <v>572</v>
      </c>
    </row>
    <row r="1275" spans="1:5" x14ac:dyDescent="0.2">
      <c r="A1275" t="s">
        <v>706</v>
      </c>
      <c r="B1275" t="s">
        <v>338</v>
      </c>
      <c r="C1275" t="s">
        <v>386</v>
      </c>
      <c r="D1275" t="s">
        <v>85</v>
      </c>
      <c r="E1275" t="s">
        <v>583</v>
      </c>
    </row>
    <row r="1276" spans="1:5" x14ac:dyDescent="0.2">
      <c r="A1276" t="s">
        <v>706</v>
      </c>
      <c r="B1276" t="s">
        <v>338</v>
      </c>
      <c r="C1276" t="s">
        <v>386</v>
      </c>
      <c r="D1276" t="s">
        <v>288</v>
      </c>
      <c r="E1276" t="s">
        <v>628</v>
      </c>
    </row>
    <row r="1277" spans="1:5" x14ac:dyDescent="0.2">
      <c r="A1277" t="s">
        <v>706</v>
      </c>
      <c r="B1277" t="s">
        <v>338</v>
      </c>
      <c r="C1277" t="s">
        <v>386</v>
      </c>
      <c r="D1277" t="s">
        <v>389</v>
      </c>
      <c r="E1277" t="s">
        <v>501</v>
      </c>
    </row>
    <row r="1278" spans="1:5" x14ac:dyDescent="0.2">
      <c r="A1278" t="s">
        <v>706</v>
      </c>
      <c r="B1278" t="s">
        <v>338</v>
      </c>
      <c r="C1278" t="s">
        <v>386</v>
      </c>
      <c r="D1278" t="s">
        <v>389</v>
      </c>
      <c r="E1278" t="s">
        <v>449</v>
      </c>
    </row>
    <row r="1279" spans="1:5" x14ac:dyDescent="0.2">
      <c r="A1279" t="s">
        <v>706</v>
      </c>
      <c r="B1279" t="s">
        <v>338</v>
      </c>
      <c r="C1279" t="s">
        <v>386</v>
      </c>
      <c r="D1279" t="s">
        <v>389</v>
      </c>
      <c r="E1279" t="s">
        <v>450</v>
      </c>
    </row>
    <row r="1280" spans="1:5" x14ac:dyDescent="0.2">
      <c r="A1280" t="s">
        <v>706</v>
      </c>
      <c r="B1280" t="s">
        <v>338</v>
      </c>
      <c r="C1280" t="s">
        <v>388</v>
      </c>
      <c r="D1280" t="s">
        <v>307</v>
      </c>
    </row>
    <row r="1281" spans="1:5" x14ac:dyDescent="0.2">
      <c r="A1281" t="s">
        <v>706</v>
      </c>
      <c r="B1281" t="s">
        <v>338</v>
      </c>
      <c r="C1281" t="s">
        <v>388</v>
      </c>
      <c r="D1281" t="s">
        <v>179</v>
      </c>
    </row>
    <row r="1282" spans="1:5" x14ac:dyDescent="0.2">
      <c r="A1282" t="s">
        <v>706</v>
      </c>
      <c r="B1282" t="s">
        <v>125</v>
      </c>
      <c r="C1282" t="s">
        <v>386</v>
      </c>
      <c r="D1282" t="s">
        <v>202</v>
      </c>
      <c r="E1282" t="s">
        <v>445</v>
      </c>
    </row>
    <row r="1283" spans="1:5" x14ac:dyDescent="0.2">
      <c r="A1283" t="s">
        <v>706</v>
      </c>
      <c r="B1283" t="s">
        <v>125</v>
      </c>
      <c r="C1283" t="s">
        <v>386</v>
      </c>
      <c r="D1283" t="s">
        <v>368</v>
      </c>
      <c r="E1283" t="s">
        <v>581</v>
      </c>
    </row>
    <row r="1284" spans="1:5" x14ac:dyDescent="0.2">
      <c r="A1284" t="s">
        <v>706</v>
      </c>
      <c r="B1284" t="s">
        <v>125</v>
      </c>
      <c r="C1284" t="s">
        <v>388</v>
      </c>
      <c r="D1284" t="s">
        <v>307</v>
      </c>
    </row>
    <row r="1285" spans="1:5" x14ac:dyDescent="0.2">
      <c r="A1285" t="s">
        <v>706</v>
      </c>
      <c r="B1285" t="s">
        <v>125</v>
      </c>
      <c r="C1285" t="s">
        <v>388</v>
      </c>
      <c r="D1285" t="s">
        <v>179</v>
      </c>
    </row>
    <row r="1286" spans="1:5" x14ac:dyDescent="0.2">
      <c r="A1286" t="s">
        <v>706</v>
      </c>
      <c r="B1286" t="s">
        <v>125</v>
      </c>
      <c r="C1286" t="s">
        <v>388</v>
      </c>
      <c r="D1286" t="s">
        <v>348</v>
      </c>
    </row>
    <row r="1287" spans="1:5" x14ac:dyDescent="0.2">
      <c r="A1287" t="s">
        <v>706</v>
      </c>
      <c r="B1287" t="s">
        <v>125</v>
      </c>
      <c r="C1287" t="s">
        <v>388</v>
      </c>
      <c r="D1287" t="s">
        <v>199</v>
      </c>
    </row>
    <row r="1288" spans="1:5" x14ac:dyDescent="0.2">
      <c r="A1288" t="s">
        <v>706</v>
      </c>
      <c r="B1288" t="s">
        <v>125</v>
      </c>
      <c r="C1288" t="s">
        <v>388</v>
      </c>
      <c r="D1288" t="s">
        <v>92</v>
      </c>
    </row>
    <row r="1289" spans="1:5" x14ac:dyDescent="0.2">
      <c r="A1289" t="s">
        <v>706</v>
      </c>
      <c r="B1289" t="s">
        <v>125</v>
      </c>
      <c r="C1289" t="s">
        <v>388</v>
      </c>
      <c r="D1289" t="s">
        <v>344</v>
      </c>
    </row>
    <row r="1290" spans="1:5" x14ac:dyDescent="0.2">
      <c r="A1290" t="s">
        <v>706</v>
      </c>
      <c r="B1290" t="s">
        <v>125</v>
      </c>
      <c r="C1290" t="s">
        <v>388</v>
      </c>
      <c r="D1290" t="s">
        <v>288</v>
      </c>
    </row>
    <row r="1291" spans="1:5" x14ac:dyDescent="0.2">
      <c r="A1291" t="s">
        <v>706</v>
      </c>
      <c r="B1291" t="s">
        <v>125</v>
      </c>
      <c r="C1291" t="s">
        <v>388</v>
      </c>
      <c r="D1291" t="s">
        <v>47</v>
      </c>
    </row>
    <row r="1292" spans="1:5" x14ac:dyDescent="0.2">
      <c r="A1292" t="s">
        <v>706</v>
      </c>
      <c r="B1292" t="s">
        <v>125</v>
      </c>
      <c r="C1292" t="s">
        <v>388</v>
      </c>
      <c r="D1292" t="s">
        <v>264</v>
      </c>
    </row>
    <row r="1293" spans="1:5" x14ac:dyDescent="0.2">
      <c r="A1293" t="s">
        <v>706</v>
      </c>
      <c r="B1293" t="s">
        <v>125</v>
      </c>
      <c r="C1293" t="s">
        <v>388</v>
      </c>
      <c r="D1293" t="s">
        <v>85</v>
      </c>
    </row>
    <row r="1294" spans="1:5" x14ac:dyDescent="0.2">
      <c r="A1294" t="s">
        <v>706</v>
      </c>
      <c r="B1294" t="s">
        <v>125</v>
      </c>
      <c r="C1294" t="s">
        <v>388</v>
      </c>
      <c r="D1294" t="s">
        <v>339</v>
      </c>
    </row>
    <row r="1295" spans="1:5" x14ac:dyDescent="0.2">
      <c r="A1295" t="s">
        <v>706</v>
      </c>
      <c r="B1295" t="s">
        <v>218</v>
      </c>
      <c r="C1295" t="s">
        <v>386</v>
      </c>
      <c r="D1295" t="s">
        <v>24</v>
      </c>
      <c r="E1295" t="s">
        <v>598</v>
      </c>
    </row>
    <row r="1296" spans="1:5" x14ac:dyDescent="0.2">
      <c r="A1296" t="s">
        <v>706</v>
      </c>
      <c r="B1296" t="s">
        <v>218</v>
      </c>
      <c r="C1296" t="s">
        <v>386</v>
      </c>
      <c r="D1296" t="s">
        <v>85</v>
      </c>
      <c r="E1296" t="s">
        <v>564</v>
      </c>
    </row>
    <row r="1297" spans="1:5" x14ac:dyDescent="0.2">
      <c r="A1297" t="s">
        <v>706</v>
      </c>
      <c r="B1297" t="s">
        <v>218</v>
      </c>
      <c r="C1297" t="s">
        <v>386</v>
      </c>
      <c r="D1297" t="s">
        <v>288</v>
      </c>
      <c r="E1297" t="s">
        <v>620</v>
      </c>
    </row>
    <row r="1298" spans="1:5" x14ac:dyDescent="0.2">
      <c r="A1298" t="s">
        <v>706</v>
      </c>
      <c r="B1298" t="s">
        <v>218</v>
      </c>
      <c r="C1298" t="s">
        <v>386</v>
      </c>
      <c r="D1298" t="s">
        <v>288</v>
      </c>
      <c r="E1298" t="s">
        <v>622</v>
      </c>
    </row>
    <row r="1299" spans="1:5" x14ac:dyDescent="0.2">
      <c r="A1299" t="s">
        <v>706</v>
      </c>
      <c r="B1299" t="s">
        <v>218</v>
      </c>
      <c r="C1299" t="s">
        <v>386</v>
      </c>
      <c r="D1299" t="s">
        <v>288</v>
      </c>
      <c r="E1299" t="s">
        <v>623</v>
      </c>
    </row>
    <row r="1300" spans="1:5" x14ac:dyDescent="0.2">
      <c r="A1300" t="s">
        <v>706</v>
      </c>
      <c r="B1300" t="s">
        <v>218</v>
      </c>
      <c r="C1300" t="s">
        <v>386</v>
      </c>
      <c r="D1300" t="s">
        <v>288</v>
      </c>
      <c r="E1300" t="s">
        <v>625</v>
      </c>
    </row>
    <row r="1301" spans="1:5" x14ac:dyDescent="0.2">
      <c r="A1301" t="s">
        <v>706</v>
      </c>
      <c r="B1301" t="s">
        <v>218</v>
      </c>
      <c r="C1301" t="s">
        <v>386</v>
      </c>
      <c r="D1301" t="s">
        <v>368</v>
      </c>
      <c r="E1301" t="s">
        <v>578</v>
      </c>
    </row>
    <row r="1302" spans="1:5" x14ac:dyDescent="0.2">
      <c r="A1302" t="s">
        <v>706</v>
      </c>
      <c r="B1302" t="s">
        <v>218</v>
      </c>
      <c r="C1302" t="s">
        <v>386</v>
      </c>
      <c r="D1302" t="s">
        <v>344</v>
      </c>
      <c r="E1302" t="s">
        <v>569</v>
      </c>
    </row>
    <row r="1303" spans="1:5" x14ac:dyDescent="0.2">
      <c r="A1303" t="s">
        <v>706</v>
      </c>
      <c r="B1303" t="s">
        <v>218</v>
      </c>
      <c r="C1303" t="s">
        <v>386</v>
      </c>
      <c r="D1303" t="s">
        <v>339</v>
      </c>
      <c r="E1303" t="s">
        <v>579</v>
      </c>
    </row>
    <row r="1304" spans="1:5" x14ac:dyDescent="0.2">
      <c r="A1304" t="s">
        <v>706</v>
      </c>
      <c r="B1304" t="s">
        <v>218</v>
      </c>
      <c r="C1304" t="s">
        <v>386</v>
      </c>
      <c r="D1304" t="s">
        <v>339</v>
      </c>
      <c r="E1304" t="s">
        <v>587</v>
      </c>
    </row>
    <row r="1305" spans="1:5" x14ac:dyDescent="0.2">
      <c r="A1305" t="s">
        <v>706</v>
      </c>
      <c r="B1305" t="s">
        <v>218</v>
      </c>
      <c r="C1305" t="s">
        <v>386</v>
      </c>
      <c r="D1305" t="s">
        <v>47</v>
      </c>
      <c r="E1305" t="s">
        <v>580</v>
      </c>
    </row>
    <row r="1306" spans="1:5" x14ac:dyDescent="0.2">
      <c r="A1306" t="s">
        <v>706</v>
      </c>
      <c r="B1306" t="s">
        <v>218</v>
      </c>
      <c r="C1306" t="s">
        <v>386</v>
      </c>
      <c r="D1306" t="s">
        <v>264</v>
      </c>
      <c r="E1306" t="s">
        <v>627</v>
      </c>
    </row>
    <row r="1307" spans="1:5" x14ac:dyDescent="0.2">
      <c r="A1307" t="s">
        <v>706</v>
      </c>
      <c r="B1307" t="s">
        <v>218</v>
      </c>
      <c r="C1307" t="s">
        <v>386</v>
      </c>
      <c r="D1307" t="s">
        <v>368</v>
      </c>
      <c r="E1307" t="s">
        <v>581</v>
      </c>
    </row>
    <row r="1308" spans="1:5" x14ac:dyDescent="0.2">
      <c r="A1308" t="s">
        <v>706</v>
      </c>
      <c r="B1308" t="s">
        <v>218</v>
      </c>
      <c r="C1308" t="s">
        <v>386</v>
      </c>
      <c r="D1308" t="s">
        <v>47</v>
      </c>
      <c r="E1308" t="s">
        <v>582</v>
      </c>
    </row>
    <row r="1309" spans="1:5" x14ac:dyDescent="0.2">
      <c r="A1309" t="s">
        <v>706</v>
      </c>
      <c r="B1309" t="s">
        <v>218</v>
      </c>
      <c r="C1309" t="s">
        <v>386</v>
      </c>
      <c r="D1309" t="s">
        <v>85</v>
      </c>
      <c r="E1309" t="s">
        <v>571</v>
      </c>
    </row>
    <row r="1310" spans="1:5" x14ac:dyDescent="0.2">
      <c r="A1310" t="s">
        <v>706</v>
      </c>
      <c r="B1310" t="s">
        <v>218</v>
      </c>
      <c r="C1310" t="s">
        <v>386</v>
      </c>
      <c r="D1310" t="s">
        <v>85</v>
      </c>
      <c r="E1310" t="s">
        <v>572</v>
      </c>
    </row>
    <row r="1311" spans="1:5" x14ac:dyDescent="0.2">
      <c r="A1311" t="s">
        <v>706</v>
      </c>
      <c r="B1311" t="s">
        <v>218</v>
      </c>
      <c r="C1311" t="s">
        <v>386</v>
      </c>
      <c r="D1311" t="s">
        <v>85</v>
      </c>
      <c r="E1311" t="s">
        <v>573</v>
      </c>
    </row>
    <row r="1312" spans="1:5" x14ac:dyDescent="0.2">
      <c r="A1312" t="s">
        <v>706</v>
      </c>
      <c r="B1312" t="s">
        <v>218</v>
      </c>
      <c r="C1312" t="s">
        <v>386</v>
      </c>
      <c r="D1312" t="s">
        <v>85</v>
      </c>
      <c r="E1312" t="s">
        <v>583</v>
      </c>
    </row>
    <row r="1313" spans="1:5" x14ac:dyDescent="0.2">
      <c r="A1313" t="s">
        <v>706</v>
      </c>
      <c r="B1313" t="s">
        <v>218</v>
      </c>
      <c r="C1313" t="s">
        <v>386</v>
      </c>
      <c r="D1313" t="s">
        <v>85</v>
      </c>
      <c r="E1313" t="s">
        <v>600</v>
      </c>
    </row>
    <row r="1314" spans="1:5" x14ac:dyDescent="0.2">
      <c r="A1314" t="s">
        <v>706</v>
      </c>
      <c r="B1314" t="s">
        <v>218</v>
      </c>
      <c r="C1314" t="s">
        <v>388</v>
      </c>
      <c r="D1314" t="s">
        <v>179</v>
      </c>
    </row>
    <row r="1315" spans="1:5" x14ac:dyDescent="0.2">
      <c r="A1315" t="s">
        <v>706</v>
      </c>
      <c r="B1315" t="s">
        <v>218</v>
      </c>
      <c r="C1315" t="s">
        <v>388</v>
      </c>
      <c r="D1315" t="s">
        <v>307</v>
      </c>
    </row>
    <row r="1316" spans="1:5" x14ac:dyDescent="0.2">
      <c r="A1316" t="s">
        <v>706</v>
      </c>
      <c r="B1316" t="s">
        <v>218</v>
      </c>
      <c r="C1316" t="s">
        <v>388</v>
      </c>
      <c r="D1316" t="s">
        <v>288</v>
      </c>
    </row>
    <row r="1317" spans="1:5" x14ac:dyDescent="0.2">
      <c r="A1317" t="s">
        <v>706</v>
      </c>
      <c r="B1317" t="s">
        <v>218</v>
      </c>
      <c r="C1317" t="s">
        <v>388</v>
      </c>
      <c r="D1317" t="s">
        <v>34</v>
      </c>
    </row>
    <row r="1318" spans="1:5" x14ac:dyDescent="0.2">
      <c r="A1318" t="s">
        <v>706</v>
      </c>
      <c r="B1318" t="s">
        <v>218</v>
      </c>
      <c r="C1318" t="s">
        <v>388</v>
      </c>
      <c r="D1318" t="s">
        <v>47</v>
      </c>
    </row>
    <row r="1319" spans="1:5" x14ac:dyDescent="0.2">
      <c r="A1319" t="s">
        <v>706</v>
      </c>
      <c r="B1319" t="s">
        <v>218</v>
      </c>
      <c r="C1319" t="s">
        <v>388</v>
      </c>
      <c r="D1319" t="s">
        <v>148</v>
      </c>
    </row>
    <row r="1320" spans="1:5" x14ac:dyDescent="0.2">
      <c r="A1320" t="s">
        <v>706</v>
      </c>
      <c r="B1320" t="s">
        <v>245</v>
      </c>
      <c r="C1320" t="s">
        <v>386</v>
      </c>
      <c r="D1320" t="s">
        <v>202</v>
      </c>
      <c r="E1320" t="s">
        <v>446</v>
      </c>
    </row>
    <row r="1321" spans="1:5" x14ac:dyDescent="0.2">
      <c r="A1321" t="s">
        <v>706</v>
      </c>
      <c r="B1321" t="s">
        <v>245</v>
      </c>
      <c r="C1321" t="s">
        <v>386</v>
      </c>
      <c r="D1321" t="s">
        <v>344</v>
      </c>
      <c r="E1321" t="s">
        <v>561</v>
      </c>
    </row>
    <row r="1322" spans="1:5" x14ac:dyDescent="0.2">
      <c r="A1322" t="s">
        <v>706</v>
      </c>
      <c r="B1322" t="s">
        <v>245</v>
      </c>
      <c r="C1322" t="s">
        <v>386</v>
      </c>
      <c r="D1322" t="s">
        <v>339</v>
      </c>
      <c r="E1322" t="s">
        <v>586</v>
      </c>
    </row>
    <row r="1323" spans="1:5" x14ac:dyDescent="0.2">
      <c r="A1323" t="s">
        <v>706</v>
      </c>
      <c r="B1323" t="s">
        <v>245</v>
      </c>
      <c r="C1323" t="s">
        <v>386</v>
      </c>
      <c r="D1323" t="s">
        <v>339</v>
      </c>
      <c r="E1323" t="s">
        <v>614</v>
      </c>
    </row>
    <row r="1324" spans="1:5" x14ac:dyDescent="0.2">
      <c r="A1324" t="s">
        <v>706</v>
      </c>
      <c r="B1324" t="s">
        <v>245</v>
      </c>
      <c r="C1324" t="s">
        <v>386</v>
      </c>
      <c r="D1324" t="s">
        <v>63</v>
      </c>
      <c r="E1324" t="s">
        <v>618</v>
      </c>
    </row>
    <row r="1325" spans="1:5" x14ac:dyDescent="0.2">
      <c r="A1325" t="s">
        <v>706</v>
      </c>
      <c r="B1325" t="s">
        <v>245</v>
      </c>
      <c r="C1325" t="s">
        <v>386</v>
      </c>
      <c r="D1325" t="s">
        <v>47</v>
      </c>
      <c r="E1325" t="s">
        <v>605</v>
      </c>
    </row>
    <row r="1326" spans="1:5" x14ac:dyDescent="0.2">
      <c r="A1326" t="s">
        <v>706</v>
      </c>
      <c r="B1326" t="s">
        <v>245</v>
      </c>
      <c r="C1326" t="s">
        <v>386</v>
      </c>
      <c r="D1326" t="s">
        <v>74</v>
      </c>
      <c r="E1326" t="s">
        <v>603</v>
      </c>
    </row>
    <row r="1327" spans="1:5" x14ac:dyDescent="0.2">
      <c r="A1327" t="s">
        <v>706</v>
      </c>
      <c r="B1327" t="s">
        <v>245</v>
      </c>
      <c r="C1327" t="s">
        <v>386</v>
      </c>
      <c r="D1327" t="s">
        <v>288</v>
      </c>
      <c r="E1327" t="s">
        <v>620</v>
      </c>
    </row>
    <row r="1328" spans="1:5" x14ac:dyDescent="0.2">
      <c r="A1328" t="s">
        <v>706</v>
      </c>
      <c r="B1328" t="s">
        <v>245</v>
      </c>
      <c r="C1328" t="s">
        <v>386</v>
      </c>
      <c r="D1328" t="s">
        <v>288</v>
      </c>
      <c r="E1328" t="s">
        <v>621</v>
      </c>
    </row>
    <row r="1329" spans="1:5" x14ac:dyDescent="0.2">
      <c r="A1329" t="s">
        <v>706</v>
      </c>
      <c r="B1329" t="s">
        <v>245</v>
      </c>
      <c r="C1329" t="s">
        <v>386</v>
      </c>
      <c r="D1329" t="s">
        <v>288</v>
      </c>
      <c r="E1329" t="s">
        <v>624</v>
      </c>
    </row>
    <row r="1330" spans="1:5" x14ac:dyDescent="0.2">
      <c r="A1330" t="s">
        <v>706</v>
      </c>
      <c r="B1330" t="s">
        <v>245</v>
      </c>
      <c r="C1330" t="s">
        <v>386</v>
      </c>
      <c r="D1330" t="s">
        <v>344</v>
      </c>
      <c r="E1330" t="s">
        <v>567</v>
      </c>
    </row>
    <row r="1331" spans="1:5" x14ac:dyDescent="0.2">
      <c r="A1331" t="s">
        <v>706</v>
      </c>
      <c r="B1331" t="s">
        <v>245</v>
      </c>
      <c r="C1331" t="s">
        <v>386</v>
      </c>
      <c r="D1331" t="s">
        <v>85</v>
      </c>
      <c r="E1331" t="s">
        <v>568</v>
      </c>
    </row>
    <row r="1332" spans="1:5" x14ac:dyDescent="0.2">
      <c r="A1332" t="s">
        <v>706</v>
      </c>
      <c r="B1332" t="s">
        <v>245</v>
      </c>
      <c r="C1332" t="s">
        <v>386</v>
      </c>
      <c r="D1332" t="s">
        <v>105</v>
      </c>
      <c r="E1332" t="s">
        <v>626</v>
      </c>
    </row>
    <row r="1333" spans="1:5" x14ac:dyDescent="0.2">
      <c r="A1333" t="s">
        <v>706</v>
      </c>
      <c r="B1333" t="s">
        <v>245</v>
      </c>
      <c r="C1333" t="s">
        <v>386</v>
      </c>
      <c r="D1333" t="s">
        <v>344</v>
      </c>
      <c r="E1333" t="s">
        <v>569</v>
      </c>
    </row>
    <row r="1334" spans="1:5" x14ac:dyDescent="0.2">
      <c r="A1334" t="s">
        <v>706</v>
      </c>
      <c r="B1334" t="s">
        <v>245</v>
      </c>
      <c r="C1334" t="s">
        <v>386</v>
      </c>
      <c r="D1334" t="s">
        <v>339</v>
      </c>
      <c r="E1334" t="s">
        <v>579</v>
      </c>
    </row>
    <row r="1335" spans="1:5" x14ac:dyDescent="0.2">
      <c r="A1335" t="s">
        <v>706</v>
      </c>
      <c r="B1335" t="s">
        <v>245</v>
      </c>
      <c r="C1335" t="s">
        <v>386</v>
      </c>
      <c r="D1335" t="s">
        <v>339</v>
      </c>
      <c r="E1335" t="s">
        <v>587</v>
      </c>
    </row>
    <row r="1336" spans="1:5" x14ac:dyDescent="0.2">
      <c r="A1336" t="s">
        <v>706</v>
      </c>
      <c r="B1336" t="s">
        <v>245</v>
      </c>
      <c r="C1336" t="s">
        <v>386</v>
      </c>
      <c r="D1336" t="s">
        <v>47</v>
      </c>
      <c r="E1336" t="s">
        <v>580</v>
      </c>
    </row>
    <row r="1337" spans="1:5" x14ac:dyDescent="0.2">
      <c r="A1337" t="s">
        <v>706</v>
      </c>
      <c r="B1337" t="s">
        <v>245</v>
      </c>
      <c r="C1337" t="s">
        <v>386</v>
      </c>
      <c r="D1337" t="s">
        <v>264</v>
      </c>
      <c r="E1337" t="s">
        <v>627</v>
      </c>
    </row>
    <row r="1338" spans="1:5" x14ac:dyDescent="0.2">
      <c r="A1338" t="s">
        <v>706</v>
      </c>
      <c r="B1338" t="s">
        <v>245</v>
      </c>
      <c r="C1338" t="s">
        <v>386</v>
      </c>
      <c r="D1338" t="s">
        <v>47</v>
      </c>
      <c r="E1338" t="s">
        <v>582</v>
      </c>
    </row>
    <row r="1339" spans="1:5" x14ac:dyDescent="0.2">
      <c r="A1339" t="s">
        <v>706</v>
      </c>
      <c r="B1339" t="s">
        <v>245</v>
      </c>
      <c r="C1339" t="s">
        <v>386</v>
      </c>
      <c r="D1339" t="s">
        <v>288</v>
      </c>
      <c r="E1339" t="s">
        <v>628</v>
      </c>
    </row>
    <row r="1340" spans="1:5" x14ac:dyDescent="0.2">
      <c r="A1340" t="s">
        <v>706</v>
      </c>
      <c r="B1340" t="s">
        <v>245</v>
      </c>
      <c r="C1340" t="s">
        <v>386</v>
      </c>
      <c r="D1340" t="s">
        <v>389</v>
      </c>
      <c r="E1340" t="s">
        <v>531</v>
      </c>
    </row>
    <row r="1341" spans="1:5" x14ac:dyDescent="0.2">
      <c r="A1341" t="s">
        <v>706</v>
      </c>
      <c r="B1341" t="s">
        <v>245</v>
      </c>
      <c r="C1341" t="s">
        <v>386</v>
      </c>
      <c r="D1341" t="s">
        <v>389</v>
      </c>
      <c r="E1341" t="s">
        <v>449</v>
      </c>
    </row>
    <row r="1342" spans="1:5" x14ac:dyDescent="0.2">
      <c r="A1342" t="s">
        <v>706</v>
      </c>
      <c r="B1342" t="s">
        <v>245</v>
      </c>
      <c r="C1342" t="s">
        <v>386</v>
      </c>
      <c r="D1342" t="s">
        <v>389</v>
      </c>
      <c r="E1342" t="s">
        <v>450</v>
      </c>
    </row>
    <row r="1343" spans="1:5" x14ac:dyDescent="0.2">
      <c r="A1343" t="s">
        <v>706</v>
      </c>
      <c r="B1343" t="s">
        <v>245</v>
      </c>
      <c r="C1343" t="s">
        <v>386</v>
      </c>
      <c r="D1343" t="s">
        <v>389</v>
      </c>
      <c r="E1343" t="s">
        <v>457</v>
      </c>
    </row>
    <row r="1344" spans="1:5" x14ac:dyDescent="0.2">
      <c r="A1344" t="s">
        <v>706</v>
      </c>
      <c r="B1344" t="s">
        <v>245</v>
      </c>
      <c r="C1344" t="s">
        <v>388</v>
      </c>
      <c r="D1344" t="s">
        <v>179</v>
      </c>
    </row>
    <row r="1345" spans="1:5" x14ac:dyDescent="0.2">
      <c r="A1345" t="s">
        <v>706</v>
      </c>
      <c r="B1345" t="s">
        <v>245</v>
      </c>
      <c r="C1345" t="s">
        <v>388</v>
      </c>
      <c r="D1345" t="s">
        <v>307</v>
      </c>
    </row>
    <row r="1346" spans="1:5" x14ac:dyDescent="0.2">
      <c r="A1346" t="s">
        <v>706</v>
      </c>
      <c r="B1346" t="s">
        <v>245</v>
      </c>
      <c r="C1346" t="s">
        <v>388</v>
      </c>
      <c r="D1346" t="s">
        <v>105</v>
      </c>
    </row>
    <row r="1347" spans="1:5" x14ac:dyDescent="0.2">
      <c r="A1347" t="s">
        <v>706</v>
      </c>
      <c r="B1347" t="s">
        <v>245</v>
      </c>
      <c r="C1347" t="s">
        <v>388</v>
      </c>
      <c r="D1347" t="s">
        <v>288</v>
      </c>
    </row>
    <row r="1348" spans="1:5" x14ac:dyDescent="0.2">
      <c r="A1348" t="s">
        <v>706</v>
      </c>
      <c r="B1348" t="s">
        <v>245</v>
      </c>
      <c r="C1348" t="s">
        <v>388</v>
      </c>
      <c r="D1348" t="s">
        <v>85</v>
      </c>
    </row>
    <row r="1349" spans="1:5" x14ac:dyDescent="0.2">
      <c r="A1349" t="s">
        <v>706</v>
      </c>
      <c r="B1349" t="s">
        <v>146</v>
      </c>
      <c r="C1349" t="s">
        <v>386</v>
      </c>
      <c r="D1349" t="s">
        <v>389</v>
      </c>
      <c r="E1349" t="s">
        <v>447</v>
      </c>
    </row>
    <row r="1350" spans="1:5" x14ac:dyDescent="0.2">
      <c r="A1350" t="s">
        <v>706</v>
      </c>
      <c r="B1350" t="s">
        <v>146</v>
      </c>
      <c r="C1350" t="s">
        <v>386</v>
      </c>
      <c r="D1350" t="s">
        <v>267</v>
      </c>
      <c r="E1350" t="s">
        <v>629</v>
      </c>
    </row>
    <row r="1351" spans="1:5" x14ac:dyDescent="0.2">
      <c r="A1351" t="s">
        <v>706</v>
      </c>
      <c r="B1351" t="s">
        <v>146</v>
      </c>
      <c r="C1351" t="s">
        <v>386</v>
      </c>
      <c r="D1351" t="s">
        <v>267</v>
      </c>
      <c r="E1351" t="s">
        <v>630</v>
      </c>
    </row>
    <row r="1352" spans="1:5" x14ac:dyDescent="0.2">
      <c r="A1352" t="s">
        <v>706</v>
      </c>
      <c r="B1352" t="s">
        <v>146</v>
      </c>
      <c r="C1352" t="s">
        <v>386</v>
      </c>
      <c r="D1352" t="s">
        <v>344</v>
      </c>
      <c r="E1352" t="s">
        <v>569</v>
      </c>
    </row>
    <row r="1353" spans="1:5" x14ac:dyDescent="0.2">
      <c r="A1353" t="s">
        <v>706</v>
      </c>
      <c r="B1353" t="s">
        <v>146</v>
      </c>
      <c r="C1353" t="s">
        <v>386</v>
      </c>
      <c r="D1353" t="s">
        <v>339</v>
      </c>
      <c r="E1353" t="s">
        <v>579</v>
      </c>
    </row>
    <row r="1354" spans="1:5" x14ac:dyDescent="0.2">
      <c r="A1354" t="s">
        <v>706</v>
      </c>
      <c r="B1354" t="s">
        <v>146</v>
      </c>
      <c r="C1354" t="s">
        <v>386</v>
      </c>
      <c r="D1354" t="s">
        <v>339</v>
      </c>
      <c r="E1354" t="s">
        <v>587</v>
      </c>
    </row>
    <row r="1355" spans="1:5" x14ac:dyDescent="0.2">
      <c r="A1355" t="s">
        <v>706</v>
      </c>
      <c r="B1355" t="s">
        <v>146</v>
      </c>
      <c r="C1355" t="s">
        <v>386</v>
      </c>
      <c r="D1355" t="s">
        <v>47</v>
      </c>
      <c r="E1355" t="s">
        <v>580</v>
      </c>
    </row>
    <row r="1356" spans="1:5" x14ac:dyDescent="0.2">
      <c r="A1356" t="s">
        <v>706</v>
      </c>
      <c r="B1356" t="s">
        <v>146</v>
      </c>
      <c r="C1356" t="s">
        <v>386</v>
      </c>
      <c r="D1356" t="s">
        <v>264</v>
      </c>
      <c r="E1356" t="s">
        <v>627</v>
      </c>
    </row>
    <row r="1357" spans="1:5" x14ac:dyDescent="0.2">
      <c r="A1357" t="s">
        <v>706</v>
      </c>
      <c r="B1357" t="s">
        <v>146</v>
      </c>
      <c r="C1357" t="s">
        <v>386</v>
      </c>
      <c r="D1357" t="s">
        <v>368</v>
      </c>
      <c r="E1357" t="s">
        <v>581</v>
      </c>
    </row>
    <row r="1358" spans="1:5" x14ac:dyDescent="0.2">
      <c r="A1358" t="s">
        <v>706</v>
      </c>
      <c r="B1358" t="s">
        <v>146</v>
      </c>
      <c r="C1358" t="s">
        <v>386</v>
      </c>
      <c r="D1358" t="s">
        <v>47</v>
      </c>
      <c r="E1358" t="s">
        <v>582</v>
      </c>
    </row>
    <row r="1359" spans="1:5" x14ac:dyDescent="0.2">
      <c r="A1359" t="s">
        <v>706</v>
      </c>
      <c r="B1359" t="s">
        <v>146</v>
      </c>
      <c r="C1359" t="s">
        <v>386</v>
      </c>
      <c r="D1359" t="s">
        <v>389</v>
      </c>
      <c r="E1359" t="s">
        <v>449</v>
      </c>
    </row>
    <row r="1360" spans="1:5" x14ac:dyDescent="0.2">
      <c r="A1360" t="s">
        <v>706</v>
      </c>
      <c r="B1360" t="s">
        <v>146</v>
      </c>
      <c r="C1360" t="s">
        <v>386</v>
      </c>
      <c r="D1360" t="s">
        <v>389</v>
      </c>
      <c r="E1360" t="s">
        <v>450</v>
      </c>
    </row>
    <row r="1361" spans="1:5" x14ac:dyDescent="0.2">
      <c r="A1361" t="s">
        <v>706</v>
      </c>
      <c r="B1361" t="s">
        <v>146</v>
      </c>
      <c r="C1361" t="s">
        <v>386</v>
      </c>
      <c r="D1361" t="s">
        <v>389</v>
      </c>
      <c r="E1361" t="s">
        <v>456</v>
      </c>
    </row>
    <row r="1362" spans="1:5" x14ac:dyDescent="0.2">
      <c r="A1362" t="s">
        <v>706</v>
      </c>
      <c r="B1362" t="s">
        <v>146</v>
      </c>
      <c r="C1362" t="s">
        <v>386</v>
      </c>
      <c r="D1362" t="s">
        <v>389</v>
      </c>
      <c r="E1362" t="s">
        <v>430</v>
      </c>
    </row>
    <row r="1363" spans="1:5" x14ac:dyDescent="0.2">
      <c r="A1363" t="s">
        <v>706</v>
      </c>
      <c r="B1363" t="s">
        <v>146</v>
      </c>
      <c r="C1363" t="s">
        <v>388</v>
      </c>
      <c r="D1363" t="s">
        <v>179</v>
      </c>
    </row>
    <row r="1364" spans="1:5" x14ac:dyDescent="0.2">
      <c r="A1364" t="s">
        <v>706</v>
      </c>
      <c r="B1364" t="s">
        <v>146</v>
      </c>
      <c r="C1364" t="s">
        <v>388</v>
      </c>
      <c r="D1364" t="s">
        <v>307</v>
      </c>
    </row>
    <row r="1365" spans="1:5" x14ac:dyDescent="0.2">
      <c r="A1365" t="s">
        <v>706</v>
      </c>
      <c r="B1365" t="s">
        <v>146</v>
      </c>
      <c r="C1365" t="s">
        <v>388</v>
      </c>
      <c r="D1365" t="s">
        <v>288</v>
      </c>
    </row>
    <row r="1366" spans="1:5" x14ac:dyDescent="0.2">
      <c r="A1366" t="s">
        <v>706</v>
      </c>
      <c r="B1366" t="s">
        <v>288</v>
      </c>
      <c r="C1366" t="s">
        <v>386</v>
      </c>
      <c r="D1366" t="s">
        <v>202</v>
      </c>
      <c r="E1366" t="s">
        <v>445</v>
      </c>
    </row>
    <row r="1367" spans="1:5" x14ac:dyDescent="0.2">
      <c r="A1367" t="s">
        <v>706</v>
      </c>
      <c r="B1367" t="s">
        <v>288</v>
      </c>
      <c r="C1367" t="s">
        <v>386</v>
      </c>
      <c r="D1367" t="s">
        <v>389</v>
      </c>
      <c r="E1367" t="s">
        <v>447</v>
      </c>
    </row>
    <row r="1368" spans="1:5" x14ac:dyDescent="0.2">
      <c r="A1368" t="s">
        <v>706</v>
      </c>
      <c r="B1368" t="s">
        <v>288</v>
      </c>
      <c r="C1368" t="s">
        <v>386</v>
      </c>
      <c r="D1368" t="s">
        <v>37</v>
      </c>
      <c r="E1368" t="s">
        <v>607</v>
      </c>
    </row>
    <row r="1369" spans="1:5" x14ac:dyDescent="0.2">
      <c r="A1369" t="s">
        <v>706</v>
      </c>
      <c r="B1369" t="s">
        <v>288</v>
      </c>
      <c r="C1369" t="s">
        <v>386</v>
      </c>
      <c r="D1369" t="s">
        <v>344</v>
      </c>
      <c r="E1369" t="s">
        <v>561</v>
      </c>
    </row>
    <row r="1370" spans="1:5" x14ac:dyDescent="0.2">
      <c r="A1370" t="s">
        <v>706</v>
      </c>
      <c r="B1370" t="s">
        <v>288</v>
      </c>
      <c r="C1370" t="s">
        <v>386</v>
      </c>
      <c r="D1370" t="s">
        <v>368</v>
      </c>
      <c r="E1370" t="s">
        <v>585</v>
      </c>
    </row>
    <row r="1371" spans="1:5" x14ac:dyDescent="0.2">
      <c r="A1371" t="s">
        <v>706</v>
      </c>
      <c r="B1371" t="s">
        <v>288</v>
      </c>
      <c r="C1371" t="s">
        <v>386</v>
      </c>
      <c r="D1371" t="s">
        <v>47</v>
      </c>
      <c r="E1371" t="s">
        <v>563</v>
      </c>
    </row>
    <row r="1372" spans="1:5" x14ac:dyDescent="0.2">
      <c r="A1372" t="s">
        <v>706</v>
      </c>
      <c r="B1372" t="s">
        <v>288</v>
      </c>
      <c r="C1372" t="s">
        <v>386</v>
      </c>
      <c r="D1372" t="s">
        <v>24</v>
      </c>
      <c r="E1372" t="s">
        <v>601</v>
      </c>
    </row>
    <row r="1373" spans="1:5" x14ac:dyDescent="0.2">
      <c r="A1373" t="s">
        <v>706</v>
      </c>
      <c r="B1373" t="s">
        <v>288</v>
      </c>
      <c r="C1373" t="s">
        <v>386</v>
      </c>
      <c r="D1373" t="s">
        <v>85</v>
      </c>
      <c r="E1373" t="s">
        <v>566</v>
      </c>
    </row>
    <row r="1374" spans="1:5" x14ac:dyDescent="0.2">
      <c r="A1374" t="s">
        <v>706</v>
      </c>
      <c r="B1374" t="s">
        <v>288</v>
      </c>
      <c r="C1374" t="s">
        <v>386</v>
      </c>
      <c r="D1374" t="s">
        <v>343</v>
      </c>
      <c r="E1374" t="s">
        <v>589</v>
      </c>
    </row>
    <row r="1375" spans="1:5" x14ac:dyDescent="0.2">
      <c r="A1375" t="s">
        <v>706</v>
      </c>
      <c r="B1375" t="s">
        <v>288</v>
      </c>
      <c r="C1375" t="s">
        <v>386</v>
      </c>
      <c r="D1375" t="s">
        <v>344</v>
      </c>
      <c r="E1375" t="s">
        <v>567</v>
      </c>
    </row>
    <row r="1376" spans="1:5" x14ac:dyDescent="0.2">
      <c r="A1376" t="s">
        <v>706</v>
      </c>
      <c r="B1376" t="s">
        <v>288</v>
      </c>
      <c r="C1376" t="s">
        <v>386</v>
      </c>
      <c r="D1376" t="s">
        <v>85</v>
      </c>
      <c r="E1376" t="s">
        <v>568</v>
      </c>
    </row>
    <row r="1377" spans="1:5" x14ac:dyDescent="0.2">
      <c r="A1377" t="s">
        <v>706</v>
      </c>
      <c r="B1377" t="s">
        <v>288</v>
      </c>
      <c r="C1377" t="s">
        <v>386</v>
      </c>
      <c r="D1377" t="s">
        <v>344</v>
      </c>
      <c r="E1377" t="s">
        <v>569</v>
      </c>
    </row>
    <row r="1378" spans="1:5" x14ac:dyDescent="0.2">
      <c r="A1378" t="s">
        <v>706</v>
      </c>
      <c r="B1378" t="s">
        <v>288</v>
      </c>
      <c r="C1378" t="s">
        <v>386</v>
      </c>
      <c r="D1378" t="s">
        <v>344</v>
      </c>
      <c r="E1378" t="s">
        <v>570</v>
      </c>
    </row>
    <row r="1379" spans="1:5" x14ac:dyDescent="0.2">
      <c r="A1379" t="s">
        <v>706</v>
      </c>
      <c r="B1379" t="s">
        <v>288</v>
      </c>
      <c r="C1379" t="s">
        <v>386</v>
      </c>
      <c r="D1379" t="s">
        <v>339</v>
      </c>
      <c r="E1379" t="s">
        <v>579</v>
      </c>
    </row>
    <row r="1380" spans="1:5" x14ac:dyDescent="0.2">
      <c r="A1380" t="s">
        <v>706</v>
      </c>
      <c r="B1380" t="s">
        <v>288</v>
      </c>
      <c r="C1380" t="s">
        <v>386</v>
      </c>
      <c r="D1380" t="s">
        <v>339</v>
      </c>
      <c r="E1380" t="s">
        <v>587</v>
      </c>
    </row>
    <row r="1381" spans="1:5" x14ac:dyDescent="0.2">
      <c r="A1381" t="s">
        <v>706</v>
      </c>
      <c r="B1381" t="s">
        <v>288</v>
      </c>
      <c r="C1381" t="s">
        <v>386</v>
      </c>
      <c r="D1381" t="s">
        <v>47</v>
      </c>
      <c r="E1381" t="s">
        <v>580</v>
      </c>
    </row>
    <row r="1382" spans="1:5" x14ac:dyDescent="0.2">
      <c r="A1382" t="s">
        <v>706</v>
      </c>
      <c r="B1382" t="s">
        <v>288</v>
      </c>
      <c r="C1382" t="s">
        <v>386</v>
      </c>
      <c r="D1382" t="s">
        <v>47</v>
      </c>
      <c r="E1382" t="s">
        <v>588</v>
      </c>
    </row>
    <row r="1383" spans="1:5" x14ac:dyDescent="0.2">
      <c r="A1383" t="s">
        <v>706</v>
      </c>
      <c r="B1383" t="s">
        <v>288</v>
      </c>
      <c r="C1383" t="s">
        <v>386</v>
      </c>
      <c r="D1383" t="s">
        <v>264</v>
      </c>
      <c r="E1383" t="s">
        <v>627</v>
      </c>
    </row>
    <row r="1384" spans="1:5" x14ac:dyDescent="0.2">
      <c r="A1384" t="s">
        <v>706</v>
      </c>
      <c r="B1384" t="s">
        <v>288</v>
      </c>
      <c r="C1384" t="s">
        <v>386</v>
      </c>
      <c r="D1384" t="s">
        <v>368</v>
      </c>
      <c r="E1384" t="s">
        <v>581</v>
      </c>
    </row>
    <row r="1385" spans="1:5" x14ac:dyDescent="0.2">
      <c r="A1385" t="s">
        <v>706</v>
      </c>
      <c r="B1385" t="s">
        <v>288</v>
      </c>
      <c r="C1385" t="s">
        <v>386</v>
      </c>
      <c r="D1385" t="s">
        <v>47</v>
      </c>
      <c r="E1385" t="s">
        <v>582</v>
      </c>
    </row>
    <row r="1386" spans="1:5" x14ac:dyDescent="0.2">
      <c r="A1386" t="s">
        <v>706</v>
      </c>
      <c r="B1386" t="s">
        <v>288</v>
      </c>
      <c r="C1386" t="s">
        <v>386</v>
      </c>
      <c r="D1386" t="s">
        <v>85</v>
      </c>
      <c r="E1386" t="s">
        <v>571</v>
      </c>
    </row>
    <row r="1387" spans="1:5" x14ac:dyDescent="0.2">
      <c r="A1387" t="s">
        <v>706</v>
      </c>
      <c r="B1387" t="s">
        <v>288</v>
      </c>
      <c r="C1387" t="s">
        <v>386</v>
      </c>
      <c r="D1387" t="s">
        <v>85</v>
      </c>
      <c r="E1387" t="s">
        <v>572</v>
      </c>
    </row>
    <row r="1388" spans="1:5" x14ac:dyDescent="0.2">
      <c r="A1388" t="s">
        <v>706</v>
      </c>
      <c r="B1388" t="s">
        <v>288</v>
      </c>
      <c r="C1388" t="s">
        <v>386</v>
      </c>
      <c r="D1388" t="s">
        <v>85</v>
      </c>
      <c r="E1388" t="s">
        <v>583</v>
      </c>
    </row>
    <row r="1389" spans="1:5" x14ac:dyDescent="0.2">
      <c r="A1389" t="s">
        <v>706</v>
      </c>
      <c r="B1389" t="s">
        <v>288</v>
      </c>
      <c r="C1389" t="s">
        <v>386</v>
      </c>
      <c r="D1389" t="s">
        <v>389</v>
      </c>
      <c r="E1389" t="s">
        <v>449</v>
      </c>
    </row>
    <row r="1390" spans="1:5" x14ac:dyDescent="0.2">
      <c r="A1390" t="s">
        <v>706</v>
      </c>
      <c r="B1390" t="s">
        <v>288</v>
      </c>
      <c r="C1390" t="s">
        <v>386</v>
      </c>
      <c r="D1390" t="s">
        <v>389</v>
      </c>
      <c r="E1390" t="s">
        <v>450</v>
      </c>
    </row>
    <row r="1391" spans="1:5" x14ac:dyDescent="0.2">
      <c r="A1391" t="s">
        <v>706</v>
      </c>
      <c r="B1391" t="s">
        <v>288</v>
      </c>
      <c r="C1391" t="s">
        <v>386</v>
      </c>
      <c r="D1391" t="s">
        <v>389</v>
      </c>
      <c r="E1391" t="s">
        <v>457</v>
      </c>
    </row>
    <row r="1392" spans="1:5" x14ac:dyDescent="0.2">
      <c r="A1392" t="s">
        <v>706</v>
      </c>
      <c r="B1392" t="s">
        <v>288</v>
      </c>
      <c r="C1392" t="s">
        <v>386</v>
      </c>
      <c r="D1392" t="s">
        <v>389</v>
      </c>
      <c r="E1392" t="s">
        <v>456</v>
      </c>
    </row>
    <row r="1393" spans="1:5" x14ac:dyDescent="0.2">
      <c r="A1393" t="s">
        <v>706</v>
      </c>
      <c r="B1393" t="s">
        <v>288</v>
      </c>
      <c r="C1393" t="s">
        <v>386</v>
      </c>
      <c r="D1393" t="s">
        <v>389</v>
      </c>
      <c r="E1393" t="s">
        <v>430</v>
      </c>
    </row>
    <row r="1394" spans="1:5" x14ac:dyDescent="0.2">
      <c r="A1394" t="s">
        <v>706</v>
      </c>
      <c r="B1394" t="s">
        <v>288</v>
      </c>
      <c r="C1394" t="s">
        <v>388</v>
      </c>
      <c r="D1394" t="s">
        <v>179</v>
      </c>
    </row>
    <row r="1395" spans="1:5" x14ac:dyDescent="0.2">
      <c r="A1395" t="s">
        <v>706</v>
      </c>
      <c r="B1395" t="s">
        <v>288</v>
      </c>
      <c r="C1395" t="s">
        <v>388</v>
      </c>
      <c r="D1395" t="s">
        <v>307</v>
      </c>
    </row>
    <row r="1396" spans="1:5" x14ac:dyDescent="0.2">
      <c r="A1396" t="s">
        <v>706</v>
      </c>
      <c r="B1396" t="s">
        <v>288</v>
      </c>
      <c r="C1396" t="s">
        <v>388</v>
      </c>
      <c r="D1396" t="s">
        <v>366</v>
      </c>
    </row>
    <row r="1397" spans="1:5" x14ac:dyDescent="0.2">
      <c r="A1397" t="s">
        <v>706</v>
      </c>
      <c r="B1397" t="s">
        <v>288</v>
      </c>
      <c r="C1397" t="s">
        <v>388</v>
      </c>
      <c r="D1397" t="s">
        <v>301</v>
      </c>
    </row>
    <row r="1398" spans="1:5" x14ac:dyDescent="0.2">
      <c r="A1398" t="s">
        <v>706</v>
      </c>
      <c r="B1398" t="s">
        <v>105</v>
      </c>
      <c r="C1398" t="s">
        <v>386</v>
      </c>
      <c r="D1398" t="s">
        <v>344</v>
      </c>
      <c r="E1398" t="s">
        <v>561</v>
      </c>
    </row>
    <row r="1399" spans="1:5" x14ac:dyDescent="0.2">
      <c r="A1399" t="s">
        <v>706</v>
      </c>
      <c r="B1399" t="s">
        <v>105</v>
      </c>
      <c r="C1399" t="s">
        <v>386</v>
      </c>
      <c r="D1399" t="s">
        <v>344</v>
      </c>
      <c r="E1399" t="s">
        <v>569</v>
      </c>
    </row>
    <row r="1400" spans="1:5" x14ac:dyDescent="0.2">
      <c r="A1400" t="s">
        <v>706</v>
      </c>
      <c r="B1400" t="s">
        <v>105</v>
      </c>
      <c r="C1400" t="s">
        <v>386</v>
      </c>
      <c r="D1400" t="s">
        <v>344</v>
      </c>
      <c r="E1400" t="s">
        <v>570</v>
      </c>
    </row>
    <row r="1401" spans="1:5" x14ac:dyDescent="0.2">
      <c r="A1401" t="s">
        <v>706</v>
      </c>
      <c r="B1401" t="s">
        <v>105</v>
      </c>
      <c r="C1401" t="s">
        <v>386</v>
      </c>
      <c r="D1401" t="s">
        <v>339</v>
      </c>
      <c r="E1401" t="s">
        <v>579</v>
      </c>
    </row>
    <row r="1402" spans="1:5" x14ac:dyDescent="0.2">
      <c r="A1402" t="s">
        <v>706</v>
      </c>
      <c r="B1402" t="s">
        <v>105</v>
      </c>
      <c r="C1402" t="s">
        <v>386</v>
      </c>
      <c r="D1402" t="s">
        <v>47</v>
      </c>
      <c r="E1402" t="s">
        <v>580</v>
      </c>
    </row>
    <row r="1403" spans="1:5" x14ac:dyDescent="0.2">
      <c r="A1403" t="s">
        <v>706</v>
      </c>
      <c r="B1403" t="s">
        <v>105</v>
      </c>
      <c r="C1403" t="s">
        <v>386</v>
      </c>
      <c r="D1403" t="s">
        <v>368</v>
      </c>
      <c r="E1403" t="s">
        <v>581</v>
      </c>
    </row>
    <row r="1404" spans="1:5" x14ac:dyDescent="0.2">
      <c r="A1404" t="s">
        <v>706</v>
      </c>
      <c r="B1404" t="s">
        <v>105</v>
      </c>
      <c r="C1404" t="s">
        <v>386</v>
      </c>
      <c r="D1404" t="s">
        <v>47</v>
      </c>
      <c r="E1404" t="s">
        <v>582</v>
      </c>
    </row>
    <row r="1405" spans="1:5" x14ac:dyDescent="0.2">
      <c r="A1405" t="s">
        <v>706</v>
      </c>
      <c r="B1405" t="s">
        <v>105</v>
      </c>
      <c r="C1405" t="s">
        <v>386</v>
      </c>
      <c r="D1405" t="s">
        <v>85</v>
      </c>
      <c r="E1405" t="s">
        <v>571</v>
      </c>
    </row>
    <row r="1406" spans="1:5" x14ac:dyDescent="0.2">
      <c r="A1406" t="s">
        <v>706</v>
      </c>
      <c r="B1406" t="s">
        <v>105</v>
      </c>
      <c r="C1406" t="s">
        <v>386</v>
      </c>
      <c r="D1406" t="s">
        <v>85</v>
      </c>
      <c r="E1406" t="s">
        <v>583</v>
      </c>
    </row>
    <row r="1407" spans="1:5" x14ac:dyDescent="0.2">
      <c r="A1407" t="s">
        <v>706</v>
      </c>
      <c r="B1407" t="s">
        <v>105</v>
      </c>
      <c r="C1407" t="s">
        <v>388</v>
      </c>
      <c r="D1407" t="s">
        <v>374</v>
      </c>
    </row>
    <row r="1408" spans="1:5" x14ac:dyDescent="0.2">
      <c r="A1408" t="s">
        <v>706</v>
      </c>
      <c r="B1408" t="s">
        <v>239</v>
      </c>
      <c r="C1408" t="s">
        <v>386</v>
      </c>
      <c r="D1408" t="s">
        <v>389</v>
      </c>
      <c r="E1408" t="s">
        <v>447</v>
      </c>
    </row>
    <row r="1409" spans="1:5" x14ac:dyDescent="0.2">
      <c r="A1409" t="s">
        <v>706</v>
      </c>
      <c r="B1409" t="s">
        <v>239</v>
      </c>
      <c r="C1409" t="s">
        <v>386</v>
      </c>
      <c r="D1409" t="s">
        <v>57</v>
      </c>
      <c r="E1409" t="s">
        <v>584</v>
      </c>
    </row>
    <row r="1410" spans="1:5" x14ac:dyDescent="0.2">
      <c r="A1410" t="s">
        <v>706</v>
      </c>
      <c r="B1410" t="s">
        <v>239</v>
      </c>
      <c r="C1410" t="s">
        <v>386</v>
      </c>
      <c r="D1410" t="s">
        <v>37</v>
      </c>
      <c r="E1410" t="s">
        <v>590</v>
      </c>
    </row>
    <row r="1411" spans="1:5" x14ac:dyDescent="0.2">
      <c r="A1411" t="s">
        <v>706</v>
      </c>
      <c r="B1411" t="s">
        <v>239</v>
      </c>
      <c r="C1411" t="s">
        <v>386</v>
      </c>
      <c r="D1411" t="s">
        <v>344</v>
      </c>
      <c r="E1411" t="s">
        <v>561</v>
      </c>
    </row>
    <row r="1412" spans="1:5" x14ac:dyDescent="0.2">
      <c r="A1412" t="s">
        <v>706</v>
      </c>
      <c r="B1412" t="s">
        <v>239</v>
      </c>
      <c r="C1412" t="s">
        <v>386</v>
      </c>
      <c r="D1412" t="s">
        <v>47</v>
      </c>
      <c r="E1412" t="s">
        <v>563</v>
      </c>
    </row>
    <row r="1413" spans="1:5" x14ac:dyDescent="0.2">
      <c r="A1413" t="s">
        <v>706</v>
      </c>
      <c r="B1413" t="s">
        <v>239</v>
      </c>
      <c r="C1413" t="s">
        <v>386</v>
      </c>
      <c r="D1413" t="s">
        <v>137</v>
      </c>
      <c r="E1413" t="s">
        <v>602</v>
      </c>
    </row>
    <row r="1414" spans="1:5" x14ac:dyDescent="0.2">
      <c r="A1414" t="s">
        <v>706</v>
      </c>
      <c r="B1414" t="s">
        <v>239</v>
      </c>
      <c r="C1414" t="s">
        <v>386</v>
      </c>
      <c r="D1414" t="s">
        <v>85</v>
      </c>
      <c r="E1414" t="s">
        <v>565</v>
      </c>
    </row>
    <row r="1415" spans="1:5" x14ac:dyDescent="0.2">
      <c r="A1415" t="s">
        <v>706</v>
      </c>
      <c r="B1415" t="s">
        <v>239</v>
      </c>
      <c r="C1415" t="s">
        <v>386</v>
      </c>
      <c r="D1415" t="s">
        <v>344</v>
      </c>
      <c r="E1415" t="s">
        <v>569</v>
      </c>
    </row>
    <row r="1416" spans="1:5" x14ac:dyDescent="0.2">
      <c r="A1416" t="s">
        <v>706</v>
      </c>
      <c r="B1416" t="s">
        <v>239</v>
      </c>
      <c r="C1416" t="s">
        <v>386</v>
      </c>
      <c r="D1416" t="s">
        <v>47</v>
      </c>
      <c r="E1416" t="s">
        <v>580</v>
      </c>
    </row>
    <row r="1417" spans="1:5" x14ac:dyDescent="0.2">
      <c r="A1417" t="s">
        <v>706</v>
      </c>
      <c r="B1417" t="s">
        <v>239</v>
      </c>
      <c r="C1417" t="s">
        <v>386</v>
      </c>
      <c r="D1417" t="s">
        <v>47</v>
      </c>
      <c r="E1417" t="s">
        <v>588</v>
      </c>
    </row>
    <row r="1418" spans="1:5" x14ac:dyDescent="0.2">
      <c r="A1418" t="s">
        <v>706</v>
      </c>
      <c r="B1418" t="s">
        <v>239</v>
      </c>
      <c r="C1418" t="s">
        <v>386</v>
      </c>
      <c r="D1418" t="s">
        <v>349</v>
      </c>
      <c r="E1418" t="s">
        <v>593</v>
      </c>
    </row>
    <row r="1419" spans="1:5" x14ac:dyDescent="0.2">
      <c r="A1419" t="s">
        <v>706</v>
      </c>
      <c r="B1419" t="s">
        <v>239</v>
      </c>
      <c r="C1419" t="s">
        <v>386</v>
      </c>
      <c r="D1419" t="s">
        <v>349</v>
      </c>
      <c r="E1419" t="s">
        <v>594</v>
      </c>
    </row>
    <row r="1420" spans="1:5" x14ac:dyDescent="0.2">
      <c r="A1420" t="s">
        <v>706</v>
      </c>
      <c r="B1420" t="s">
        <v>239</v>
      </c>
      <c r="C1420" t="s">
        <v>386</v>
      </c>
      <c r="D1420" t="s">
        <v>137</v>
      </c>
      <c r="E1420" t="s">
        <v>595</v>
      </c>
    </row>
    <row r="1421" spans="1:5" x14ac:dyDescent="0.2">
      <c r="A1421" t="s">
        <v>706</v>
      </c>
      <c r="B1421" t="s">
        <v>239</v>
      </c>
      <c r="C1421" t="s">
        <v>386</v>
      </c>
      <c r="D1421" t="s">
        <v>47</v>
      </c>
      <c r="E1421" t="s">
        <v>582</v>
      </c>
    </row>
    <row r="1422" spans="1:5" x14ac:dyDescent="0.2">
      <c r="A1422" t="s">
        <v>706</v>
      </c>
      <c r="B1422" t="s">
        <v>239</v>
      </c>
      <c r="C1422" t="s">
        <v>386</v>
      </c>
      <c r="D1422" t="s">
        <v>85</v>
      </c>
      <c r="E1422" t="s">
        <v>571</v>
      </c>
    </row>
    <row r="1423" spans="1:5" x14ac:dyDescent="0.2">
      <c r="A1423" t="s">
        <v>706</v>
      </c>
      <c r="B1423" t="s">
        <v>239</v>
      </c>
      <c r="C1423" t="s">
        <v>386</v>
      </c>
      <c r="D1423" t="s">
        <v>85</v>
      </c>
      <c r="E1423" t="s">
        <v>572</v>
      </c>
    </row>
    <row r="1424" spans="1:5" x14ac:dyDescent="0.2">
      <c r="A1424" t="s">
        <v>706</v>
      </c>
      <c r="B1424" t="s">
        <v>239</v>
      </c>
      <c r="C1424" t="s">
        <v>386</v>
      </c>
      <c r="D1424" t="s">
        <v>85</v>
      </c>
      <c r="E1424" t="s">
        <v>573</v>
      </c>
    </row>
    <row r="1425" spans="1:5" x14ac:dyDescent="0.2">
      <c r="A1425" t="s">
        <v>706</v>
      </c>
      <c r="B1425" t="s">
        <v>239</v>
      </c>
      <c r="C1425" t="s">
        <v>386</v>
      </c>
      <c r="D1425" t="s">
        <v>85</v>
      </c>
      <c r="E1425" t="s">
        <v>583</v>
      </c>
    </row>
    <row r="1426" spans="1:5" x14ac:dyDescent="0.2">
      <c r="A1426" t="s">
        <v>706</v>
      </c>
      <c r="B1426" t="s">
        <v>239</v>
      </c>
      <c r="C1426" t="s">
        <v>386</v>
      </c>
      <c r="D1426" t="s">
        <v>85</v>
      </c>
      <c r="E1426" t="s">
        <v>600</v>
      </c>
    </row>
    <row r="1427" spans="1:5" x14ac:dyDescent="0.2">
      <c r="A1427" t="s">
        <v>706</v>
      </c>
      <c r="B1427" t="s">
        <v>239</v>
      </c>
      <c r="C1427" t="s">
        <v>386</v>
      </c>
      <c r="D1427" t="s">
        <v>85</v>
      </c>
      <c r="E1427" t="s">
        <v>574</v>
      </c>
    </row>
    <row r="1428" spans="1:5" x14ac:dyDescent="0.2">
      <c r="A1428" t="s">
        <v>706</v>
      </c>
      <c r="B1428" t="s">
        <v>239</v>
      </c>
      <c r="C1428" t="s">
        <v>386</v>
      </c>
      <c r="D1428" t="s">
        <v>349</v>
      </c>
      <c r="E1428" t="s">
        <v>610</v>
      </c>
    </row>
    <row r="1429" spans="1:5" x14ac:dyDescent="0.2">
      <c r="A1429" t="s">
        <v>706</v>
      </c>
      <c r="B1429" t="s">
        <v>239</v>
      </c>
      <c r="C1429" t="s">
        <v>386</v>
      </c>
      <c r="D1429" t="s">
        <v>389</v>
      </c>
      <c r="E1429" t="s">
        <v>531</v>
      </c>
    </row>
    <row r="1430" spans="1:5" x14ac:dyDescent="0.2">
      <c r="A1430" t="s">
        <v>706</v>
      </c>
      <c r="B1430" t="s">
        <v>239</v>
      </c>
      <c r="C1430" t="s">
        <v>386</v>
      </c>
      <c r="D1430" t="s">
        <v>389</v>
      </c>
      <c r="E1430" t="s">
        <v>449</v>
      </c>
    </row>
    <row r="1431" spans="1:5" x14ac:dyDescent="0.2">
      <c r="A1431" t="s">
        <v>706</v>
      </c>
      <c r="B1431" t="s">
        <v>239</v>
      </c>
      <c r="C1431" t="s">
        <v>386</v>
      </c>
      <c r="D1431" t="s">
        <v>389</v>
      </c>
      <c r="E1431" t="s">
        <v>450</v>
      </c>
    </row>
    <row r="1432" spans="1:5" x14ac:dyDescent="0.2">
      <c r="A1432" t="s">
        <v>706</v>
      </c>
      <c r="B1432" t="s">
        <v>239</v>
      </c>
      <c r="C1432" t="s">
        <v>386</v>
      </c>
      <c r="D1432" t="s">
        <v>389</v>
      </c>
      <c r="E1432" t="s">
        <v>456</v>
      </c>
    </row>
    <row r="1433" spans="1:5" x14ac:dyDescent="0.2">
      <c r="A1433" t="s">
        <v>706</v>
      </c>
      <c r="B1433" t="s">
        <v>239</v>
      </c>
      <c r="C1433" t="s">
        <v>386</v>
      </c>
      <c r="D1433" t="s">
        <v>389</v>
      </c>
      <c r="E1433" t="s">
        <v>430</v>
      </c>
    </row>
    <row r="1434" spans="1:5" x14ac:dyDescent="0.2">
      <c r="A1434" t="s">
        <v>706</v>
      </c>
      <c r="B1434" t="s">
        <v>239</v>
      </c>
      <c r="C1434" t="s">
        <v>386</v>
      </c>
      <c r="D1434" t="s">
        <v>389</v>
      </c>
      <c r="E1434" t="s">
        <v>453</v>
      </c>
    </row>
    <row r="1435" spans="1:5" x14ac:dyDescent="0.2">
      <c r="A1435" t="s">
        <v>706</v>
      </c>
      <c r="B1435" t="s">
        <v>239</v>
      </c>
      <c r="C1435" t="s">
        <v>388</v>
      </c>
      <c r="D1435" t="s">
        <v>374</v>
      </c>
    </row>
    <row r="1436" spans="1:5" x14ac:dyDescent="0.2">
      <c r="A1436" t="s">
        <v>706</v>
      </c>
      <c r="B1436" t="s">
        <v>239</v>
      </c>
      <c r="C1436" t="s">
        <v>388</v>
      </c>
      <c r="D1436" t="s">
        <v>24</v>
      </c>
    </row>
    <row r="1437" spans="1:5" x14ac:dyDescent="0.2">
      <c r="A1437" t="s">
        <v>706</v>
      </c>
      <c r="B1437" t="s">
        <v>239</v>
      </c>
      <c r="C1437" t="s">
        <v>388</v>
      </c>
      <c r="D1437" t="s">
        <v>37</v>
      </c>
    </row>
    <row r="1438" spans="1:5" x14ac:dyDescent="0.2">
      <c r="A1438" t="s">
        <v>706</v>
      </c>
      <c r="B1438" t="s">
        <v>106</v>
      </c>
      <c r="C1438" t="s">
        <v>386</v>
      </c>
      <c r="D1438" t="s">
        <v>389</v>
      </c>
      <c r="E1438" t="s">
        <v>454</v>
      </c>
    </row>
    <row r="1439" spans="1:5" x14ac:dyDescent="0.2">
      <c r="A1439" t="s">
        <v>706</v>
      </c>
      <c r="B1439" t="s">
        <v>106</v>
      </c>
      <c r="C1439" t="s">
        <v>386</v>
      </c>
      <c r="D1439" t="s">
        <v>389</v>
      </c>
      <c r="E1439" t="s">
        <v>478</v>
      </c>
    </row>
    <row r="1440" spans="1:5" x14ac:dyDescent="0.2">
      <c r="A1440" t="s">
        <v>706</v>
      </c>
      <c r="B1440" t="s">
        <v>106</v>
      </c>
      <c r="C1440" t="s">
        <v>386</v>
      </c>
      <c r="D1440" t="s">
        <v>389</v>
      </c>
      <c r="E1440" t="s">
        <v>448</v>
      </c>
    </row>
    <row r="1441" spans="1:5" x14ac:dyDescent="0.2">
      <c r="A1441" t="s">
        <v>706</v>
      </c>
      <c r="B1441" t="s">
        <v>106</v>
      </c>
      <c r="C1441" t="s">
        <v>386</v>
      </c>
      <c r="D1441" t="s">
        <v>389</v>
      </c>
      <c r="E1441" t="s">
        <v>501</v>
      </c>
    </row>
    <row r="1442" spans="1:5" x14ac:dyDescent="0.2">
      <c r="A1442" t="s">
        <v>706</v>
      </c>
      <c r="B1442" t="s">
        <v>106</v>
      </c>
      <c r="C1442" t="s">
        <v>386</v>
      </c>
      <c r="D1442" t="s">
        <v>389</v>
      </c>
      <c r="E1442" t="s">
        <v>449</v>
      </c>
    </row>
    <row r="1443" spans="1:5" x14ac:dyDescent="0.2">
      <c r="A1443" t="s">
        <v>706</v>
      </c>
      <c r="B1443" t="s">
        <v>106</v>
      </c>
      <c r="C1443" t="s">
        <v>386</v>
      </c>
      <c r="D1443" t="s">
        <v>389</v>
      </c>
      <c r="E1443" t="s">
        <v>450</v>
      </c>
    </row>
    <row r="1444" spans="1:5" x14ac:dyDescent="0.2">
      <c r="A1444" t="s">
        <v>706</v>
      </c>
      <c r="B1444" t="s">
        <v>106</v>
      </c>
      <c r="C1444" t="s">
        <v>386</v>
      </c>
      <c r="D1444" t="s">
        <v>389</v>
      </c>
      <c r="E1444" t="s">
        <v>457</v>
      </c>
    </row>
    <row r="1445" spans="1:5" x14ac:dyDescent="0.2">
      <c r="A1445" t="s">
        <v>706</v>
      </c>
      <c r="B1445" t="s">
        <v>106</v>
      </c>
      <c r="C1445" t="s">
        <v>386</v>
      </c>
      <c r="D1445" t="s">
        <v>389</v>
      </c>
      <c r="E1445" t="s">
        <v>451</v>
      </c>
    </row>
    <row r="1446" spans="1:5" x14ac:dyDescent="0.2">
      <c r="A1446" t="s">
        <v>706</v>
      </c>
      <c r="B1446" t="s">
        <v>106</v>
      </c>
      <c r="C1446" t="s">
        <v>388</v>
      </c>
      <c r="D1446" t="s">
        <v>374</v>
      </c>
    </row>
    <row r="1447" spans="1:5" x14ac:dyDescent="0.2">
      <c r="A1447" t="s">
        <v>706</v>
      </c>
      <c r="B1447" t="s">
        <v>106</v>
      </c>
      <c r="C1447" t="s">
        <v>388</v>
      </c>
      <c r="D1447" t="s">
        <v>317</v>
      </c>
    </row>
    <row r="1448" spans="1:5" x14ac:dyDescent="0.2">
      <c r="A1448" t="s">
        <v>706</v>
      </c>
      <c r="B1448" t="s">
        <v>317</v>
      </c>
      <c r="C1448" t="s">
        <v>386</v>
      </c>
      <c r="D1448" t="s">
        <v>389</v>
      </c>
      <c r="E1448" t="s">
        <v>447</v>
      </c>
    </row>
    <row r="1449" spans="1:5" x14ac:dyDescent="0.2">
      <c r="A1449" t="s">
        <v>706</v>
      </c>
      <c r="B1449" t="s">
        <v>317</v>
      </c>
      <c r="C1449" t="s">
        <v>386</v>
      </c>
      <c r="D1449" t="s">
        <v>215</v>
      </c>
      <c r="E1449" t="s">
        <v>480</v>
      </c>
    </row>
    <row r="1450" spans="1:5" x14ac:dyDescent="0.2">
      <c r="A1450" t="s">
        <v>706</v>
      </c>
      <c r="B1450" t="s">
        <v>317</v>
      </c>
      <c r="C1450" t="s">
        <v>386</v>
      </c>
      <c r="D1450" t="s">
        <v>389</v>
      </c>
      <c r="E1450" t="s">
        <v>500</v>
      </c>
    </row>
    <row r="1451" spans="1:5" x14ac:dyDescent="0.2">
      <c r="A1451" t="s">
        <v>706</v>
      </c>
      <c r="B1451" t="s">
        <v>317</v>
      </c>
      <c r="C1451" t="s">
        <v>386</v>
      </c>
      <c r="D1451" t="s">
        <v>389</v>
      </c>
      <c r="E1451" t="s">
        <v>478</v>
      </c>
    </row>
    <row r="1452" spans="1:5" x14ac:dyDescent="0.2">
      <c r="A1452" t="s">
        <v>706</v>
      </c>
      <c r="B1452" t="s">
        <v>317</v>
      </c>
      <c r="C1452" t="s">
        <v>386</v>
      </c>
      <c r="D1452" t="s">
        <v>389</v>
      </c>
      <c r="E1452" t="s">
        <v>448</v>
      </c>
    </row>
    <row r="1453" spans="1:5" x14ac:dyDescent="0.2">
      <c r="A1453" t="s">
        <v>706</v>
      </c>
      <c r="B1453" t="s">
        <v>317</v>
      </c>
      <c r="C1453" t="s">
        <v>386</v>
      </c>
      <c r="D1453" t="s">
        <v>389</v>
      </c>
      <c r="E1453" t="s">
        <v>501</v>
      </c>
    </row>
    <row r="1454" spans="1:5" x14ac:dyDescent="0.2">
      <c r="A1454" t="s">
        <v>706</v>
      </c>
      <c r="B1454" t="s">
        <v>317</v>
      </c>
      <c r="C1454" t="s">
        <v>386</v>
      </c>
      <c r="D1454" t="s">
        <v>389</v>
      </c>
      <c r="E1454" t="s">
        <v>467</v>
      </c>
    </row>
    <row r="1455" spans="1:5" x14ac:dyDescent="0.2">
      <c r="A1455" t="s">
        <v>706</v>
      </c>
      <c r="B1455" t="s">
        <v>317</v>
      </c>
      <c r="C1455" t="s">
        <v>386</v>
      </c>
      <c r="D1455" t="s">
        <v>389</v>
      </c>
      <c r="E1455" t="s">
        <v>531</v>
      </c>
    </row>
    <row r="1456" spans="1:5" x14ac:dyDescent="0.2">
      <c r="A1456" t="s">
        <v>706</v>
      </c>
      <c r="B1456" t="s">
        <v>317</v>
      </c>
      <c r="C1456" t="s">
        <v>386</v>
      </c>
      <c r="D1456" t="s">
        <v>389</v>
      </c>
      <c r="E1456" t="s">
        <v>503</v>
      </c>
    </row>
    <row r="1457" spans="1:5" x14ac:dyDescent="0.2">
      <c r="A1457" t="s">
        <v>706</v>
      </c>
      <c r="B1457" t="s">
        <v>317</v>
      </c>
      <c r="C1457" t="s">
        <v>386</v>
      </c>
      <c r="D1457" t="s">
        <v>389</v>
      </c>
      <c r="E1457" t="s">
        <v>449</v>
      </c>
    </row>
    <row r="1458" spans="1:5" x14ac:dyDescent="0.2">
      <c r="A1458" t="s">
        <v>706</v>
      </c>
      <c r="B1458" t="s">
        <v>317</v>
      </c>
      <c r="C1458" t="s">
        <v>386</v>
      </c>
      <c r="D1458" t="s">
        <v>389</v>
      </c>
      <c r="E1458" t="s">
        <v>450</v>
      </c>
    </row>
    <row r="1459" spans="1:5" x14ac:dyDescent="0.2">
      <c r="A1459" t="s">
        <v>706</v>
      </c>
      <c r="B1459" t="s">
        <v>317</v>
      </c>
      <c r="C1459" t="s">
        <v>386</v>
      </c>
      <c r="D1459" t="s">
        <v>389</v>
      </c>
      <c r="E1459" t="s">
        <v>457</v>
      </c>
    </row>
    <row r="1460" spans="1:5" x14ac:dyDescent="0.2">
      <c r="A1460" t="s">
        <v>706</v>
      </c>
      <c r="B1460" t="s">
        <v>317</v>
      </c>
      <c r="C1460" t="s">
        <v>386</v>
      </c>
      <c r="D1460" t="s">
        <v>389</v>
      </c>
      <c r="E1460" t="s">
        <v>451</v>
      </c>
    </row>
    <row r="1461" spans="1:5" x14ac:dyDescent="0.2">
      <c r="A1461" t="s">
        <v>706</v>
      </c>
      <c r="B1461" t="s">
        <v>317</v>
      </c>
      <c r="C1461" t="s">
        <v>386</v>
      </c>
      <c r="D1461" t="s">
        <v>389</v>
      </c>
      <c r="E1461" t="s">
        <v>430</v>
      </c>
    </row>
    <row r="1462" spans="1:5" x14ac:dyDescent="0.2">
      <c r="A1462" t="s">
        <v>706</v>
      </c>
      <c r="B1462" t="s">
        <v>317</v>
      </c>
      <c r="C1462" t="s">
        <v>386</v>
      </c>
      <c r="D1462" t="s">
        <v>389</v>
      </c>
      <c r="E1462" t="s">
        <v>453</v>
      </c>
    </row>
    <row r="1463" spans="1:5" x14ac:dyDescent="0.2">
      <c r="A1463" t="s">
        <v>706</v>
      </c>
      <c r="B1463" t="s">
        <v>317</v>
      </c>
      <c r="C1463" t="s">
        <v>388</v>
      </c>
      <c r="D1463" t="s">
        <v>374</v>
      </c>
    </row>
    <row r="1464" spans="1:5" x14ac:dyDescent="0.2">
      <c r="A1464" t="s">
        <v>706</v>
      </c>
      <c r="B1464" t="s">
        <v>301</v>
      </c>
      <c r="C1464" t="s">
        <v>386</v>
      </c>
      <c r="D1464" t="s">
        <v>389</v>
      </c>
      <c r="E1464" t="s">
        <v>392</v>
      </c>
    </row>
    <row r="1465" spans="1:5" x14ac:dyDescent="0.2">
      <c r="A1465" t="s">
        <v>706</v>
      </c>
      <c r="B1465" t="s">
        <v>301</v>
      </c>
      <c r="C1465" t="s">
        <v>386</v>
      </c>
      <c r="D1465" t="s">
        <v>389</v>
      </c>
      <c r="E1465" t="s">
        <v>404</v>
      </c>
    </row>
    <row r="1466" spans="1:5" x14ac:dyDescent="0.2">
      <c r="A1466" t="s">
        <v>706</v>
      </c>
      <c r="B1466" t="s">
        <v>301</v>
      </c>
      <c r="C1466" t="s">
        <v>386</v>
      </c>
      <c r="D1466" t="s">
        <v>389</v>
      </c>
      <c r="E1466" t="s">
        <v>631</v>
      </c>
    </row>
    <row r="1467" spans="1:5" x14ac:dyDescent="0.2">
      <c r="A1467" t="s">
        <v>706</v>
      </c>
      <c r="B1467" t="s">
        <v>301</v>
      </c>
      <c r="C1467" t="s">
        <v>386</v>
      </c>
      <c r="D1467" t="s">
        <v>389</v>
      </c>
      <c r="E1467" t="s">
        <v>632</v>
      </c>
    </row>
    <row r="1468" spans="1:5" x14ac:dyDescent="0.2">
      <c r="A1468" t="s">
        <v>706</v>
      </c>
      <c r="B1468" t="s">
        <v>301</v>
      </c>
      <c r="C1468" t="s">
        <v>386</v>
      </c>
      <c r="D1468" t="s">
        <v>389</v>
      </c>
      <c r="E1468" t="s">
        <v>448</v>
      </c>
    </row>
    <row r="1469" spans="1:5" x14ac:dyDescent="0.2">
      <c r="A1469" t="s">
        <v>706</v>
      </c>
      <c r="B1469" t="s">
        <v>301</v>
      </c>
      <c r="C1469" t="s">
        <v>386</v>
      </c>
      <c r="D1469" t="s">
        <v>389</v>
      </c>
      <c r="E1469" t="s">
        <v>531</v>
      </c>
    </row>
    <row r="1470" spans="1:5" x14ac:dyDescent="0.2">
      <c r="A1470" t="s">
        <v>706</v>
      </c>
      <c r="B1470" t="s">
        <v>301</v>
      </c>
      <c r="C1470" t="s">
        <v>386</v>
      </c>
      <c r="D1470" t="s">
        <v>389</v>
      </c>
      <c r="E1470" t="s">
        <v>497</v>
      </c>
    </row>
    <row r="1471" spans="1:5" x14ac:dyDescent="0.2">
      <c r="A1471" t="s">
        <v>706</v>
      </c>
      <c r="B1471" t="s">
        <v>301</v>
      </c>
      <c r="C1471" t="s">
        <v>386</v>
      </c>
      <c r="D1471" t="s">
        <v>389</v>
      </c>
      <c r="E1471" t="s">
        <v>449</v>
      </c>
    </row>
    <row r="1472" spans="1:5" x14ac:dyDescent="0.2">
      <c r="A1472" t="s">
        <v>706</v>
      </c>
      <c r="B1472" t="s">
        <v>301</v>
      </c>
      <c r="C1472" t="s">
        <v>386</v>
      </c>
      <c r="D1472" t="s">
        <v>389</v>
      </c>
      <c r="E1472" t="s">
        <v>450</v>
      </c>
    </row>
    <row r="1473" spans="1:5" x14ac:dyDescent="0.2">
      <c r="A1473" t="s">
        <v>706</v>
      </c>
      <c r="B1473" t="s">
        <v>301</v>
      </c>
      <c r="C1473" t="s">
        <v>386</v>
      </c>
      <c r="D1473" t="s">
        <v>389</v>
      </c>
      <c r="E1473" t="s">
        <v>451</v>
      </c>
    </row>
    <row r="1474" spans="1:5" x14ac:dyDescent="0.2">
      <c r="A1474" t="s">
        <v>706</v>
      </c>
      <c r="B1474" t="s">
        <v>301</v>
      </c>
      <c r="C1474" t="s">
        <v>388</v>
      </c>
      <c r="D1474" t="s">
        <v>80</v>
      </c>
    </row>
    <row r="1475" spans="1:5" x14ac:dyDescent="0.2">
      <c r="A1475" t="s">
        <v>706</v>
      </c>
      <c r="B1475" t="s">
        <v>301</v>
      </c>
      <c r="C1475" t="s">
        <v>388</v>
      </c>
      <c r="D1475" t="s">
        <v>106</v>
      </c>
    </row>
    <row r="1476" spans="1:5" x14ac:dyDescent="0.2">
      <c r="A1476" t="s">
        <v>706</v>
      </c>
      <c r="B1476" t="s">
        <v>301</v>
      </c>
      <c r="C1476" t="s">
        <v>388</v>
      </c>
      <c r="D1476" t="s">
        <v>179</v>
      </c>
    </row>
    <row r="1477" spans="1:5" x14ac:dyDescent="0.2">
      <c r="A1477" t="s">
        <v>706</v>
      </c>
      <c r="B1477" t="s">
        <v>301</v>
      </c>
      <c r="C1477" t="s">
        <v>388</v>
      </c>
      <c r="D1477" t="s">
        <v>307</v>
      </c>
    </row>
    <row r="1478" spans="1:5" x14ac:dyDescent="0.2">
      <c r="A1478" t="s">
        <v>706</v>
      </c>
      <c r="B1478" t="s">
        <v>80</v>
      </c>
      <c r="C1478" t="s">
        <v>386</v>
      </c>
      <c r="D1478" t="s">
        <v>389</v>
      </c>
      <c r="E1478" t="s">
        <v>390</v>
      </c>
    </row>
    <row r="1479" spans="1:5" x14ac:dyDescent="0.2">
      <c r="A1479" t="s">
        <v>706</v>
      </c>
      <c r="B1479" t="s">
        <v>80</v>
      </c>
      <c r="C1479" t="s">
        <v>386</v>
      </c>
      <c r="D1479" t="s">
        <v>389</v>
      </c>
      <c r="E1479" t="s">
        <v>392</v>
      </c>
    </row>
    <row r="1480" spans="1:5" x14ac:dyDescent="0.2">
      <c r="A1480" t="s">
        <v>706</v>
      </c>
      <c r="B1480" t="s">
        <v>80</v>
      </c>
      <c r="C1480" t="s">
        <v>386</v>
      </c>
      <c r="D1480" t="s">
        <v>389</v>
      </c>
      <c r="E1480" t="s">
        <v>433</v>
      </c>
    </row>
    <row r="1481" spans="1:5" x14ac:dyDescent="0.2">
      <c r="A1481" t="s">
        <v>706</v>
      </c>
      <c r="B1481" t="s">
        <v>80</v>
      </c>
      <c r="C1481" t="s">
        <v>386</v>
      </c>
      <c r="D1481" t="s">
        <v>389</v>
      </c>
      <c r="E1481" t="s">
        <v>434</v>
      </c>
    </row>
    <row r="1482" spans="1:5" x14ac:dyDescent="0.2">
      <c r="A1482" t="s">
        <v>706</v>
      </c>
      <c r="B1482" t="s">
        <v>80</v>
      </c>
      <c r="C1482" t="s">
        <v>386</v>
      </c>
      <c r="D1482" t="s">
        <v>389</v>
      </c>
      <c r="E1482" t="s">
        <v>435</v>
      </c>
    </row>
    <row r="1483" spans="1:5" x14ac:dyDescent="0.2">
      <c r="A1483" t="s">
        <v>706</v>
      </c>
      <c r="B1483" t="s">
        <v>80</v>
      </c>
      <c r="C1483" t="s">
        <v>386</v>
      </c>
      <c r="D1483" t="s">
        <v>389</v>
      </c>
      <c r="E1483" t="s">
        <v>507</v>
      </c>
    </row>
    <row r="1484" spans="1:5" x14ac:dyDescent="0.2">
      <c r="A1484" t="s">
        <v>706</v>
      </c>
      <c r="B1484" t="s">
        <v>80</v>
      </c>
      <c r="C1484" t="s">
        <v>386</v>
      </c>
      <c r="D1484" t="s">
        <v>374</v>
      </c>
      <c r="E1484" t="s">
        <v>633</v>
      </c>
    </row>
    <row r="1485" spans="1:5" x14ac:dyDescent="0.2">
      <c r="A1485" t="s">
        <v>706</v>
      </c>
      <c r="B1485" t="s">
        <v>80</v>
      </c>
      <c r="C1485" t="s">
        <v>386</v>
      </c>
      <c r="D1485" t="s">
        <v>317</v>
      </c>
      <c r="E1485" t="s">
        <v>506</v>
      </c>
    </row>
    <row r="1486" spans="1:5" x14ac:dyDescent="0.2">
      <c r="A1486" t="s">
        <v>706</v>
      </c>
      <c r="B1486" t="s">
        <v>80</v>
      </c>
      <c r="C1486" t="s">
        <v>386</v>
      </c>
      <c r="D1486" t="s">
        <v>215</v>
      </c>
      <c r="E1486" t="s">
        <v>480</v>
      </c>
    </row>
    <row r="1487" spans="1:5" x14ac:dyDescent="0.2">
      <c r="A1487" t="s">
        <v>706</v>
      </c>
      <c r="B1487" t="s">
        <v>80</v>
      </c>
      <c r="C1487" t="s">
        <v>386</v>
      </c>
      <c r="D1487" t="s">
        <v>106</v>
      </c>
      <c r="E1487" t="s">
        <v>465</v>
      </c>
    </row>
    <row r="1488" spans="1:5" x14ac:dyDescent="0.2">
      <c r="A1488" t="s">
        <v>706</v>
      </c>
      <c r="B1488" t="s">
        <v>80</v>
      </c>
      <c r="C1488" t="s">
        <v>386</v>
      </c>
      <c r="D1488" t="s">
        <v>389</v>
      </c>
      <c r="E1488" t="s">
        <v>454</v>
      </c>
    </row>
    <row r="1489" spans="1:5" x14ac:dyDescent="0.2">
      <c r="A1489" t="s">
        <v>706</v>
      </c>
      <c r="B1489" t="s">
        <v>80</v>
      </c>
      <c r="C1489" t="s">
        <v>386</v>
      </c>
      <c r="D1489" t="s">
        <v>389</v>
      </c>
      <c r="E1489" t="s">
        <v>478</v>
      </c>
    </row>
    <row r="1490" spans="1:5" x14ac:dyDescent="0.2">
      <c r="A1490" t="s">
        <v>706</v>
      </c>
      <c r="B1490" t="s">
        <v>80</v>
      </c>
      <c r="C1490" t="s">
        <v>386</v>
      </c>
      <c r="D1490" t="s">
        <v>389</v>
      </c>
      <c r="E1490" t="s">
        <v>448</v>
      </c>
    </row>
    <row r="1491" spans="1:5" x14ac:dyDescent="0.2">
      <c r="A1491" t="s">
        <v>706</v>
      </c>
      <c r="B1491" t="s">
        <v>80</v>
      </c>
      <c r="C1491" t="s">
        <v>386</v>
      </c>
      <c r="D1491" t="s">
        <v>389</v>
      </c>
      <c r="E1491" t="s">
        <v>501</v>
      </c>
    </row>
    <row r="1492" spans="1:5" x14ac:dyDescent="0.2">
      <c r="A1492" t="s">
        <v>706</v>
      </c>
      <c r="B1492" t="s">
        <v>80</v>
      </c>
      <c r="C1492" t="s">
        <v>386</v>
      </c>
      <c r="D1492" t="s">
        <v>389</v>
      </c>
      <c r="E1492" t="s">
        <v>449</v>
      </c>
    </row>
    <row r="1493" spans="1:5" x14ac:dyDescent="0.2">
      <c r="A1493" t="s">
        <v>706</v>
      </c>
      <c r="B1493" t="s">
        <v>80</v>
      </c>
      <c r="C1493" t="s">
        <v>386</v>
      </c>
      <c r="D1493" t="s">
        <v>389</v>
      </c>
      <c r="E1493" t="s">
        <v>450</v>
      </c>
    </row>
    <row r="1494" spans="1:5" x14ac:dyDescent="0.2">
      <c r="A1494" t="s">
        <v>706</v>
      </c>
      <c r="B1494" t="s">
        <v>80</v>
      </c>
      <c r="C1494" t="s">
        <v>386</v>
      </c>
      <c r="D1494" t="s">
        <v>106</v>
      </c>
      <c r="E1494" t="s">
        <v>577</v>
      </c>
    </row>
    <row r="1495" spans="1:5" x14ac:dyDescent="0.2">
      <c r="A1495" t="s">
        <v>706</v>
      </c>
      <c r="B1495" t="s">
        <v>80</v>
      </c>
      <c r="C1495" t="s">
        <v>386</v>
      </c>
      <c r="D1495" t="s">
        <v>389</v>
      </c>
      <c r="E1495" t="s">
        <v>451</v>
      </c>
    </row>
    <row r="1496" spans="1:5" x14ac:dyDescent="0.2">
      <c r="A1496" t="s">
        <v>706</v>
      </c>
      <c r="B1496" t="s">
        <v>256</v>
      </c>
      <c r="C1496" t="s">
        <v>386</v>
      </c>
      <c r="D1496" t="s">
        <v>226</v>
      </c>
      <c r="E1496" t="s">
        <v>396</v>
      </c>
    </row>
    <row r="1497" spans="1:5" x14ac:dyDescent="0.2">
      <c r="A1497" t="s">
        <v>706</v>
      </c>
      <c r="B1497" t="s">
        <v>256</v>
      </c>
      <c r="C1497" t="s">
        <v>386</v>
      </c>
      <c r="D1497" t="s">
        <v>226</v>
      </c>
      <c r="E1497" t="s">
        <v>395</v>
      </c>
    </row>
    <row r="1498" spans="1:5" x14ac:dyDescent="0.2">
      <c r="A1498" t="s">
        <v>706</v>
      </c>
      <c r="B1498" t="s">
        <v>75</v>
      </c>
      <c r="C1498" t="s">
        <v>386</v>
      </c>
      <c r="D1498" t="s">
        <v>272</v>
      </c>
      <c r="E1498" t="s">
        <v>527</v>
      </c>
    </row>
    <row r="1499" spans="1:5" x14ac:dyDescent="0.2">
      <c r="A1499" t="s">
        <v>706</v>
      </c>
      <c r="B1499" t="s">
        <v>75</v>
      </c>
      <c r="C1499" t="s">
        <v>386</v>
      </c>
      <c r="D1499" t="s">
        <v>98</v>
      </c>
      <c r="E1499" t="s">
        <v>606</v>
      </c>
    </row>
    <row r="1500" spans="1:5" x14ac:dyDescent="0.2">
      <c r="A1500" t="s">
        <v>706</v>
      </c>
      <c r="B1500" t="s">
        <v>75</v>
      </c>
      <c r="C1500" t="s">
        <v>386</v>
      </c>
      <c r="D1500" t="s">
        <v>272</v>
      </c>
      <c r="E1500" t="s">
        <v>528</v>
      </c>
    </row>
    <row r="1501" spans="1:5" x14ac:dyDescent="0.2">
      <c r="A1501" t="s">
        <v>706</v>
      </c>
      <c r="B1501" t="s">
        <v>75</v>
      </c>
      <c r="C1501" t="s">
        <v>386</v>
      </c>
      <c r="D1501" t="s">
        <v>272</v>
      </c>
      <c r="E1501" t="s">
        <v>529</v>
      </c>
    </row>
    <row r="1502" spans="1:5" x14ac:dyDescent="0.2">
      <c r="A1502" t="s">
        <v>706</v>
      </c>
      <c r="B1502" t="s">
        <v>75</v>
      </c>
      <c r="C1502" t="s">
        <v>386</v>
      </c>
      <c r="D1502" t="s">
        <v>272</v>
      </c>
      <c r="E1502" t="s">
        <v>530</v>
      </c>
    </row>
    <row r="1503" spans="1:5" x14ac:dyDescent="0.2">
      <c r="A1503" t="s">
        <v>706</v>
      </c>
      <c r="B1503" t="s">
        <v>75</v>
      </c>
      <c r="C1503" t="s">
        <v>386</v>
      </c>
      <c r="D1503" t="s">
        <v>343</v>
      </c>
      <c r="E1503" t="s">
        <v>634</v>
      </c>
    </row>
    <row r="1504" spans="1:5" x14ac:dyDescent="0.2">
      <c r="A1504" t="s">
        <v>706</v>
      </c>
      <c r="B1504" t="s">
        <v>75</v>
      </c>
      <c r="C1504" t="s">
        <v>386</v>
      </c>
      <c r="D1504" t="s">
        <v>343</v>
      </c>
      <c r="E1504" t="s">
        <v>635</v>
      </c>
    </row>
    <row r="1505" spans="1:5" x14ac:dyDescent="0.2">
      <c r="A1505" t="s">
        <v>706</v>
      </c>
      <c r="B1505" t="s">
        <v>75</v>
      </c>
      <c r="C1505" t="s">
        <v>386</v>
      </c>
      <c r="D1505" t="s">
        <v>389</v>
      </c>
      <c r="E1505" t="s">
        <v>478</v>
      </c>
    </row>
    <row r="1506" spans="1:5" x14ac:dyDescent="0.2">
      <c r="A1506" t="s">
        <v>706</v>
      </c>
      <c r="B1506" t="s">
        <v>75</v>
      </c>
      <c r="C1506" t="s">
        <v>386</v>
      </c>
      <c r="D1506" t="s">
        <v>389</v>
      </c>
      <c r="E1506" t="s">
        <v>450</v>
      </c>
    </row>
    <row r="1507" spans="1:5" x14ac:dyDescent="0.2">
      <c r="A1507" t="s">
        <v>706</v>
      </c>
      <c r="B1507" t="s">
        <v>75</v>
      </c>
      <c r="C1507" t="s">
        <v>388</v>
      </c>
      <c r="D1507" t="s">
        <v>374</v>
      </c>
    </row>
    <row r="1508" spans="1:5" x14ac:dyDescent="0.2">
      <c r="A1508" t="s">
        <v>706</v>
      </c>
      <c r="B1508" t="s">
        <v>343</v>
      </c>
      <c r="C1508" t="s">
        <v>386</v>
      </c>
      <c r="D1508" t="s">
        <v>389</v>
      </c>
      <c r="E1508" t="s">
        <v>500</v>
      </c>
    </row>
    <row r="1509" spans="1:5" x14ac:dyDescent="0.2">
      <c r="A1509" t="s">
        <v>706</v>
      </c>
      <c r="B1509" t="s">
        <v>343</v>
      </c>
      <c r="C1509" t="s">
        <v>386</v>
      </c>
      <c r="D1509" t="s">
        <v>389</v>
      </c>
      <c r="E1509" t="s">
        <v>478</v>
      </c>
    </row>
    <row r="1510" spans="1:5" x14ac:dyDescent="0.2">
      <c r="A1510" t="s">
        <v>706</v>
      </c>
      <c r="B1510" t="s">
        <v>343</v>
      </c>
      <c r="C1510" t="s">
        <v>386</v>
      </c>
      <c r="D1510" t="s">
        <v>389</v>
      </c>
      <c r="E1510" t="s">
        <v>450</v>
      </c>
    </row>
    <row r="1511" spans="1:5" x14ac:dyDescent="0.2">
      <c r="A1511" t="s">
        <v>706</v>
      </c>
      <c r="B1511" t="s">
        <v>343</v>
      </c>
      <c r="C1511" t="s">
        <v>386</v>
      </c>
      <c r="D1511" t="s">
        <v>389</v>
      </c>
      <c r="E1511" t="s">
        <v>636</v>
      </c>
    </row>
    <row r="1512" spans="1:5" x14ac:dyDescent="0.2">
      <c r="A1512" t="s">
        <v>706</v>
      </c>
      <c r="B1512" t="s">
        <v>343</v>
      </c>
      <c r="C1512" t="s">
        <v>386</v>
      </c>
      <c r="D1512" t="s">
        <v>389</v>
      </c>
      <c r="E1512" t="s">
        <v>550</v>
      </c>
    </row>
    <row r="1513" spans="1:5" x14ac:dyDescent="0.2">
      <c r="A1513" t="s">
        <v>706</v>
      </c>
      <c r="B1513" t="s">
        <v>343</v>
      </c>
      <c r="C1513" t="s">
        <v>386</v>
      </c>
      <c r="D1513" t="s">
        <v>389</v>
      </c>
      <c r="E1513" t="s">
        <v>637</v>
      </c>
    </row>
    <row r="1514" spans="1:5" x14ac:dyDescent="0.2">
      <c r="A1514" t="s">
        <v>706</v>
      </c>
      <c r="B1514" t="s">
        <v>343</v>
      </c>
      <c r="C1514" t="s">
        <v>386</v>
      </c>
      <c r="D1514" t="s">
        <v>389</v>
      </c>
      <c r="E1514" t="s">
        <v>457</v>
      </c>
    </row>
    <row r="1515" spans="1:5" x14ac:dyDescent="0.2">
      <c r="A1515" t="s">
        <v>706</v>
      </c>
      <c r="B1515" t="s">
        <v>343</v>
      </c>
      <c r="C1515" t="s">
        <v>386</v>
      </c>
      <c r="D1515" t="s">
        <v>389</v>
      </c>
      <c r="E1515" t="s">
        <v>532</v>
      </c>
    </row>
    <row r="1516" spans="1:5" x14ac:dyDescent="0.2">
      <c r="A1516" t="s">
        <v>706</v>
      </c>
      <c r="B1516" t="s">
        <v>343</v>
      </c>
      <c r="C1516" t="s">
        <v>386</v>
      </c>
      <c r="D1516" t="s">
        <v>389</v>
      </c>
      <c r="E1516" t="s">
        <v>451</v>
      </c>
    </row>
    <row r="1517" spans="1:5" x14ac:dyDescent="0.2">
      <c r="A1517" t="s">
        <v>706</v>
      </c>
      <c r="B1517" t="s">
        <v>265</v>
      </c>
      <c r="C1517" t="s">
        <v>386</v>
      </c>
      <c r="D1517" t="s">
        <v>389</v>
      </c>
      <c r="E1517" t="s">
        <v>450</v>
      </c>
    </row>
    <row r="1518" spans="1:5" x14ac:dyDescent="0.2">
      <c r="A1518" t="s">
        <v>706</v>
      </c>
      <c r="B1518" t="s">
        <v>265</v>
      </c>
      <c r="C1518" t="s">
        <v>386</v>
      </c>
      <c r="D1518" t="s">
        <v>389</v>
      </c>
      <c r="E1518" t="s">
        <v>638</v>
      </c>
    </row>
    <row r="1519" spans="1:5" x14ac:dyDescent="0.2">
      <c r="A1519" t="s">
        <v>706</v>
      </c>
      <c r="B1519" t="s">
        <v>265</v>
      </c>
      <c r="C1519" t="s">
        <v>386</v>
      </c>
      <c r="D1519" t="s">
        <v>389</v>
      </c>
      <c r="E1519" t="s">
        <v>637</v>
      </c>
    </row>
    <row r="1520" spans="1:5" x14ac:dyDescent="0.2">
      <c r="A1520" t="s">
        <v>706</v>
      </c>
      <c r="B1520" t="s">
        <v>265</v>
      </c>
      <c r="C1520" t="s">
        <v>386</v>
      </c>
      <c r="D1520" t="s">
        <v>389</v>
      </c>
      <c r="E1520" t="s">
        <v>468</v>
      </c>
    </row>
    <row r="1521" spans="1:5" x14ac:dyDescent="0.2">
      <c r="A1521" t="s">
        <v>706</v>
      </c>
      <c r="B1521" t="s">
        <v>265</v>
      </c>
      <c r="C1521" t="s">
        <v>386</v>
      </c>
      <c r="D1521" t="s">
        <v>389</v>
      </c>
      <c r="E1521" t="s">
        <v>639</v>
      </c>
    </row>
    <row r="1522" spans="1:5" x14ac:dyDescent="0.2">
      <c r="A1522" t="s">
        <v>706</v>
      </c>
      <c r="B1522" t="s">
        <v>265</v>
      </c>
      <c r="C1522" t="s">
        <v>386</v>
      </c>
      <c r="D1522" t="s">
        <v>389</v>
      </c>
      <c r="E1522" t="s">
        <v>451</v>
      </c>
    </row>
    <row r="1523" spans="1:5" x14ac:dyDescent="0.2">
      <c r="A1523" t="s">
        <v>706</v>
      </c>
      <c r="B1523" t="s">
        <v>265</v>
      </c>
      <c r="C1523" t="s">
        <v>386</v>
      </c>
      <c r="D1523" t="s">
        <v>389</v>
      </c>
      <c r="E1523" t="s">
        <v>640</v>
      </c>
    </row>
    <row r="1524" spans="1:5" x14ac:dyDescent="0.2">
      <c r="A1524" t="s">
        <v>706</v>
      </c>
      <c r="B1524" t="s">
        <v>265</v>
      </c>
      <c r="C1524" t="s">
        <v>386</v>
      </c>
      <c r="D1524" t="s">
        <v>389</v>
      </c>
      <c r="E1524" t="s">
        <v>500</v>
      </c>
    </row>
    <row r="1525" spans="1:5" x14ac:dyDescent="0.2">
      <c r="A1525" t="s">
        <v>706</v>
      </c>
      <c r="B1525" t="s">
        <v>265</v>
      </c>
      <c r="C1525" t="s">
        <v>386</v>
      </c>
      <c r="D1525" t="s">
        <v>389</v>
      </c>
      <c r="E1525" t="s">
        <v>526</v>
      </c>
    </row>
    <row r="1526" spans="1:5" x14ac:dyDescent="0.2">
      <c r="A1526" t="s">
        <v>706</v>
      </c>
      <c r="B1526" t="s">
        <v>265</v>
      </c>
      <c r="C1526" t="s">
        <v>386</v>
      </c>
      <c r="D1526" t="s">
        <v>389</v>
      </c>
      <c r="E1526" t="s">
        <v>454</v>
      </c>
    </row>
    <row r="1527" spans="1:5" x14ac:dyDescent="0.2">
      <c r="A1527" t="s">
        <v>706</v>
      </c>
      <c r="B1527" t="s">
        <v>265</v>
      </c>
      <c r="C1527" t="s">
        <v>386</v>
      </c>
      <c r="D1527" t="s">
        <v>389</v>
      </c>
      <c r="E1527" t="s">
        <v>641</v>
      </c>
    </row>
    <row r="1528" spans="1:5" x14ac:dyDescent="0.2">
      <c r="A1528" t="s">
        <v>706</v>
      </c>
      <c r="B1528" t="s">
        <v>265</v>
      </c>
      <c r="C1528" t="s">
        <v>386</v>
      </c>
      <c r="D1528" t="s">
        <v>389</v>
      </c>
      <c r="E1528" t="s">
        <v>478</v>
      </c>
    </row>
    <row r="1529" spans="1:5" x14ac:dyDescent="0.2">
      <c r="A1529" t="s">
        <v>706</v>
      </c>
      <c r="B1529" t="s">
        <v>265</v>
      </c>
      <c r="C1529" t="s">
        <v>386</v>
      </c>
      <c r="D1529" t="s">
        <v>389</v>
      </c>
      <c r="E1529" t="s">
        <v>448</v>
      </c>
    </row>
    <row r="1530" spans="1:5" x14ac:dyDescent="0.2">
      <c r="A1530" t="s">
        <v>706</v>
      </c>
      <c r="B1530" t="s">
        <v>265</v>
      </c>
      <c r="C1530" t="s">
        <v>386</v>
      </c>
      <c r="D1530" t="s">
        <v>389</v>
      </c>
      <c r="E1530" t="s">
        <v>501</v>
      </c>
    </row>
    <row r="1531" spans="1:5" x14ac:dyDescent="0.2">
      <c r="A1531" t="s">
        <v>706</v>
      </c>
      <c r="B1531" t="s">
        <v>265</v>
      </c>
      <c r="C1531" t="s">
        <v>386</v>
      </c>
      <c r="D1531" t="s">
        <v>389</v>
      </c>
      <c r="E1531" t="s">
        <v>467</v>
      </c>
    </row>
    <row r="1532" spans="1:5" x14ac:dyDescent="0.2">
      <c r="A1532" t="s">
        <v>706</v>
      </c>
      <c r="B1532" t="s">
        <v>265</v>
      </c>
      <c r="C1532" t="s">
        <v>386</v>
      </c>
      <c r="D1532" t="s">
        <v>389</v>
      </c>
      <c r="E1532" t="s">
        <v>502</v>
      </c>
    </row>
    <row r="1533" spans="1:5" x14ac:dyDescent="0.2">
      <c r="A1533" t="s">
        <v>706</v>
      </c>
      <c r="B1533" t="s">
        <v>265</v>
      </c>
      <c r="C1533" t="s">
        <v>386</v>
      </c>
      <c r="D1533" t="s">
        <v>389</v>
      </c>
      <c r="E1533" t="s">
        <v>642</v>
      </c>
    </row>
    <row r="1534" spans="1:5" x14ac:dyDescent="0.2">
      <c r="A1534" t="s">
        <v>706</v>
      </c>
      <c r="B1534" t="s">
        <v>265</v>
      </c>
      <c r="C1534" t="s">
        <v>386</v>
      </c>
      <c r="D1534" t="s">
        <v>389</v>
      </c>
      <c r="E1534" t="s">
        <v>503</v>
      </c>
    </row>
    <row r="1535" spans="1:5" x14ac:dyDescent="0.2">
      <c r="A1535" t="s">
        <v>706</v>
      </c>
      <c r="B1535" t="s">
        <v>265</v>
      </c>
      <c r="C1535" t="s">
        <v>386</v>
      </c>
      <c r="D1535" t="s">
        <v>389</v>
      </c>
      <c r="E1535" t="s">
        <v>449</v>
      </c>
    </row>
    <row r="1536" spans="1:5" x14ac:dyDescent="0.2">
      <c r="A1536" t="s">
        <v>706</v>
      </c>
      <c r="B1536" t="s">
        <v>41</v>
      </c>
      <c r="C1536" t="s">
        <v>386</v>
      </c>
      <c r="D1536" t="s">
        <v>389</v>
      </c>
      <c r="E1536" t="s">
        <v>454</v>
      </c>
    </row>
    <row r="1537" spans="1:5" x14ac:dyDescent="0.2">
      <c r="A1537" t="s">
        <v>706</v>
      </c>
      <c r="B1537" t="s">
        <v>41</v>
      </c>
      <c r="C1537" t="s">
        <v>386</v>
      </c>
      <c r="D1537" t="s">
        <v>389</v>
      </c>
      <c r="E1537" t="s">
        <v>450</v>
      </c>
    </row>
    <row r="1538" spans="1:5" x14ac:dyDescent="0.2">
      <c r="A1538" t="s">
        <v>706</v>
      </c>
      <c r="B1538" t="s">
        <v>41</v>
      </c>
      <c r="C1538" t="s">
        <v>386</v>
      </c>
      <c r="D1538" t="s">
        <v>389</v>
      </c>
      <c r="E1538" t="s">
        <v>451</v>
      </c>
    </row>
    <row r="1539" spans="1:5" x14ac:dyDescent="0.2">
      <c r="A1539" t="s">
        <v>706</v>
      </c>
      <c r="B1539" t="s">
        <v>169</v>
      </c>
      <c r="C1539" t="s">
        <v>386</v>
      </c>
      <c r="D1539" t="s">
        <v>389</v>
      </c>
      <c r="E1539" t="s">
        <v>526</v>
      </c>
    </row>
    <row r="1540" spans="1:5" x14ac:dyDescent="0.2">
      <c r="A1540" t="s">
        <v>706</v>
      </c>
      <c r="B1540" t="s">
        <v>169</v>
      </c>
      <c r="C1540" t="s">
        <v>386</v>
      </c>
      <c r="D1540" t="s">
        <v>389</v>
      </c>
      <c r="E1540" t="s">
        <v>449</v>
      </c>
    </row>
    <row r="1541" spans="1:5" x14ac:dyDescent="0.2">
      <c r="A1541" t="s">
        <v>706</v>
      </c>
      <c r="B1541" t="s">
        <v>169</v>
      </c>
      <c r="C1541" t="s">
        <v>386</v>
      </c>
      <c r="D1541" t="s">
        <v>389</v>
      </c>
      <c r="E1541" t="s">
        <v>450</v>
      </c>
    </row>
    <row r="1542" spans="1:5" x14ac:dyDescent="0.2">
      <c r="A1542" t="s">
        <v>706</v>
      </c>
      <c r="B1542" t="s">
        <v>169</v>
      </c>
      <c r="C1542" t="s">
        <v>386</v>
      </c>
      <c r="D1542" t="s">
        <v>234</v>
      </c>
      <c r="E1542" t="s">
        <v>466</v>
      </c>
    </row>
    <row r="1543" spans="1:5" x14ac:dyDescent="0.2">
      <c r="A1543" t="s">
        <v>706</v>
      </c>
      <c r="B1543" t="s">
        <v>169</v>
      </c>
      <c r="C1543" t="s">
        <v>386</v>
      </c>
      <c r="D1543" t="s">
        <v>389</v>
      </c>
      <c r="E1543" t="s">
        <v>468</v>
      </c>
    </row>
    <row r="1544" spans="1:5" x14ac:dyDescent="0.2">
      <c r="A1544" t="s">
        <v>706</v>
      </c>
      <c r="B1544" t="s">
        <v>169</v>
      </c>
      <c r="C1544" t="s">
        <v>386</v>
      </c>
      <c r="D1544" t="s">
        <v>106</v>
      </c>
      <c r="E1544" t="s">
        <v>577</v>
      </c>
    </row>
    <row r="1545" spans="1:5" x14ac:dyDescent="0.2">
      <c r="A1545" t="s">
        <v>706</v>
      </c>
      <c r="B1545" t="s">
        <v>169</v>
      </c>
      <c r="C1545" t="s">
        <v>386</v>
      </c>
      <c r="D1545" t="s">
        <v>234</v>
      </c>
      <c r="E1545" t="s">
        <v>557</v>
      </c>
    </row>
    <row r="1546" spans="1:5" x14ac:dyDescent="0.2">
      <c r="A1546" t="s">
        <v>706</v>
      </c>
      <c r="B1546" t="s">
        <v>169</v>
      </c>
      <c r="C1546" t="s">
        <v>386</v>
      </c>
      <c r="D1546" t="s">
        <v>389</v>
      </c>
      <c r="E1546" t="s">
        <v>451</v>
      </c>
    </row>
    <row r="1547" spans="1:5" x14ac:dyDescent="0.2">
      <c r="A1547" t="s">
        <v>706</v>
      </c>
      <c r="B1547" t="s">
        <v>198</v>
      </c>
      <c r="C1547" t="s">
        <v>386</v>
      </c>
      <c r="D1547" t="s">
        <v>389</v>
      </c>
      <c r="E1547" t="s">
        <v>450</v>
      </c>
    </row>
    <row r="1548" spans="1:5" x14ac:dyDescent="0.2">
      <c r="A1548" t="s">
        <v>706</v>
      </c>
      <c r="B1548" t="s">
        <v>198</v>
      </c>
      <c r="C1548" t="s">
        <v>386</v>
      </c>
      <c r="D1548" t="s">
        <v>234</v>
      </c>
      <c r="E1548" t="s">
        <v>505</v>
      </c>
    </row>
    <row r="1549" spans="1:5" x14ac:dyDescent="0.2">
      <c r="A1549" t="s">
        <v>706</v>
      </c>
      <c r="B1549" t="s">
        <v>198</v>
      </c>
      <c r="C1549" t="s">
        <v>386</v>
      </c>
      <c r="D1549" t="s">
        <v>389</v>
      </c>
      <c r="E1549" t="s">
        <v>468</v>
      </c>
    </row>
    <row r="1550" spans="1:5" x14ac:dyDescent="0.2">
      <c r="A1550" t="s">
        <v>706</v>
      </c>
      <c r="B1550" t="s">
        <v>198</v>
      </c>
      <c r="C1550" t="s">
        <v>386</v>
      </c>
      <c r="D1550" t="s">
        <v>389</v>
      </c>
      <c r="E1550" t="s">
        <v>451</v>
      </c>
    </row>
    <row r="1551" spans="1:5" x14ac:dyDescent="0.2">
      <c r="A1551" t="s">
        <v>706</v>
      </c>
      <c r="B1551" t="s">
        <v>58</v>
      </c>
      <c r="C1551" t="s">
        <v>386</v>
      </c>
      <c r="D1551" t="s">
        <v>389</v>
      </c>
      <c r="E1551" t="s">
        <v>643</v>
      </c>
    </row>
    <row r="1552" spans="1:5" x14ac:dyDescent="0.2">
      <c r="A1552" t="s">
        <v>706</v>
      </c>
      <c r="B1552" t="s">
        <v>58</v>
      </c>
      <c r="C1552" t="s">
        <v>386</v>
      </c>
      <c r="D1552" t="s">
        <v>389</v>
      </c>
      <c r="E1552" t="s">
        <v>448</v>
      </c>
    </row>
    <row r="1553" spans="1:5" x14ac:dyDescent="0.2">
      <c r="A1553" t="s">
        <v>706</v>
      </c>
      <c r="B1553" t="s">
        <v>58</v>
      </c>
      <c r="C1553" t="s">
        <v>386</v>
      </c>
      <c r="D1553" t="s">
        <v>389</v>
      </c>
      <c r="E1553" t="s">
        <v>450</v>
      </c>
    </row>
    <row r="1554" spans="1:5" x14ac:dyDescent="0.2">
      <c r="A1554" t="s">
        <v>706</v>
      </c>
      <c r="B1554" t="s">
        <v>157</v>
      </c>
      <c r="C1554" t="s">
        <v>386</v>
      </c>
      <c r="D1554" t="s">
        <v>389</v>
      </c>
      <c r="E1554" t="s">
        <v>643</v>
      </c>
    </row>
    <row r="1555" spans="1:5" x14ac:dyDescent="0.2">
      <c r="A1555" t="s">
        <v>706</v>
      </c>
      <c r="B1555" t="s">
        <v>157</v>
      </c>
      <c r="C1555" t="s">
        <v>386</v>
      </c>
      <c r="D1555" t="s">
        <v>389</v>
      </c>
      <c r="E1555" t="s">
        <v>478</v>
      </c>
    </row>
    <row r="1556" spans="1:5" x14ac:dyDescent="0.2">
      <c r="A1556" t="s">
        <v>706</v>
      </c>
      <c r="B1556" t="s">
        <v>157</v>
      </c>
      <c r="C1556" t="s">
        <v>386</v>
      </c>
      <c r="D1556" t="s">
        <v>389</v>
      </c>
      <c r="E1556" t="s">
        <v>448</v>
      </c>
    </row>
    <row r="1557" spans="1:5" x14ac:dyDescent="0.2">
      <c r="A1557" t="s">
        <v>706</v>
      </c>
      <c r="B1557" t="s">
        <v>157</v>
      </c>
      <c r="C1557" t="s">
        <v>386</v>
      </c>
      <c r="D1557" t="s">
        <v>389</v>
      </c>
      <c r="E1557" t="s">
        <v>450</v>
      </c>
    </row>
    <row r="1558" spans="1:5" x14ac:dyDescent="0.2">
      <c r="A1558" t="s">
        <v>706</v>
      </c>
      <c r="B1558" t="s">
        <v>359</v>
      </c>
      <c r="C1558" t="s">
        <v>386</v>
      </c>
      <c r="D1558" t="s">
        <v>198</v>
      </c>
      <c r="E1558" t="s">
        <v>521</v>
      </c>
    </row>
    <row r="1559" spans="1:5" x14ac:dyDescent="0.2">
      <c r="A1559" t="s">
        <v>706</v>
      </c>
      <c r="B1559" t="s">
        <v>359</v>
      </c>
      <c r="C1559" t="s">
        <v>386</v>
      </c>
      <c r="D1559" t="s">
        <v>198</v>
      </c>
      <c r="E1559" t="s">
        <v>523</v>
      </c>
    </row>
    <row r="1560" spans="1:5" x14ac:dyDescent="0.2">
      <c r="A1560" t="s">
        <v>706</v>
      </c>
      <c r="B1560" t="s">
        <v>359</v>
      </c>
      <c r="C1560" t="s">
        <v>386</v>
      </c>
      <c r="D1560" t="s">
        <v>389</v>
      </c>
      <c r="E1560" t="s">
        <v>450</v>
      </c>
    </row>
    <row r="1561" spans="1:5" x14ac:dyDescent="0.2">
      <c r="A1561" t="s">
        <v>706</v>
      </c>
      <c r="B1561" t="s">
        <v>359</v>
      </c>
      <c r="C1561" t="s">
        <v>386</v>
      </c>
      <c r="D1561" t="s">
        <v>234</v>
      </c>
      <c r="E1561" t="s">
        <v>505</v>
      </c>
    </row>
    <row r="1562" spans="1:5" x14ac:dyDescent="0.2">
      <c r="A1562" t="s">
        <v>706</v>
      </c>
      <c r="B1562" t="s">
        <v>359</v>
      </c>
      <c r="C1562" t="s">
        <v>386</v>
      </c>
      <c r="D1562" t="s">
        <v>234</v>
      </c>
      <c r="E1562" t="s">
        <v>466</v>
      </c>
    </row>
    <row r="1563" spans="1:5" x14ac:dyDescent="0.2">
      <c r="A1563" t="s">
        <v>706</v>
      </c>
      <c r="B1563" t="s">
        <v>359</v>
      </c>
      <c r="C1563" t="s">
        <v>386</v>
      </c>
      <c r="D1563" t="s">
        <v>234</v>
      </c>
      <c r="E1563" t="s">
        <v>644</v>
      </c>
    </row>
    <row r="1564" spans="1:5" x14ac:dyDescent="0.2">
      <c r="A1564" t="s">
        <v>706</v>
      </c>
      <c r="B1564" t="s">
        <v>359</v>
      </c>
      <c r="C1564" t="s">
        <v>386</v>
      </c>
      <c r="D1564" t="s">
        <v>389</v>
      </c>
      <c r="E1564" t="s">
        <v>451</v>
      </c>
    </row>
    <row r="1565" spans="1:5" x14ac:dyDescent="0.2">
      <c r="A1565" t="s">
        <v>706</v>
      </c>
      <c r="B1565" t="s">
        <v>328</v>
      </c>
      <c r="C1565" t="s">
        <v>386</v>
      </c>
      <c r="D1565" t="s">
        <v>202</v>
      </c>
      <c r="E1565" t="s">
        <v>445</v>
      </c>
    </row>
    <row r="1566" spans="1:5" x14ac:dyDescent="0.2">
      <c r="A1566" t="s">
        <v>706</v>
      </c>
      <c r="B1566" t="s">
        <v>328</v>
      </c>
      <c r="C1566" t="s">
        <v>386</v>
      </c>
      <c r="D1566" t="s">
        <v>102</v>
      </c>
      <c r="E1566" t="s">
        <v>645</v>
      </c>
    </row>
    <row r="1567" spans="1:5" x14ac:dyDescent="0.2">
      <c r="A1567" t="s">
        <v>706</v>
      </c>
      <c r="B1567" t="s">
        <v>328</v>
      </c>
      <c r="C1567" t="s">
        <v>388</v>
      </c>
      <c r="D1567" t="s">
        <v>76</v>
      </c>
    </row>
    <row r="1568" spans="1:5" x14ac:dyDescent="0.2">
      <c r="A1568" t="s">
        <v>706</v>
      </c>
      <c r="B1568" t="s">
        <v>328</v>
      </c>
      <c r="C1568" t="s">
        <v>388</v>
      </c>
      <c r="D1568" t="s">
        <v>307</v>
      </c>
    </row>
    <row r="1569" spans="1:5" x14ac:dyDescent="0.2">
      <c r="A1569" t="s">
        <v>706</v>
      </c>
      <c r="B1569" t="s">
        <v>328</v>
      </c>
      <c r="C1569" t="s">
        <v>388</v>
      </c>
      <c r="D1569" t="s">
        <v>369</v>
      </c>
    </row>
    <row r="1570" spans="1:5" x14ac:dyDescent="0.2">
      <c r="A1570" t="s">
        <v>706</v>
      </c>
      <c r="B1570" t="s">
        <v>328</v>
      </c>
      <c r="C1570" t="s">
        <v>388</v>
      </c>
      <c r="D1570" t="s">
        <v>366</v>
      </c>
    </row>
    <row r="1571" spans="1:5" x14ac:dyDescent="0.2">
      <c r="A1571" t="s">
        <v>706</v>
      </c>
      <c r="B1571" t="s">
        <v>328</v>
      </c>
      <c r="C1571" t="s">
        <v>388</v>
      </c>
      <c r="D1571" t="s">
        <v>17</v>
      </c>
    </row>
    <row r="1572" spans="1:5" x14ac:dyDescent="0.2">
      <c r="A1572" t="s">
        <v>706</v>
      </c>
      <c r="B1572" t="s">
        <v>328</v>
      </c>
      <c r="C1572" t="s">
        <v>388</v>
      </c>
      <c r="D1572" t="s">
        <v>108</v>
      </c>
    </row>
    <row r="1573" spans="1:5" x14ac:dyDescent="0.2">
      <c r="A1573" t="s">
        <v>706</v>
      </c>
      <c r="B1573" t="s">
        <v>328</v>
      </c>
      <c r="C1573" t="s">
        <v>388</v>
      </c>
      <c r="D1573" t="s">
        <v>273</v>
      </c>
    </row>
    <row r="1574" spans="1:5" x14ac:dyDescent="0.2">
      <c r="A1574" t="s">
        <v>706</v>
      </c>
      <c r="B1574" t="s">
        <v>329</v>
      </c>
      <c r="C1574" t="s">
        <v>386</v>
      </c>
      <c r="D1574" t="s">
        <v>202</v>
      </c>
      <c r="E1574" t="s">
        <v>445</v>
      </c>
    </row>
    <row r="1575" spans="1:5" x14ac:dyDescent="0.2">
      <c r="A1575" t="s">
        <v>706</v>
      </c>
      <c r="B1575" t="s">
        <v>329</v>
      </c>
      <c r="C1575" t="s">
        <v>388</v>
      </c>
      <c r="D1575" t="s">
        <v>328</v>
      </c>
    </row>
    <row r="1576" spans="1:5" x14ac:dyDescent="0.2">
      <c r="A1576" t="s">
        <v>706</v>
      </c>
      <c r="B1576" t="s">
        <v>329</v>
      </c>
      <c r="C1576" t="s">
        <v>388</v>
      </c>
      <c r="D1576" t="s">
        <v>179</v>
      </c>
    </row>
    <row r="1577" spans="1:5" x14ac:dyDescent="0.2">
      <c r="A1577" t="s">
        <v>706</v>
      </c>
      <c r="B1577" t="s">
        <v>329</v>
      </c>
      <c r="C1577" t="s">
        <v>388</v>
      </c>
      <c r="D1577" t="s">
        <v>307</v>
      </c>
    </row>
    <row r="1578" spans="1:5" x14ac:dyDescent="0.2">
      <c r="A1578" t="s">
        <v>706</v>
      </c>
      <c r="B1578" t="s">
        <v>329</v>
      </c>
      <c r="C1578" t="s">
        <v>388</v>
      </c>
      <c r="D1578" t="s">
        <v>148</v>
      </c>
    </row>
    <row r="1579" spans="1:5" x14ac:dyDescent="0.2">
      <c r="A1579" t="s">
        <v>706</v>
      </c>
      <c r="B1579" t="s">
        <v>329</v>
      </c>
      <c r="C1579" t="s">
        <v>388</v>
      </c>
      <c r="D1579" t="s">
        <v>366</v>
      </c>
    </row>
    <row r="1580" spans="1:5" x14ac:dyDescent="0.2">
      <c r="A1580" t="s">
        <v>706</v>
      </c>
      <c r="B1580" t="s">
        <v>303</v>
      </c>
      <c r="C1580" t="s">
        <v>386</v>
      </c>
      <c r="D1580" t="s">
        <v>202</v>
      </c>
      <c r="E1580" t="s">
        <v>445</v>
      </c>
    </row>
    <row r="1581" spans="1:5" x14ac:dyDescent="0.2">
      <c r="A1581" t="s">
        <v>706</v>
      </c>
      <c r="B1581" t="s">
        <v>303</v>
      </c>
      <c r="C1581" t="s">
        <v>386</v>
      </c>
      <c r="D1581" t="s">
        <v>226</v>
      </c>
      <c r="E1581" t="s">
        <v>396</v>
      </c>
    </row>
    <row r="1582" spans="1:5" x14ac:dyDescent="0.2">
      <c r="A1582" t="s">
        <v>706</v>
      </c>
      <c r="B1582" t="s">
        <v>303</v>
      </c>
      <c r="C1582" t="s">
        <v>386</v>
      </c>
      <c r="D1582" t="s">
        <v>226</v>
      </c>
      <c r="E1582" t="s">
        <v>395</v>
      </c>
    </row>
    <row r="1583" spans="1:5" x14ac:dyDescent="0.2">
      <c r="A1583" t="s">
        <v>706</v>
      </c>
      <c r="B1583" t="s">
        <v>303</v>
      </c>
      <c r="C1583" t="s">
        <v>386</v>
      </c>
      <c r="D1583" t="s">
        <v>234</v>
      </c>
      <c r="E1583" t="s">
        <v>546</v>
      </c>
    </row>
    <row r="1584" spans="1:5" x14ac:dyDescent="0.2">
      <c r="A1584" t="s">
        <v>706</v>
      </c>
      <c r="B1584" t="s">
        <v>303</v>
      </c>
      <c r="C1584" t="s">
        <v>388</v>
      </c>
      <c r="D1584" t="s">
        <v>328</v>
      </c>
    </row>
    <row r="1585" spans="1:5" x14ac:dyDescent="0.2">
      <c r="A1585" t="s">
        <v>706</v>
      </c>
      <c r="B1585" t="s">
        <v>303</v>
      </c>
      <c r="C1585" t="s">
        <v>388</v>
      </c>
      <c r="D1585" t="s">
        <v>307</v>
      </c>
    </row>
    <row r="1586" spans="1:5" x14ac:dyDescent="0.2">
      <c r="A1586" t="s">
        <v>706</v>
      </c>
      <c r="B1586" t="s">
        <v>303</v>
      </c>
      <c r="C1586" t="s">
        <v>388</v>
      </c>
      <c r="D1586" t="s">
        <v>370</v>
      </c>
    </row>
    <row r="1587" spans="1:5" x14ac:dyDescent="0.2">
      <c r="A1587" t="s">
        <v>706</v>
      </c>
      <c r="B1587" t="s">
        <v>303</v>
      </c>
      <c r="C1587" t="s">
        <v>388</v>
      </c>
      <c r="D1587" t="s">
        <v>93</v>
      </c>
    </row>
    <row r="1588" spans="1:5" x14ac:dyDescent="0.2">
      <c r="A1588" t="s">
        <v>706</v>
      </c>
      <c r="B1588" t="s">
        <v>303</v>
      </c>
      <c r="C1588" t="s">
        <v>388</v>
      </c>
      <c r="D1588" t="s">
        <v>366</v>
      </c>
    </row>
    <row r="1589" spans="1:5" x14ac:dyDescent="0.2">
      <c r="A1589" t="s">
        <v>706</v>
      </c>
      <c r="B1589" t="s">
        <v>369</v>
      </c>
      <c r="C1589" t="s">
        <v>386</v>
      </c>
      <c r="D1589" t="s">
        <v>202</v>
      </c>
      <c r="E1589" t="s">
        <v>445</v>
      </c>
    </row>
    <row r="1590" spans="1:5" x14ac:dyDescent="0.2">
      <c r="A1590" t="s">
        <v>706</v>
      </c>
      <c r="B1590" t="s">
        <v>369</v>
      </c>
      <c r="C1590" t="s">
        <v>386</v>
      </c>
      <c r="D1590" t="s">
        <v>389</v>
      </c>
      <c r="E1590" t="s">
        <v>447</v>
      </c>
    </row>
    <row r="1591" spans="1:5" x14ac:dyDescent="0.2">
      <c r="A1591" t="s">
        <v>706</v>
      </c>
      <c r="B1591" t="s">
        <v>369</v>
      </c>
      <c r="C1591" t="s">
        <v>386</v>
      </c>
      <c r="D1591" t="s">
        <v>389</v>
      </c>
      <c r="E1591" t="s">
        <v>646</v>
      </c>
    </row>
    <row r="1592" spans="1:5" x14ac:dyDescent="0.2">
      <c r="A1592" t="s">
        <v>706</v>
      </c>
      <c r="B1592" t="s">
        <v>369</v>
      </c>
      <c r="C1592" t="s">
        <v>386</v>
      </c>
      <c r="D1592" t="s">
        <v>389</v>
      </c>
      <c r="E1592" t="s">
        <v>647</v>
      </c>
    </row>
    <row r="1593" spans="1:5" x14ac:dyDescent="0.2">
      <c r="A1593" t="s">
        <v>706</v>
      </c>
      <c r="B1593" t="s">
        <v>369</v>
      </c>
      <c r="C1593" t="s">
        <v>386</v>
      </c>
      <c r="D1593" t="s">
        <v>389</v>
      </c>
      <c r="E1593" t="s">
        <v>648</v>
      </c>
    </row>
    <row r="1594" spans="1:5" x14ac:dyDescent="0.2">
      <c r="A1594" t="s">
        <v>706</v>
      </c>
      <c r="B1594" t="s">
        <v>369</v>
      </c>
      <c r="C1594" t="s">
        <v>386</v>
      </c>
      <c r="D1594" t="s">
        <v>389</v>
      </c>
      <c r="E1594" t="s">
        <v>456</v>
      </c>
    </row>
    <row r="1595" spans="1:5" x14ac:dyDescent="0.2">
      <c r="A1595" t="s">
        <v>706</v>
      </c>
      <c r="B1595" t="s">
        <v>369</v>
      </c>
      <c r="C1595" t="s">
        <v>386</v>
      </c>
      <c r="D1595" t="s">
        <v>389</v>
      </c>
      <c r="E1595" t="s">
        <v>430</v>
      </c>
    </row>
    <row r="1596" spans="1:5" x14ac:dyDescent="0.2">
      <c r="A1596" t="s">
        <v>706</v>
      </c>
      <c r="B1596" t="s">
        <v>369</v>
      </c>
      <c r="C1596" t="s">
        <v>386</v>
      </c>
      <c r="D1596" t="s">
        <v>389</v>
      </c>
      <c r="E1596" t="s">
        <v>453</v>
      </c>
    </row>
    <row r="1597" spans="1:5" x14ac:dyDescent="0.2">
      <c r="A1597" t="s">
        <v>706</v>
      </c>
      <c r="B1597" t="s">
        <v>369</v>
      </c>
      <c r="C1597" t="s">
        <v>388</v>
      </c>
      <c r="D1597" t="s">
        <v>307</v>
      </c>
    </row>
    <row r="1598" spans="1:5" x14ac:dyDescent="0.2">
      <c r="A1598" t="s">
        <v>706</v>
      </c>
      <c r="B1598" t="s">
        <v>369</v>
      </c>
      <c r="C1598" t="s">
        <v>388</v>
      </c>
      <c r="D1598" t="s">
        <v>366</v>
      </c>
    </row>
    <row r="1599" spans="1:5" x14ac:dyDescent="0.2">
      <c r="A1599" t="s">
        <v>706</v>
      </c>
      <c r="B1599" t="s">
        <v>69</v>
      </c>
      <c r="C1599" t="s">
        <v>388</v>
      </c>
      <c r="D1599" t="s">
        <v>72</v>
      </c>
    </row>
    <row r="1600" spans="1:5" x14ac:dyDescent="0.2">
      <c r="A1600" t="s">
        <v>706</v>
      </c>
      <c r="B1600" t="s">
        <v>69</v>
      </c>
      <c r="C1600" t="s">
        <v>388</v>
      </c>
      <c r="D1600" t="s">
        <v>307</v>
      </c>
    </row>
    <row r="1601" spans="1:5" x14ac:dyDescent="0.2">
      <c r="A1601" t="s">
        <v>706</v>
      </c>
      <c r="B1601" t="s">
        <v>69</v>
      </c>
      <c r="C1601" t="s">
        <v>388</v>
      </c>
      <c r="D1601" t="s">
        <v>172</v>
      </c>
    </row>
    <row r="1602" spans="1:5" x14ac:dyDescent="0.2">
      <c r="A1602" t="s">
        <v>706</v>
      </c>
      <c r="B1602" t="s">
        <v>69</v>
      </c>
      <c r="C1602" t="s">
        <v>388</v>
      </c>
      <c r="D1602" t="s">
        <v>94</v>
      </c>
    </row>
    <row r="1603" spans="1:5" x14ac:dyDescent="0.2">
      <c r="A1603" t="s">
        <v>706</v>
      </c>
      <c r="B1603" t="s">
        <v>163</v>
      </c>
      <c r="C1603" t="s">
        <v>386</v>
      </c>
      <c r="D1603" t="s">
        <v>72</v>
      </c>
      <c r="E1603" t="s">
        <v>649</v>
      </c>
    </row>
    <row r="1604" spans="1:5" x14ac:dyDescent="0.2">
      <c r="A1604" t="s">
        <v>706</v>
      </c>
      <c r="B1604" t="s">
        <v>163</v>
      </c>
      <c r="C1604" t="s">
        <v>386</v>
      </c>
      <c r="D1604" t="s">
        <v>72</v>
      </c>
      <c r="E1604" t="s">
        <v>650</v>
      </c>
    </row>
    <row r="1605" spans="1:5" x14ac:dyDescent="0.2">
      <c r="A1605" t="s">
        <v>706</v>
      </c>
      <c r="B1605" t="s">
        <v>163</v>
      </c>
      <c r="C1605" t="s">
        <v>386</v>
      </c>
      <c r="D1605" t="s">
        <v>72</v>
      </c>
      <c r="E1605" t="s">
        <v>651</v>
      </c>
    </row>
    <row r="1606" spans="1:5" x14ac:dyDescent="0.2">
      <c r="A1606" t="s">
        <v>706</v>
      </c>
      <c r="B1606" t="s">
        <v>163</v>
      </c>
      <c r="C1606" t="s">
        <v>386</v>
      </c>
      <c r="D1606" t="s">
        <v>72</v>
      </c>
      <c r="E1606" t="s">
        <v>652</v>
      </c>
    </row>
    <row r="1607" spans="1:5" x14ac:dyDescent="0.2">
      <c r="A1607" t="s">
        <v>706</v>
      </c>
      <c r="B1607" t="s">
        <v>163</v>
      </c>
      <c r="C1607" t="s">
        <v>388</v>
      </c>
      <c r="D1607" t="s">
        <v>307</v>
      </c>
    </row>
    <row r="1608" spans="1:5" x14ac:dyDescent="0.2">
      <c r="A1608" t="s">
        <v>706</v>
      </c>
      <c r="B1608" t="s">
        <v>163</v>
      </c>
      <c r="C1608" t="s">
        <v>388</v>
      </c>
      <c r="D1608" t="s">
        <v>69</v>
      </c>
    </row>
    <row r="1609" spans="1:5" x14ac:dyDescent="0.2">
      <c r="A1609" t="s">
        <v>706</v>
      </c>
      <c r="B1609" t="s">
        <v>163</v>
      </c>
      <c r="C1609" t="s">
        <v>388</v>
      </c>
      <c r="D1609" t="s">
        <v>72</v>
      </c>
    </row>
    <row r="1610" spans="1:5" x14ac:dyDescent="0.2">
      <c r="A1610" t="s">
        <v>706</v>
      </c>
      <c r="B1610" t="s">
        <v>163</v>
      </c>
      <c r="C1610" t="s">
        <v>388</v>
      </c>
      <c r="D1610" t="s">
        <v>172</v>
      </c>
    </row>
    <row r="1611" spans="1:5" x14ac:dyDescent="0.2">
      <c r="A1611" t="s">
        <v>706</v>
      </c>
      <c r="B1611" t="s">
        <v>14</v>
      </c>
      <c r="C1611" t="s">
        <v>388</v>
      </c>
      <c r="D1611" t="s">
        <v>69</v>
      </c>
    </row>
    <row r="1612" spans="1:5" x14ac:dyDescent="0.2">
      <c r="A1612" t="s">
        <v>706</v>
      </c>
      <c r="B1612" t="s">
        <v>14</v>
      </c>
      <c r="C1612" t="s">
        <v>388</v>
      </c>
      <c r="D1612" t="s">
        <v>83</v>
      </c>
    </row>
    <row r="1613" spans="1:5" x14ac:dyDescent="0.2">
      <c r="A1613" t="s">
        <v>706</v>
      </c>
      <c r="B1613" t="s">
        <v>14</v>
      </c>
      <c r="C1613" t="s">
        <v>388</v>
      </c>
      <c r="D1613" t="s">
        <v>72</v>
      </c>
    </row>
    <row r="1614" spans="1:5" x14ac:dyDescent="0.2">
      <c r="A1614" t="s">
        <v>706</v>
      </c>
      <c r="B1614" t="s">
        <v>14</v>
      </c>
      <c r="C1614" t="s">
        <v>388</v>
      </c>
      <c r="D1614" t="s">
        <v>179</v>
      </c>
    </row>
    <row r="1615" spans="1:5" x14ac:dyDescent="0.2">
      <c r="A1615" t="s">
        <v>706</v>
      </c>
      <c r="B1615" t="s">
        <v>14</v>
      </c>
      <c r="C1615" t="s">
        <v>388</v>
      </c>
      <c r="D1615" t="s">
        <v>307</v>
      </c>
    </row>
    <row r="1616" spans="1:5" x14ac:dyDescent="0.2">
      <c r="A1616" t="s">
        <v>706</v>
      </c>
      <c r="B1616" t="s">
        <v>14</v>
      </c>
      <c r="C1616" t="s">
        <v>388</v>
      </c>
      <c r="D1616" t="s">
        <v>172</v>
      </c>
    </row>
    <row r="1617" spans="1:5" x14ac:dyDescent="0.2">
      <c r="A1617" t="s">
        <v>706</v>
      </c>
      <c r="B1617" t="s">
        <v>14</v>
      </c>
      <c r="C1617" t="s">
        <v>388</v>
      </c>
      <c r="D1617" t="s">
        <v>148</v>
      </c>
    </row>
    <row r="1618" spans="1:5" x14ac:dyDescent="0.2">
      <c r="A1618" t="s">
        <v>706</v>
      </c>
      <c r="B1618" t="s">
        <v>90</v>
      </c>
      <c r="C1618" t="s">
        <v>386</v>
      </c>
      <c r="D1618" t="s">
        <v>202</v>
      </c>
      <c r="E1618" t="s">
        <v>445</v>
      </c>
    </row>
    <row r="1619" spans="1:5" x14ac:dyDescent="0.2">
      <c r="A1619" t="s">
        <v>706</v>
      </c>
      <c r="B1619" t="s">
        <v>90</v>
      </c>
      <c r="C1619" t="s">
        <v>388</v>
      </c>
      <c r="D1619" t="s">
        <v>307</v>
      </c>
    </row>
    <row r="1620" spans="1:5" x14ac:dyDescent="0.2">
      <c r="A1620" t="s">
        <v>706</v>
      </c>
      <c r="B1620" t="s">
        <v>90</v>
      </c>
      <c r="C1620" t="s">
        <v>388</v>
      </c>
      <c r="D1620" t="s">
        <v>172</v>
      </c>
    </row>
    <row r="1621" spans="1:5" x14ac:dyDescent="0.2">
      <c r="A1621" t="s">
        <v>706</v>
      </c>
      <c r="B1621" t="s">
        <v>90</v>
      </c>
      <c r="C1621" t="s">
        <v>388</v>
      </c>
      <c r="D1621" t="s">
        <v>151</v>
      </c>
    </row>
    <row r="1622" spans="1:5" x14ac:dyDescent="0.2">
      <c r="A1622" t="s">
        <v>706</v>
      </c>
      <c r="B1622" t="s">
        <v>90</v>
      </c>
      <c r="C1622" t="s">
        <v>388</v>
      </c>
      <c r="D1622" t="s">
        <v>72</v>
      </c>
    </row>
    <row r="1623" spans="1:5" x14ac:dyDescent="0.2">
      <c r="A1623" t="s">
        <v>706</v>
      </c>
      <c r="B1623" t="s">
        <v>90</v>
      </c>
      <c r="C1623" t="s">
        <v>388</v>
      </c>
      <c r="D1623" t="s">
        <v>366</v>
      </c>
    </row>
    <row r="1624" spans="1:5" x14ac:dyDescent="0.2">
      <c r="A1624" t="s">
        <v>706</v>
      </c>
      <c r="B1624" t="s">
        <v>90</v>
      </c>
      <c r="C1624" t="s">
        <v>388</v>
      </c>
      <c r="D1624" t="s">
        <v>210</v>
      </c>
    </row>
    <row r="1625" spans="1:5" x14ac:dyDescent="0.2">
      <c r="A1625" t="s">
        <v>706</v>
      </c>
      <c r="B1625" t="s">
        <v>72</v>
      </c>
      <c r="C1625" t="s">
        <v>388</v>
      </c>
      <c r="D1625" t="s">
        <v>172</v>
      </c>
    </row>
    <row r="1626" spans="1:5" x14ac:dyDescent="0.2">
      <c r="A1626" t="s">
        <v>706</v>
      </c>
      <c r="B1626" t="s">
        <v>72</v>
      </c>
      <c r="C1626" t="s">
        <v>388</v>
      </c>
      <c r="D1626" t="s">
        <v>307</v>
      </c>
    </row>
    <row r="1627" spans="1:5" x14ac:dyDescent="0.2">
      <c r="A1627" t="s">
        <v>706</v>
      </c>
      <c r="B1627" t="s">
        <v>72</v>
      </c>
      <c r="C1627" t="s">
        <v>388</v>
      </c>
      <c r="D1627" t="s">
        <v>33</v>
      </c>
    </row>
    <row r="1628" spans="1:5" x14ac:dyDescent="0.2">
      <c r="A1628" t="s">
        <v>706</v>
      </c>
      <c r="B1628" t="s">
        <v>72</v>
      </c>
      <c r="C1628" t="s">
        <v>388</v>
      </c>
      <c r="D1628" t="s">
        <v>210</v>
      </c>
    </row>
    <row r="1629" spans="1:5" x14ac:dyDescent="0.2">
      <c r="A1629" t="s">
        <v>706</v>
      </c>
      <c r="B1629" t="s">
        <v>72</v>
      </c>
      <c r="C1629" t="s">
        <v>388</v>
      </c>
      <c r="D1629" t="s">
        <v>322</v>
      </c>
    </row>
    <row r="1630" spans="1:5" x14ac:dyDescent="0.2">
      <c r="A1630" t="s">
        <v>706</v>
      </c>
      <c r="B1630" t="s">
        <v>44</v>
      </c>
      <c r="C1630" t="s">
        <v>388</v>
      </c>
      <c r="D1630" t="s">
        <v>135</v>
      </c>
    </row>
    <row r="1631" spans="1:5" x14ac:dyDescent="0.2">
      <c r="A1631" t="s">
        <v>706</v>
      </c>
      <c r="B1631" t="s">
        <v>44</v>
      </c>
      <c r="C1631" t="s">
        <v>388</v>
      </c>
      <c r="D1631" t="s">
        <v>213</v>
      </c>
    </row>
    <row r="1632" spans="1:5" x14ac:dyDescent="0.2">
      <c r="A1632" t="s">
        <v>706</v>
      </c>
      <c r="B1632" t="s">
        <v>44</v>
      </c>
      <c r="C1632" t="s">
        <v>388</v>
      </c>
      <c r="D1632" t="s">
        <v>177</v>
      </c>
    </row>
    <row r="1633" spans="1:4" x14ac:dyDescent="0.2">
      <c r="A1633" t="s">
        <v>706</v>
      </c>
      <c r="B1633" t="s">
        <v>44</v>
      </c>
      <c r="C1633" t="s">
        <v>388</v>
      </c>
      <c r="D1633" t="s">
        <v>136</v>
      </c>
    </row>
    <row r="1634" spans="1:4" x14ac:dyDescent="0.2">
      <c r="A1634" t="s">
        <v>706</v>
      </c>
      <c r="B1634" t="s">
        <v>44</v>
      </c>
      <c r="C1634" t="s">
        <v>388</v>
      </c>
      <c r="D1634" t="s">
        <v>179</v>
      </c>
    </row>
    <row r="1635" spans="1:4" x14ac:dyDescent="0.2">
      <c r="A1635" t="s">
        <v>706</v>
      </c>
      <c r="B1635" t="s">
        <v>44</v>
      </c>
      <c r="C1635" t="s">
        <v>388</v>
      </c>
      <c r="D1635" t="s">
        <v>21</v>
      </c>
    </row>
    <row r="1636" spans="1:4" x14ac:dyDescent="0.2">
      <c r="A1636" t="s">
        <v>706</v>
      </c>
      <c r="B1636" t="s">
        <v>44</v>
      </c>
      <c r="C1636" t="s">
        <v>388</v>
      </c>
      <c r="D1636" t="s">
        <v>243</v>
      </c>
    </row>
    <row r="1637" spans="1:4" x14ac:dyDescent="0.2">
      <c r="A1637" t="s">
        <v>706</v>
      </c>
      <c r="B1637" t="s">
        <v>44</v>
      </c>
      <c r="C1637" t="s">
        <v>388</v>
      </c>
      <c r="D1637" t="s">
        <v>366</v>
      </c>
    </row>
    <row r="1638" spans="1:4" x14ac:dyDescent="0.2">
      <c r="A1638" t="s">
        <v>706</v>
      </c>
      <c r="B1638" t="s">
        <v>44</v>
      </c>
      <c r="C1638" t="s">
        <v>388</v>
      </c>
      <c r="D1638" t="s">
        <v>72</v>
      </c>
    </row>
    <row r="1639" spans="1:4" x14ac:dyDescent="0.2">
      <c r="A1639" t="s">
        <v>706</v>
      </c>
      <c r="B1639" t="s">
        <v>44</v>
      </c>
      <c r="C1639" t="s">
        <v>388</v>
      </c>
      <c r="D1639" t="s">
        <v>258</v>
      </c>
    </row>
    <row r="1640" spans="1:4" x14ac:dyDescent="0.2">
      <c r="A1640" t="s">
        <v>706</v>
      </c>
      <c r="B1640" t="s">
        <v>44</v>
      </c>
      <c r="C1640" t="s">
        <v>388</v>
      </c>
      <c r="D1640" t="s">
        <v>284</v>
      </c>
    </row>
    <row r="1641" spans="1:4" x14ac:dyDescent="0.2">
      <c r="A1641" t="s">
        <v>706</v>
      </c>
      <c r="B1641" t="s">
        <v>44</v>
      </c>
      <c r="C1641" t="s">
        <v>388</v>
      </c>
      <c r="D1641" t="s">
        <v>295</v>
      </c>
    </row>
    <row r="1642" spans="1:4" x14ac:dyDescent="0.2">
      <c r="A1642" t="s">
        <v>706</v>
      </c>
      <c r="B1642" t="s">
        <v>44</v>
      </c>
      <c r="C1642" t="s">
        <v>388</v>
      </c>
      <c r="D1642" t="s">
        <v>83</v>
      </c>
    </row>
    <row r="1643" spans="1:4" x14ac:dyDescent="0.2">
      <c r="A1643" t="s">
        <v>706</v>
      </c>
      <c r="B1643" t="s">
        <v>44</v>
      </c>
      <c r="C1643" t="s">
        <v>388</v>
      </c>
      <c r="D1643" t="s">
        <v>307</v>
      </c>
    </row>
    <row r="1644" spans="1:4" x14ac:dyDescent="0.2">
      <c r="A1644" t="s">
        <v>706</v>
      </c>
      <c r="B1644" t="s">
        <v>44</v>
      </c>
      <c r="C1644" t="s">
        <v>388</v>
      </c>
      <c r="D1644" t="s">
        <v>151</v>
      </c>
    </row>
    <row r="1645" spans="1:4" x14ac:dyDescent="0.2">
      <c r="A1645" t="s">
        <v>706</v>
      </c>
      <c r="B1645" t="s">
        <v>44</v>
      </c>
      <c r="C1645" t="s">
        <v>388</v>
      </c>
      <c r="D1645" t="s">
        <v>30</v>
      </c>
    </row>
    <row r="1646" spans="1:4" x14ac:dyDescent="0.2">
      <c r="A1646" t="s">
        <v>706</v>
      </c>
      <c r="B1646" t="s">
        <v>44</v>
      </c>
      <c r="C1646" t="s">
        <v>388</v>
      </c>
      <c r="D1646" t="s">
        <v>90</v>
      </c>
    </row>
    <row r="1647" spans="1:4" x14ac:dyDescent="0.2">
      <c r="A1647" t="s">
        <v>706</v>
      </c>
      <c r="B1647" t="s">
        <v>44</v>
      </c>
      <c r="C1647" t="s">
        <v>388</v>
      </c>
      <c r="D1647" t="s">
        <v>70</v>
      </c>
    </row>
    <row r="1648" spans="1:4" x14ac:dyDescent="0.2">
      <c r="A1648" t="s">
        <v>706</v>
      </c>
      <c r="B1648" t="s">
        <v>44</v>
      </c>
      <c r="C1648" t="s">
        <v>388</v>
      </c>
      <c r="D1648" t="s">
        <v>202</v>
      </c>
    </row>
    <row r="1649" spans="1:5" x14ac:dyDescent="0.2">
      <c r="A1649" t="s">
        <v>706</v>
      </c>
      <c r="B1649" t="s">
        <v>44</v>
      </c>
      <c r="C1649" t="s">
        <v>388</v>
      </c>
      <c r="D1649" t="s">
        <v>148</v>
      </c>
    </row>
    <row r="1650" spans="1:5" x14ac:dyDescent="0.2">
      <c r="A1650" t="s">
        <v>706</v>
      </c>
      <c r="B1650" t="s">
        <v>44</v>
      </c>
      <c r="C1650" t="s">
        <v>388</v>
      </c>
      <c r="D1650" t="s">
        <v>172</v>
      </c>
    </row>
    <row r="1651" spans="1:5" x14ac:dyDescent="0.2">
      <c r="A1651" t="s">
        <v>706</v>
      </c>
      <c r="B1651" t="s">
        <v>44</v>
      </c>
      <c r="C1651" t="s">
        <v>388</v>
      </c>
      <c r="D1651" t="s">
        <v>305</v>
      </c>
    </row>
    <row r="1652" spans="1:5" x14ac:dyDescent="0.2">
      <c r="A1652" t="s">
        <v>706</v>
      </c>
      <c r="B1652" t="s">
        <v>284</v>
      </c>
      <c r="C1652" t="s">
        <v>386</v>
      </c>
      <c r="D1652" t="s">
        <v>202</v>
      </c>
      <c r="E1652" t="s">
        <v>445</v>
      </c>
    </row>
    <row r="1653" spans="1:5" x14ac:dyDescent="0.2">
      <c r="A1653" t="s">
        <v>706</v>
      </c>
      <c r="B1653" t="s">
        <v>284</v>
      </c>
      <c r="C1653" t="s">
        <v>388</v>
      </c>
      <c r="D1653" t="s">
        <v>172</v>
      </c>
    </row>
    <row r="1654" spans="1:5" x14ac:dyDescent="0.2">
      <c r="A1654" t="s">
        <v>706</v>
      </c>
      <c r="B1654" t="s">
        <v>284</v>
      </c>
      <c r="C1654" t="s">
        <v>388</v>
      </c>
      <c r="D1654" t="s">
        <v>305</v>
      </c>
    </row>
    <row r="1655" spans="1:5" x14ac:dyDescent="0.2">
      <c r="A1655" t="s">
        <v>706</v>
      </c>
      <c r="B1655" t="s">
        <v>284</v>
      </c>
      <c r="C1655" t="s">
        <v>388</v>
      </c>
      <c r="D1655" t="s">
        <v>72</v>
      </c>
    </row>
    <row r="1656" spans="1:5" x14ac:dyDescent="0.2">
      <c r="A1656" t="s">
        <v>706</v>
      </c>
      <c r="B1656" t="s">
        <v>284</v>
      </c>
      <c r="C1656" t="s">
        <v>388</v>
      </c>
      <c r="D1656" t="s">
        <v>307</v>
      </c>
    </row>
    <row r="1657" spans="1:5" x14ac:dyDescent="0.2">
      <c r="A1657" t="s">
        <v>706</v>
      </c>
      <c r="B1657" t="s">
        <v>284</v>
      </c>
      <c r="C1657" t="s">
        <v>388</v>
      </c>
      <c r="D1657" t="s">
        <v>366</v>
      </c>
    </row>
    <row r="1658" spans="1:5" x14ac:dyDescent="0.2">
      <c r="A1658" t="s">
        <v>706</v>
      </c>
      <c r="B1658" t="s">
        <v>257</v>
      </c>
      <c r="C1658" t="s">
        <v>388</v>
      </c>
      <c r="D1658" t="s">
        <v>366</v>
      </c>
    </row>
    <row r="1659" spans="1:5" x14ac:dyDescent="0.2">
      <c r="A1659" t="s">
        <v>706</v>
      </c>
      <c r="B1659" t="s">
        <v>257</v>
      </c>
      <c r="C1659" t="s">
        <v>388</v>
      </c>
      <c r="D1659" t="s">
        <v>172</v>
      </c>
    </row>
    <row r="1660" spans="1:5" x14ac:dyDescent="0.2">
      <c r="A1660" t="s">
        <v>706</v>
      </c>
      <c r="B1660" t="s">
        <v>257</v>
      </c>
      <c r="C1660" t="s">
        <v>388</v>
      </c>
      <c r="D1660" t="s">
        <v>305</v>
      </c>
    </row>
    <row r="1661" spans="1:5" x14ac:dyDescent="0.2">
      <c r="A1661" t="s">
        <v>706</v>
      </c>
      <c r="B1661" t="s">
        <v>257</v>
      </c>
      <c r="C1661" t="s">
        <v>388</v>
      </c>
      <c r="D1661" t="s">
        <v>72</v>
      </c>
    </row>
    <row r="1662" spans="1:5" x14ac:dyDescent="0.2">
      <c r="A1662" t="s">
        <v>706</v>
      </c>
      <c r="B1662" t="s">
        <v>257</v>
      </c>
      <c r="C1662" t="s">
        <v>388</v>
      </c>
      <c r="D1662" t="s">
        <v>307</v>
      </c>
    </row>
    <row r="1663" spans="1:5" x14ac:dyDescent="0.2">
      <c r="A1663" t="s">
        <v>706</v>
      </c>
      <c r="B1663" t="s">
        <v>257</v>
      </c>
      <c r="C1663" t="s">
        <v>388</v>
      </c>
      <c r="D1663" t="s">
        <v>295</v>
      </c>
    </row>
    <row r="1664" spans="1:5" x14ac:dyDescent="0.2">
      <c r="A1664" t="s">
        <v>706</v>
      </c>
      <c r="B1664" t="s">
        <v>257</v>
      </c>
      <c r="C1664" t="s">
        <v>388</v>
      </c>
      <c r="D1664" t="s">
        <v>358</v>
      </c>
    </row>
    <row r="1665" spans="1:4" x14ac:dyDescent="0.2">
      <c r="A1665" t="s">
        <v>706</v>
      </c>
      <c r="B1665" t="s">
        <v>257</v>
      </c>
      <c r="C1665" t="s">
        <v>388</v>
      </c>
      <c r="D1665" t="s">
        <v>243</v>
      </c>
    </row>
    <row r="1666" spans="1:4" x14ac:dyDescent="0.2">
      <c r="A1666" t="s">
        <v>706</v>
      </c>
      <c r="B1666" t="s">
        <v>257</v>
      </c>
      <c r="C1666" t="s">
        <v>388</v>
      </c>
      <c r="D1666" t="s">
        <v>75</v>
      </c>
    </row>
    <row r="1667" spans="1:4" x14ac:dyDescent="0.2">
      <c r="A1667" t="s">
        <v>706</v>
      </c>
      <c r="B1667" t="s">
        <v>257</v>
      </c>
      <c r="C1667" t="s">
        <v>388</v>
      </c>
      <c r="D1667" t="s">
        <v>272</v>
      </c>
    </row>
    <row r="1668" spans="1:4" x14ac:dyDescent="0.2">
      <c r="A1668" t="s">
        <v>706</v>
      </c>
      <c r="B1668" t="s">
        <v>358</v>
      </c>
      <c r="C1668" t="s">
        <v>388</v>
      </c>
      <c r="D1668" t="s">
        <v>263</v>
      </c>
    </row>
    <row r="1669" spans="1:4" x14ac:dyDescent="0.2">
      <c r="A1669" t="s">
        <v>706</v>
      </c>
      <c r="B1669" t="s">
        <v>306</v>
      </c>
      <c r="C1669" t="s">
        <v>388</v>
      </c>
      <c r="D1669" t="s">
        <v>263</v>
      </c>
    </row>
    <row r="1670" spans="1:4" x14ac:dyDescent="0.2">
      <c r="A1670" t="s">
        <v>706</v>
      </c>
      <c r="B1670" t="s">
        <v>306</v>
      </c>
      <c r="C1670" t="s">
        <v>388</v>
      </c>
      <c r="D1670" t="s">
        <v>358</v>
      </c>
    </row>
    <row r="1671" spans="1:4" x14ac:dyDescent="0.2">
      <c r="A1671" t="s">
        <v>706</v>
      </c>
      <c r="B1671" t="s">
        <v>144</v>
      </c>
      <c r="C1671" t="s">
        <v>388</v>
      </c>
      <c r="D1671" t="s">
        <v>135</v>
      </c>
    </row>
    <row r="1672" spans="1:4" x14ac:dyDescent="0.2">
      <c r="A1672" t="s">
        <v>706</v>
      </c>
      <c r="B1672" t="s">
        <v>144</v>
      </c>
      <c r="C1672" t="s">
        <v>388</v>
      </c>
      <c r="D1672" t="s">
        <v>127</v>
      </c>
    </row>
    <row r="1673" spans="1:4" x14ac:dyDescent="0.2">
      <c r="A1673" t="s">
        <v>706</v>
      </c>
      <c r="B1673" t="s">
        <v>144</v>
      </c>
      <c r="C1673" t="s">
        <v>388</v>
      </c>
      <c r="D1673" t="s">
        <v>213</v>
      </c>
    </row>
    <row r="1674" spans="1:4" x14ac:dyDescent="0.2">
      <c r="A1674" t="s">
        <v>706</v>
      </c>
      <c r="B1674" t="s">
        <v>144</v>
      </c>
      <c r="C1674" t="s">
        <v>388</v>
      </c>
      <c r="D1674" t="s">
        <v>177</v>
      </c>
    </row>
    <row r="1675" spans="1:4" x14ac:dyDescent="0.2">
      <c r="A1675" t="s">
        <v>706</v>
      </c>
      <c r="B1675" t="s">
        <v>144</v>
      </c>
      <c r="C1675" t="s">
        <v>388</v>
      </c>
      <c r="D1675" t="s">
        <v>136</v>
      </c>
    </row>
    <row r="1676" spans="1:4" x14ac:dyDescent="0.2">
      <c r="A1676" t="s">
        <v>706</v>
      </c>
      <c r="B1676" t="s">
        <v>144</v>
      </c>
      <c r="C1676" t="s">
        <v>388</v>
      </c>
      <c r="D1676" t="s">
        <v>179</v>
      </c>
    </row>
    <row r="1677" spans="1:4" x14ac:dyDescent="0.2">
      <c r="A1677" t="s">
        <v>706</v>
      </c>
      <c r="B1677" t="s">
        <v>144</v>
      </c>
      <c r="C1677" t="s">
        <v>388</v>
      </c>
      <c r="D1677" t="s">
        <v>366</v>
      </c>
    </row>
    <row r="1678" spans="1:4" x14ac:dyDescent="0.2">
      <c r="A1678" t="s">
        <v>706</v>
      </c>
      <c r="B1678" t="s">
        <v>144</v>
      </c>
      <c r="C1678" t="s">
        <v>388</v>
      </c>
      <c r="D1678" t="s">
        <v>172</v>
      </c>
    </row>
    <row r="1679" spans="1:4" x14ac:dyDescent="0.2">
      <c r="A1679" t="s">
        <v>706</v>
      </c>
      <c r="B1679" t="s">
        <v>144</v>
      </c>
      <c r="C1679" t="s">
        <v>388</v>
      </c>
      <c r="D1679" t="s">
        <v>305</v>
      </c>
    </row>
    <row r="1680" spans="1:4" x14ac:dyDescent="0.2">
      <c r="A1680" t="s">
        <v>706</v>
      </c>
      <c r="B1680" t="s">
        <v>144</v>
      </c>
      <c r="C1680" t="s">
        <v>388</v>
      </c>
      <c r="D1680" t="s">
        <v>258</v>
      </c>
    </row>
    <row r="1681" spans="1:4" x14ac:dyDescent="0.2">
      <c r="A1681" t="s">
        <v>706</v>
      </c>
      <c r="B1681" t="s">
        <v>144</v>
      </c>
      <c r="C1681" t="s">
        <v>388</v>
      </c>
      <c r="D1681" t="s">
        <v>72</v>
      </c>
    </row>
    <row r="1682" spans="1:4" x14ac:dyDescent="0.2">
      <c r="A1682" t="s">
        <v>706</v>
      </c>
      <c r="B1682" t="s">
        <v>144</v>
      </c>
      <c r="C1682" t="s">
        <v>388</v>
      </c>
      <c r="D1682" t="s">
        <v>83</v>
      </c>
    </row>
    <row r="1683" spans="1:4" x14ac:dyDescent="0.2">
      <c r="A1683" t="s">
        <v>706</v>
      </c>
      <c r="B1683" t="s">
        <v>144</v>
      </c>
      <c r="C1683" t="s">
        <v>388</v>
      </c>
      <c r="D1683" t="s">
        <v>307</v>
      </c>
    </row>
    <row r="1684" spans="1:4" x14ac:dyDescent="0.2">
      <c r="A1684" t="s">
        <v>706</v>
      </c>
      <c r="B1684" t="s">
        <v>144</v>
      </c>
      <c r="C1684" t="s">
        <v>388</v>
      </c>
      <c r="D1684" t="s">
        <v>295</v>
      </c>
    </row>
    <row r="1685" spans="1:4" x14ac:dyDescent="0.2">
      <c r="A1685" t="s">
        <v>706</v>
      </c>
      <c r="B1685" t="s">
        <v>144</v>
      </c>
      <c r="C1685" t="s">
        <v>388</v>
      </c>
      <c r="D1685" t="s">
        <v>44</v>
      </c>
    </row>
    <row r="1686" spans="1:4" x14ac:dyDescent="0.2">
      <c r="A1686" t="s">
        <v>706</v>
      </c>
      <c r="B1686" t="s">
        <v>144</v>
      </c>
      <c r="C1686" t="s">
        <v>388</v>
      </c>
      <c r="D1686" t="s">
        <v>358</v>
      </c>
    </row>
    <row r="1687" spans="1:4" x14ac:dyDescent="0.2">
      <c r="A1687" t="s">
        <v>706</v>
      </c>
      <c r="B1687" t="s">
        <v>144</v>
      </c>
      <c r="C1687" t="s">
        <v>388</v>
      </c>
      <c r="D1687" t="s">
        <v>267</v>
      </c>
    </row>
    <row r="1688" spans="1:4" x14ac:dyDescent="0.2">
      <c r="A1688" t="s">
        <v>706</v>
      </c>
      <c r="B1688" t="s">
        <v>144</v>
      </c>
      <c r="C1688" t="s">
        <v>388</v>
      </c>
      <c r="D1688" t="s">
        <v>151</v>
      </c>
    </row>
    <row r="1689" spans="1:4" x14ac:dyDescent="0.2">
      <c r="A1689" t="s">
        <v>706</v>
      </c>
      <c r="B1689" t="s">
        <v>144</v>
      </c>
      <c r="C1689" t="s">
        <v>388</v>
      </c>
      <c r="D1689" t="s">
        <v>243</v>
      </c>
    </row>
    <row r="1690" spans="1:4" x14ac:dyDescent="0.2">
      <c r="A1690" t="s">
        <v>706</v>
      </c>
      <c r="B1690" t="s">
        <v>144</v>
      </c>
      <c r="C1690" t="s">
        <v>388</v>
      </c>
      <c r="D1690" t="s">
        <v>227</v>
      </c>
    </row>
    <row r="1691" spans="1:4" x14ac:dyDescent="0.2">
      <c r="A1691" t="s">
        <v>706</v>
      </c>
      <c r="B1691" t="s">
        <v>144</v>
      </c>
      <c r="C1691" t="s">
        <v>388</v>
      </c>
      <c r="D1691" t="s">
        <v>257</v>
      </c>
    </row>
    <row r="1692" spans="1:4" x14ac:dyDescent="0.2">
      <c r="A1692" t="s">
        <v>706</v>
      </c>
      <c r="B1692" t="s">
        <v>144</v>
      </c>
      <c r="C1692" t="s">
        <v>388</v>
      </c>
      <c r="D1692" t="s">
        <v>202</v>
      </c>
    </row>
    <row r="1693" spans="1:4" x14ac:dyDescent="0.2">
      <c r="A1693" t="s">
        <v>706</v>
      </c>
      <c r="B1693" t="s">
        <v>320</v>
      </c>
      <c r="C1693" t="s">
        <v>388</v>
      </c>
      <c r="D1693" t="s">
        <v>305</v>
      </c>
    </row>
    <row r="1694" spans="1:4" x14ac:dyDescent="0.2">
      <c r="A1694" t="s">
        <v>706</v>
      </c>
      <c r="B1694" t="s">
        <v>320</v>
      </c>
      <c r="C1694" t="s">
        <v>388</v>
      </c>
      <c r="D1694" t="s">
        <v>284</v>
      </c>
    </row>
    <row r="1695" spans="1:4" x14ac:dyDescent="0.2">
      <c r="A1695" t="s">
        <v>706</v>
      </c>
      <c r="B1695" t="s">
        <v>320</v>
      </c>
      <c r="C1695" t="s">
        <v>388</v>
      </c>
      <c r="D1695" t="s">
        <v>307</v>
      </c>
    </row>
    <row r="1696" spans="1:4" x14ac:dyDescent="0.2">
      <c r="A1696" t="s">
        <v>706</v>
      </c>
      <c r="B1696" t="s">
        <v>320</v>
      </c>
      <c r="C1696" t="s">
        <v>388</v>
      </c>
      <c r="D1696" t="s">
        <v>72</v>
      </c>
    </row>
    <row r="1697" spans="1:5" x14ac:dyDescent="0.2">
      <c r="A1697" t="s">
        <v>706</v>
      </c>
      <c r="B1697" t="s">
        <v>320</v>
      </c>
      <c r="C1697" t="s">
        <v>388</v>
      </c>
      <c r="D1697" t="s">
        <v>295</v>
      </c>
    </row>
    <row r="1698" spans="1:5" x14ac:dyDescent="0.2">
      <c r="A1698" t="s">
        <v>706</v>
      </c>
      <c r="B1698" t="s">
        <v>216</v>
      </c>
      <c r="C1698" t="s">
        <v>388</v>
      </c>
      <c r="D1698" t="s">
        <v>295</v>
      </c>
    </row>
    <row r="1699" spans="1:5" x14ac:dyDescent="0.2">
      <c r="A1699" t="s">
        <v>706</v>
      </c>
      <c r="B1699" t="s">
        <v>216</v>
      </c>
      <c r="C1699" t="s">
        <v>388</v>
      </c>
      <c r="D1699" t="s">
        <v>305</v>
      </c>
    </row>
    <row r="1700" spans="1:5" x14ac:dyDescent="0.2">
      <c r="A1700" t="s">
        <v>706</v>
      </c>
      <c r="B1700" t="s">
        <v>216</v>
      </c>
      <c r="C1700" t="s">
        <v>388</v>
      </c>
      <c r="D1700" t="s">
        <v>307</v>
      </c>
    </row>
    <row r="1701" spans="1:5" x14ac:dyDescent="0.2">
      <c r="A1701" t="s">
        <v>706</v>
      </c>
      <c r="B1701" t="s">
        <v>216</v>
      </c>
      <c r="C1701" t="s">
        <v>388</v>
      </c>
      <c r="D1701" t="s">
        <v>72</v>
      </c>
    </row>
    <row r="1702" spans="1:5" x14ac:dyDescent="0.2">
      <c r="A1702" t="s">
        <v>706</v>
      </c>
      <c r="B1702" t="s">
        <v>216</v>
      </c>
      <c r="C1702" t="s">
        <v>388</v>
      </c>
      <c r="D1702" t="s">
        <v>8</v>
      </c>
    </row>
    <row r="1703" spans="1:5" x14ac:dyDescent="0.2">
      <c r="A1703" t="s">
        <v>706</v>
      </c>
      <c r="B1703" t="s">
        <v>216</v>
      </c>
      <c r="C1703" t="s">
        <v>388</v>
      </c>
      <c r="D1703" t="s">
        <v>179</v>
      </c>
    </row>
    <row r="1704" spans="1:5" x14ac:dyDescent="0.2">
      <c r="A1704" t="s">
        <v>706</v>
      </c>
      <c r="B1704" t="s">
        <v>295</v>
      </c>
      <c r="C1704" t="s">
        <v>386</v>
      </c>
      <c r="D1704" t="s">
        <v>202</v>
      </c>
      <c r="E1704" t="s">
        <v>445</v>
      </c>
    </row>
    <row r="1705" spans="1:5" x14ac:dyDescent="0.2">
      <c r="A1705" t="s">
        <v>706</v>
      </c>
      <c r="B1705" t="s">
        <v>295</v>
      </c>
      <c r="C1705" t="s">
        <v>388</v>
      </c>
      <c r="D1705" t="s">
        <v>172</v>
      </c>
    </row>
    <row r="1706" spans="1:5" x14ac:dyDescent="0.2">
      <c r="A1706" t="s">
        <v>706</v>
      </c>
      <c r="B1706" t="s">
        <v>295</v>
      </c>
      <c r="C1706" t="s">
        <v>388</v>
      </c>
      <c r="D1706" t="s">
        <v>72</v>
      </c>
    </row>
    <row r="1707" spans="1:5" x14ac:dyDescent="0.2">
      <c r="A1707" t="s">
        <v>706</v>
      </c>
      <c r="B1707" t="s">
        <v>295</v>
      </c>
      <c r="C1707" t="s">
        <v>388</v>
      </c>
      <c r="D1707" t="s">
        <v>305</v>
      </c>
    </row>
    <row r="1708" spans="1:5" x14ac:dyDescent="0.2">
      <c r="A1708" t="s">
        <v>706</v>
      </c>
      <c r="B1708" t="s">
        <v>295</v>
      </c>
      <c r="C1708" t="s">
        <v>388</v>
      </c>
      <c r="D1708" t="s">
        <v>284</v>
      </c>
    </row>
    <row r="1709" spans="1:5" x14ac:dyDescent="0.2">
      <c r="A1709" t="s">
        <v>706</v>
      </c>
      <c r="B1709" t="s">
        <v>295</v>
      </c>
      <c r="C1709" t="s">
        <v>388</v>
      </c>
      <c r="D1709" t="s">
        <v>243</v>
      </c>
    </row>
    <row r="1710" spans="1:5" x14ac:dyDescent="0.2">
      <c r="A1710" t="s">
        <v>706</v>
      </c>
      <c r="B1710" t="s">
        <v>295</v>
      </c>
      <c r="C1710" t="s">
        <v>388</v>
      </c>
      <c r="D1710" t="s">
        <v>307</v>
      </c>
    </row>
    <row r="1711" spans="1:5" x14ac:dyDescent="0.2">
      <c r="A1711" t="s">
        <v>706</v>
      </c>
      <c r="B1711" t="s">
        <v>295</v>
      </c>
      <c r="C1711" t="s">
        <v>388</v>
      </c>
      <c r="D1711" t="s">
        <v>389</v>
      </c>
    </row>
    <row r="1712" spans="1:5" x14ac:dyDescent="0.2">
      <c r="A1712" t="s">
        <v>706</v>
      </c>
      <c r="B1712" t="s">
        <v>295</v>
      </c>
      <c r="C1712" t="s">
        <v>388</v>
      </c>
      <c r="D1712" t="s">
        <v>366</v>
      </c>
    </row>
    <row r="1713" spans="1:4" x14ac:dyDescent="0.2">
      <c r="A1713" t="s">
        <v>706</v>
      </c>
      <c r="B1713" t="s">
        <v>83</v>
      </c>
      <c r="C1713" t="s">
        <v>388</v>
      </c>
      <c r="D1713" t="s">
        <v>369</v>
      </c>
    </row>
    <row r="1714" spans="1:4" x14ac:dyDescent="0.2">
      <c r="A1714" t="s">
        <v>706</v>
      </c>
      <c r="B1714" t="s">
        <v>83</v>
      </c>
      <c r="C1714" t="s">
        <v>388</v>
      </c>
      <c r="D1714" t="s">
        <v>366</v>
      </c>
    </row>
    <row r="1715" spans="1:4" x14ac:dyDescent="0.2">
      <c r="A1715" t="s">
        <v>706</v>
      </c>
      <c r="B1715" t="s">
        <v>83</v>
      </c>
      <c r="C1715" t="s">
        <v>388</v>
      </c>
      <c r="D1715" t="s">
        <v>33</v>
      </c>
    </row>
    <row r="1716" spans="1:4" x14ac:dyDescent="0.2">
      <c r="A1716" t="s">
        <v>706</v>
      </c>
      <c r="B1716" t="s">
        <v>83</v>
      </c>
      <c r="C1716" t="s">
        <v>388</v>
      </c>
      <c r="D1716" t="s">
        <v>172</v>
      </c>
    </row>
    <row r="1717" spans="1:4" x14ac:dyDescent="0.2">
      <c r="A1717" t="s">
        <v>706</v>
      </c>
      <c r="B1717" t="s">
        <v>83</v>
      </c>
      <c r="C1717" t="s">
        <v>388</v>
      </c>
      <c r="D1717" t="s">
        <v>243</v>
      </c>
    </row>
    <row r="1718" spans="1:4" x14ac:dyDescent="0.2">
      <c r="A1718" t="s">
        <v>706</v>
      </c>
      <c r="B1718" t="s">
        <v>83</v>
      </c>
      <c r="C1718" t="s">
        <v>388</v>
      </c>
      <c r="D1718" t="s">
        <v>72</v>
      </c>
    </row>
    <row r="1719" spans="1:4" x14ac:dyDescent="0.2">
      <c r="A1719" t="s">
        <v>706</v>
      </c>
      <c r="B1719" t="s">
        <v>83</v>
      </c>
      <c r="C1719" t="s">
        <v>388</v>
      </c>
      <c r="D1719" t="s">
        <v>70</v>
      </c>
    </row>
    <row r="1720" spans="1:4" x14ac:dyDescent="0.2">
      <c r="A1720" t="s">
        <v>706</v>
      </c>
      <c r="B1720" t="s">
        <v>83</v>
      </c>
      <c r="C1720" t="s">
        <v>388</v>
      </c>
      <c r="D1720" t="s">
        <v>305</v>
      </c>
    </row>
    <row r="1721" spans="1:4" x14ac:dyDescent="0.2">
      <c r="A1721" t="s">
        <v>706</v>
      </c>
      <c r="B1721" t="s">
        <v>83</v>
      </c>
      <c r="C1721" t="s">
        <v>388</v>
      </c>
      <c r="D1721" t="s">
        <v>258</v>
      </c>
    </row>
    <row r="1722" spans="1:4" x14ac:dyDescent="0.2">
      <c r="A1722" t="s">
        <v>706</v>
      </c>
      <c r="B1722" t="s">
        <v>83</v>
      </c>
      <c r="C1722" t="s">
        <v>388</v>
      </c>
      <c r="D1722" t="s">
        <v>295</v>
      </c>
    </row>
    <row r="1723" spans="1:4" x14ac:dyDescent="0.2">
      <c r="A1723" t="s">
        <v>706</v>
      </c>
      <c r="B1723" t="s">
        <v>83</v>
      </c>
      <c r="C1723" t="s">
        <v>388</v>
      </c>
      <c r="D1723" t="s">
        <v>267</v>
      </c>
    </row>
    <row r="1724" spans="1:4" x14ac:dyDescent="0.2">
      <c r="A1724" t="s">
        <v>706</v>
      </c>
      <c r="B1724" t="s">
        <v>83</v>
      </c>
      <c r="C1724" t="s">
        <v>388</v>
      </c>
      <c r="D1724" t="s">
        <v>129</v>
      </c>
    </row>
    <row r="1725" spans="1:4" x14ac:dyDescent="0.2">
      <c r="A1725" t="s">
        <v>706</v>
      </c>
      <c r="B1725" t="s">
        <v>83</v>
      </c>
      <c r="C1725" t="s">
        <v>388</v>
      </c>
      <c r="D1725" t="s">
        <v>322</v>
      </c>
    </row>
    <row r="1726" spans="1:4" x14ac:dyDescent="0.2">
      <c r="A1726" t="s">
        <v>706</v>
      </c>
      <c r="B1726" t="s">
        <v>83</v>
      </c>
      <c r="C1726" t="s">
        <v>388</v>
      </c>
      <c r="D1726" t="s">
        <v>8</v>
      </c>
    </row>
    <row r="1727" spans="1:4" x14ac:dyDescent="0.2">
      <c r="A1727" t="s">
        <v>706</v>
      </c>
      <c r="B1727" t="s">
        <v>83</v>
      </c>
      <c r="C1727" t="s">
        <v>388</v>
      </c>
      <c r="D1727" t="s">
        <v>213</v>
      </c>
    </row>
    <row r="1728" spans="1:4" x14ac:dyDescent="0.2">
      <c r="A1728" t="s">
        <v>706</v>
      </c>
      <c r="B1728" t="s">
        <v>83</v>
      </c>
      <c r="C1728" t="s">
        <v>388</v>
      </c>
      <c r="D1728" t="s">
        <v>179</v>
      </c>
    </row>
    <row r="1729" spans="1:4" x14ac:dyDescent="0.2">
      <c r="A1729" t="s">
        <v>706</v>
      </c>
      <c r="B1729" t="s">
        <v>83</v>
      </c>
      <c r="C1729" t="s">
        <v>388</v>
      </c>
      <c r="D1729" t="s">
        <v>30</v>
      </c>
    </row>
    <row r="1730" spans="1:4" x14ac:dyDescent="0.2">
      <c r="A1730" t="s">
        <v>706</v>
      </c>
      <c r="B1730" t="s">
        <v>83</v>
      </c>
      <c r="C1730" t="s">
        <v>388</v>
      </c>
      <c r="D1730" t="s">
        <v>177</v>
      </c>
    </row>
    <row r="1731" spans="1:4" x14ac:dyDescent="0.2">
      <c r="A1731" t="s">
        <v>706</v>
      </c>
      <c r="B1731" t="s">
        <v>83</v>
      </c>
      <c r="C1731" t="s">
        <v>388</v>
      </c>
      <c r="D1731" t="s">
        <v>135</v>
      </c>
    </row>
    <row r="1732" spans="1:4" x14ac:dyDescent="0.2">
      <c r="A1732" t="s">
        <v>706</v>
      </c>
      <c r="B1732" t="s">
        <v>83</v>
      </c>
      <c r="C1732" t="s">
        <v>388</v>
      </c>
      <c r="D1732" t="s">
        <v>127</v>
      </c>
    </row>
    <row r="1733" spans="1:4" x14ac:dyDescent="0.2">
      <c r="A1733" t="s">
        <v>706</v>
      </c>
      <c r="B1733" t="s">
        <v>83</v>
      </c>
      <c r="C1733" t="s">
        <v>388</v>
      </c>
      <c r="D1733" t="s">
        <v>136</v>
      </c>
    </row>
    <row r="1734" spans="1:4" x14ac:dyDescent="0.2">
      <c r="A1734" t="s">
        <v>706</v>
      </c>
      <c r="B1734" t="s">
        <v>83</v>
      </c>
      <c r="C1734" t="s">
        <v>388</v>
      </c>
      <c r="D1734" t="s">
        <v>307</v>
      </c>
    </row>
    <row r="1735" spans="1:4" x14ac:dyDescent="0.2">
      <c r="A1735" t="s">
        <v>706</v>
      </c>
      <c r="B1735" t="s">
        <v>83</v>
      </c>
      <c r="C1735" t="s">
        <v>388</v>
      </c>
      <c r="D1735" t="s">
        <v>151</v>
      </c>
    </row>
    <row r="1736" spans="1:4" x14ac:dyDescent="0.2">
      <c r="A1736" t="s">
        <v>706</v>
      </c>
      <c r="B1736" t="s">
        <v>83</v>
      </c>
      <c r="C1736" t="s">
        <v>388</v>
      </c>
      <c r="D1736" t="s">
        <v>227</v>
      </c>
    </row>
    <row r="1737" spans="1:4" x14ac:dyDescent="0.2">
      <c r="A1737" t="s">
        <v>706</v>
      </c>
      <c r="B1737" t="s">
        <v>83</v>
      </c>
      <c r="C1737" t="s">
        <v>388</v>
      </c>
      <c r="D1737" t="s">
        <v>148</v>
      </c>
    </row>
    <row r="1738" spans="1:4" x14ac:dyDescent="0.2">
      <c r="A1738" t="s">
        <v>706</v>
      </c>
      <c r="B1738" t="s">
        <v>83</v>
      </c>
      <c r="C1738" t="s">
        <v>388</v>
      </c>
      <c r="D1738" t="s">
        <v>181</v>
      </c>
    </row>
    <row r="1739" spans="1:4" x14ac:dyDescent="0.2">
      <c r="A1739" t="s">
        <v>706</v>
      </c>
      <c r="B1739" t="s">
        <v>83</v>
      </c>
      <c r="C1739" t="s">
        <v>388</v>
      </c>
      <c r="D1739" t="s">
        <v>140</v>
      </c>
    </row>
    <row r="1740" spans="1:4" x14ac:dyDescent="0.2">
      <c r="A1740" t="s">
        <v>706</v>
      </c>
      <c r="B1740" t="s">
        <v>83</v>
      </c>
      <c r="C1740" t="s">
        <v>388</v>
      </c>
      <c r="D1740" t="s">
        <v>90</v>
      </c>
    </row>
    <row r="1741" spans="1:4" x14ac:dyDescent="0.2">
      <c r="A1741" t="s">
        <v>706</v>
      </c>
      <c r="B1741" t="s">
        <v>83</v>
      </c>
      <c r="C1741" t="s">
        <v>388</v>
      </c>
      <c r="D1741" t="s">
        <v>202</v>
      </c>
    </row>
    <row r="1742" spans="1:4" x14ac:dyDescent="0.2">
      <c r="A1742" t="s">
        <v>706</v>
      </c>
      <c r="B1742" t="s">
        <v>83</v>
      </c>
      <c r="C1742" t="s">
        <v>388</v>
      </c>
      <c r="D1742" t="s">
        <v>321</v>
      </c>
    </row>
    <row r="1743" spans="1:4" x14ac:dyDescent="0.2">
      <c r="A1743" t="s">
        <v>706</v>
      </c>
      <c r="B1743" t="s">
        <v>269</v>
      </c>
      <c r="C1743" t="s">
        <v>388</v>
      </c>
      <c r="D1743" t="s">
        <v>341</v>
      </c>
    </row>
    <row r="1744" spans="1:4" x14ac:dyDescent="0.2">
      <c r="A1744" t="s">
        <v>706</v>
      </c>
      <c r="B1744" t="s">
        <v>269</v>
      </c>
      <c r="C1744" t="s">
        <v>388</v>
      </c>
      <c r="D1744" t="s">
        <v>356</v>
      </c>
    </row>
    <row r="1745" spans="1:5" x14ac:dyDescent="0.2">
      <c r="A1745" t="s">
        <v>706</v>
      </c>
      <c r="B1745" t="s">
        <v>131</v>
      </c>
      <c r="C1745" t="s">
        <v>386</v>
      </c>
      <c r="D1745" t="s">
        <v>226</v>
      </c>
      <c r="E1745" t="s">
        <v>396</v>
      </c>
    </row>
    <row r="1746" spans="1:5" x14ac:dyDescent="0.2">
      <c r="A1746" t="s">
        <v>706</v>
      </c>
      <c r="B1746" t="s">
        <v>23</v>
      </c>
      <c r="C1746" t="s">
        <v>386</v>
      </c>
      <c r="D1746" t="s">
        <v>65</v>
      </c>
      <c r="E1746" t="s">
        <v>541</v>
      </c>
    </row>
    <row r="1747" spans="1:5" x14ac:dyDescent="0.2">
      <c r="A1747" t="s">
        <v>706</v>
      </c>
      <c r="B1747" t="s">
        <v>23</v>
      </c>
      <c r="C1747" t="s">
        <v>386</v>
      </c>
      <c r="D1747" t="s">
        <v>65</v>
      </c>
      <c r="E1747" t="s">
        <v>653</v>
      </c>
    </row>
    <row r="1748" spans="1:5" x14ac:dyDescent="0.2">
      <c r="A1748" t="s">
        <v>706</v>
      </c>
      <c r="B1748" t="s">
        <v>23</v>
      </c>
      <c r="C1748" t="s">
        <v>386</v>
      </c>
      <c r="D1748" t="s">
        <v>65</v>
      </c>
      <c r="E1748" t="s">
        <v>542</v>
      </c>
    </row>
    <row r="1749" spans="1:5" x14ac:dyDescent="0.2">
      <c r="A1749" t="s">
        <v>706</v>
      </c>
      <c r="B1749" t="s">
        <v>23</v>
      </c>
      <c r="C1749" t="s">
        <v>386</v>
      </c>
      <c r="D1749" t="s">
        <v>65</v>
      </c>
      <c r="E1749" t="s">
        <v>543</v>
      </c>
    </row>
    <row r="1750" spans="1:5" x14ac:dyDescent="0.2">
      <c r="A1750" t="s">
        <v>706</v>
      </c>
      <c r="B1750" t="s">
        <v>23</v>
      </c>
      <c r="C1750" t="s">
        <v>386</v>
      </c>
      <c r="D1750" t="s">
        <v>65</v>
      </c>
      <c r="E1750" t="s">
        <v>654</v>
      </c>
    </row>
    <row r="1751" spans="1:5" x14ac:dyDescent="0.2">
      <c r="A1751" t="s">
        <v>706</v>
      </c>
      <c r="B1751" t="s">
        <v>316</v>
      </c>
      <c r="C1751" t="s">
        <v>386</v>
      </c>
      <c r="D1751" t="s">
        <v>65</v>
      </c>
      <c r="E1751" t="s">
        <v>541</v>
      </c>
    </row>
    <row r="1752" spans="1:5" x14ac:dyDescent="0.2">
      <c r="A1752" t="s">
        <v>706</v>
      </c>
      <c r="B1752" t="s">
        <v>316</v>
      </c>
      <c r="C1752" t="s">
        <v>386</v>
      </c>
      <c r="D1752" t="s">
        <v>65</v>
      </c>
      <c r="E1752" t="s">
        <v>542</v>
      </c>
    </row>
    <row r="1753" spans="1:5" x14ac:dyDescent="0.2">
      <c r="A1753" t="s">
        <v>706</v>
      </c>
      <c r="B1753" t="s">
        <v>316</v>
      </c>
      <c r="C1753" t="s">
        <v>386</v>
      </c>
      <c r="D1753" t="s">
        <v>65</v>
      </c>
      <c r="E1753" t="s">
        <v>543</v>
      </c>
    </row>
    <row r="1754" spans="1:5" x14ac:dyDescent="0.2">
      <c r="A1754" t="s">
        <v>706</v>
      </c>
      <c r="B1754" t="s">
        <v>316</v>
      </c>
      <c r="C1754" t="s">
        <v>386</v>
      </c>
      <c r="D1754" t="s">
        <v>65</v>
      </c>
      <c r="E1754" t="s">
        <v>544</v>
      </c>
    </row>
    <row r="1755" spans="1:5" x14ac:dyDescent="0.2">
      <c r="A1755" t="s">
        <v>706</v>
      </c>
      <c r="B1755" t="s">
        <v>316</v>
      </c>
      <c r="C1755" t="s">
        <v>386</v>
      </c>
      <c r="D1755" t="s">
        <v>65</v>
      </c>
      <c r="E1755" t="s">
        <v>545</v>
      </c>
    </row>
    <row r="1756" spans="1:5" x14ac:dyDescent="0.2">
      <c r="A1756" t="s">
        <v>706</v>
      </c>
      <c r="B1756" t="s">
        <v>316</v>
      </c>
      <c r="C1756" t="s">
        <v>386</v>
      </c>
      <c r="D1756" t="s">
        <v>389</v>
      </c>
      <c r="E1756" t="s">
        <v>403</v>
      </c>
    </row>
    <row r="1757" spans="1:5" x14ac:dyDescent="0.2">
      <c r="A1757" t="s">
        <v>706</v>
      </c>
      <c r="B1757" t="s">
        <v>53</v>
      </c>
      <c r="C1757" t="s">
        <v>386</v>
      </c>
      <c r="D1757" t="s">
        <v>226</v>
      </c>
      <c r="E1757" t="s">
        <v>396</v>
      </c>
    </row>
    <row r="1758" spans="1:5" x14ac:dyDescent="0.2">
      <c r="A1758" t="s">
        <v>706</v>
      </c>
      <c r="B1758" t="s">
        <v>53</v>
      </c>
      <c r="C1758" t="s">
        <v>386</v>
      </c>
      <c r="D1758" t="s">
        <v>226</v>
      </c>
      <c r="E1758" t="s">
        <v>547</v>
      </c>
    </row>
    <row r="1759" spans="1:5" x14ac:dyDescent="0.2">
      <c r="A1759" t="s">
        <v>706</v>
      </c>
      <c r="B1759" t="s">
        <v>53</v>
      </c>
      <c r="C1759" t="s">
        <v>386</v>
      </c>
      <c r="D1759" t="s">
        <v>226</v>
      </c>
      <c r="E1759" t="s">
        <v>395</v>
      </c>
    </row>
    <row r="1760" spans="1:5" x14ac:dyDescent="0.2">
      <c r="A1760" t="s">
        <v>706</v>
      </c>
      <c r="B1760" t="s">
        <v>53</v>
      </c>
      <c r="C1760" t="s">
        <v>386</v>
      </c>
      <c r="D1760" t="s">
        <v>23</v>
      </c>
      <c r="E1760" t="s">
        <v>535</v>
      </c>
    </row>
    <row r="1761" spans="1:5" x14ac:dyDescent="0.2">
      <c r="A1761" t="s">
        <v>706</v>
      </c>
      <c r="B1761" t="s">
        <v>53</v>
      </c>
      <c r="C1761" t="s">
        <v>386</v>
      </c>
      <c r="D1761" t="s">
        <v>67</v>
      </c>
      <c r="E1761" t="s">
        <v>536</v>
      </c>
    </row>
    <row r="1762" spans="1:5" x14ac:dyDescent="0.2">
      <c r="A1762" t="s">
        <v>706</v>
      </c>
      <c r="B1762" t="s">
        <v>53</v>
      </c>
      <c r="C1762" t="s">
        <v>386</v>
      </c>
      <c r="D1762" t="s">
        <v>67</v>
      </c>
      <c r="E1762" t="s">
        <v>537</v>
      </c>
    </row>
    <row r="1763" spans="1:5" x14ac:dyDescent="0.2">
      <c r="A1763" t="s">
        <v>706</v>
      </c>
      <c r="B1763" t="s">
        <v>53</v>
      </c>
      <c r="C1763" t="s">
        <v>386</v>
      </c>
      <c r="D1763" t="s">
        <v>67</v>
      </c>
      <c r="E1763" t="s">
        <v>539</v>
      </c>
    </row>
    <row r="1764" spans="1:5" x14ac:dyDescent="0.2">
      <c r="A1764" t="s">
        <v>706</v>
      </c>
      <c r="B1764" t="s">
        <v>53</v>
      </c>
      <c r="C1764" t="s">
        <v>386</v>
      </c>
      <c r="D1764" t="s">
        <v>65</v>
      </c>
      <c r="E1764" t="s">
        <v>541</v>
      </c>
    </row>
    <row r="1765" spans="1:5" x14ac:dyDescent="0.2">
      <c r="A1765" t="s">
        <v>706</v>
      </c>
      <c r="B1765" t="s">
        <v>53</v>
      </c>
      <c r="C1765" t="s">
        <v>386</v>
      </c>
      <c r="D1765" t="s">
        <v>65</v>
      </c>
      <c r="E1765" t="s">
        <v>542</v>
      </c>
    </row>
    <row r="1766" spans="1:5" x14ac:dyDescent="0.2">
      <c r="A1766" t="s">
        <v>706</v>
      </c>
      <c r="B1766" t="s">
        <v>53</v>
      </c>
      <c r="C1766" t="s">
        <v>386</v>
      </c>
      <c r="D1766" t="s">
        <v>65</v>
      </c>
      <c r="E1766" t="s">
        <v>543</v>
      </c>
    </row>
    <row r="1767" spans="1:5" x14ac:dyDescent="0.2">
      <c r="A1767" t="s">
        <v>706</v>
      </c>
      <c r="B1767" t="s">
        <v>53</v>
      </c>
      <c r="C1767" t="s">
        <v>386</v>
      </c>
      <c r="D1767" t="s">
        <v>65</v>
      </c>
      <c r="E1767" t="s">
        <v>654</v>
      </c>
    </row>
    <row r="1768" spans="1:5" x14ac:dyDescent="0.2">
      <c r="A1768" t="s">
        <v>706</v>
      </c>
      <c r="B1768" t="s">
        <v>53</v>
      </c>
      <c r="C1768" t="s">
        <v>386</v>
      </c>
      <c r="D1768" t="s">
        <v>65</v>
      </c>
      <c r="E1768" t="s">
        <v>655</v>
      </c>
    </row>
    <row r="1769" spans="1:5" x14ac:dyDescent="0.2">
      <c r="A1769" t="s">
        <v>706</v>
      </c>
      <c r="B1769" t="s">
        <v>53</v>
      </c>
      <c r="C1769" t="s">
        <v>386</v>
      </c>
      <c r="D1769" t="s">
        <v>389</v>
      </c>
      <c r="E1769" t="s">
        <v>433</v>
      </c>
    </row>
    <row r="1770" spans="1:5" x14ac:dyDescent="0.2">
      <c r="A1770" t="s">
        <v>706</v>
      </c>
      <c r="B1770" t="s">
        <v>53</v>
      </c>
      <c r="C1770" t="s">
        <v>386</v>
      </c>
      <c r="D1770" t="s">
        <v>389</v>
      </c>
      <c r="E1770" t="s">
        <v>393</v>
      </c>
    </row>
    <row r="1771" spans="1:5" x14ac:dyDescent="0.2">
      <c r="A1771" t="s">
        <v>706</v>
      </c>
      <c r="B1771" t="s">
        <v>53</v>
      </c>
      <c r="C1771" t="s">
        <v>386</v>
      </c>
      <c r="D1771" t="s">
        <v>389</v>
      </c>
      <c r="E1771" t="s">
        <v>656</v>
      </c>
    </row>
    <row r="1772" spans="1:5" x14ac:dyDescent="0.2">
      <c r="A1772" t="s">
        <v>706</v>
      </c>
      <c r="B1772" t="s">
        <v>67</v>
      </c>
      <c r="C1772" t="s">
        <v>386</v>
      </c>
      <c r="D1772" t="s">
        <v>226</v>
      </c>
      <c r="E1772" t="s">
        <v>396</v>
      </c>
    </row>
    <row r="1773" spans="1:5" x14ac:dyDescent="0.2">
      <c r="A1773" t="s">
        <v>706</v>
      </c>
      <c r="B1773" t="s">
        <v>67</v>
      </c>
      <c r="C1773" t="s">
        <v>386</v>
      </c>
      <c r="D1773" t="s">
        <v>226</v>
      </c>
      <c r="E1773" t="s">
        <v>419</v>
      </c>
    </row>
    <row r="1774" spans="1:5" x14ac:dyDescent="0.2">
      <c r="A1774" t="s">
        <v>706</v>
      </c>
      <c r="B1774" t="s">
        <v>67</v>
      </c>
      <c r="C1774" t="s">
        <v>386</v>
      </c>
      <c r="D1774" t="s">
        <v>226</v>
      </c>
      <c r="E1774" t="s">
        <v>395</v>
      </c>
    </row>
    <row r="1775" spans="1:5" x14ac:dyDescent="0.2">
      <c r="A1775" t="s">
        <v>706</v>
      </c>
      <c r="B1775" t="s">
        <v>67</v>
      </c>
      <c r="C1775" t="s">
        <v>386</v>
      </c>
      <c r="D1775" t="s">
        <v>23</v>
      </c>
      <c r="E1775" t="s">
        <v>535</v>
      </c>
    </row>
    <row r="1776" spans="1:5" x14ac:dyDescent="0.2">
      <c r="A1776" t="s">
        <v>706</v>
      </c>
      <c r="B1776" t="s">
        <v>67</v>
      </c>
      <c r="C1776" t="s">
        <v>386</v>
      </c>
      <c r="D1776" t="s">
        <v>23</v>
      </c>
      <c r="E1776" t="s">
        <v>657</v>
      </c>
    </row>
    <row r="1777" spans="1:5" x14ac:dyDescent="0.2">
      <c r="A1777" t="s">
        <v>706</v>
      </c>
      <c r="B1777" t="s">
        <v>67</v>
      </c>
      <c r="C1777" t="s">
        <v>386</v>
      </c>
      <c r="D1777" t="s">
        <v>316</v>
      </c>
      <c r="E1777" t="s">
        <v>658</v>
      </c>
    </row>
    <row r="1778" spans="1:5" x14ac:dyDescent="0.2">
      <c r="A1778" t="s">
        <v>706</v>
      </c>
      <c r="B1778" t="s">
        <v>67</v>
      </c>
      <c r="C1778" t="s">
        <v>386</v>
      </c>
      <c r="D1778" t="s">
        <v>316</v>
      </c>
      <c r="E1778" t="s">
        <v>659</v>
      </c>
    </row>
    <row r="1779" spans="1:5" x14ac:dyDescent="0.2">
      <c r="A1779" t="s">
        <v>706</v>
      </c>
      <c r="B1779" t="s">
        <v>67</v>
      </c>
      <c r="C1779" t="s">
        <v>386</v>
      </c>
      <c r="D1779" t="s">
        <v>65</v>
      </c>
      <c r="E1779" t="s">
        <v>541</v>
      </c>
    </row>
    <row r="1780" spans="1:5" x14ac:dyDescent="0.2">
      <c r="A1780" t="s">
        <v>706</v>
      </c>
      <c r="B1780" t="s">
        <v>67</v>
      </c>
      <c r="C1780" t="s">
        <v>386</v>
      </c>
      <c r="D1780" t="s">
        <v>65</v>
      </c>
      <c r="E1780" t="s">
        <v>653</v>
      </c>
    </row>
    <row r="1781" spans="1:5" x14ac:dyDescent="0.2">
      <c r="A1781" t="s">
        <v>706</v>
      </c>
      <c r="B1781" t="s">
        <v>67</v>
      </c>
      <c r="C1781" t="s">
        <v>386</v>
      </c>
      <c r="D1781" t="s">
        <v>65</v>
      </c>
      <c r="E1781" t="s">
        <v>542</v>
      </c>
    </row>
    <row r="1782" spans="1:5" x14ac:dyDescent="0.2">
      <c r="A1782" t="s">
        <v>706</v>
      </c>
      <c r="B1782" t="s">
        <v>67</v>
      </c>
      <c r="C1782" t="s">
        <v>386</v>
      </c>
      <c r="D1782" t="s">
        <v>65</v>
      </c>
      <c r="E1782" t="s">
        <v>543</v>
      </c>
    </row>
    <row r="1783" spans="1:5" x14ac:dyDescent="0.2">
      <c r="A1783" t="s">
        <v>706</v>
      </c>
      <c r="B1783" t="s">
        <v>67</v>
      </c>
      <c r="C1783" t="s">
        <v>386</v>
      </c>
      <c r="D1783" t="s">
        <v>65</v>
      </c>
      <c r="E1783" t="s">
        <v>654</v>
      </c>
    </row>
    <row r="1784" spans="1:5" x14ac:dyDescent="0.2">
      <c r="A1784" t="s">
        <v>706</v>
      </c>
      <c r="B1784" t="s">
        <v>67</v>
      </c>
      <c r="C1784" t="s">
        <v>386</v>
      </c>
      <c r="D1784" t="s">
        <v>65</v>
      </c>
      <c r="E1784" t="s">
        <v>544</v>
      </c>
    </row>
    <row r="1785" spans="1:5" x14ac:dyDescent="0.2">
      <c r="A1785" t="s">
        <v>706</v>
      </c>
      <c r="B1785" t="s">
        <v>67</v>
      </c>
      <c r="C1785" t="s">
        <v>386</v>
      </c>
      <c r="D1785" t="s">
        <v>65</v>
      </c>
      <c r="E1785" t="s">
        <v>660</v>
      </c>
    </row>
    <row r="1786" spans="1:5" x14ac:dyDescent="0.2">
      <c r="A1786" t="s">
        <v>706</v>
      </c>
      <c r="B1786" t="s">
        <v>67</v>
      </c>
      <c r="C1786" t="s">
        <v>386</v>
      </c>
      <c r="D1786" t="s">
        <v>65</v>
      </c>
      <c r="E1786" t="s">
        <v>545</v>
      </c>
    </row>
    <row r="1787" spans="1:5" x14ac:dyDescent="0.2">
      <c r="A1787" t="s">
        <v>706</v>
      </c>
      <c r="B1787" t="s">
        <v>67</v>
      </c>
      <c r="C1787" t="s">
        <v>386</v>
      </c>
      <c r="D1787" t="s">
        <v>389</v>
      </c>
      <c r="E1787" t="s">
        <v>661</v>
      </c>
    </row>
    <row r="1788" spans="1:5" x14ac:dyDescent="0.2">
      <c r="A1788" t="s">
        <v>706</v>
      </c>
      <c r="B1788" t="s">
        <v>67</v>
      </c>
      <c r="C1788" t="s">
        <v>386</v>
      </c>
      <c r="D1788" t="s">
        <v>389</v>
      </c>
      <c r="E1788" t="s">
        <v>403</v>
      </c>
    </row>
    <row r="1789" spans="1:5" x14ac:dyDescent="0.2">
      <c r="A1789" t="s">
        <v>706</v>
      </c>
      <c r="B1789" t="s">
        <v>67</v>
      </c>
      <c r="C1789" t="s">
        <v>386</v>
      </c>
      <c r="D1789" t="s">
        <v>389</v>
      </c>
      <c r="E1789" t="s">
        <v>433</v>
      </c>
    </row>
    <row r="1790" spans="1:5" x14ac:dyDescent="0.2">
      <c r="A1790" t="s">
        <v>706</v>
      </c>
      <c r="B1790" t="s">
        <v>67</v>
      </c>
      <c r="C1790" t="s">
        <v>386</v>
      </c>
      <c r="D1790" t="s">
        <v>389</v>
      </c>
      <c r="E1790" t="s">
        <v>662</v>
      </c>
    </row>
    <row r="1791" spans="1:5" x14ac:dyDescent="0.2">
      <c r="A1791" t="s">
        <v>706</v>
      </c>
      <c r="B1791" t="s">
        <v>222</v>
      </c>
      <c r="C1791" t="s">
        <v>386</v>
      </c>
      <c r="D1791" t="s">
        <v>226</v>
      </c>
      <c r="E1791" t="s">
        <v>396</v>
      </c>
    </row>
    <row r="1792" spans="1:5" x14ac:dyDescent="0.2">
      <c r="A1792" t="s">
        <v>706</v>
      </c>
      <c r="B1792" t="s">
        <v>222</v>
      </c>
      <c r="C1792" t="s">
        <v>386</v>
      </c>
      <c r="D1792" t="s">
        <v>226</v>
      </c>
      <c r="E1792" t="s">
        <v>547</v>
      </c>
    </row>
    <row r="1793" spans="1:5" x14ac:dyDescent="0.2">
      <c r="A1793" t="s">
        <v>706</v>
      </c>
      <c r="B1793" t="s">
        <v>222</v>
      </c>
      <c r="C1793" t="s">
        <v>386</v>
      </c>
      <c r="D1793" t="s">
        <v>226</v>
      </c>
      <c r="E1793" t="s">
        <v>419</v>
      </c>
    </row>
    <row r="1794" spans="1:5" x14ac:dyDescent="0.2">
      <c r="A1794" t="s">
        <v>706</v>
      </c>
      <c r="B1794" t="s">
        <v>222</v>
      </c>
      <c r="C1794" t="s">
        <v>386</v>
      </c>
      <c r="D1794" t="s">
        <v>226</v>
      </c>
      <c r="E1794" t="s">
        <v>395</v>
      </c>
    </row>
    <row r="1795" spans="1:5" x14ac:dyDescent="0.2">
      <c r="A1795" t="s">
        <v>706</v>
      </c>
      <c r="B1795" t="s">
        <v>222</v>
      </c>
      <c r="C1795" t="s">
        <v>386</v>
      </c>
      <c r="D1795" t="s">
        <v>23</v>
      </c>
      <c r="E1795" t="s">
        <v>535</v>
      </c>
    </row>
    <row r="1796" spans="1:5" x14ac:dyDescent="0.2">
      <c r="A1796" t="s">
        <v>706</v>
      </c>
      <c r="B1796" t="s">
        <v>222</v>
      </c>
      <c r="C1796" t="s">
        <v>386</v>
      </c>
      <c r="D1796" t="s">
        <v>316</v>
      </c>
      <c r="E1796" t="s">
        <v>658</v>
      </c>
    </row>
    <row r="1797" spans="1:5" x14ac:dyDescent="0.2">
      <c r="A1797" t="s">
        <v>706</v>
      </c>
      <c r="B1797" t="s">
        <v>222</v>
      </c>
      <c r="C1797" t="s">
        <v>386</v>
      </c>
      <c r="D1797" t="s">
        <v>53</v>
      </c>
      <c r="E1797" t="s">
        <v>663</v>
      </c>
    </row>
    <row r="1798" spans="1:5" x14ac:dyDescent="0.2">
      <c r="A1798" t="s">
        <v>706</v>
      </c>
      <c r="B1798" t="s">
        <v>222</v>
      </c>
      <c r="C1798" t="s">
        <v>386</v>
      </c>
      <c r="D1798" t="s">
        <v>67</v>
      </c>
      <c r="E1798" t="s">
        <v>536</v>
      </c>
    </row>
    <row r="1799" spans="1:5" x14ac:dyDescent="0.2">
      <c r="A1799" t="s">
        <v>706</v>
      </c>
      <c r="B1799" t="s">
        <v>222</v>
      </c>
      <c r="C1799" t="s">
        <v>386</v>
      </c>
      <c r="D1799" t="s">
        <v>67</v>
      </c>
      <c r="E1799" t="s">
        <v>537</v>
      </c>
    </row>
    <row r="1800" spans="1:5" x14ac:dyDescent="0.2">
      <c r="A1800" t="s">
        <v>706</v>
      </c>
      <c r="B1800" t="s">
        <v>222</v>
      </c>
      <c r="C1800" t="s">
        <v>386</v>
      </c>
      <c r="D1800" t="s">
        <v>67</v>
      </c>
      <c r="E1800" t="s">
        <v>664</v>
      </c>
    </row>
    <row r="1801" spans="1:5" x14ac:dyDescent="0.2">
      <c r="A1801" t="s">
        <v>706</v>
      </c>
      <c r="B1801" t="s">
        <v>222</v>
      </c>
      <c r="C1801" t="s">
        <v>386</v>
      </c>
      <c r="D1801" t="s">
        <v>67</v>
      </c>
      <c r="E1801" t="s">
        <v>539</v>
      </c>
    </row>
    <row r="1802" spans="1:5" x14ac:dyDescent="0.2">
      <c r="A1802" t="s">
        <v>706</v>
      </c>
      <c r="B1802" t="s">
        <v>222</v>
      </c>
      <c r="C1802" t="s">
        <v>386</v>
      </c>
      <c r="D1802" t="s">
        <v>65</v>
      </c>
      <c r="E1802" t="s">
        <v>541</v>
      </c>
    </row>
    <row r="1803" spans="1:5" x14ac:dyDescent="0.2">
      <c r="A1803" t="s">
        <v>706</v>
      </c>
      <c r="B1803" t="s">
        <v>222</v>
      </c>
      <c r="C1803" t="s">
        <v>386</v>
      </c>
      <c r="D1803" t="s">
        <v>65</v>
      </c>
      <c r="E1803" t="s">
        <v>653</v>
      </c>
    </row>
    <row r="1804" spans="1:5" x14ac:dyDescent="0.2">
      <c r="A1804" t="s">
        <v>706</v>
      </c>
      <c r="B1804" t="s">
        <v>222</v>
      </c>
      <c r="C1804" t="s">
        <v>386</v>
      </c>
      <c r="D1804" t="s">
        <v>65</v>
      </c>
      <c r="E1804" t="s">
        <v>542</v>
      </c>
    </row>
    <row r="1805" spans="1:5" x14ac:dyDescent="0.2">
      <c r="A1805" t="s">
        <v>706</v>
      </c>
      <c r="B1805" t="s">
        <v>222</v>
      </c>
      <c r="C1805" t="s">
        <v>386</v>
      </c>
      <c r="D1805" t="s">
        <v>65</v>
      </c>
      <c r="E1805" t="s">
        <v>543</v>
      </c>
    </row>
    <row r="1806" spans="1:5" x14ac:dyDescent="0.2">
      <c r="A1806" t="s">
        <v>706</v>
      </c>
      <c r="B1806" t="s">
        <v>222</v>
      </c>
      <c r="C1806" t="s">
        <v>386</v>
      </c>
      <c r="D1806" t="s">
        <v>65</v>
      </c>
      <c r="E1806" t="s">
        <v>654</v>
      </c>
    </row>
    <row r="1807" spans="1:5" x14ac:dyDescent="0.2">
      <c r="A1807" t="s">
        <v>706</v>
      </c>
      <c r="B1807" t="s">
        <v>65</v>
      </c>
      <c r="C1807" t="s">
        <v>386</v>
      </c>
      <c r="D1807" t="s">
        <v>226</v>
      </c>
      <c r="E1807" t="s">
        <v>396</v>
      </c>
    </row>
    <row r="1808" spans="1:5" x14ac:dyDescent="0.2">
      <c r="A1808" t="s">
        <v>706</v>
      </c>
      <c r="B1808" t="s">
        <v>65</v>
      </c>
      <c r="C1808" t="s">
        <v>386</v>
      </c>
      <c r="D1808" t="s">
        <v>226</v>
      </c>
      <c r="E1808" t="s">
        <v>395</v>
      </c>
    </row>
    <row r="1809" spans="1:5" x14ac:dyDescent="0.2">
      <c r="A1809" t="s">
        <v>706</v>
      </c>
      <c r="B1809" t="s">
        <v>65</v>
      </c>
      <c r="C1809" t="s">
        <v>386</v>
      </c>
      <c r="D1809" t="s">
        <v>389</v>
      </c>
      <c r="E1809" t="s">
        <v>665</v>
      </c>
    </row>
    <row r="1810" spans="1:5" x14ac:dyDescent="0.2">
      <c r="A1810" t="s">
        <v>706</v>
      </c>
      <c r="B1810" t="s">
        <v>65</v>
      </c>
      <c r="C1810" t="s">
        <v>386</v>
      </c>
      <c r="D1810" t="s">
        <v>389</v>
      </c>
      <c r="E1810" t="s">
        <v>661</v>
      </c>
    </row>
    <row r="1811" spans="1:5" x14ac:dyDescent="0.2">
      <c r="A1811" t="s">
        <v>706</v>
      </c>
      <c r="B1811" t="s">
        <v>65</v>
      </c>
      <c r="C1811" t="s">
        <v>386</v>
      </c>
      <c r="D1811" t="s">
        <v>389</v>
      </c>
      <c r="E1811" t="s">
        <v>666</v>
      </c>
    </row>
    <row r="1812" spans="1:5" x14ac:dyDescent="0.2">
      <c r="A1812" t="s">
        <v>706</v>
      </c>
      <c r="B1812" t="s">
        <v>65</v>
      </c>
      <c r="C1812" t="s">
        <v>386</v>
      </c>
      <c r="D1812" t="s">
        <v>389</v>
      </c>
      <c r="E1812" t="s">
        <v>403</v>
      </c>
    </row>
    <row r="1813" spans="1:5" x14ac:dyDescent="0.2">
      <c r="A1813" t="s">
        <v>706</v>
      </c>
      <c r="B1813" t="s">
        <v>65</v>
      </c>
      <c r="C1813" t="s">
        <v>386</v>
      </c>
      <c r="D1813" t="s">
        <v>389</v>
      </c>
      <c r="E1813" t="s">
        <v>404</v>
      </c>
    </row>
    <row r="1814" spans="1:5" x14ac:dyDescent="0.2">
      <c r="A1814" t="s">
        <v>706</v>
      </c>
      <c r="B1814" t="s">
        <v>65</v>
      </c>
      <c r="C1814" t="s">
        <v>386</v>
      </c>
      <c r="D1814" t="s">
        <v>389</v>
      </c>
      <c r="E1814" t="s">
        <v>447</v>
      </c>
    </row>
    <row r="1815" spans="1:5" x14ac:dyDescent="0.2">
      <c r="A1815" t="s">
        <v>706</v>
      </c>
      <c r="B1815" t="s">
        <v>65</v>
      </c>
      <c r="C1815" t="s">
        <v>386</v>
      </c>
      <c r="D1815" t="s">
        <v>52</v>
      </c>
      <c r="E1815" t="s">
        <v>432</v>
      </c>
    </row>
    <row r="1816" spans="1:5" x14ac:dyDescent="0.2">
      <c r="A1816" t="s">
        <v>706</v>
      </c>
      <c r="B1816" t="s">
        <v>65</v>
      </c>
      <c r="C1816" t="s">
        <v>386</v>
      </c>
      <c r="D1816" t="s">
        <v>52</v>
      </c>
      <c r="E1816" t="s">
        <v>667</v>
      </c>
    </row>
    <row r="1817" spans="1:5" x14ac:dyDescent="0.2">
      <c r="A1817" t="s">
        <v>706</v>
      </c>
      <c r="B1817" t="s">
        <v>65</v>
      </c>
      <c r="C1817" t="s">
        <v>386</v>
      </c>
      <c r="D1817" t="s">
        <v>52</v>
      </c>
      <c r="E1817" t="s">
        <v>668</v>
      </c>
    </row>
    <row r="1818" spans="1:5" x14ac:dyDescent="0.2">
      <c r="A1818" t="s">
        <v>706</v>
      </c>
      <c r="B1818" t="s">
        <v>185</v>
      </c>
      <c r="C1818" t="s">
        <v>388</v>
      </c>
      <c r="D1818" t="s">
        <v>59</v>
      </c>
    </row>
    <row r="1819" spans="1:5" x14ac:dyDescent="0.2">
      <c r="A1819" t="s">
        <v>706</v>
      </c>
      <c r="B1819" t="s">
        <v>185</v>
      </c>
      <c r="C1819" t="s">
        <v>388</v>
      </c>
      <c r="D1819" t="s">
        <v>8</v>
      </c>
    </row>
    <row r="1820" spans="1:5" x14ac:dyDescent="0.2">
      <c r="A1820" t="s">
        <v>706</v>
      </c>
      <c r="B1820" t="s">
        <v>185</v>
      </c>
      <c r="C1820" t="s">
        <v>388</v>
      </c>
      <c r="D1820" t="s">
        <v>374</v>
      </c>
    </row>
    <row r="1821" spans="1:5" x14ac:dyDescent="0.2">
      <c r="A1821" t="s">
        <v>706</v>
      </c>
      <c r="B1821" t="s">
        <v>185</v>
      </c>
      <c r="C1821" t="s">
        <v>388</v>
      </c>
      <c r="D1821" t="s">
        <v>300</v>
      </c>
    </row>
    <row r="1822" spans="1:5" x14ac:dyDescent="0.2">
      <c r="A1822" t="s">
        <v>706</v>
      </c>
      <c r="B1822" t="s">
        <v>185</v>
      </c>
      <c r="C1822" t="s">
        <v>388</v>
      </c>
      <c r="D1822" t="s">
        <v>188</v>
      </c>
    </row>
    <row r="1823" spans="1:5" x14ac:dyDescent="0.2">
      <c r="A1823" t="s">
        <v>706</v>
      </c>
      <c r="B1823" t="s">
        <v>185</v>
      </c>
      <c r="C1823" t="s">
        <v>388</v>
      </c>
      <c r="D1823" t="s">
        <v>311</v>
      </c>
    </row>
    <row r="1824" spans="1:5" x14ac:dyDescent="0.2">
      <c r="A1824" t="s">
        <v>706</v>
      </c>
      <c r="B1824" t="s">
        <v>223</v>
      </c>
      <c r="C1824" t="s">
        <v>386</v>
      </c>
      <c r="D1824" t="s">
        <v>202</v>
      </c>
      <c r="E1824" t="s">
        <v>445</v>
      </c>
    </row>
    <row r="1825" spans="1:5" x14ac:dyDescent="0.2">
      <c r="A1825" t="s">
        <v>706</v>
      </c>
      <c r="B1825" t="s">
        <v>223</v>
      </c>
      <c r="C1825" t="s">
        <v>388</v>
      </c>
      <c r="D1825" t="s">
        <v>8</v>
      </c>
    </row>
    <row r="1826" spans="1:5" x14ac:dyDescent="0.2">
      <c r="A1826" t="s">
        <v>706</v>
      </c>
      <c r="B1826" t="s">
        <v>223</v>
      </c>
      <c r="C1826" t="s">
        <v>388</v>
      </c>
      <c r="D1826" t="s">
        <v>311</v>
      </c>
    </row>
    <row r="1827" spans="1:5" x14ac:dyDescent="0.2">
      <c r="A1827" t="s">
        <v>706</v>
      </c>
      <c r="B1827" t="s">
        <v>223</v>
      </c>
      <c r="C1827" t="s">
        <v>388</v>
      </c>
      <c r="D1827" t="s">
        <v>307</v>
      </c>
    </row>
    <row r="1828" spans="1:5" x14ac:dyDescent="0.2">
      <c r="A1828" t="s">
        <v>706</v>
      </c>
      <c r="B1828" t="s">
        <v>223</v>
      </c>
      <c r="C1828" t="s">
        <v>388</v>
      </c>
      <c r="D1828" t="s">
        <v>360</v>
      </c>
    </row>
    <row r="1829" spans="1:5" x14ac:dyDescent="0.2">
      <c r="A1829" t="s">
        <v>706</v>
      </c>
      <c r="B1829" t="s">
        <v>223</v>
      </c>
      <c r="C1829" t="s">
        <v>388</v>
      </c>
      <c r="D1829" t="s">
        <v>185</v>
      </c>
    </row>
    <row r="1830" spans="1:5" x14ac:dyDescent="0.2">
      <c r="A1830" t="s">
        <v>706</v>
      </c>
      <c r="B1830" t="s">
        <v>223</v>
      </c>
      <c r="C1830" t="s">
        <v>388</v>
      </c>
      <c r="D1830" t="s">
        <v>188</v>
      </c>
    </row>
    <row r="1831" spans="1:5" x14ac:dyDescent="0.2">
      <c r="A1831" t="s">
        <v>706</v>
      </c>
      <c r="B1831" t="s">
        <v>213</v>
      </c>
      <c r="C1831" t="s">
        <v>386</v>
      </c>
      <c r="D1831" t="s">
        <v>202</v>
      </c>
      <c r="E1831" t="s">
        <v>445</v>
      </c>
    </row>
    <row r="1832" spans="1:5" x14ac:dyDescent="0.2">
      <c r="A1832" t="s">
        <v>706</v>
      </c>
      <c r="B1832" t="s">
        <v>213</v>
      </c>
      <c r="C1832" t="s">
        <v>388</v>
      </c>
      <c r="D1832" t="s">
        <v>307</v>
      </c>
    </row>
    <row r="1833" spans="1:5" x14ac:dyDescent="0.2">
      <c r="A1833" t="s">
        <v>706</v>
      </c>
      <c r="B1833" t="s">
        <v>213</v>
      </c>
      <c r="C1833" t="s">
        <v>388</v>
      </c>
      <c r="D1833" t="s">
        <v>210</v>
      </c>
    </row>
    <row r="1834" spans="1:5" x14ac:dyDescent="0.2">
      <c r="A1834" t="s">
        <v>706</v>
      </c>
      <c r="B1834" t="s">
        <v>213</v>
      </c>
      <c r="C1834" t="s">
        <v>388</v>
      </c>
      <c r="D1834" t="s">
        <v>59</v>
      </c>
    </row>
    <row r="1835" spans="1:5" x14ac:dyDescent="0.2">
      <c r="A1835" t="s">
        <v>706</v>
      </c>
      <c r="B1835" t="s">
        <v>213</v>
      </c>
      <c r="C1835" t="s">
        <v>388</v>
      </c>
      <c r="D1835" t="s">
        <v>8</v>
      </c>
    </row>
    <row r="1836" spans="1:5" x14ac:dyDescent="0.2">
      <c r="A1836" t="s">
        <v>706</v>
      </c>
      <c r="B1836" t="s">
        <v>8</v>
      </c>
      <c r="C1836" t="s">
        <v>386</v>
      </c>
      <c r="D1836" t="s">
        <v>389</v>
      </c>
      <c r="E1836" t="s">
        <v>447</v>
      </c>
    </row>
    <row r="1837" spans="1:5" x14ac:dyDescent="0.2">
      <c r="A1837" t="s">
        <v>706</v>
      </c>
      <c r="B1837" t="s">
        <v>8</v>
      </c>
      <c r="C1837" t="s">
        <v>386</v>
      </c>
      <c r="D1837" t="s">
        <v>389</v>
      </c>
      <c r="E1837" t="s">
        <v>450</v>
      </c>
    </row>
    <row r="1838" spans="1:5" x14ac:dyDescent="0.2">
      <c r="A1838" t="s">
        <v>706</v>
      </c>
      <c r="B1838" t="s">
        <v>8</v>
      </c>
      <c r="C1838" t="s">
        <v>386</v>
      </c>
      <c r="D1838" t="s">
        <v>389</v>
      </c>
      <c r="E1838" t="s">
        <v>456</v>
      </c>
    </row>
    <row r="1839" spans="1:5" x14ac:dyDescent="0.2">
      <c r="A1839" t="s">
        <v>706</v>
      </c>
      <c r="B1839" t="s">
        <v>8</v>
      </c>
      <c r="C1839" t="s">
        <v>386</v>
      </c>
      <c r="D1839" t="s">
        <v>389</v>
      </c>
      <c r="E1839" t="s">
        <v>430</v>
      </c>
    </row>
    <row r="1840" spans="1:5" x14ac:dyDescent="0.2">
      <c r="A1840" t="s">
        <v>706</v>
      </c>
      <c r="B1840" t="s">
        <v>8</v>
      </c>
      <c r="C1840" t="s">
        <v>388</v>
      </c>
      <c r="D1840" t="s">
        <v>59</v>
      </c>
    </row>
    <row r="1841" spans="1:5" x14ac:dyDescent="0.2">
      <c r="A1841" t="s">
        <v>706</v>
      </c>
      <c r="B1841" t="s">
        <v>8</v>
      </c>
      <c r="C1841" t="s">
        <v>388</v>
      </c>
      <c r="D1841" t="s">
        <v>120</v>
      </c>
    </row>
    <row r="1842" spans="1:5" x14ac:dyDescent="0.2">
      <c r="A1842" t="s">
        <v>706</v>
      </c>
      <c r="B1842" t="s">
        <v>8</v>
      </c>
      <c r="C1842" t="s">
        <v>388</v>
      </c>
      <c r="D1842" t="s">
        <v>374</v>
      </c>
    </row>
    <row r="1843" spans="1:5" x14ac:dyDescent="0.2">
      <c r="A1843" t="s">
        <v>706</v>
      </c>
      <c r="B1843" t="s">
        <v>8</v>
      </c>
      <c r="C1843" t="s">
        <v>388</v>
      </c>
      <c r="D1843" t="s">
        <v>321</v>
      </c>
    </row>
    <row r="1844" spans="1:5" x14ac:dyDescent="0.2">
      <c r="A1844" t="s">
        <v>706</v>
      </c>
      <c r="B1844" t="s">
        <v>40</v>
      </c>
      <c r="C1844" t="s">
        <v>388</v>
      </c>
      <c r="D1844" t="s">
        <v>307</v>
      </c>
    </row>
    <row r="1845" spans="1:5" x14ac:dyDescent="0.2">
      <c r="A1845" t="s">
        <v>706</v>
      </c>
      <c r="B1845" t="s">
        <v>40</v>
      </c>
      <c r="C1845" t="s">
        <v>388</v>
      </c>
      <c r="D1845" t="s">
        <v>109</v>
      </c>
    </row>
    <row r="1846" spans="1:5" x14ac:dyDescent="0.2">
      <c r="A1846" t="s">
        <v>706</v>
      </c>
      <c r="B1846" t="s">
        <v>40</v>
      </c>
      <c r="C1846" t="s">
        <v>388</v>
      </c>
      <c r="D1846" t="s">
        <v>273</v>
      </c>
    </row>
    <row r="1847" spans="1:5" x14ac:dyDescent="0.2">
      <c r="A1847" t="s">
        <v>706</v>
      </c>
      <c r="B1847" t="s">
        <v>42</v>
      </c>
      <c r="C1847" t="s">
        <v>388</v>
      </c>
      <c r="D1847" t="s">
        <v>179</v>
      </c>
    </row>
    <row r="1848" spans="1:5" x14ac:dyDescent="0.2">
      <c r="A1848" t="s">
        <v>706</v>
      </c>
      <c r="B1848" t="s">
        <v>42</v>
      </c>
      <c r="C1848" t="s">
        <v>388</v>
      </c>
      <c r="D1848" t="s">
        <v>307</v>
      </c>
    </row>
    <row r="1849" spans="1:5" x14ac:dyDescent="0.2">
      <c r="A1849" t="s">
        <v>706</v>
      </c>
      <c r="B1849" t="s">
        <v>42</v>
      </c>
      <c r="C1849" t="s">
        <v>388</v>
      </c>
      <c r="D1849" t="s">
        <v>40</v>
      </c>
    </row>
    <row r="1850" spans="1:5" x14ac:dyDescent="0.2">
      <c r="A1850" t="s">
        <v>706</v>
      </c>
      <c r="B1850" t="s">
        <v>42</v>
      </c>
      <c r="C1850" t="s">
        <v>388</v>
      </c>
      <c r="D1850" t="s">
        <v>109</v>
      </c>
    </row>
    <row r="1851" spans="1:5" x14ac:dyDescent="0.2">
      <c r="A1851" t="s">
        <v>706</v>
      </c>
      <c r="B1851" t="s">
        <v>151</v>
      </c>
      <c r="C1851" t="s">
        <v>386</v>
      </c>
      <c r="D1851" t="s">
        <v>202</v>
      </c>
      <c r="E1851" t="s">
        <v>445</v>
      </c>
    </row>
    <row r="1852" spans="1:5" x14ac:dyDescent="0.2">
      <c r="A1852" t="s">
        <v>706</v>
      </c>
      <c r="B1852" t="s">
        <v>151</v>
      </c>
      <c r="C1852" t="s">
        <v>388</v>
      </c>
      <c r="D1852" t="s">
        <v>307</v>
      </c>
    </row>
    <row r="1853" spans="1:5" x14ac:dyDescent="0.2">
      <c r="A1853" t="s">
        <v>706</v>
      </c>
      <c r="B1853" t="s">
        <v>151</v>
      </c>
      <c r="C1853" t="s">
        <v>388</v>
      </c>
      <c r="D1853" t="s">
        <v>366</v>
      </c>
    </row>
    <row r="1854" spans="1:5" x14ac:dyDescent="0.2">
      <c r="A1854" t="s">
        <v>706</v>
      </c>
      <c r="B1854" t="s">
        <v>151</v>
      </c>
      <c r="C1854" t="s">
        <v>388</v>
      </c>
      <c r="D1854" t="s">
        <v>33</v>
      </c>
    </row>
    <row r="1855" spans="1:5" x14ac:dyDescent="0.2">
      <c r="A1855" t="s">
        <v>706</v>
      </c>
      <c r="B1855" t="s">
        <v>151</v>
      </c>
      <c r="C1855" t="s">
        <v>388</v>
      </c>
      <c r="D1855" t="s">
        <v>21</v>
      </c>
    </row>
    <row r="1856" spans="1:5" x14ac:dyDescent="0.2">
      <c r="A1856" t="s">
        <v>706</v>
      </c>
      <c r="B1856" t="s">
        <v>151</v>
      </c>
      <c r="C1856" t="s">
        <v>388</v>
      </c>
      <c r="D1856" t="s">
        <v>172</v>
      </c>
    </row>
    <row r="1857" spans="1:5" x14ac:dyDescent="0.2">
      <c r="A1857" t="s">
        <v>706</v>
      </c>
      <c r="B1857" t="s">
        <v>151</v>
      </c>
      <c r="C1857" t="s">
        <v>388</v>
      </c>
      <c r="D1857" t="s">
        <v>120</v>
      </c>
    </row>
    <row r="1858" spans="1:5" x14ac:dyDescent="0.2">
      <c r="A1858" t="s">
        <v>706</v>
      </c>
      <c r="B1858" t="s">
        <v>151</v>
      </c>
      <c r="C1858" t="s">
        <v>388</v>
      </c>
      <c r="D1858" t="s">
        <v>210</v>
      </c>
    </row>
    <row r="1859" spans="1:5" x14ac:dyDescent="0.2">
      <c r="A1859" t="s">
        <v>706</v>
      </c>
      <c r="B1859" t="s">
        <v>227</v>
      </c>
      <c r="C1859" t="s">
        <v>386</v>
      </c>
      <c r="D1859" t="s">
        <v>202</v>
      </c>
      <c r="E1859" t="s">
        <v>445</v>
      </c>
    </row>
    <row r="1860" spans="1:5" x14ac:dyDescent="0.2">
      <c r="A1860" t="s">
        <v>706</v>
      </c>
      <c r="B1860" t="s">
        <v>227</v>
      </c>
      <c r="C1860" t="s">
        <v>388</v>
      </c>
      <c r="D1860" t="s">
        <v>307</v>
      </c>
    </row>
    <row r="1861" spans="1:5" x14ac:dyDescent="0.2">
      <c r="A1861" t="s">
        <v>706</v>
      </c>
      <c r="B1861" t="s">
        <v>227</v>
      </c>
      <c r="C1861" t="s">
        <v>388</v>
      </c>
      <c r="D1861" t="s">
        <v>366</v>
      </c>
    </row>
    <row r="1862" spans="1:5" x14ac:dyDescent="0.2">
      <c r="A1862" t="s">
        <v>706</v>
      </c>
      <c r="B1862" t="s">
        <v>227</v>
      </c>
      <c r="C1862" t="s">
        <v>388</v>
      </c>
      <c r="D1862" t="s">
        <v>21</v>
      </c>
    </row>
    <row r="1863" spans="1:5" x14ac:dyDescent="0.2">
      <c r="A1863" t="s">
        <v>706</v>
      </c>
      <c r="B1863" t="s">
        <v>227</v>
      </c>
      <c r="C1863" t="s">
        <v>388</v>
      </c>
      <c r="D1863" t="s">
        <v>33</v>
      </c>
    </row>
    <row r="1864" spans="1:5" x14ac:dyDescent="0.2">
      <c r="A1864" t="s">
        <v>706</v>
      </c>
      <c r="B1864" t="s">
        <v>227</v>
      </c>
      <c r="C1864" t="s">
        <v>388</v>
      </c>
      <c r="D1864" t="s">
        <v>172</v>
      </c>
    </row>
    <row r="1865" spans="1:5" x14ac:dyDescent="0.2">
      <c r="A1865" t="s">
        <v>706</v>
      </c>
      <c r="B1865" t="s">
        <v>227</v>
      </c>
      <c r="C1865" t="s">
        <v>388</v>
      </c>
      <c r="D1865" t="s">
        <v>151</v>
      </c>
    </row>
    <row r="1866" spans="1:5" x14ac:dyDescent="0.2">
      <c r="A1866" t="s">
        <v>706</v>
      </c>
      <c r="B1866" t="s">
        <v>227</v>
      </c>
      <c r="C1866" t="s">
        <v>388</v>
      </c>
      <c r="D1866" t="s">
        <v>213</v>
      </c>
    </row>
    <row r="1867" spans="1:5" x14ac:dyDescent="0.2">
      <c r="A1867" t="s">
        <v>706</v>
      </c>
      <c r="B1867" t="s">
        <v>227</v>
      </c>
      <c r="C1867" t="s">
        <v>388</v>
      </c>
      <c r="D1867" t="s">
        <v>179</v>
      </c>
    </row>
    <row r="1868" spans="1:5" x14ac:dyDescent="0.2">
      <c r="A1868" t="s">
        <v>706</v>
      </c>
      <c r="B1868" t="s">
        <v>227</v>
      </c>
      <c r="C1868" t="s">
        <v>388</v>
      </c>
      <c r="D1868" t="s">
        <v>181</v>
      </c>
    </row>
    <row r="1869" spans="1:5" x14ac:dyDescent="0.2">
      <c r="A1869" t="s">
        <v>706</v>
      </c>
      <c r="B1869" t="s">
        <v>227</v>
      </c>
      <c r="C1869" t="s">
        <v>388</v>
      </c>
      <c r="D1869" t="s">
        <v>267</v>
      </c>
    </row>
    <row r="1870" spans="1:5" x14ac:dyDescent="0.2">
      <c r="A1870" t="s">
        <v>706</v>
      </c>
      <c r="B1870" t="s">
        <v>227</v>
      </c>
      <c r="C1870" t="s">
        <v>388</v>
      </c>
      <c r="D1870" t="s">
        <v>322</v>
      </c>
    </row>
    <row r="1871" spans="1:5" x14ac:dyDescent="0.2">
      <c r="A1871" t="s">
        <v>706</v>
      </c>
      <c r="B1871" t="s">
        <v>227</v>
      </c>
      <c r="C1871" t="s">
        <v>388</v>
      </c>
      <c r="D1871" t="s">
        <v>129</v>
      </c>
    </row>
    <row r="1872" spans="1:5" x14ac:dyDescent="0.2">
      <c r="A1872" t="s">
        <v>706</v>
      </c>
      <c r="B1872" t="s">
        <v>234</v>
      </c>
      <c r="C1872" t="s">
        <v>386</v>
      </c>
      <c r="D1872" t="s">
        <v>226</v>
      </c>
      <c r="E1872" t="s">
        <v>396</v>
      </c>
    </row>
    <row r="1873" spans="1:5" x14ac:dyDescent="0.2">
      <c r="A1873" t="s">
        <v>706</v>
      </c>
      <c r="B1873" t="s">
        <v>234</v>
      </c>
      <c r="C1873" t="s">
        <v>386</v>
      </c>
      <c r="D1873" t="s">
        <v>226</v>
      </c>
      <c r="E1873" t="s">
        <v>395</v>
      </c>
    </row>
    <row r="1874" spans="1:5" x14ac:dyDescent="0.2">
      <c r="A1874" t="s">
        <v>706</v>
      </c>
      <c r="B1874" t="s">
        <v>234</v>
      </c>
      <c r="C1874" t="s">
        <v>386</v>
      </c>
      <c r="D1874" t="s">
        <v>389</v>
      </c>
      <c r="E1874" t="s">
        <v>548</v>
      </c>
    </row>
    <row r="1875" spans="1:5" x14ac:dyDescent="0.2">
      <c r="A1875" t="s">
        <v>706</v>
      </c>
      <c r="B1875" t="s">
        <v>234</v>
      </c>
      <c r="C1875" t="s">
        <v>386</v>
      </c>
      <c r="D1875" t="s">
        <v>389</v>
      </c>
      <c r="E1875" t="s">
        <v>450</v>
      </c>
    </row>
    <row r="1876" spans="1:5" x14ac:dyDescent="0.2">
      <c r="A1876" t="s">
        <v>706</v>
      </c>
      <c r="B1876" t="s">
        <v>234</v>
      </c>
      <c r="C1876" t="s">
        <v>386</v>
      </c>
      <c r="D1876" t="s">
        <v>389</v>
      </c>
      <c r="E1876" t="s">
        <v>549</v>
      </c>
    </row>
    <row r="1877" spans="1:5" x14ac:dyDescent="0.2">
      <c r="A1877" t="s">
        <v>706</v>
      </c>
      <c r="B1877" t="s">
        <v>234</v>
      </c>
      <c r="C1877" t="s">
        <v>386</v>
      </c>
      <c r="D1877" t="s">
        <v>389</v>
      </c>
      <c r="E1877" t="s">
        <v>468</v>
      </c>
    </row>
    <row r="1878" spans="1:5" x14ac:dyDescent="0.2">
      <c r="A1878" t="s">
        <v>706</v>
      </c>
      <c r="B1878" t="s">
        <v>130</v>
      </c>
      <c r="C1878" t="s">
        <v>386</v>
      </c>
      <c r="D1878" t="s">
        <v>389</v>
      </c>
      <c r="E1878" t="s">
        <v>450</v>
      </c>
    </row>
    <row r="1879" spans="1:5" x14ac:dyDescent="0.2">
      <c r="A1879" t="s">
        <v>706</v>
      </c>
      <c r="B1879" t="s">
        <v>130</v>
      </c>
      <c r="C1879" t="s">
        <v>386</v>
      </c>
      <c r="D1879" t="s">
        <v>389</v>
      </c>
      <c r="E1879" t="s">
        <v>447</v>
      </c>
    </row>
    <row r="1880" spans="1:5" x14ac:dyDescent="0.2">
      <c r="A1880" t="s">
        <v>706</v>
      </c>
      <c r="B1880" t="s">
        <v>297</v>
      </c>
      <c r="C1880" t="s">
        <v>386</v>
      </c>
      <c r="D1880" t="s">
        <v>202</v>
      </c>
      <c r="E1880" t="s">
        <v>445</v>
      </c>
    </row>
    <row r="1881" spans="1:5" x14ac:dyDescent="0.2">
      <c r="A1881" t="s">
        <v>706</v>
      </c>
      <c r="B1881" t="s">
        <v>297</v>
      </c>
      <c r="C1881" t="s">
        <v>388</v>
      </c>
      <c r="D1881" t="s">
        <v>307</v>
      </c>
    </row>
    <row r="1882" spans="1:5" x14ac:dyDescent="0.2">
      <c r="A1882" t="s">
        <v>706</v>
      </c>
      <c r="B1882" t="s">
        <v>297</v>
      </c>
      <c r="C1882" t="s">
        <v>388</v>
      </c>
      <c r="D1882" t="s">
        <v>72</v>
      </c>
    </row>
    <row r="1883" spans="1:5" x14ac:dyDescent="0.2">
      <c r="A1883" t="s">
        <v>706</v>
      </c>
      <c r="B1883" t="s">
        <v>297</v>
      </c>
      <c r="C1883" t="s">
        <v>388</v>
      </c>
      <c r="D1883" t="s">
        <v>220</v>
      </c>
    </row>
    <row r="1884" spans="1:5" x14ac:dyDescent="0.2">
      <c r="A1884" t="s">
        <v>706</v>
      </c>
      <c r="B1884" t="s">
        <v>297</v>
      </c>
      <c r="C1884" t="s">
        <v>388</v>
      </c>
      <c r="D1884" t="s">
        <v>162</v>
      </c>
    </row>
    <row r="1885" spans="1:5" x14ac:dyDescent="0.2">
      <c r="A1885" t="s">
        <v>706</v>
      </c>
      <c r="B1885" t="s">
        <v>297</v>
      </c>
      <c r="C1885" t="s">
        <v>388</v>
      </c>
      <c r="D1885" t="s">
        <v>179</v>
      </c>
    </row>
    <row r="1886" spans="1:5" x14ac:dyDescent="0.2">
      <c r="A1886" t="s">
        <v>706</v>
      </c>
      <c r="B1886" t="s">
        <v>297</v>
      </c>
      <c r="C1886" t="s">
        <v>388</v>
      </c>
      <c r="D1886" t="s">
        <v>83</v>
      </c>
    </row>
    <row r="1887" spans="1:5" x14ac:dyDescent="0.2">
      <c r="A1887" t="s">
        <v>706</v>
      </c>
      <c r="B1887" t="s">
        <v>297</v>
      </c>
      <c r="C1887" t="s">
        <v>388</v>
      </c>
      <c r="D1887" t="s">
        <v>213</v>
      </c>
    </row>
    <row r="1888" spans="1:5" x14ac:dyDescent="0.2">
      <c r="A1888" t="s">
        <v>706</v>
      </c>
      <c r="B1888" t="s">
        <v>297</v>
      </c>
      <c r="C1888" t="s">
        <v>388</v>
      </c>
      <c r="D1888" t="s">
        <v>295</v>
      </c>
    </row>
    <row r="1889" spans="1:5" x14ac:dyDescent="0.2">
      <c r="A1889" t="s">
        <v>706</v>
      </c>
      <c r="B1889" t="s">
        <v>297</v>
      </c>
      <c r="C1889" t="s">
        <v>388</v>
      </c>
      <c r="D1889" t="s">
        <v>172</v>
      </c>
    </row>
    <row r="1890" spans="1:5" x14ac:dyDescent="0.2">
      <c r="A1890" t="s">
        <v>706</v>
      </c>
      <c r="B1890" t="s">
        <v>297</v>
      </c>
      <c r="C1890" t="s">
        <v>388</v>
      </c>
      <c r="D1890" t="s">
        <v>148</v>
      </c>
    </row>
    <row r="1891" spans="1:5" x14ac:dyDescent="0.2">
      <c r="A1891" t="s">
        <v>706</v>
      </c>
      <c r="B1891" t="s">
        <v>297</v>
      </c>
      <c r="C1891" t="s">
        <v>388</v>
      </c>
      <c r="D1891" t="s">
        <v>135</v>
      </c>
    </row>
    <row r="1892" spans="1:5" x14ac:dyDescent="0.2">
      <c r="A1892" t="s">
        <v>706</v>
      </c>
      <c r="B1892" t="s">
        <v>297</v>
      </c>
      <c r="C1892" t="s">
        <v>388</v>
      </c>
      <c r="D1892" t="s">
        <v>70</v>
      </c>
    </row>
    <row r="1893" spans="1:5" x14ac:dyDescent="0.2">
      <c r="A1893" t="s">
        <v>706</v>
      </c>
      <c r="B1893" t="s">
        <v>297</v>
      </c>
      <c r="C1893" t="s">
        <v>388</v>
      </c>
      <c r="D1893" t="s">
        <v>136</v>
      </c>
    </row>
    <row r="1894" spans="1:5" x14ac:dyDescent="0.2">
      <c r="A1894" t="s">
        <v>706</v>
      </c>
      <c r="B1894" t="s">
        <v>297</v>
      </c>
      <c r="C1894" t="s">
        <v>388</v>
      </c>
      <c r="D1894" t="s">
        <v>151</v>
      </c>
    </row>
    <row r="1895" spans="1:5" x14ac:dyDescent="0.2">
      <c r="A1895" t="s">
        <v>706</v>
      </c>
      <c r="B1895" t="s">
        <v>297</v>
      </c>
      <c r="C1895" t="s">
        <v>388</v>
      </c>
      <c r="D1895" t="s">
        <v>227</v>
      </c>
    </row>
    <row r="1896" spans="1:5" x14ac:dyDescent="0.2">
      <c r="A1896" t="s">
        <v>706</v>
      </c>
      <c r="B1896" t="s">
        <v>297</v>
      </c>
      <c r="C1896" t="s">
        <v>388</v>
      </c>
      <c r="D1896" t="s">
        <v>366</v>
      </c>
    </row>
    <row r="1897" spans="1:5" x14ac:dyDescent="0.2">
      <c r="A1897" t="s">
        <v>706</v>
      </c>
      <c r="B1897" t="s">
        <v>297</v>
      </c>
      <c r="C1897" t="s">
        <v>388</v>
      </c>
      <c r="D1897" t="s">
        <v>272</v>
      </c>
    </row>
    <row r="1898" spans="1:5" x14ac:dyDescent="0.2">
      <c r="A1898" t="s">
        <v>706</v>
      </c>
      <c r="B1898" t="s">
        <v>297</v>
      </c>
      <c r="C1898" t="s">
        <v>388</v>
      </c>
      <c r="D1898" t="s">
        <v>305</v>
      </c>
    </row>
    <row r="1899" spans="1:5" x14ac:dyDescent="0.2">
      <c r="A1899" t="s">
        <v>706</v>
      </c>
      <c r="B1899" t="s">
        <v>297</v>
      </c>
      <c r="C1899" t="s">
        <v>388</v>
      </c>
      <c r="D1899" t="s">
        <v>258</v>
      </c>
    </row>
    <row r="1900" spans="1:5" x14ac:dyDescent="0.2">
      <c r="A1900" t="s">
        <v>706</v>
      </c>
      <c r="B1900" t="s">
        <v>297</v>
      </c>
      <c r="C1900" t="s">
        <v>388</v>
      </c>
      <c r="D1900" t="s">
        <v>7</v>
      </c>
    </row>
    <row r="1901" spans="1:5" x14ac:dyDescent="0.2">
      <c r="A1901" t="s">
        <v>706</v>
      </c>
      <c r="B1901" t="s">
        <v>297</v>
      </c>
      <c r="C1901" t="s">
        <v>388</v>
      </c>
      <c r="D1901" t="s">
        <v>90</v>
      </c>
    </row>
    <row r="1902" spans="1:5" x14ac:dyDescent="0.2">
      <c r="A1902" t="s">
        <v>706</v>
      </c>
      <c r="B1902" t="s">
        <v>297</v>
      </c>
      <c r="C1902" t="s">
        <v>388</v>
      </c>
      <c r="D1902" t="s">
        <v>33</v>
      </c>
    </row>
    <row r="1903" spans="1:5" x14ac:dyDescent="0.2">
      <c r="A1903" t="s">
        <v>706</v>
      </c>
      <c r="B1903" t="s">
        <v>297</v>
      </c>
      <c r="C1903" t="s">
        <v>388</v>
      </c>
      <c r="D1903" t="s">
        <v>321</v>
      </c>
    </row>
    <row r="1904" spans="1:5" x14ac:dyDescent="0.2">
      <c r="A1904" t="s">
        <v>706</v>
      </c>
      <c r="B1904" t="s">
        <v>162</v>
      </c>
      <c r="C1904" t="s">
        <v>386</v>
      </c>
      <c r="D1904" t="s">
        <v>202</v>
      </c>
      <c r="E1904" t="s">
        <v>445</v>
      </c>
    </row>
    <row r="1905" spans="1:5" x14ac:dyDescent="0.2">
      <c r="A1905" t="s">
        <v>706</v>
      </c>
      <c r="B1905" t="s">
        <v>162</v>
      </c>
      <c r="C1905" t="s">
        <v>386</v>
      </c>
      <c r="D1905" t="s">
        <v>202</v>
      </c>
      <c r="E1905" t="s">
        <v>446</v>
      </c>
    </row>
    <row r="1906" spans="1:5" x14ac:dyDescent="0.2">
      <c r="A1906" t="s">
        <v>706</v>
      </c>
      <c r="B1906" t="s">
        <v>162</v>
      </c>
      <c r="C1906" t="s">
        <v>388</v>
      </c>
      <c r="D1906" t="s">
        <v>389</v>
      </c>
    </row>
    <row r="1907" spans="1:5" x14ac:dyDescent="0.2">
      <c r="A1907" t="s">
        <v>706</v>
      </c>
      <c r="B1907" t="s">
        <v>162</v>
      </c>
      <c r="C1907" t="s">
        <v>388</v>
      </c>
      <c r="D1907" t="s">
        <v>307</v>
      </c>
    </row>
    <row r="1908" spans="1:5" x14ac:dyDescent="0.2">
      <c r="A1908" t="s">
        <v>706</v>
      </c>
      <c r="B1908" t="s">
        <v>162</v>
      </c>
      <c r="C1908" t="s">
        <v>388</v>
      </c>
      <c r="D1908" t="s">
        <v>43</v>
      </c>
    </row>
    <row r="1909" spans="1:5" x14ac:dyDescent="0.2">
      <c r="A1909" t="s">
        <v>706</v>
      </c>
      <c r="B1909" t="s">
        <v>162</v>
      </c>
      <c r="C1909" t="s">
        <v>388</v>
      </c>
      <c r="D1909" t="s">
        <v>72</v>
      </c>
    </row>
    <row r="1910" spans="1:5" x14ac:dyDescent="0.2">
      <c r="A1910" t="s">
        <v>706</v>
      </c>
      <c r="B1910" t="s">
        <v>162</v>
      </c>
      <c r="C1910" t="s">
        <v>388</v>
      </c>
      <c r="D1910" t="s">
        <v>295</v>
      </c>
    </row>
    <row r="1911" spans="1:5" x14ac:dyDescent="0.2">
      <c r="A1911" t="s">
        <v>706</v>
      </c>
      <c r="B1911" t="s">
        <v>162</v>
      </c>
      <c r="C1911" t="s">
        <v>388</v>
      </c>
      <c r="D1911" t="s">
        <v>172</v>
      </c>
    </row>
    <row r="1912" spans="1:5" x14ac:dyDescent="0.2">
      <c r="A1912" t="s">
        <v>706</v>
      </c>
      <c r="B1912" t="s">
        <v>162</v>
      </c>
      <c r="C1912" t="s">
        <v>388</v>
      </c>
      <c r="D1912" t="s">
        <v>210</v>
      </c>
    </row>
    <row r="1913" spans="1:5" x14ac:dyDescent="0.2">
      <c r="A1913" t="s">
        <v>706</v>
      </c>
      <c r="B1913" t="s">
        <v>162</v>
      </c>
      <c r="C1913" t="s">
        <v>388</v>
      </c>
      <c r="D1913" t="s">
        <v>21</v>
      </c>
    </row>
    <row r="1914" spans="1:5" x14ac:dyDescent="0.2">
      <c r="A1914" t="s">
        <v>706</v>
      </c>
      <c r="B1914" t="s">
        <v>162</v>
      </c>
      <c r="C1914" t="s">
        <v>388</v>
      </c>
      <c r="D1914" t="s">
        <v>76</v>
      </c>
    </row>
    <row r="1915" spans="1:5" x14ac:dyDescent="0.2">
      <c r="A1915" t="s">
        <v>706</v>
      </c>
      <c r="B1915" t="s">
        <v>162</v>
      </c>
      <c r="C1915" t="s">
        <v>388</v>
      </c>
      <c r="D1915" t="s">
        <v>51</v>
      </c>
    </row>
    <row r="1916" spans="1:5" x14ac:dyDescent="0.2">
      <c r="A1916" t="s">
        <v>706</v>
      </c>
      <c r="B1916" t="s">
        <v>162</v>
      </c>
      <c r="C1916" t="s">
        <v>388</v>
      </c>
      <c r="D1916" t="s">
        <v>322</v>
      </c>
    </row>
    <row r="1917" spans="1:5" x14ac:dyDescent="0.2">
      <c r="A1917" t="s">
        <v>706</v>
      </c>
      <c r="B1917" t="s">
        <v>162</v>
      </c>
      <c r="C1917" t="s">
        <v>388</v>
      </c>
      <c r="D1917" t="s">
        <v>33</v>
      </c>
    </row>
    <row r="1918" spans="1:5" x14ac:dyDescent="0.2">
      <c r="A1918" t="s">
        <v>706</v>
      </c>
      <c r="B1918" t="s">
        <v>162</v>
      </c>
      <c r="C1918" t="s">
        <v>388</v>
      </c>
      <c r="D1918" t="s">
        <v>272</v>
      </c>
    </row>
    <row r="1919" spans="1:5" x14ac:dyDescent="0.2">
      <c r="A1919" t="s">
        <v>706</v>
      </c>
      <c r="B1919" t="s">
        <v>162</v>
      </c>
      <c r="C1919" t="s">
        <v>388</v>
      </c>
      <c r="D1919" t="s">
        <v>243</v>
      </c>
    </row>
    <row r="1920" spans="1:5" x14ac:dyDescent="0.2">
      <c r="A1920" t="s">
        <v>706</v>
      </c>
      <c r="B1920" t="s">
        <v>162</v>
      </c>
      <c r="C1920" t="s">
        <v>388</v>
      </c>
      <c r="D1920" t="s">
        <v>12</v>
      </c>
    </row>
    <row r="1921" spans="1:5" x14ac:dyDescent="0.2">
      <c r="A1921" t="s">
        <v>706</v>
      </c>
      <c r="B1921" t="s">
        <v>39</v>
      </c>
      <c r="C1921" t="s">
        <v>386</v>
      </c>
      <c r="D1921" t="s">
        <v>202</v>
      </c>
      <c r="E1921" t="s">
        <v>446</v>
      </c>
    </row>
    <row r="1922" spans="1:5" x14ac:dyDescent="0.2">
      <c r="A1922" t="s">
        <v>706</v>
      </c>
      <c r="B1922" t="s">
        <v>39</v>
      </c>
      <c r="C1922" t="s">
        <v>386</v>
      </c>
      <c r="D1922" t="s">
        <v>272</v>
      </c>
      <c r="E1922" t="s">
        <v>527</v>
      </c>
    </row>
    <row r="1923" spans="1:5" x14ac:dyDescent="0.2">
      <c r="A1923" t="s">
        <v>706</v>
      </c>
      <c r="B1923" t="s">
        <v>39</v>
      </c>
      <c r="C1923" t="s">
        <v>386</v>
      </c>
      <c r="D1923" t="s">
        <v>344</v>
      </c>
      <c r="E1923" t="s">
        <v>561</v>
      </c>
    </row>
    <row r="1924" spans="1:5" x14ac:dyDescent="0.2">
      <c r="A1924" t="s">
        <v>706</v>
      </c>
      <c r="B1924" t="s">
        <v>39</v>
      </c>
      <c r="C1924" t="s">
        <v>386</v>
      </c>
      <c r="D1924" t="s">
        <v>339</v>
      </c>
      <c r="E1924" t="s">
        <v>586</v>
      </c>
    </row>
    <row r="1925" spans="1:5" x14ac:dyDescent="0.2">
      <c r="A1925" t="s">
        <v>706</v>
      </c>
      <c r="B1925" t="s">
        <v>39</v>
      </c>
      <c r="C1925" t="s">
        <v>386</v>
      </c>
      <c r="D1925" t="s">
        <v>339</v>
      </c>
      <c r="E1925" t="s">
        <v>614</v>
      </c>
    </row>
    <row r="1926" spans="1:5" x14ac:dyDescent="0.2">
      <c r="A1926" t="s">
        <v>706</v>
      </c>
      <c r="B1926" t="s">
        <v>39</v>
      </c>
      <c r="C1926" t="s">
        <v>386</v>
      </c>
      <c r="D1926" t="s">
        <v>47</v>
      </c>
      <c r="E1926" t="s">
        <v>563</v>
      </c>
    </row>
    <row r="1927" spans="1:5" x14ac:dyDescent="0.2">
      <c r="A1927" t="s">
        <v>706</v>
      </c>
      <c r="B1927" t="s">
        <v>39</v>
      </c>
      <c r="C1927" t="s">
        <v>386</v>
      </c>
      <c r="D1927" t="s">
        <v>47</v>
      </c>
      <c r="E1927" t="s">
        <v>591</v>
      </c>
    </row>
    <row r="1928" spans="1:5" x14ac:dyDescent="0.2">
      <c r="A1928" t="s">
        <v>706</v>
      </c>
      <c r="B1928" t="s">
        <v>39</v>
      </c>
      <c r="C1928" t="s">
        <v>386</v>
      </c>
      <c r="D1928" t="s">
        <v>239</v>
      </c>
      <c r="E1928" t="s">
        <v>669</v>
      </c>
    </row>
    <row r="1929" spans="1:5" x14ac:dyDescent="0.2">
      <c r="A1929" t="s">
        <v>706</v>
      </c>
      <c r="B1929" t="s">
        <v>39</v>
      </c>
      <c r="C1929" t="s">
        <v>386</v>
      </c>
      <c r="D1929" t="s">
        <v>272</v>
      </c>
      <c r="E1929" t="s">
        <v>530</v>
      </c>
    </row>
    <row r="1930" spans="1:5" x14ac:dyDescent="0.2">
      <c r="A1930" t="s">
        <v>706</v>
      </c>
      <c r="B1930" t="s">
        <v>39</v>
      </c>
      <c r="C1930" t="s">
        <v>386</v>
      </c>
      <c r="D1930" t="s">
        <v>344</v>
      </c>
      <c r="E1930" t="s">
        <v>569</v>
      </c>
    </row>
    <row r="1931" spans="1:5" x14ac:dyDescent="0.2">
      <c r="A1931" t="s">
        <v>706</v>
      </c>
      <c r="B1931" t="s">
        <v>39</v>
      </c>
      <c r="C1931" t="s">
        <v>386</v>
      </c>
      <c r="D1931" t="s">
        <v>339</v>
      </c>
      <c r="E1931" t="s">
        <v>579</v>
      </c>
    </row>
    <row r="1932" spans="1:5" x14ac:dyDescent="0.2">
      <c r="A1932" t="s">
        <v>706</v>
      </c>
      <c r="B1932" t="s">
        <v>39</v>
      </c>
      <c r="C1932" t="s">
        <v>386</v>
      </c>
      <c r="D1932" t="s">
        <v>47</v>
      </c>
      <c r="E1932" t="s">
        <v>580</v>
      </c>
    </row>
    <row r="1933" spans="1:5" x14ac:dyDescent="0.2">
      <c r="A1933" t="s">
        <v>706</v>
      </c>
      <c r="B1933" t="s">
        <v>39</v>
      </c>
      <c r="C1933" t="s">
        <v>386</v>
      </c>
      <c r="D1933" t="s">
        <v>47</v>
      </c>
      <c r="E1933" t="s">
        <v>588</v>
      </c>
    </row>
    <row r="1934" spans="1:5" x14ac:dyDescent="0.2">
      <c r="A1934" t="s">
        <v>706</v>
      </c>
      <c r="B1934" t="s">
        <v>39</v>
      </c>
      <c r="C1934" t="s">
        <v>386</v>
      </c>
      <c r="D1934" t="s">
        <v>47</v>
      </c>
      <c r="E1934" t="s">
        <v>582</v>
      </c>
    </row>
    <row r="1935" spans="1:5" x14ac:dyDescent="0.2">
      <c r="A1935" t="s">
        <v>706</v>
      </c>
      <c r="B1935" t="s">
        <v>39</v>
      </c>
      <c r="C1935" t="s">
        <v>386</v>
      </c>
      <c r="D1935" t="s">
        <v>85</v>
      </c>
      <c r="E1935" t="s">
        <v>571</v>
      </c>
    </row>
    <row r="1936" spans="1:5" x14ac:dyDescent="0.2">
      <c r="A1936" t="s">
        <v>706</v>
      </c>
      <c r="B1936" t="s">
        <v>39</v>
      </c>
      <c r="C1936" t="s">
        <v>386</v>
      </c>
      <c r="D1936" t="s">
        <v>85</v>
      </c>
      <c r="E1936" t="s">
        <v>572</v>
      </c>
    </row>
    <row r="1937" spans="1:5" x14ac:dyDescent="0.2">
      <c r="A1937" t="s">
        <v>706</v>
      </c>
      <c r="B1937" t="s">
        <v>39</v>
      </c>
      <c r="C1937" t="s">
        <v>386</v>
      </c>
      <c r="D1937" t="s">
        <v>85</v>
      </c>
      <c r="E1937" t="s">
        <v>573</v>
      </c>
    </row>
    <row r="1938" spans="1:5" x14ac:dyDescent="0.2">
      <c r="A1938" t="s">
        <v>706</v>
      </c>
      <c r="B1938" t="s">
        <v>39</v>
      </c>
      <c r="C1938" t="s">
        <v>386</v>
      </c>
      <c r="D1938" t="s">
        <v>85</v>
      </c>
      <c r="E1938" t="s">
        <v>583</v>
      </c>
    </row>
    <row r="1939" spans="1:5" x14ac:dyDescent="0.2">
      <c r="A1939" t="s">
        <v>706</v>
      </c>
      <c r="B1939" t="s">
        <v>39</v>
      </c>
      <c r="C1939" t="s">
        <v>386</v>
      </c>
      <c r="D1939" t="s">
        <v>75</v>
      </c>
      <c r="E1939" t="s">
        <v>609</v>
      </c>
    </row>
    <row r="1940" spans="1:5" x14ac:dyDescent="0.2">
      <c r="A1940" t="s">
        <v>706</v>
      </c>
      <c r="B1940" t="s">
        <v>39</v>
      </c>
      <c r="C1940" t="s">
        <v>388</v>
      </c>
      <c r="D1940" t="s">
        <v>307</v>
      </c>
    </row>
    <row r="1941" spans="1:5" x14ac:dyDescent="0.2">
      <c r="A1941" t="s">
        <v>706</v>
      </c>
      <c r="B1941" t="s">
        <v>39</v>
      </c>
      <c r="C1941" t="s">
        <v>388</v>
      </c>
      <c r="D1941" t="s">
        <v>76</v>
      </c>
    </row>
    <row r="1942" spans="1:5" x14ac:dyDescent="0.2">
      <c r="A1942" t="s">
        <v>706</v>
      </c>
      <c r="B1942" t="s">
        <v>39</v>
      </c>
      <c r="C1942" t="s">
        <v>388</v>
      </c>
      <c r="D1942" t="s">
        <v>376</v>
      </c>
    </row>
    <row r="1943" spans="1:5" x14ac:dyDescent="0.2">
      <c r="A1943" t="s">
        <v>706</v>
      </c>
      <c r="B1943" t="s">
        <v>39</v>
      </c>
      <c r="C1943" t="s">
        <v>388</v>
      </c>
      <c r="D1943" t="s">
        <v>389</v>
      </c>
    </row>
    <row r="1944" spans="1:5" x14ac:dyDescent="0.2">
      <c r="A1944" t="s">
        <v>706</v>
      </c>
      <c r="B1944" t="s">
        <v>39</v>
      </c>
      <c r="C1944" t="s">
        <v>388</v>
      </c>
      <c r="D1944" t="s">
        <v>354</v>
      </c>
    </row>
    <row r="1945" spans="1:5" x14ac:dyDescent="0.2">
      <c r="A1945" t="s">
        <v>706</v>
      </c>
      <c r="B1945" t="s">
        <v>39</v>
      </c>
      <c r="C1945" t="s">
        <v>388</v>
      </c>
      <c r="D1945" t="s">
        <v>349</v>
      </c>
    </row>
    <row r="1946" spans="1:5" x14ac:dyDescent="0.2">
      <c r="A1946" t="s">
        <v>706</v>
      </c>
      <c r="B1946" t="s">
        <v>39</v>
      </c>
      <c r="C1946" t="s">
        <v>388</v>
      </c>
      <c r="D1946" t="s">
        <v>314</v>
      </c>
    </row>
    <row r="1947" spans="1:5" x14ac:dyDescent="0.2">
      <c r="A1947" t="s">
        <v>706</v>
      </c>
      <c r="B1947" t="s">
        <v>39</v>
      </c>
      <c r="C1947" t="s">
        <v>388</v>
      </c>
      <c r="D1947" t="s">
        <v>86</v>
      </c>
    </row>
    <row r="1948" spans="1:5" x14ac:dyDescent="0.2">
      <c r="A1948" t="s">
        <v>706</v>
      </c>
      <c r="B1948" t="s">
        <v>39</v>
      </c>
      <c r="C1948" t="s">
        <v>388</v>
      </c>
      <c r="D1948" t="s">
        <v>137</v>
      </c>
    </row>
    <row r="1949" spans="1:5" x14ac:dyDescent="0.2">
      <c r="A1949" t="s">
        <v>706</v>
      </c>
      <c r="B1949" t="s">
        <v>43</v>
      </c>
      <c r="C1949" t="s">
        <v>386</v>
      </c>
      <c r="D1949" t="s">
        <v>202</v>
      </c>
      <c r="E1949" t="s">
        <v>446</v>
      </c>
    </row>
    <row r="1950" spans="1:5" x14ac:dyDescent="0.2">
      <c r="A1950" t="s">
        <v>706</v>
      </c>
      <c r="B1950" t="s">
        <v>43</v>
      </c>
      <c r="C1950" t="s">
        <v>388</v>
      </c>
      <c r="D1950" t="s">
        <v>307</v>
      </c>
    </row>
    <row r="1951" spans="1:5" x14ac:dyDescent="0.2">
      <c r="A1951" t="s">
        <v>706</v>
      </c>
      <c r="B1951" t="s">
        <v>43</v>
      </c>
      <c r="C1951" t="s">
        <v>388</v>
      </c>
      <c r="D1951" t="s">
        <v>172</v>
      </c>
    </row>
    <row r="1952" spans="1:5" x14ac:dyDescent="0.2">
      <c r="A1952" t="s">
        <v>706</v>
      </c>
      <c r="B1952" t="s">
        <v>43</v>
      </c>
      <c r="C1952" t="s">
        <v>388</v>
      </c>
      <c r="D1952" t="s">
        <v>72</v>
      </c>
    </row>
    <row r="1953" spans="1:4" x14ac:dyDescent="0.2">
      <c r="A1953" t="s">
        <v>706</v>
      </c>
      <c r="B1953" t="s">
        <v>43</v>
      </c>
      <c r="C1953" t="s">
        <v>388</v>
      </c>
      <c r="D1953" t="s">
        <v>322</v>
      </c>
    </row>
    <row r="1954" spans="1:4" x14ac:dyDescent="0.2">
      <c r="A1954" t="s">
        <v>706</v>
      </c>
      <c r="B1954" t="s">
        <v>43</v>
      </c>
      <c r="C1954" t="s">
        <v>388</v>
      </c>
      <c r="D1954" t="s">
        <v>376</v>
      </c>
    </row>
    <row r="1955" spans="1:4" x14ac:dyDescent="0.2">
      <c r="A1955" t="s">
        <v>706</v>
      </c>
      <c r="B1955" t="s">
        <v>43</v>
      </c>
      <c r="C1955" t="s">
        <v>388</v>
      </c>
      <c r="D1955" t="s">
        <v>210</v>
      </c>
    </row>
    <row r="1956" spans="1:4" x14ac:dyDescent="0.2">
      <c r="A1956" t="s">
        <v>706</v>
      </c>
      <c r="B1956" t="s">
        <v>43</v>
      </c>
      <c r="C1956" t="s">
        <v>388</v>
      </c>
      <c r="D1956" t="s">
        <v>295</v>
      </c>
    </row>
    <row r="1957" spans="1:4" x14ac:dyDescent="0.2">
      <c r="A1957" t="s">
        <v>706</v>
      </c>
      <c r="B1957" t="s">
        <v>43</v>
      </c>
      <c r="C1957" t="s">
        <v>388</v>
      </c>
      <c r="D1957" t="s">
        <v>21</v>
      </c>
    </row>
    <row r="1958" spans="1:4" x14ac:dyDescent="0.2">
      <c r="A1958" t="s">
        <v>706</v>
      </c>
      <c r="B1958" t="s">
        <v>43</v>
      </c>
      <c r="C1958" t="s">
        <v>388</v>
      </c>
      <c r="D1958" t="s">
        <v>243</v>
      </c>
    </row>
    <row r="1959" spans="1:4" x14ac:dyDescent="0.2">
      <c r="A1959" t="s">
        <v>706</v>
      </c>
      <c r="B1959" t="s">
        <v>43</v>
      </c>
      <c r="C1959" t="s">
        <v>388</v>
      </c>
      <c r="D1959" t="s">
        <v>39</v>
      </c>
    </row>
    <row r="1960" spans="1:4" x14ac:dyDescent="0.2">
      <c r="A1960" t="s">
        <v>706</v>
      </c>
      <c r="B1960" t="s">
        <v>43</v>
      </c>
      <c r="C1960" t="s">
        <v>388</v>
      </c>
      <c r="D1960" t="s">
        <v>76</v>
      </c>
    </row>
    <row r="1961" spans="1:4" x14ac:dyDescent="0.2">
      <c r="A1961" t="s">
        <v>706</v>
      </c>
      <c r="B1961" t="s">
        <v>43</v>
      </c>
      <c r="C1961" t="s">
        <v>388</v>
      </c>
      <c r="D1961" t="s">
        <v>75</v>
      </c>
    </row>
    <row r="1962" spans="1:4" x14ac:dyDescent="0.2">
      <c r="A1962" t="s">
        <v>706</v>
      </c>
      <c r="B1962" t="s">
        <v>43</v>
      </c>
      <c r="C1962" t="s">
        <v>388</v>
      </c>
      <c r="D1962" t="s">
        <v>272</v>
      </c>
    </row>
    <row r="1963" spans="1:4" x14ac:dyDescent="0.2">
      <c r="A1963" t="s">
        <v>706</v>
      </c>
      <c r="B1963" t="s">
        <v>43</v>
      </c>
      <c r="C1963" t="s">
        <v>388</v>
      </c>
      <c r="D1963" t="s">
        <v>305</v>
      </c>
    </row>
    <row r="1964" spans="1:4" x14ac:dyDescent="0.2">
      <c r="A1964" t="s">
        <v>706</v>
      </c>
      <c r="B1964" t="s">
        <v>43</v>
      </c>
      <c r="C1964" t="s">
        <v>388</v>
      </c>
      <c r="D1964" t="s">
        <v>339</v>
      </c>
    </row>
    <row r="1965" spans="1:4" x14ac:dyDescent="0.2">
      <c r="A1965" t="s">
        <v>706</v>
      </c>
      <c r="B1965" t="s">
        <v>43</v>
      </c>
      <c r="C1965" t="s">
        <v>388</v>
      </c>
      <c r="D1965" t="s">
        <v>344</v>
      </c>
    </row>
    <row r="1966" spans="1:4" x14ac:dyDescent="0.2">
      <c r="A1966" t="s">
        <v>706</v>
      </c>
      <c r="B1966" t="s">
        <v>43</v>
      </c>
      <c r="C1966" t="s">
        <v>388</v>
      </c>
      <c r="D1966" t="s">
        <v>47</v>
      </c>
    </row>
    <row r="1967" spans="1:4" x14ac:dyDescent="0.2">
      <c r="A1967" t="s">
        <v>706</v>
      </c>
      <c r="B1967" t="s">
        <v>43</v>
      </c>
      <c r="C1967" t="s">
        <v>388</v>
      </c>
      <c r="D1967" t="s">
        <v>368</v>
      </c>
    </row>
    <row r="1968" spans="1:4" x14ac:dyDescent="0.2">
      <c r="A1968" t="s">
        <v>706</v>
      </c>
      <c r="B1968" t="s">
        <v>43</v>
      </c>
      <c r="C1968" t="s">
        <v>388</v>
      </c>
      <c r="D1968" t="s">
        <v>37</v>
      </c>
    </row>
    <row r="1969" spans="1:5" x14ac:dyDescent="0.2">
      <c r="A1969" t="s">
        <v>706</v>
      </c>
      <c r="B1969" t="s">
        <v>43</v>
      </c>
      <c r="C1969" t="s">
        <v>388</v>
      </c>
      <c r="D1969" t="s">
        <v>85</v>
      </c>
    </row>
    <row r="1970" spans="1:5" x14ac:dyDescent="0.2">
      <c r="A1970" t="s">
        <v>706</v>
      </c>
      <c r="B1970" t="s">
        <v>43</v>
      </c>
      <c r="C1970" t="s">
        <v>388</v>
      </c>
      <c r="D1970" t="s">
        <v>314</v>
      </c>
    </row>
    <row r="1971" spans="1:5" x14ac:dyDescent="0.2">
      <c r="A1971" t="s">
        <v>706</v>
      </c>
      <c r="B1971" t="s">
        <v>43</v>
      </c>
      <c r="C1971" t="s">
        <v>388</v>
      </c>
      <c r="D1971" t="s">
        <v>24</v>
      </c>
    </row>
    <row r="1972" spans="1:5" x14ac:dyDescent="0.2">
      <c r="A1972" t="s">
        <v>706</v>
      </c>
      <c r="B1972" t="s">
        <v>43</v>
      </c>
      <c r="C1972" t="s">
        <v>388</v>
      </c>
      <c r="D1972" t="s">
        <v>63</v>
      </c>
    </row>
    <row r="1973" spans="1:5" x14ac:dyDescent="0.2">
      <c r="A1973" t="s">
        <v>706</v>
      </c>
      <c r="B1973" t="s">
        <v>43</v>
      </c>
      <c r="C1973" t="s">
        <v>388</v>
      </c>
      <c r="D1973" t="s">
        <v>74</v>
      </c>
    </row>
    <row r="1974" spans="1:5" x14ac:dyDescent="0.2">
      <c r="A1974" t="s">
        <v>706</v>
      </c>
      <c r="B1974" t="s">
        <v>43</v>
      </c>
      <c r="C1974" t="s">
        <v>388</v>
      </c>
      <c r="D1974" t="s">
        <v>366</v>
      </c>
    </row>
    <row r="1975" spans="1:5" x14ac:dyDescent="0.2">
      <c r="A1975" t="s">
        <v>706</v>
      </c>
      <c r="B1975" t="s">
        <v>43</v>
      </c>
      <c r="C1975" t="s">
        <v>388</v>
      </c>
      <c r="D1975" t="s">
        <v>33</v>
      </c>
    </row>
    <row r="1976" spans="1:5" x14ac:dyDescent="0.2">
      <c r="A1976" t="s">
        <v>706</v>
      </c>
      <c r="B1976" t="s">
        <v>68</v>
      </c>
      <c r="C1976" t="s">
        <v>386</v>
      </c>
      <c r="D1976" t="s">
        <v>234</v>
      </c>
      <c r="E1976" t="s">
        <v>518</v>
      </c>
    </row>
    <row r="1977" spans="1:5" x14ac:dyDescent="0.2">
      <c r="A1977" t="s">
        <v>706</v>
      </c>
      <c r="B1977" t="s">
        <v>68</v>
      </c>
      <c r="C1977" t="s">
        <v>386</v>
      </c>
      <c r="D1977" t="s">
        <v>234</v>
      </c>
      <c r="E1977" t="s">
        <v>670</v>
      </c>
    </row>
    <row r="1978" spans="1:5" x14ac:dyDescent="0.2">
      <c r="A1978" t="s">
        <v>706</v>
      </c>
      <c r="B1978" t="s">
        <v>68</v>
      </c>
      <c r="C1978" t="s">
        <v>388</v>
      </c>
      <c r="D1978" t="s">
        <v>179</v>
      </c>
    </row>
    <row r="1979" spans="1:5" x14ac:dyDescent="0.2">
      <c r="A1979" t="s">
        <v>706</v>
      </c>
      <c r="B1979" t="s">
        <v>68</v>
      </c>
      <c r="C1979" t="s">
        <v>388</v>
      </c>
      <c r="D1979" t="s">
        <v>307</v>
      </c>
    </row>
    <row r="1980" spans="1:5" x14ac:dyDescent="0.2">
      <c r="A1980" t="s">
        <v>706</v>
      </c>
      <c r="B1980" t="s">
        <v>68</v>
      </c>
      <c r="C1980" t="s">
        <v>388</v>
      </c>
      <c r="D1980" t="s">
        <v>220</v>
      </c>
    </row>
    <row r="1981" spans="1:5" x14ac:dyDescent="0.2">
      <c r="A1981" t="s">
        <v>706</v>
      </c>
      <c r="B1981" t="s">
        <v>68</v>
      </c>
      <c r="C1981" t="s">
        <v>388</v>
      </c>
      <c r="D1981" t="s">
        <v>72</v>
      </c>
    </row>
    <row r="1982" spans="1:5" x14ac:dyDescent="0.2">
      <c r="A1982" t="s">
        <v>706</v>
      </c>
      <c r="B1982" t="s">
        <v>68</v>
      </c>
      <c r="C1982" t="s">
        <v>388</v>
      </c>
      <c r="D1982" t="s">
        <v>287</v>
      </c>
    </row>
    <row r="1983" spans="1:5" x14ac:dyDescent="0.2">
      <c r="A1983" t="s">
        <v>706</v>
      </c>
      <c r="B1983" t="s">
        <v>68</v>
      </c>
      <c r="C1983" t="s">
        <v>388</v>
      </c>
      <c r="D1983" t="s">
        <v>172</v>
      </c>
    </row>
    <row r="1984" spans="1:5" x14ac:dyDescent="0.2">
      <c r="A1984" t="s">
        <v>706</v>
      </c>
      <c r="B1984" t="s">
        <v>68</v>
      </c>
      <c r="C1984" t="s">
        <v>388</v>
      </c>
      <c r="D1984" t="s">
        <v>213</v>
      </c>
    </row>
    <row r="1985" spans="1:4" x14ac:dyDescent="0.2">
      <c r="A1985" t="s">
        <v>706</v>
      </c>
      <c r="B1985" t="s">
        <v>68</v>
      </c>
      <c r="C1985" t="s">
        <v>388</v>
      </c>
      <c r="D1985" t="s">
        <v>151</v>
      </c>
    </row>
    <row r="1986" spans="1:4" x14ac:dyDescent="0.2">
      <c r="A1986" t="s">
        <v>706</v>
      </c>
      <c r="B1986" t="s">
        <v>68</v>
      </c>
      <c r="C1986" t="s">
        <v>388</v>
      </c>
      <c r="D1986" t="s">
        <v>366</v>
      </c>
    </row>
    <row r="1987" spans="1:4" x14ac:dyDescent="0.2">
      <c r="A1987" t="s">
        <v>706</v>
      </c>
      <c r="B1987" t="s">
        <v>68</v>
      </c>
      <c r="C1987" t="s">
        <v>388</v>
      </c>
      <c r="D1987" t="s">
        <v>21</v>
      </c>
    </row>
    <row r="1988" spans="1:4" x14ac:dyDescent="0.2">
      <c r="A1988" t="s">
        <v>706</v>
      </c>
      <c r="B1988" t="s">
        <v>287</v>
      </c>
      <c r="C1988" t="s">
        <v>388</v>
      </c>
      <c r="D1988" t="s">
        <v>307</v>
      </c>
    </row>
    <row r="1989" spans="1:4" x14ac:dyDescent="0.2">
      <c r="A1989" t="s">
        <v>706</v>
      </c>
      <c r="B1989" t="s">
        <v>287</v>
      </c>
      <c r="C1989" t="s">
        <v>388</v>
      </c>
      <c r="D1989" t="s">
        <v>21</v>
      </c>
    </row>
    <row r="1990" spans="1:4" x14ac:dyDescent="0.2">
      <c r="A1990" t="s">
        <v>706</v>
      </c>
      <c r="B1990" t="s">
        <v>287</v>
      </c>
      <c r="C1990" t="s">
        <v>388</v>
      </c>
      <c r="D1990" t="s">
        <v>172</v>
      </c>
    </row>
    <row r="1991" spans="1:4" x14ac:dyDescent="0.2">
      <c r="A1991" t="s">
        <v>706</v>
      </c>
      <c r="B1991" t="s">
        <v>287</v>
      </c>
      <c r="C1991" t="s">
        <v>388</v>
      </c>
      <c r="D1991" t="s">
        <v>43</v>
      </c>
    </row>
    <row r="1992" spans="1:4" x14ac:dyDescent="0.2">
      <c r="A1992" t="s">
        <v>706</v>
      </c>
      <c r="B1992" t="s">
        <v>287</v>
      </c>
      <c r="C1992" t="s">
        <v>388</v>
      </c>
      <c r="D1992" t="s">
        <v>210</v>
      </c>
    </row>
    <row r="1993" spans="1:4" x14ac:dyDescent="0.2">
      <c r="A1993" t="s">
        <v>706</v>
      </c>
      <c r="B1993" t="s">
        <v>287</v>
      </c>
      <c r="C1993" t="s">
        <v>388</v>
      </c>
      <c r="D1993" t="s">
        <v>72</v>
      </c>
    </row>
    <row r="1994" spans="1:4" x14ac:dyDescent="0.2">
      <c r="A1994" t="s">
        <v>706</v>
      </c>
      <c r="B1994" t="s">
        <v>279</v>
      </c>
      <c r="C1994" t="s">
        <v>388</v>
      </c>
      <c r="D1994" t="s">
        <v>307</v>
      </c>
    </row>
    <row r="1995" spans="1:4" x14ac:dyDescent="0.2">
      <c r="A1995" t="s">
        <v>706</v>
      </c>
      <c r="B1995" t="s">
        <v>279</v>
      </c>
      <c r="C1995" t="s">
        <v>388</v>
      </c>
      <c r="D1995" t="s">
        <v>172</v>
      </c>
    </row>
    <row r="1996" spans="1:4" x14ac:dyDescent="0.2">
      <c r="A1996" t="s">
        <v>706</v>
      </c>
      <c r="B1996" t="s">
        <v>279</v>
      </c>
      <c r="C1996" t="s">
        <v>388</v>
      </c>
      <c r="D1996" t="s">
        <v>179</v>
      </c>
    </row>
    <row r="1997" spans="1:4" x14ac:dyDescent="0.2">
      <c r="A1997" t="s">
        <v>706</v>
      </c>
      <c r="B1997" t="s">
        <v>279</v>
      </c>
      <c r="C1997" t="s">
        <v>388</v>
      </c>
      <c r="D1997" t="s">
        <v>148</v>
      </c>
    </row>
    <row r="1998" spans="1:4" x14ac:dyDescent="0.2">
      <c r="A1998" t="s">
        <v>706</v>
      </c>
      <c r="B1998" t="s">
        <v>279</v>
      </c>
      <c r="C1998" t="s">
        <v>388</v>
      </c>
      <c r="D1998" t="s">
        <v>135</v>
      </c>
    </row>
    <row r="1999" spans="1:4" x14ac:dyDescent="0.2">
      <c r="A1999" t="s">
        <v>706</v>
      </c>
      <c r="B1999" t="s">
        <v>279</v>
      </c>
      <c r="C1999" t="s">
        <v>388</v>
      </c>
      <c r="D1999" t="s">
        <v>287</v>
      </c>
    </row>
    <row r="2000" spans="1:4" x14ac:dyDescent="0.2">
      <c r="A2000" t="s">
        <v>706</v>
      </c>
      <c r="B2000" t="s">
        <v>279</v>
      </c>
      <c r="C2000" t="s">
        <v>388</v>
      </c>
      <c r="D2000" t="s">
        <v>220</v>
      </c>
    </row>
    <row r="2001" spans="1:5" x14ac:dyDescent="0.2">
      <c r="A2001" t="s">
        <v>706</v>
      </c>
      <c r="B2001" t="s">
        <v>279</v>
      </c>
      <c r="C2001" t="s">
        <v>388</v>
      </c>
      <c r="D2001" t="s">
        <v>70</v>
      </c>
    </row>
    <row r="2002" spans="1:5" x14ac:dyDescent="0.2">
      <c r="A2002" t="s">
        <v>706</v>
      </c>
      <c r="B2002" t="s">
        <v>279</v>
      </c>
      <c r="C2002" t="s">
        <v>388</v>
      </c>
      <c r="D2002" t="s">
        <v>210</v>
      </c>
    </row>
    <row r="2003" spans="1:5" x14ac:dyDescent="0.2">
      <c r="A2003" t="s">
        <v>706</v>
      </c>
      <c r="B2003" t="s">
        <v>279</v>
      </c>
      <c r="C2003" t="s">
        <v>388</v>
      </c>
      <c r="D2003" t="s">
        <v>136</v>
      </c>
    </row>
    <row r="2004" spans="1:5" x14ac:dyDescent="0.2">
      <c r="A2004" t="s">
        <v>706</v>
      </c>
      <c r="B2004" t="s">
        <v>279</v>
      </c>
      <c r="C2004" t="s">
        <v>388</v>
      </c>
      <c r="D2004" t="s">
        <v>213</v>
      </c>
    </row>
    <row r="2005" spans="1:5" x14ac:dyDescent="0.2">
      <c r="A2005" t="s">
        <v>706</v>
      </c>
      <c r="B2005" t="s">
        <v>279</v>
      </c>
      <c r="C2005" t="s">
        <v>388</v>
      </c>
      <c r="D2005" t="s">
        <v>72</v>
      </c>
    </row>
    <row r="2006" spans="1:5" x14ac:dyDescent="0.2">
      <c r="A2006" t="s">
        <v>706</v>
      </c>
      <c r="B2006" t="s">
        <v>279</v>
      </c>
      <c r="C2006" t="s">
        <v>388</v>
      </c>
      <c r="D2006" t="s">
        <v>83</v>
      </c>
    </row>
    <row r="2007" spans="1:5" x14ac:dyDescent="0.2">
      <c r="A2007" t="s">
        <v>706</v>
      </c>
      <c r="B2007" t="s">
        <v>279</v>
      </c>
      <c r="C2007" t="s">
        <v>388</v>
      </c>
      <c r="D2007" t="s">
        <v>33</v>
      </c>
    </row>
    <row r="2008" spans="1:5" x14ac:dyDescent="0.2">
      <c r="A2008" t="s">
        <v>706</v>
      </c>
      <c r="B2008" t="s">
        <v>126</v>
      </c>
      <c r="C2008" t="s">
        <v>386</v>
      </c>
      <c r="D2008" t="s">
        <v>315</v>
      </c>
      <c r="E2008" t="s">
        <v>671</v>
      </c>
    </row>
    <row r="2009" spans="1:5" x14ac:dyDescent="0.2">
      <c r="A2009" t="s">
        <v>706</v>
      </c>
      <c r="B2009" t="s">
        <v>126</v>
      </c>
      <c r="C2009" t="s">
        <v>388</v>
      </c>
      <c r="D2009" t="s">
        <v>358</v>
      </c>
    </row>
    <row r="2010" spans="1:5" x14ac:dyDescent="0.2">
      <c r="A2010" t="s">
        <v>706</v>
      </c>
      <c r="B2010" t="s">
        <v>126</v>
      </c>
      <c r="C2010" t="s">
        <v>388</v>
      </c>
      <c r="D2010" t="s">
        <v>263</v>
      </c>
    </row>
    <row r="2011" spans="1:5" x14ac:dyDescent="0.2">
      <c r="A2011" t="s">
        <v>706</v>
      </c>
      <c r="B2011" t="s">
        <v>126</v>
      </c>
      <c r="C2011" t="s">
        <v>388</v>
      </c>
      <c r="D2011" t="s">
        <v>307</v>
      </c>
    </row>
    <row r="2012" spans="1:5" x14ac:dyDescent="0.2">
      <c r="A2012" t="s">
        <v>706</v>
      </c>
      <c r="B2012" t="s">
        <v>126</v>
      </c>
      <c r="C2012" t="s">
        <v>388</v>
      </c>
      <c r="D2012" t="s">
        <v>179</v>
      </c>
    </row>
    <row r="2013" spans="1:5" x14ac:dyDescent="0.2">
      <c r="A2013" t="s">
        <v>706</v>
      </c>
      <c r="B2013" t="s">
        <v>206</v>
      </c>
      <c r="C2013" t="s">
        <v>388</v>
      </c>
      <c r="D2013" t="s">
        <v>257</v>
      </c>
    </row>
    <row r="2014" spans="1:5" x14ac:dyDescent="0.2">
      <c r="A2014" t="s">
        <v>706</v>
      </c>
      <c r="B2014" t="s">
        <v>206</v>
      </c>
      <c r="C2014" t="s">
        <v>388</v>
      </c>
      <c r="D2014" t="s">
        <v>295</v>
      </c>
    </row>
    <row r="2015" spans="1:5" x14ac:dyDescent="0.2">
      <c r="A2015" t="s">
        <v>706</v>
      </c>
      <c r="B2015" t="s">
        <v>206</v>
      </c>
      <c r="C2015" t="s">
        <v>388</v>
      </c>
      <c r="D2015" t="s">
        <v>305</v>
      </c>
    </row>
    <row r="2016" spans="1:5" x14ac:dyDescent="0.2">
      <c r="A2016" t="s">
        <v>706</v>
      </c>
      <c r="B2016" t="s">
        <v>206</v>
      </c>
      <c r="C2016" t="s">
        <v>388</v>
      </c>
      <c r="D2016" t="s">
        <v>307</v>
      </c>
    </row>
    <row r="2017" spans="1:5" x14ac:dyDescent="0.2">
      <c r="A2017" t="s">
        <v>706</v>
      </c>
      <c r="B2017" t="s">
        <v>206</v>
      </c>
      <c r="C2017" t="s">
        <v>388</v>
      </c>
      <c r="D2017" t="s">
        <v>72</v>
      </c>
    </row>
    <row r="2018" spans="1:5" x14ac:dyDescent="0.2">
      <c r="A2018" t="s">
        <v>706</v>
      </c>
      <c r="B2018" t="s">
        <v>206</v>
      </c>
      <c r="C2018" t="s">
        <v>388</v>
      </c>
      <c r="D2018" t="s">
        <v>243</v>
      </c>
    </row>
    <row r="2019" spans="1:5" x14ac:dyDescent="0.2">
      <c r="A2019" t="s">
        <v>706</v>
      </c>
      <c r="B2019" t="s">
        <v>206</v>
      </c>
      <c r="C2019" t="s">
        <v>388</v>
      </c>
      <c r="D2019" t="s">
        <v>39</v>
      </c>
    </row>
    <row r="2020" spans="1:5" x14ac:dyDescent="0.2">
      <c r="A2020" t="s">
        <v>706</v>
      </c>
      <c r="B2020" t="s">
        <v>206</v>
      </c>
      <c r="C2020" t="s">
        <v>388</v>
      </c>
      <c r="D2020" t="s">
        <v>43</v>
      </c>
    </row>
    <row r="2021" spans="1:5" x14ac:dyDescent="0.2">
      <c r="A2021" t="s">
        <v>706</v>
      </c>
      <c r="B2021" t="s">
        <v>206</v>
      </c>
      <c r="C2021" t="s">
        <v>388</v>
      </c>
      <c r="D2021" t="s">
        <v>284</v>
      </c>
    </row>
    <row r="2022" spans="1:5" x14ac:dyDescent="0.2">
      <c r="A2022" t="s">
        <v>706</v>
      </c>
      <c r="B2022" t="s">
        <v>206</v>
      </c>
      <c r="C2022" t="s">
        <v>388</v>
      </c>
      <c r="D2022" t="s">
        <v>33</v>
      </c>
    </row>
    <row r="2023" spans="1:5" x14ac:dyDescent="0.2">
      <c r="A2023" t="s">
        <v>706</v>
      </c>
      <c r="B2023" t="s">
        <v>206</v>
      </c>
      <c r="C2023" t="s">
        <v>388</v>
      </c>
      <c r="D2023" t="s">
        <v>172</v>
      </c>
    </row>
    <row r="2024" spans="1:5" x14ac:dyDescent="0.2">
      <c r="A2024" t="s">
        <v>706</v>
      </c>
      <c r="B2024" t="s">
        <v>48</v>
      </c>
      <c r="C2024" t="s">
        <v>388</v>
      </c>
      <c r="D2024" t="s">
        <v>307</v>
      </c>
    </row>
    <row r="2025" spans="1:5" x14ac:dyDescent="0.2">
      <c r="A2025" t="s">
        <v>706</v>
      </c>
      <c r="B2025" t="s">
        <v>48</v>
      </c>
      <c r="C2025" t="s">
        <v>388</v>
      </c>
      <c r="D2025" t="s">
        <v>179</v>
      </c>
    </row>
    <row r="2026" spans="1:5" x14ac:dyDescent="0.2">
      <c r="A2026" t="s">
        <v>706</v>
      </c>
      <c r="B2026" t="s">
        <v>48</v>
      </c>
      <c r="C2026" t="s">
        <v>388</v>
      </c>
      <c r="D2026" t="s">
        <v>148</v>
      </c>
    </row>
    <row r="2027" spans="1:5" x14ac:dyDescent="0.2">
      <c r="A2027" t="s">
        <v>706</v>
      </c>
      <c r="B2027" t="s">
        <v>48</v>
      </c>
      <c r="C2027" t="s">
        <v>388</v>
      </c>
      <c r="D2027" t="s">
        <v>72</v>
      </c>
    </row>
    <row r="2028" spans="1:5" x14ac:dyDescent="0.2">
      <c r="A2028" t="s">
        <v>706</v>
      </c>
      <c r="B2028" t="s">
        <v>48</v>
      </c>
      <c r="C2028" t="s">
        <v>388</v>
      </c>
      <c r="D2028" t="s">
        <v>172</v>
      </c>
    </row>
    <row r="2029" spans="1:5" x14ac:dyDescent="0.2">
      <c r="A2029" t="s">
        <v>706</v>
      </c>
      <c r="B2029" t="s">
        <v>48</v>
      </c>
      <c r="C2029" t="s">
        <v>388</v>
      </c>
      <c r="D2029" t="s">
        <v>83</v>
      </c>
    </row>
    <row r="2030" spans="1:5" x14ac:dyDescent="0.2">
      <c r="A2030" t="s">
        <v>706</v>
      </c>
      <c r="B2030" t="s">
        <v>48</v>
      </c>
      <c r="C2030" t="s">
        <v>388</v>
      </c>
      <c r="D2030" t="s">
        <v>220</v>
      </c>
    </row>
    <row r="2031" spans="1:5" x14ac:dyDescent="0.2">
      <c r="A2031" t="s">
        <v>706</v>
      </c>
      <c r="B2031" t="s">
        <v>48</v>
      </c>
      <c r="C2031" t="s">
        <v>388</v>
      </c>
      <c r="D2031" t="s">
        <v>369</v>
      </c>
    </row>
    <row r="2032" spans="1:5" x14ac:dyDescent="0.2">
      <c r="A2032" t="s">
        <v>706</v>
      </c>
      <c r="B2032" t="s">
        <v>235</v>
      </c>
      <c r="C2032" t="s">
        <v>386</v>
      </c>
      <c r="D2032" t="s">
        <v>224</v>
      </c>
      <c r="E2032" t="s">
        <v>672</v>
      </c>
    </row>
    <row r="2033" spans="1:5" x14ac:dyDescent="0.2">
      <c r="A2033" t="s">
        <v>706</v>
      </c>
      <c r="B2033" t="s">
        <v>235</v>
      </c>
      <c r="C2033" t="s">
        <v>386</v>
      </c>
      <c r="D2033" t="s">
        <v>72</v>
      </c>
      <c r="E2033" t="s">
        <v>673</v>
      </c>
    </row>
    <row r="2034" spans="1:5" x14ac:dyDescent="0.2">
      <c r="A2034" t="s">
        <v>706</v>
      </c>
      <c r="B2034" t="s">
        <v>235</v>
      </c>
      <c r="C2034" t="s">
        <v>386</v>
      </c>
      <c r="D2034" t="s">
        <v>72</v>
      </c>
      <c r="E2034" t="s">
        <v>674</v>
      </c>
    </row>
    <row r="2035" spans="1:5" x14ac:dyDescent="0.2">
      <c r="A2035" t="s">
        <v>706</v>
      </c>
      <c r="B2035" t="s">
        <v>235</v>
      </c>
      <c r="C2035" t="s">
        <v>386</v>
      </c>
      <c r="D2035" t="s">
        <v>376</v>
      </c>
      <c r="E2035" t="s">
        <v>675</v>
      </c>
    </row>
    <row r="2036" spans="1:5" x14ac:dyDescent="0.2">
      <c r="A2036" t="s">
        <v>706</v>
      </c>
      <c r="B2036" t="s">
        <v>235</v>
      </c>
      <c r="C2036" t="s">
        <v>386</v>
      </c>
      <c r="D2036" t="s">
        <v>330</v>
      </c>
      <c r="E2036" t="s">
        <v>676</v>
      </c>
    </row>
    <row r="2037" spans="1:5" x14ac:dyDescent="0.2">
      <c r="A2037" t="s">
        <v>706</v>
      </c>
      <c r="B2037" t="s">
        <v>235</v>
      </c>
      <c r="C2037" t="s">
        <v>386</v>
      </c>
      <c r="D2037" t="s">
        <v>330</v>
      </c>
      <c r="E2037" t="s">
        <v>677</v>
      </c>
    </row>
    <row r="2038" spans="1:5" x14ac:dyDescent="0.2">
      <c r="A2038" t="s">
        <v>706</v>
      </c>
      <c r="B2038" t="s">
        <v>235</v>
      </c>
      <c r="C2038" t="s">
        <v>388</v>
      </c>
      <c r="D2038" t="s">
        <v>307</v>
      </c>
    </row>
    <row r="2039" spans="1:5" x14ac:dyDescent="0.2">
      <c r="A2039" t="s">
        <v>706</v>
      </c>
      <c r="B2039" t="s">
        <v>331</v>
      </c>
      <c r="C2039" t="s">
        <v>388</v>
      </c>
      <c r="D2039" t="s">
        <v>307</v>
      </c>
    </row>
    <row r="2040" spans="1:5" x14ac:dyDescent="0.2">
      <c r="A2040" t="s">
        <v>706</v>
      </c>
      <c r="B2040" t="s">
        <v>331</v>
      </c>
      <c r="C2040" t="s">
        <v>388</v>
      </c>
      <c r="D2040" t="s">
        <v>43</v>
      </c>
    </row>
    <row r="2041" spans="1:5" x14ac:dyDescent="0.2">
      <c r="A2041" t="s">
        <v>706</v>
      </c>
      <c r="B2041" t="s">
        <v>331</v>
      </c>
      <c r="C2041" t="s">
        <v>388</v>
      </c>
      <c r="D2041" t="s">
        <v>210</v>
      </c>
    </row>
    <row r="2042" spans="1:5" x14ac:dyDescent="0.2">
      <c r="A2042" t="s">
        <v>706</v>
      </c>
      <c r="B2042" t="s">
        <v>331</v>
      </c>
      <c r="C2042" t="s">
        <v>388</v>
      </c>
      <c r="D2042" t="s">
        <v>172</v>
      </c>
    </row>
    <row r="2043" spans="1:5" x14ac:dyDescent="0.2">
      <c r="A2043" t="s">
        <v>706</v>
      </c>
      <c r="B2043" t="s">
        <v>346</v>
      </c>
      <c r="C2043" t="s">
        <v>388</v>
      </c>
      <c r="D2043" t="s">
        <v>179</v>
      </c>
    </row>
    <row r="2044" spans="1:5" x14ac:dyDescent="0.2">
      <c r="A2044" t="s">
        <v>706</v>
      </c>
      <c r="B2044" t="s">
        <v>346</v>
      </c>
      <c r="C2044" t="s">
        <v>388</v>
      </c>
      <c r="D2044" t="s">
        <v>307</v>
      </c>
    </row>
    <row r="2045" spans="1:5" x14ac:dyDescent="0.2">
      <c r="A2045" t="s">
        <v>706</v>
      </c>
      <c r="B2045" t="s">
        <v>346</v>
      </c>
      <c r="C2045" t="s">
        <v>388</v>
      </c>
      <c r="D2045" t="s">
        <v>220</v>
      </c>
    </row>
    <row r="2046" spans="1:5" x14ac:dyDescent="0.2">
      <c r="A2046" t="s">
        <v>706</v>
      </c>
      <c r="B2046" t="s">
        <v>346</v>
      </c>
      <c r="C2046" t="s">
        <v>388</v>
      </c>
      <c r="D2046" t="s">
        <v>172</v>
      </c>
    </row>
    <row r="2047" spans="1:5" x14ac:dyDescent="0.2">
      <c r="A2047" t="s">
        <v>706</v>
      </c>
      <c r="B2047" t="s">
        <v>346</v>
      </c>
      <c r="C2047" t="s">
        <v>388</v>
      </c>
      <c r="D2047" t="s">
        <v>148</v>
      </c>
    </row>
    <row r="2048" spans="1:5" x14ac:dyDescent="0.2">
      <c r="A2048" t="s">
        <v>706</v>
      </c>
      <c r="B2048" t="s">
        <v>346</v>
      </c>
      <c r="C2048" t="s">
        <v>388</v>
      </c>
      <c r="D2048" t="s">
        <v>331</v>
      </c>
    </row>
    <row r="2049" spans="1:5" x14ac:dyDescent="0.2">
      <c r="A2049" t="s">
        <v>706</v>
      </c>
      <c r="B2049" t="s">
        <v>346</v>
      </c>
      <c r="C2049" t="s">
        <v>388</v>
      </c>
      <c r="D2049" t="s">
        <v>135</v>
      </c>
    </row>
    <row r="2050" spans="1:5" x14ac:dyDescent="0.2">
      <c r="A2050" t="s">
        <v>706</v>
      </c>
      <c r="B2050" t="s">
        <v>346</v>
      </c>
      <c r="C2050" t="s">
        <v>388</v>
      </c>
      <c r="D2050" t="s">
        <v>213</v>
      </c>
    </row>
    <row r="2051" spans="1:5" x14ac:dyDescent="0.2">
      <c r="A2051" t="s">
        <v>706</v>
      </c>
      <c r="B2051" t="s">
        <v>346</v>
      </c>
      <c r="C2051" t="s">
        <v>388</v>
      </c>
      <c r="D2051" t="s">
        <v>83</v>
      </c>
    </row>
    <row r="2052" spans="1:5" x14ac:dyDescent="0.2">
      <c r="A2052" t="s">
        <v>706</v>
      </c>
      <c r="B2052" t="s">
        <v>346</v>
      </c>
      <c r="C2052" t="s">
        <v>388</v>
      </c>
      <c r="D2052" t="s">
        <v>356</v>
      </c>
    </row>
    <row r="2053" spans="1:5" x14ac:dyDescent="0.2">
      <c r="A2053" t="s">
        <v>706</v>
      </c>
      <c r="B2053" t="s">
        <v>346</v>
      </c>
      <c r="C2053" t="s">
        <v>388</v>
      </c>
      <c r="D2053" t="s">
        <v>177</v>
      </c>
    </row>
    <row r="2054" spans="1:5" x14ac:dyDescent="0.2">
      <c r="A2054" t="s">
        <v>706</v>
      </c>
      <c r="B2054" t="s">
        <v>346</v>
      </c>
      <c r="C2054" t="s">
        <v>388</v>
      </c>
      <c r="D2054" t="s">
        <v>136</v>
      </c>
    </row>
    <row r="2055" spans="1:5" x14ac:dyDescent="0.2">
      <c r="A2055" t="s">
        <v>706</v>
      </c>
      <c r="B2055" t="s">
        <v>346</v>
      </c>
      <c r="C2055" t="s">
        <v>388</v>
      </c>
      <c r="D2055" t="s">
        <v>70</v>
      </c>
    </row>
    <row r="2056" spans="1:5" x14ac:dyDescent="0.2">
      <c r="A2056" t="s">
        <v>706</v>
      </c>
      <c r="B2056" t="s">
        <v>346</v>
      </c>
      <c r="C2056" t="s">
        <v>388</v>
      </c>
      <c r="D2056" t="s">
        <v>366</v>
      </c>
    </row>
    <row r="2057" spans="1:5" x14ac:dyDescent="0.2">
      <c r="A2057" t="s">
        <v>706</v>
      </c>
      <c r="B2057" t="s">
        <v>346</v>
      </c>
      <c r="C2057" t="s">
        <v>388</v>
      </c>
      <c r="D2057" t="s">
        <v>33</v>
      </c>
    </row>
    <row r="2058" spans="1:5" x14ac:dyDescent="0.2">
      <c r="A2058" t="s">
        <v>706</v>
      </c>
      <c r="B2058" t="s">
        <v>121</v>
      </c>
      <c r="C2058" t="s">
        <v>388</v>
      </c>
      <c r="D2058" t="s">
        <v>179</v>
      </c>
    </row>
    <row r="2059" spans="1:5" x14ac:dyDescent="0.2">
      <c r="A2059" t="s">
        <v>706</v>
      </c>
      <c r="B2059" t="s">
        <v>121</v>
      </c>
      <c r="C2059" t="s">
        <v>388</v>
      </c>
      <c r="D2059" t="s">
        <v>307</v>
      </c>
    </row>
    <row r="2060" spans="1:5" x14ac:dyDescent="0.2">
      <c r="A2060" t="s">
        <v>706</v>
      </c>
      <c r="B2060" t="s">
        <v>121</v>
      </c>
      <c r="C2060" t="s">
        <v>388</v>
      </c>
      <c r="D2060" t="s">
        <v>220</v>
      </c>
    </row>
    <row r="2061" spans="1:5" x14ac:dyDescent="0.2">
      <c r="A2061" t="s">
        <v>706</v>
      </c>
      <c r="B2061" t="s">
        <v>121</v>
      </c>
      <c r="C2061" t="s">
        <v>388</v>
      </c>
      <c r="D2061" t="s">
        <v>172</v>
      </c>
    </row>
    <row r="2062" spans="1:5" x14ac:dyDescent="0.2">
      <c r="A2062" t="s">
        <v>706</v>
      </c>
      <c r="B2062" t="s">
        <v>121</v>
      </c>
      <c r="C2062" t="s">
        <v>388</v>
      </c>
      <c r="D2062" t="s">
        <v>135</v>
      </c>
    </row>
    <row r="2063" spans="1:5" x14ac:dyDescent="0.2">
      <c r="A2063" t="s">
        <v>706</v>
      </c>
      <c r="B2063" t="s">
        <v>220</v>
      </c>
      <c r="C2063" t="s">
        <v>386</v>
      </c>
      <c r="D2063" t="s">
        <v>202</v>
      </c>
      <c r="E2063" t="s">
        <v>445</v>
      </c>
    </row>
    <row r="2064" spans="1:5" x14ac:dyDescent="0.2">
      <c r="A2064" t="s">
        <v>706</v>
      </c>
      <c r="B2064" t="s">
        <v>220</v>
      </c>
      <c r="C2064" t="s">
        <v>386</v>
      </c>
      <c r="D2064" t="s">
        <v>284</v>
      </c>
      <c r="E2064" t="s">
        <v>678</v>
      </c>
    </row>
    <row r="2065" spans="1:4" x14ac:dyDescent="0.2">
      <c r="A2065" t="s">
        <v>706</v>
      </c>
      <c r="B2065" t="s">
        <v>220</v>
      </c>
      <c r="C2065" t="s">
        <v>388</v>
      </c>
      <c r="D2065" t="s">
        <v>43</v>
      </c>
    </row>
    <row r="2066" spans="1:4" x14ac:dyDescent="0.2">
      <c r="A2066" t="s">
        <v>706</v>
      </c>
      <c r="B2066" t="s">
        <v>220</v>
      </c>
      <c r="C2066" t="s">
        <v>388</v>
      </c>
      <c r="D2066" t="s">
        <v>307</v>
      </c>
    </row>
    <row r="2067" spans="1:4" x14ac:dyDescent="0.2">
      <c r="A2067" t="s">
        <v>706</v>
      </c>
      <c r="B2067" t="s">
        <v>220</v>
      </c>
      <c r="C2067" t="s">
        <v>388</v>
      </c>
      <c r="D2067" t="s">
        <v>135</v>
      </c>
    </row>
    <row r="2068" spans="1:4" x14ac:dyDescent="0.2">
      <c r="A2068" t="s">
        <v>706</v>
      </c>
      <c r="B2068" t="s">
        <v>220</v>
      </c>
      <c r="C2068" t="s">
        <v>388</v>
      </c>
      <c r="D2068" t="s">
        <v>127</v>
      </c>
    </row>
    <row r="2069" spans="1:4" x14ac:dyDescent="0.2">
      <c r="A2069" t="s">
        <v>706</v>
      </c>
      <c r="B2069" t="s">
        <v>220</v>
      </c>
      <c r="C2069" t="s">
        <v>388</v>
      </c>
      <c r="D2069" t="s">
        <v>213</v>
      </c>
    </row>
    <row r="2070" spans="1:4" x14ac:dyDescent="0.2">
      <c r="A2070" t="s">
        <v>706</v>
      </c>
      <c r="B2070" t="s">
        <v>220</v>
      </c>
      <c r="C2070" t="s">
        <v>388</v>
      </c>
      <c r="D2070" t="s">
        <v>177</v>
      </c>
    </row>
    <row r="2071" spans="1:4" x14ac:dyDescent="0.2">
      <c r="A2071" t="s">
        <v>706</v>
      </c>
      <c r="B2071" t="s">
        <v>220</v>
      </c>
      <c r="C2071" t="s">
        <v>388</v>
      </c>
      <c r="D2071" t="s">
        <v>136</v>
      </c>
    </row>
    <row r="2072" spans="1:4" x14ac:dyDescent="0.2">
      <c r="A2072" t="s">
        <v>706</v>
      </c>
      <c r="B2072" t="s">
        <v>220</v>
      </c>
      <c r="C2072" t="s">
        <v>388</v>
      </c>
      <c r="D2072" t="s">
        <v>258</v>
      </c>
    </row>
    <row r="2073" spans="1:4" x14ac:dyDescent="0.2">
      <c r="A2073" t="s">
        <v>706</v>
      </c>
      <c r="B2073" t="s">
        <v>220</v>
      </c>
      <c r="C2073" t="s">
        <v>388</v>
      </c>
      <c r="D2073" t="s">
        <v>72</v>
      </c>
    </row>
    <row r="2074" spans="1:4" x14ac:dyDescent="0.2">
      <c r="A2074" t="s">
        <v>706</v>
      </c>
      <c r="B2074" t="s">
        <v>220</v>
      </c>
      <c r="C2074" t="s">
        <v>388</v>
      </c>
      <c r="D2074" t="s">
        <v>44</v>
      </c>
    </row>
    <row r="2075" spans="1:4" x14ac:dyDescent="0.2">
      <c r="A2075" t="s">
        <v>706</v>
      </c>
      <c r="B2075" t="s">
        <v>220</v>
      </c>
      <c r="C2075" t="s">
        <v>388</v>
      </c>
      <c r="D2075" t="s">
        <v>295</v>
      </c>
    </row>
    <row r="2076" spans="1:4" x14ac:dyDescent="0.2">
      <c r="A2076" t="s">
        <v>706</v>
      </c>
      <c r="B2076" t="s">
        <v>220</v>
      </c>
      <c r="C2076" t="s">
        <v>388</v>
      </c>
      <c r="D2076" t="s">
        <v>83</v>
      </c>
    </row>
    <row r="2077" spans="1:4" x14ac:dyDescent="0.2">
      <c r="A2077" t="s">
        <v>706</v>
      </c>
      <c r="B2077" t="s">
        <v>220</v>
      </c>
      <c r="C2077" t="s">
        <v>388</v>
      </c>
      <c r="D2077" t="s">
        <v>39</v>
      </c>
    </row>
    <row r="2078" spans="1:4" x14ac:dyDescent="0.2">
      <c r="A2078" t="s">
        <v>706</v>
      </c>
      <c r="B2078" t="s">
        <v>220</v>
      </c>
      <c r="C2078" t="s">
        <v>388</v>
      </c>
      <c r="D2078" t="s">
        <v>70</v>
      </c>
    </row>
    <row r="2079" spans="1:4" x14ac:dyDescent="0.2">
      <c r="A2079" t="s">
        <v>706</v>
      </c>
      <c r="B2079" t="s">
        <v>220</v>
      </c>
      <c r="C2079" t="s">
        <v>388</v>
      </c>
      <c r="D2079" t="s">
        <v>322</v>
      </c>
    </row>
    <row r="2080" spans="1:4" x14ac:dyDescent="0.2">
      <c r="A2080" t="s">
        <v>706</v>
      </c>
      <c r="B2080" t="s">
        <v>220</v>
      </c>
      <c r="C2080" t="s">
        <v>388</v>
      </c>
      <c r="D2080" t="s">
        <v>179</v>
      </c>
    </row>
    <row r="2081" spans="1:4" x14ac:dyDescent="0.2">
      <c r="A2081" t="s">
        <v>706</v>
      </c>
      <c r="B2081" t="s">
        <v>220</v>
      </c>
      <c r="C2081" t="s">
        <v>388</v>
      </c>
      <c r="D2081" t="s">
        <v>148</v>
      </c>
    </row>
    <row r="2082" spans="1:4" x14ac:dyDescent="0.2">
      <c r="A2082" t="s">
        <v>706</v>
      </c>
      <c r="B2082" t="s">
        <v>220</v>
      </c>
      <c r="C2082" t="s">
        <v>388</v>
      </c>
      <c r="D2082" t="s">
        <v>228</v>
      </c>
    </row>
    <row r="2083" spans="1:4" x14ac:dyDescent="0.2">
      <c r="A2083" t="s">
        <v>706</v>
      </c>
      <c r="B2083" t="s">
        <v>220</v>
      </c>
      <c r="C2083" t="s">
        <v>388</v>
      </c>
      <c r="D2083" t="s">
        <v>309</v>
      </c>
    </row>
    <row r="2084" spans="1:4" x14ac:dyDescent="0.2">
      <c r="A2084" t="s">
        <v>706</v>
      </c>
      <c r="B2084" t="s">
        <v>220</v>
      </c>
      <c r="C2084" t="s">
        <v>388</v>
      </c>
      <c r="D2084" t="s">
        <v>144</v>
      </c>
    </row>
    <row r="2085" spans="1:4" x14ac:dyDescent="0.2">
      <c r="A2085" t="s">
        <v>706</v>
      </c>
      <c r="B2085" t="s">
        <v>220</v>
      </c>
      <c r="C2085" t="s">
        <v>388</v>
      </c>
      <c r="D2085" t="s">
        <v>341</v>
      </c>
    </row>
    <row r="2086" spans="1:4" x14ac:dyDescent="0.2">
      <c r="A2086" t="s">
        <v>706</v>
      </c>
      <c r="B2086" t="s">
        <v>220</v>
      </c>
      <c r="C2086" t="s">
        <v>388</v>
      </c>
      <c r="D2086" t="s">
        <v>356</v>
      </c>
    </row>
    <row r="2087" spans="1:4" x14ac:dyDescent="0.2">
      <c r="A2087" t="s">
        <v>706</v>
      </c>
      <c r="B2087" t="s">
        <v>220</v>
      </c>
      <c r="C2087" t="s">
        <v>388</v>
      </c>
      <c r="D2087" t="s">
        <v>376</v>
      </c>
    </row>
    <row r="2088" spans="1:4" x14ac:dyDescent="0.2">
      <c r="A2088" t="s">
        <v>706</v>
      </c>
      <c r="B2088" t="s">
        <v>220</v>
      </c>
      <c r="C2088" t="s">
        <v>388</v>
      </c>
      <c r="D2088" t="s">
        <v>89</v>
      </c>
    </row>
    <row r="2089" spans="1:4" x14ac:dyDescent="0.2">
      <c r="A2089" t="s">
        <v>706</v>
      </c>
      <c r="B2089" t="s">
        <v>220</v>
      </c>
      <c r="C2089" t="s">
        <v>388</v>
      </c>
      <c r="D2089" t="s">
        <v>151</v>
      </c>
    </row>
    <row r="2090" spans="1:4" x14ac:dyDescent="0.2">
      <c r="A2090" t="s">
        <v>706</v>
      </c>
      <c r="B2090" t="s">
        <v>220</v>
      </c>
      <c r="C2090" t="s">
        <v>388</v>
      </c>
      <c r="D2090" t="s">
        <v>243</v>
      </c>
    </row>
    <row r="2091" spans="1:4" x14ac:dyDescent="0.2">
      <c r="A2091" t="s">
        <v>706</v>
      </c>
      <c r="B2091" t="s">
        <v>220</v>
      </c>
      <c r="C2091" t="s">
        <v>388</v>
      </c>
      <c r="D2091" t="s">
        <v>267</v>
      </c>
    </row>
    <row r="2092" spans="1:4" x14ac:dyDescent="0.2">
      <c r="A2092" t="s">
        <v>706</v>
      </c>
      <c r="B2092" t="s">
        <v>220</v>
      </c>
      <c r="C2092" t="s">
        <v>388</v>
      </c>
      <c r="D2092" t="s">
        <v>33</v>
      </c>
    </row>
    <row r="2093" spans="1:4" x14ac:dyDescent="0.2">
      <c r="A2093" t="s">
        <v>706</v>
      </c>
      <c r="B2093" t="s">
        <v>220</v>
      </c>
      <c r="C2093" t="s">
        <v>388</v>
      </c>
      <c r="D2093" t="s">
        <v>227</v>
      </c>
    </row>
    <row r="2094" spans="1:4" x14ac:dyDescent="0.2">
      <c r="A2094" t="s">
        <v>706</v>
      </c>
      <c r="B2094" t="s">
        <v>220</v>
      </c>
      <c r="C2094" t="s">
        <v>388</v>
      </c>
      <c r="D2094" t="s">
        <v>366</v>
      </c>
    </row>
    <row r="2095" spans="1:4" x14ac:dyDescent="0.2">
      <c r="A2095" t="s">
        <v>706</v>
      </c>
      <c r="B2095" t="s">
        <v>220</v>
      </c>
      <c r="C2095" t="s">
        <v>388</v>
      </c>
      <c r="D2095" t="s">
        <v>140</v>
      </c>
    </row>
    <row r="2096" spans="1:4" x14ac:dyDescent="0.2">
      <c r="A2096" t="s">
        <v>706</v>
      </c>
      <c r="B2096" t="s">
        <v>220</v>
      </c>
      <c r="C2096" t="s">
        <v>388</v>
      </c>
      <c r="D2096" t="s">
        <v>288</v>
      </c>
    </row>
    <row r="2097" spans="1:4" x14ac:dyDescent="0.2">
      <c r="A2097" t="s">
        <v>706</v>
      </c>
      <c r="B2097" t="s">
        <v>220</v>
      </c>
      <c r="C2097" t="s">
        <v>388</v>
      </c>
      <c r="D2097" t="s">
        <v>47</v>
      </c>
    </row>
    <row r="2098" spans="1:4" x14ac:dyDescent="0.2">
      <c r="A2098" t="s">
        <v>706</v>
      </c>
      <c r="B2098" t="s">
        <v>220</v>
      </c>
      <c r="C2098" t="s">
        <v>388</v>
      </c>
      <c r="D2098" t="s">
        <v>339</v>
      </c>
    </row>
    <row r="2099" spans="1:4" x14ac:dyDescent="0.2">
      <c r="A2099" t="s">
        <v>706</v>
      </c>
      <c r="B2099" t="s">
        <v>220</v>
      </c>
      <c r="C2099" t="s">
        <v>388</v>
      </c>
      <c r="D2099" t="s">
        <v>344</v>
      </c>
    </row>
    <row r="2100" spans="1:4" x14ac:dyDescent="0.2">
      <c r="A2100" t="s">
        <v>706</v>
      </c>
      <c r="B2100" t="s">
        <v>220</v>
      </c>
      <c r="C2100" t="s">
        <v>388</v>
      </c>
      <c r="D2100" t="s">
        <v>368</v>
      </c>
    </row>
    <row r="2101" spans="1:4" x14ac:dyDescent="0.2">
      <c r="A2101" t="s">
        <v>706</v>
      </c>
      <c r="B2101" t="s">
        <v>220</v>
      </c>
      <c r="C2101" t="s">
        <v>388</v>
      </c>
      <c r="D2101" t="s">
        <v>37</v>
      </c>
    </row>
    <row r="2102" spans="1:4" x14ac:dyDescent="0.2">
      <c r="A2102" t="s">
        <v>706</v>
      </c>
      <c r="B2102" t="s">
        <v>220</v>
      </c>
      <c r="C2102" t="s">
        <v>388</v>
      </c>
      <c r="D2102" t="s">
        <v>24</v>
      </c>
    </row>
    <row r="2103" spans="1:4" x14ac:dyDescent="0.2">
      <c r="A2103" t="s">
        <v>706</v>
      </c>
      <c r="B2103" t="s">
        <v>220</v>
      </c>
      <c r="C2103" t="s">
        <v>388</v>
      </c>
      <c r="D2103" t="s">
        <v>264</v>
      </c>
    </row>
    <row r="2104" spans="1:4" x14ac:dyDescent="0.2">
      <c r="A2104" t="s">
        <v>706</v>
      </c>
      <c r="B2104" t="s">
        <v>220</v>
      </c>
      <c r="C2104" t="s">
        <v>388</v>
      </c>
      <c r="D2104" t="s">
        <v>85</v>
      </c>
    </row>
    <row r="2105" spans="1:4" x14ac:dyDescent="0.2">
      <c r="A2105" t="s">
        <v>706</v>
      </c>
      <c r="B2105" t="s">
        <v>220</v>
      </c>
      <c r="C2105" t="s">
        <v>388</v>
      </c>
      <c r="D2105" t="s">
        <v>272</v>
      </c>
    </row>
    <row r="2106" spans="1:4" x14ac:dyDescent="0.2">
      <c r="A2106" t="s">
        <v>706</v>
      </c>
      <c r="B2106" t="s">
        <v>220</v>
      </c>
      <c r="C2106" t="s">
        <v>388</v>
      </c>
      <c r="D2106" t="s">
        <v>98</v>
      </c>
    </row>
    <row r="2107" spans="1:4" x14ac:dyDescent="0.2">
      <c r="A2107" t="s">
        <v>706</v>
      </c>
      <c r="B2107" t="s">
        <v>220</v>
      </c>
      <c r="C2107" t="s">
        <v>388</v>
      </c>
      <c r="D2107" t="s">
        <v>206</v>
      </c>
    </row>
    <row r="2108" spans="1:4" x14ac:dyDescent="0.2">
      <c r="A2108" t="s">
        <v>706</v>
      </c>
      <c r="B2108" t="s">
        <v>220</v>
      </c>
      <c r="C2108" t="s">
        <v>388</v>
      </c>
      <c r="D2108" t="s">
        <v>30</v>
      </c>
    </row>
    <row r="2109" spans="1:4" x14ac:dyDescent="0.2">
      <c r="A2109" t="s">
        <v>706</v>
      </c>
      <c r="B2109" t="s">
        <v>220</v>
      </c>
      <c r="C2109" t="s">
        <v>388</v>
      </c>
      <c r="D2109" t="s">
        <v>343</v>
      </c>
    </row>
    <row r="2110" spans="1:4" x14ac:dyDescent="0.2">
      <c r="A2110" t="s">
        <v>706</v>
      </c>
      <c r="B2110" t="s">
        <v>220</v>
      </c>
      <c r="C2110" t="s">
        <v>388</v>
      </c>
      <c r="D2110" t="s">
        <v>314</v>
      </c>
    </row>
    <row r="2111" spans="1:4" x14ac:dyDescent="0.2">
      <c r="A2111" t="s">
        <v>706</v>
      </c>
      <c r="B2111" t="s">
        <v>220</v>
      </c>
      <c r="C2111" t="s">
        <v>388</v>
      </c>
      <c r="D2111" t="s">
        <v>129</v>
      </c>
    </row>
    <row r="2112" spans="1:4" x14ac:dyDescent="0.2">
      <c r="A2112" t="s">
        <v>706</v>
      </c>
      <c r="B2112" t="s">
        <v>220</v>
      </c>
      <c r="C2112" t="s">
        <v>388</v>
      </c>
      <c r="D2112" t="s">
        <v>369</v>
      </c>
    </row>
    <row r="2113" spans="1:4" x14ac:dyDescent="0.2">
      <c r="A2113" t="s">
        <v>706</v>
      </c>
      <c r="B2113" t="s">
        <v>220</v>
      </c>
      <c r="C2113" t="s">
        <v>388</v>
      </c>
      <c r="D2113" t="s">
        <v>172</v>
      </c>
    </row>
    <row r="2114" spans="1:4" x14ac:dyDescent="0.2">
      <c r="A2114" t="s">
        <v>706</v>
      </c>
      <c r="B2114" t="s">
        <v>220</v>
      </c>
      <c r="C2114" t="s">
        <v>388</v>
      </c>
      <c r="D2114" t="s">
        <v>305</v>
      </c>
    </row>
    <row r="2115" spans="1:4" x14ac:dyDescent="0.2">
      <c r="A2115" t="s">
        <v>706</v>
      </c>
      <c r="B2115" t="s">
        <v>220</v>
      </c>
      <c r="C2115" t="s">
        <v>388</v>
      </c>
      <c r="D2115" t="s">
        <v>7</v>
      </c>
    </row>
    <row r="2116" spans="1:4" x14ac:dyDescent="0.2">
      <c r="A2116" t="s">
        <v>706</v>
      </c>
      <c r="B2116" t="s">
        <v>220</v>
      </c>
      <c r="C2116" t="s">
        <v>388</v>
      </c>
      <c r="D2116" t="s">
        <v>321</v>
      </c>
    </row>
    <row r="2117" spans="1:4" x14ac:dyDescent="0.2">
      <c r="A2117" t="s">
        <v>706</v>
      </c>
      <c r="B2117" t="s">
        <v>50</v>
      </c>
      <c r="C2117" t="s">
        <v>388</v>
      </c>
      <c r="D2117" t="s">
        <v>341</v>
      </c>
    </row>
    <row r="2118" spans="1:4" x14ac:dyDescent="0.2">
      <c r="A2118" t="s">
        <v>706</v>
      </c>
      <c r="B2118" t="s">
        <v>50</v>
      </c>
      <c r="C2118" t="s">
        <v>388</v>
      </c>
      <c r="D2118" t="s">
        <v>356</v>
      </c>
    </row>
    <row r="2119" spans="1:4" x14ac:dyDescent="0.2">
      <c r="A2119" t="s">
        <v>706</v>
      </c>
      <c r="B2119" t="s">
        <v>50</v>
      </c>
      <c r="C2119" t="s">
        <v>388</v>
      </c>
      <c r="D2119" t="s">
        <v>148</v>
      </c>
    </row>
    <row r="2120" spans="1:4" x14ac:dyDescent="0.2">
      <c r="A2120" t="s">
        <v>706</v>
      </c>
      <c r="B2120" t="s">
        <v>50</v>
      </c>
      <c r="C2120" t="s">
        <v>388</v>
      </c>
      <c r="D2120" t="s">
        <v>179</v>
      </c>
    </row>
    <row r="2121" spans="1:4" x14ac:dyDescent="0.2">
      <c r="A2121" t="s">
        <v>706</v>
      </c>
      <c r="B2121" t="s">
        <v>50</v>
      </c>
      <c r="C2121" t="s">
        <v>388</v>
      </c>
      <c r="D2121" t="s">
        <v>307</v>
      </c>
    </row>
    <row r="2122" spans="1:4" x14ac:dyDescent="0.2">
      <c r="A2122" t="s">
        <v>706</v>
      </c>
      <c r="B2122" t="s">
        <v>244</v>
      </c>
      <c r="C2122" t="s">
        <v>388</v>
      </c>
      <c r="D2122" t="s">
        <v>135</v>
      </c>
    </row>
    <row r="2123" spans="1:4" x14ac:dyDescent="0.2">
      <c r="A2123" t="s">
        <v>706</v>
      </c>
      <c r="B2123" t="s">
        <v>244</v>
      </c>
      <c r="C2123" t="s">
        <v>388</v>
      </c>
      <c r="D2123" t="s">
        <v>127</v>
      </c>
    </row>
    <row r="2124" spans="1:4" x14ac:dyDescent="0.2">
      <c r="A2124" t="s">
        <v>706</v>
      </c>
      <c r="B2124" t="s">
        <v>244</v>
      </c>
      <c r="C2124" t="s">
        <v>388</v>
      </c>
      <c r="D2124" t="s">
        <v>213</v>
      </c>
    </row>
    <row r="2125" spans="1:4" x14ac:dyDescent="0.2">
      <c r="A2125" t="s">
        <v>706</v>
      </c>
      <c r="B2125" t="s">
        <v>244</v>
      </c>
      <c r="C2125" t="s">
        <v>388</v>
      </c>
      <c r="D2125" t="s">
        <v>177</v>
      </c>
    </row>
    <row r="2126" spans="1:4" x14ac:dyDescent="0.2">
      <c r="A2126" t="s">
        <v>706</v>
      </c>
      <c r="B2126" t="s">
        <v>244</v>
      </c>
      <c r="C2126" t="s">
        <v>388</v>
      </c>
      <c r="D2126" t="s">
        <v>136</v>
      </c>
    </row>
    <row r="2127" spans="1:4" x14ac:dyDescent="0.2">
      <c r="A2127" t="s">
        <v>706</v>
      </c>
      <c r="B2127" t="s">
        <v>244</v>
      </c>
      <c r="C2127" t="s">
        <v>388</v>
      </c>
      <c r="D2127" t="s">
        <v>172</v>
      </c>
    </row>
    <row r="2128" spans="1:4" x14ac:dyDescent="0.2">
      <c r="A2128" t="s">
        <v>706</v>
      </c>
      <c r="B2128" t="s">
        <v>244</v>
      </c>
      <c r="C2128" t="s">
        <v>388</v>
      </c>
      <c r="D2128" t="s">
        <v>179</v>
      </c>
    </row>
    <row r="2129" spans="1:5" x14ac:dyDescent="0.2">
      <c r="A2129" t="s">
        <v>706</v>
      </c>
      <c r="B2129" t="s">
        <v>244</v>
      </c>
      <c r="C2129" t="s">
        <v>388</v>
      </c>
      <c r="D2129" t="s">
        <v>250</v>
      </c>
    </row>
    <row r="2130" spans="1:5" x14ac:dyDescent="0.2">
      <c r="A2130" t="s">
        <v>706</v>
      </c>
      <c r="B2130" t="s">
        <v>244</v>
      </c>
      <c r="C2130" t="s">
        <v>388</v>
      </c>
      <c r="D2130" t="s">
        <v>322</v>
      </c>
    </row>
    <row r="2131" spans="1:5" x14ac:dyDescent="0.2">
      <c r="A2131" t="s">
        <v>706</v>
      </c>
      <c r="B2131" t="s">
        <v>244</v>
      </c>
      <c r="C2131" t="s">
        <v>388</v>
      </c>
      <c r="D2131" t="s">
        <v>158</v>
      </c>
    </row>
    <row r="2132" spans="1:5" x14ac:dyDescent="0.2">
      <c r="A2132" t="s">
        <v>706</v>
      </c>
      <c r="B2132" t="s">
        <v>244</v>
      </c>
      <c r="C2132" t="s">
        <v>388</v>
      </c>
      <c r="D2132" t="s">
        <v>307</v>
      </c>
    </row>
    <row r="2133" spans="1:5" x14ac:dyDescent="0.2">
      <c r="A2133" t="s">
        <v>706</v>
      </c>
      <c r="B2133" t="s">
        <v>244</v>
      </c>
      <c r="C2133" t="s">
        <v>388</v>
      </c>
      <c r="D2133" t="s">
        <v>322</v>
      </c>
    </row>
    <row r="2134" spans="1:5" x14ac:dyDescent="0.2">
      <c r="A2134" t="s">
        <v>706</v>
      </c>
      <c r="B2134" t="s">
        <v>244</v>
      </c>
      <c r="C2134" t="s">
        <v>388</v>
      </c>
      <c r="D2134" t="s">
        <v>129</v>
      </c>
    </row>
    <row r="2135" spans="1:5" x14ac:dyDescent="0.2">
      <c r="A2135" t="s">
        <v>706</v>
      </c>
      <c r="B2135" t="s">
        <v>244</v>
      </c>
      <c r="C2135" t="s">
        <v>388</v>
      </c>
      <c r="D2135" t="s">
        <v>267</v>
      </c>
    </row>
    <row r="2136" spans="1:5" x14ac:dyDescent="0.2">
      <c r="A2136" t="s">
        <v>706</v>
      </c>
      <c r="B2136" t="s">
        <v>244</v>
      </c>
      <c r="C2136" t="s">
        <v>388</v>
      </c>
      <c r="D2136" t="s">
        <v>30</v>
      </c>
    </row>
    <row r="2137" spans="1:5" x14ac:dyDescent="0.2">
      <c r="A2137" t="s">
        <v>706</v>
      </c>
      <c r="B2137" t="s">
        <v>244</v>
      </c>
      <c r="C2137" t="s">
        <v>388</v>
      </c>
      <c r="D2137" t="s">
        <v>210</v>
      </c>
    </row>
    <row r="2138" spans="1:5" x14ac:dyDescent="0.2">
      <c r="A2138" t="s">
        <v>706</v>
      </c>
      <c r="B2138" t="s">
        <v>333</v>
      </c>
      <c r="C2138" t="s">
        <v>388</v>
      </c>
      <c r="D2138" t="s">
        <v>179</v>
      </c>
    </row>
    <row r="2139" spans="1:5" x14ac:dyDescent="0.2">
      <c r="A2139" t="s">
        <v>706</v>
      </c>
      <c r="B2139" t="s">
        <v>333</v>
      </c>
      <c r="C2139" t="s">
        <v>388</v>
      </c>
      <c r="D2139" t="s">
        <v>329</v>
      </c>
    </row>
    <row r="2140" spans="1:5" x14ac:dyDescent="0.2">
      <c r="A2140" t="s">
        <v>706</v>
      </c>
      <c r="B2140" t="s">
        <v>333</v>
      </c>
      <c r="C2140" t="s">
        <v>388</v>
      </c>
      <c r="D2140" t="s">
        <v>328</v>
      </c>
    </row>
    <row r="2141" spans="1:5" x14ac:dyDescent="0.2">
      <c r="A2141" t="s">
        <v>706</v>
      </c>
      <c r="B2141" t="s">
        <v>333</v>
      </c>
      <c r="C2141" t="s">
        <v>388</v>
      </c>
      <c r="D2141" t="s">
        <v>356</v>
      </c>
    </row>
    <row r="2142" spans="1:5" x14ac:dyDescent="0.2">
      <c r="A2142" t="s">
        <v>706</v>
      </c>
      <c r="B2142" t="s">
        <v>333</v>
      </c>
      <c r="C2142" t="s">
        <v>388</v>
      </c>
      <c r="D2142" t="s">
        <v>164</v>
      </c>
    </row>
    <row r="2143" spans="1:5" x14ac:dyDescent="0.2">
      <c r="A2143" t="s">
        <v>706</v>
      </c>
      <c r="B2143" t="s">
        <v>70</v>
      </c>
      <c r="C2143" t="s">
        <v>386</v>
      </c>
      <c r="D2143" t="s">
        <v>202</v>
      </c>
      <c r="E2143" t="s">
        <v>445</v>
      </c>
    </row>
    <row r="2144" spans="1:5" x14ac:dyDescent="0.2">
      <c r="A2144" t="s">
        <v>706</v>
      </c>
      <c r="B2144" t="s">
        <v>70</v>
      </c>
      <c r="C2144" t="s">
        <v>388</v>
      </c>
      <c r="D2144" t="s">
        <v>307</v>
      </c>
    </row>
    <row r="2145" spans="1:4" x14ac:dyDescent="0.2">
      <c r="A2145" t="s">
        <v>706</v>
      </c>
      <c r="B2145" t="s">
        <v>70</v>
      </c>
      <c r="C2145" t="s">
        <v>388</v>
      </c>
      <c r="D2145" t="s">
        <v>172</v>
      </c>
    </row>
    <row r="2146" spans="1:4" x14ac:dyDescent="0.2">
      <c r="A2146" t="s">
        <v>706</v>
      </c>
      <c r="B2146" t="s">
        <v>70</v>
      </c>
      <c r="C2146" t="s">
        <v>388</v>
      </c>
      <c r="D2146" t="s">
        <v>33</v>
      </c>
    </row>
    <row r="2147" spans="1:4" x14ac:dyDescent="0.2">
      <c r="A2147" t="s">
        <v>706</v>
      </c>
      <c r="B2147" t="s">
        <v>70</v>
      </c>
      <c r="C2147" t="s">
        <v>388</v>
      </c>
      <c r="D2147" t="s">
        <v>21</v>
      </c>
    </row>
    <row r="2148" spans="1:4" x14ac:dyDescent="0.2">
      <c r="A2148" t="s">
        <v>706</v>
      </c>
      <c r="B2148" t="s">
        <v>70</v>
      </c>
      <c r="C2148" t="s">
        <v>388</v>
      </c>
      <c r="D2148" t="s">
        <v>179</v>
      </c>
    </row>
    <row r="2149" spans="1:4" x14ac:dyDescent="0.2">
      <c r="A2149" t="s">
        <v>706</v>
      </c>
      <c r="B2149" t="s">
        <v>70</v>
      </c>
      <c r="C2149" t="s">
        <v>388</v>
      </c>
      <c r="D2149" t="s">
        <v>135</v>
      </c>
    </row>
    <row r="2150" spans="1:4" x14ac:dyDescent="0.2">
      <c r="A2150" t="s">
        <v>706</v>
      </c>
      <c r="B2150" t="s">
        <v>70</v>
      </c>
      <c r="C2150" t="s">
        <v>388</v>
      </c>
      <c r="D2150" t="s">
        <v>177</v>
      </c>
    </row>
    <row r="2151" spans="1:4" x14ac:dyDescent="0.2">
      <c r="A2151" t="s">
        <v>706</v>
      </c>
      <c r="B2151" t="s">
        <v>70</v>
      </c>
      <c r="C2151" t="s">
        <v>388</v>
      </c>
      <c r="D2151" t="s">
        <v>213</v>
      </c>
    </row>
    <row r="2152" spans="1:4" x14ac:dyDescent="0.2">
      <c r="A2152" t="s">
        <v>706</v>
      </c>
      <c r="B2152" t="s">
        <v>70</v>
      </c>
      <c r="C2152" t="s">
        <v>388</v>
      </c>
      <c r="D2152" t="s">
        <v>148</v>
      </c>
    </row>
    <row r="2153" spans="1:4" x14ac:dyDescent="0.2">
      <c r="A2153" t="s">
        <v>706</v>
      </c>
      <c r="B2153" t="s">
        <v>70</v>
      </c>
      <c r="C2153" t="s">
        <v>388</v>
      </c>
      <c r="D2153" t="s">
        <v>151</v>
      </c>
    </row>
    <row r="2154" spans="1:4" x14ac:dyDescent="0.2">
      <c r="A2154" t="s">
        <v>706</v>
      </c>
      <c r="B2154" t="s">
        <v>70</v>
      </c>
      <c r="C2154" t="s">
        <v>388</v>
      </c>
      <c r="D2154" t="s">
        <v>227</v>
      </c>
    </row>
    <row r="2155" spans="1:4" x14ac:dyDescent="0.2">
      <c r="A2155" t="s">
        <v>706</v>
      </c>
      <c r="B2155" t="s">
        <v>208</v>
      </c>
      <c r="C2155" t="s">
        <v>388</v>
      </c>
      <c r="D2155" t="s">
        <v>179</v>
      </c>
    </row>
    <row r="2156" spans="1:4" x14ac:dyDescent="0.2">
      <c r="A2156" t="s">
        <v>706</v>
      </c>
      <c r="B2156" t="s">
        <v>208</v>
      </c>
      <c r="C2156" t="s">
        <v>388</v>
      </c>
      <c r="D2156" t="s">
        <v>307</v>
      </c>
    </row>
    <row r="2157" spans="1:4" x14ac:dyDescent="0.2">
      <c r="A2157" t="s">
        <v>706</v>
      </c>
      <c r="B2157" t="s">
        <v>173</v>
      </c>
      <c r="C2157" t="s">
        <v>388</v>
      </c>
      <c r="D2157" t="s">
        <v>307</v>
      </c>
    </row>
    <row r="2158" spans="1:4" x14ac:dyDescent="0.2">
      <c r="A2158" t="s">
        <v>706</v>
      </c>
      <c r="B2158" t="s">
        <v>173</v>
      </c>
      <c r="C2158" t="s">
        <v>388</v>
      </c>
      <c r="D2158" t="s">
        <v>179</v>
      </c>
    </row>
    <row r="2159" spans="1:4" x14ac:dyDescent="0.2">
      <c r="A2159" t="s">
        <v>706</v>
      </c>
      <c r="B2159" t="s">
        <v>3</v>
      </c>
      <c r="C2159" t="s">
        <v>388</v>
      </c>
      <c r="D2159" t="s">
        <v>135</v>
      </c>
    </row>
    <row r="2160" spans="1:4" x14ac:dyDescent="0.2">
      <c r="A2160" t="s">
        <v>706</v>
      </c>
      <c r="B2160" t="s">
        <v>3</v>
      </c>
      <c r="C2160" t="s">
        <v>388</v>
      </c>
      <c r="D2160" t="s">
        <v>127</v>
      </c>
    </row>
    <row r="2161" spans="1:4" x14ac:dyDescent="0.2">
      <c r="A2161" t="s">
        <v>706</v>
      </c>
      <c r="B2161" t="s">
        <v>3</v>
      </c>
      <c r="C2161" t="s">
        <v>388</v>
      </c>
      <c r="D2161" t="s">
        <v>213</v>
      </c>
    </row>
    <row r="2162" spans="1:4" x14ac:dyDescent="0.2">
      <c r="A2162" t="s">
        <v>706</v>
      </c>
      <c r="B2162" t="s">
        <v>3</v>
      </c>
      <c r="C2162" t="s">
        <v>388</v>
      </c>
      <c r="D2162" t="s">
        <v>177</v>
      </c>
    </row>
    <row r="2163" spans="1:4" x14ac:dyDescent="0.2">
      <c r="A2163" t="s">
        <v>706</v>
      </c>
      <c r="B2163" t="s">
        <v>3</v>
      </c>
      <c r="C2163" t="s">
        <v>388</v>
      </c>
      <c r="D2163" t="s">
        <v>136</v>
      </c>
    </row>
    <row r="2164" spans="1:4" x14ac:dyDescent="0.2">
      <c r="A2164" t="s">
        <v>706</v>
      </c>
      <c r="B2164" t="s">
        <v>3</v>
      </c>
      <c r="C2164" t="s">
        <v>388</v>
      </c>
      <c r="D2164" t="s">
        <v>307</v>
      </c>
    </row>
    <row r="2165" spans="1:4" x14ac:dyDescent="0.2">
      <c r="A2165" t="s">
        <v>706</v>
      </c>
      <c r="B2165" t="s">
        <v>3</v>
      </c>
      <c r="C2165" t="s">
        <v>388</v>
      </c>
      <c r="D2165" t="s">
        <v>172</v>
      </c>
    </row>
    <row r="2166" spans="1:4" x14ac:dyDescent="0.2">
      <c r="A2166" t="s">
        <v>706</v>
      </c>
      <c r="B2166" t="s">
        <v>3</v>
      </c>
      <c r="C2166" t="s">
        <v>388</v>
      </c>
      <c r="D2166" t="s">
        <v>179</v>
      </c>
    </row>
    <row r="2167" spans="1:4" x14ac:dyDescent="0.2">
      <c r="A2167" t="s">
        <v>706</v>
      </c>
      <c r="B2167" t="s">
        <v>3</v>
      </c>
      <c r="C2167" t="s">
        <v>388</v>
      </c>
      <c r="D2167" t="s">
        <v>59</v>
      </c>
    </row>
    <row r="2168" spans="1:4" x14ac:dyDescent="0.2">
      <c r="A2168" t="s">
        <v>706</v>
      </c>
      <c r="B2168" t="s">
        <v>170</v>
      </c>
      <c r="C2168" t="s">
        <v>388</v>
      </c>
      <c r="D2168" t="s">
        <v>307</v>
      </c>
    </row>
    <row r="2169" spans="1:4" x14ac:dyDescent="0.2">
      <c r="A2169" t="s">
        <v>706</v>
      </c>
      <c r="B2169" t="s">
        <v>170</v>
      </c>
      <c r="C2169" t="s">
        <v>388</v>
      </c>
      <c r="D2169" t="s">
        <v>179</v>
      </c>
    </row>
    <row r="2170" spans="1:4" x14ac:dyDescent="0.2">
      <c r="A2170" t="s">
        <v>706</v>
      </c>
      <c r="B2170" t="s">
        <v>170</v>
      </c>
      <c r="C2170" t="s">
        <v>388</v>
      </c>
      <c r="D2170" t="s">
        <v>259</v>
      </c>
    </row>
    <row r="2171" spans="1:4" x14ac:dyDescent="0.2">
      <c r="A2171" t="s">
        <v>706</v>
      </c>
      <c r="B2171" t="s">
        <v>259</v>
      </c>
      <c r="C2171" t="s">
        <v>388</v>
      </c>
      <c r="D2171" t="s">
        <v>59</v>
      </c>
    </row>
    <row r="2172" spans="1:4" x14ac:dyDescent="0.2">
      <c r="A2172" t="s">
        <v>706</v>
      </c>
      <c r="B2172" t="s">
        <v>282</v>
      </c>
      <c r="C2172" t="s">
        <v>388</v>
      </c>
      <c r="D2172" t="s">
        <v>307</v>
      </c>
    </row>
    <row r="2173" spans="1:4" x14ac:dyDescent="0.2">
      <c r="A2173" t="s">
        <v>706</v>
      </c>
      <c r="B2173" t="s">
        <v>282</v>
      </c>
      <c r="C2173" t="s">
        <v>388</v>
      </c>
      <c r="D2173" t="s">
        <v>172</v>
      </c>
    </row>
    <row r="2174" spans="1:4" x14ac:dyDescent="0.2">
      <c r="A2174" t="s">
        <v>706</v>
      </c>
      <c r="B2174" t="s">
        <v>282</v>
      </c>
      <c r="C2174" t="s">
        <v>388</v>
      </c>
      <c r="D2174" t="s">
        <v>72</v>
      </c>
    </row>
    <row r="2175" spans="1:4" x14ac:dyDescent="0.2">
      <c r="A2175" t="s">
        <v>706</v>
      </c>
      <c r="B2175" t="s">
        <v>282</v>
      </c>
      <c r="C2175" t="s">
        <v>388</v>
      </c>
      <c r="D2175" t="s">
        <v>179</v>
      </c>
    </row>
    <row r="2176" spans="1:4" x14ac:dyDescent="0.2">
      <c r="A2176" t="s">
        <v>706</v>
      </c>
      <c r="B2176" t="s">
        <v>282</v>
      </c>
      <c r="C2176" t="s">
        <v>388</v>
      </c>
      <c r="D2176" t="s">
        <v>213</v>
      </c>
    </row>
    <row r="2177" spans="1:5" x14ac:dyDescent="0.2">
      <c r="A2177" t="s">
        <v>706</v>
      </c>
      <c r="B2177" t="s">
        <v>322</v>
      </c>
      <c r="C2177" t="s">
        <v>388</v>
      </c>
      <c r="D2177" t="s">
        <v>172</v>
      </c>
    </row>
    <row r="2178" spans="1:5" x14ac:dyDescent="0.2">
      <c r="A2178" t="s">
        <v>706</v>
      </c>
      <c r="B2178" t="s">
        <v>322</v>
      </c>
      <c r="C2178" t="s">
        <v>388</v>
      </c>
      <c r="D2178" t="s">
        <v>307</v>
      </c>
    </row>
    <row r="2179" spans="1:5" x14ac:dyDescent="0.2">
      <c r="A2179" t="s">
        <v>706</v>
      </c>
      <c r="B2179" t="s">
        <v>322</v>
      </c>
      <c r="C2179" t="s">
        <v>388</v>
      </c>
      <c r="D2179" t="s">
        <v>33</v>
      </c>
    </row>
    <row r="2180" spans="1:5" x14ac:dyDescent="0.2">
      <c r="A2180" t="s">
        <v>706</v>
      </c>
      <c r="B2180" t="s">
        <v>322</v>
      </c>
      <c r="C2180" t="s">
        <v>388</v>
      </c>
      <c r="D2180" t="s">
        <v>292</v>
      </c>
    </row>
    <row r="2181" spans="1:5" x14ac:dyDescent="0.2">
      <c r="A2181" t="s">
        <v>706</v>
      </c>
      <c r="B2181" t="s">
        <v>250</v>
      </c>
      <c r="C2181" t="s">
        <v>386</v>
      </c>
      <c r="D2181" t="s">
        <v>202</v>
      </c>
      <c r="E2181" t="s">
        <v>445</v>
      </c>
    </row>
    <row r="2182" spans="1:5" x14ac:dyDescent="0.2">
      <c r="A2182" t="s">
        <v>706</v>
      </c>
      <c r="B2182" t="s">
        <v>250</v>
      </c>
      <c r="C2182" t="s">
        <v>386</v>
      </c>
      <c r="D2182" t="s">
        <v>202</v>
      </c>
      <c r="E2182" t="s">
        <v>446</v>
      </c>
    </row>
    <row r="2183" spans="1:5" x14ac:dyDescent="0.2">
      <c r="A2183" t="s">
        <v>706</v>
      </c>
      <c r="B2183" t="s">
        <v>250</v>
      </c>
      <c r="C2183" t="s">
        <v>388</v>
      </c>
      <c r="D2183" t="s">
        <v>307</v>
      </c>
    </row>
    <row r="2184" spans="1:5" x14ac:dyDescent="0.2">
      <c r="A2184" t="s">
        <v>706</v>
      </c>
      <c r="B2184" t="s">
        <v>250</v>
      </c>
      <c r="C2184" t="s">
        <v>388</v>
      </c>
      <c r="D2184" t="s">
        <v>172</v>
      </c>
    </row>
    <row r="2185" spans="1:5" x14ac:dyDescent="0.2">
      <c r="A2185" t="s">
        <v>706</v>
      </c>
      <c r="B2185" t="s">
        <v>250</v>
      </c>
      <c r="C2185" t="s">
        <v>388</v>
      </c>
      <c r="D2185" t="s">
        <v>322</v>
      </c>
    </row>
    <row r="2186" spans="1:5" x14ac:dyDescent="0.2">
      <c r="A2186" t="s">
        <v>706</v>
      </c>
      <c r="B2186" t="s">
        <v>250</v>
      </c>
      <c r="C2186" t="s">
        <v>388</v>
      </c>
      <c r="D2186" t="s">
        <v>33</v>
      </c>
    </row>
    <row r="2187" spans="1:5" x14ac:dyDescent="0.2">
      <c r="A2187" t="s">
        <v>706</v>
      </c>
      <c r="B2187" t="s">
        <v>250</v>
      </c>
      <c r="C2187" t="s">
        <v>388</v>
      </c>
      <c r="D2187" t="s">
        <v>109</v>
      </c>
    </row>
    <row r="2188" spans="1:5" x14ac:dyDescent="0.2">
      <c r="A2188" t="s">
        <v>706</v>
      </c>
      <c r="B2188" t="s">
        <v>250</v>
      </c>
      <c r="C2188" t="s">
        <v>388</v>
      </c>
      <c r="D2188" t="s">
        <v>40</v>
      </c>
    </row>
    <row r="2189" spans="1:5" x14ac:dyDescent="0.2">
      <c r="A2189" t="s">
        <v>706</v>
      </c>
      <c r="B2189" t="s">
        <v>250</v>
      </c>
      <c r="C2189" t="s">
        <v>388</v>
      </c>
      <c r="D2189" t="s">
        <v>273</v>
      </c>
    </row>
    <row r="2190" spans="1:5" x14ac:dyDescent="0.2">
      <c r="A2190" t="s">
        <v>706</v>
      </c>
      <c r="B2190" t="s">
        <v>250</v>
      </c>
      <c r="C2190" t="s">
        <v>388</v>
      </c>
      <c r="D2190" t="s">
        <v>80</v>
      </c>
    </row>
    <row r="2191" spans="1:5" x14ac:dyDescent="0.2">
      <c r="A2191" t="s">
        <v>706</v>
      </c>
      <c r="B2191" t="s">
        <v>247</v>
      </c>
      <c r="C2191" t="s">
        <v>388</v>
      </c>
      <c r="D2191" t="s">
        <v>307</v>
      </c>
    </row>
    <row r="2192" spans="1:5" x14ac:dyDescent="0.2">
      <c r="A2192" t="s">
        <v>706</v>
      </c>
      <c r="B2192" t="s">
        <v>247</v>
      </c>
      <c r="C2192" t="s">
        <v>388</v>
      </c>
      <c r="D2192" t="s">
        <v>250</v>
      </c>
    </row>
    <row r="2193" spans="1:4" x14ac:dyDescent="0.2">
      <c r="A2193" t="s">
        <v>706</v>
      </c>
      <c r="B2193" t="s">
        <v>247</v>
      </c>
      <c r="C2193" t="s">
        <v>388</v>
      </c>
      <c r="D2193" t="s">
        <v>322</v>
      </c>
    </row>
    <row r="2194" spans="1:4" x14ac:dyDescent="0.2">
      <c r="A2194" t="s">
        <v>706</v>
      </c>
      <c r="B2194" t="s">
        <v>247</v>
      </c>
      <c r="C2194" t="s">
        <v>388</v>
      </c>
      <c r="D2194" t="s">
        <v>109</v>
      </c>
    </row>
    <row r="2195" spans="1:4" x14ac:dyDescent="0.2">
      <c r="A2195" t="s">
        <v>706</v>
      </c>
      <c r="B2195" t="s">
        <v>247</v>
      </c>
      <c r="C2195" t="s">
        <v>388</v>
      </c>
      <c r="D2195" t="s">
        <v>40</v>
      </c>
    </row>
    <row r="2196" spans="1:4" x14ac:dyDescent="0.2">
      <c r="A2196" t="s">
        <v>706</v>
      </c>
      <c r="B2196" t="s">
        <v>158</v>
      </c>
      <c r="C2196" t="s">
        <v>388</v>
      </c>
      <c r="D2196" t="s">
        <v>135</v>
      </c>
    </row>
    <row r="2197" spans="1:4" x14ac:dyDescent="0.2">
      <c r="A2197" t="s">
        <v>706</v>
      </c>
      <c r="B2197" t="s">
        <v>158</v>
      </c>
      <c r="C2197" t="s">
        <v>388</v>
      </c>
      <c r="D2197" t="s">
        <v>127</v>
      </c>
    </row>
    <row r="2198" spans="1:4" x14ac:dyDescent="0.2">
      <c r="A2198" t="s">
        <v>706</v>
      </c>
      <c r="B2198" t="s">
        <v>158</v>
      </c>
      <c r="C2198" t="s">
        <v>388</v>
      </c>
      <c r="D2198" t="s">
        <v>213</v>
      </c>
    </row>
    <row r="2199" spans="1:4" x14ac:dyDescent="0.2">
      <c r="A2199" t="s">
        <v>706</v>
      </c>
      <c r="B2199" t="s">
        <v>158</v>
      </c>
      <c r="C2199" t="s">
        <v>388</v>
      </c>
      <c r="D2199" t="s">
        <v>177</v>
      </c>
    </row>
    <row r="2200" spans="1:4" x14ac:dyDescent="0.2">
      <c r="A2200" t="s">
        <v>706</v>
      </c>
      <c r="B2200" t="s">
        <v>158</v>
      </c>
      <c r="C2200" t="s">
        <v>388</v>
      </c>
      <c r="D2200" t="s">
        <v>136</v>
      </c>
    </row>
    <row r="2201" spans="1:4" x14ac:dyDescent="0.2">
      <c r="A2201" t="s">
        <v>706</v>
      </c>
      <c r="B2201" t="s">
        <v>158</v>
      </c>
      <c r="C2201" t="s">
        <v>388</v>
      </c>
      <c r="D2201" t="s">
        <v>307</v>
      </c>
    </row>
    <row r="2202" spans="1:4" x14ac:dyDescent="0.2">
      <c r="A2202" t="s">
        <v>706</v>
      </c>
      <c r="B2202" t="s">
        <v>158</v>
      </c>
      <c r="C2202" t="s">
        <v>388</v>
      </c>
      <c r="D2202" t="s">
        <v>172</v>
      </c>
    </row>
    <row r="2203" spans="1:4" x14ac:dyDescent="0.2">
      <c r="A2203" t="s">
        <v>706</v>
      </c>
      <c r="B2203" t="s">
        <v>158</v>
      </c>
      <c r="C2203" t="s">
        <v>388</v>
      </c>
      <c r="D2203" t="s">
        <v>179</v>
      </c>
    </row>
    <row r="2204" spans="1:4" x14ac:dyDescent="0.2">
      <c r="A2204" t="s">
        <v>706</v>
      </c>
      <c r="B2204" t="s">
        <v>158</v>
      </c>
      <c r="C2204" t="s">
        <v>388</v>
      </c>
      <c r="D2204" t="s">
        <v>30</v>
      </c>
    </row>
    <row r="2205" spans="1:4" x14ac:dyDescent="0.2">
      <c r="A2205" t="s">
        <v>706</v>
      </c>
      <c r="B2205" t="s">
        <v>158</v>
      </c>
      <c r="C2205" t="s">
        <v>388</v>
      </c>
      <c r="D2205" t="s">
        <v>322</v>
      </c>
    </row>
    <row r="2206" spans="1:4" x14ac:dyDescent="0.2">
      <c r="A2206" t="s">
        <v>706</v>
      </c>
      <c r="B2206" t="s">
        <v>158</v>
      </c>
      <c r="C2206" t="s">
        <v>388</v>
      </c>
      <c r="D2206" t="s">
        <v>129</v>
      </c>
    </row>
    <row r="2207" spans="1:4" x14ac:dyDescent="0.2">
      <c r="A2207" t="s">
        <v>706</v>
      </c>
      <c r="B2207" t="s">
        <v>158</v>
      </c>
      <c r="C2207" t="s">
        <v>388</v>
      </c>
      <c r="D2207" t="s">
        <v>250</v>
      </c>
    </row>
    <row r="2208" spans="1:4" x14ac:dyDescent="0.2">
      <c r="A2208" t="s">
        <v>706</v>
      </c>
      <c r="B2208" t="s">
        <v>158</v>
      </c>
      <c r="C2208" t="s">
        <v>388</v>
      </c>
      <c r="D2208" t="s">
        <v>267</v>
      </c>
    </row>
    <row r="2209" spans="1:4" x14ac:dyDescent="0.2">
      <c r="A2209" t="s">
        <v>706</v>
      </c>
      <c r="B2209" t="s">
        <v>158</v>
      </c>
      <c r="C2209" t="s">
        <v>388</v>
      </c>
      <c r="D2209" t="s">
        <v>181</v>
      </c>
    </row>
    <row r="2210" spans="1:4" x14ac:dyDescent="0.2">
      <c r="A2210" t="s">
        <v>706</v>
      </c>
      <c r="B2210" t="s">
        <v>158</v>
      </c>
      <c r="C2210" t="s">
        <v>388</v>
      </c>
      <c r="D2210" t="s">
        <v>366</v>
      </c>
    </row>
    <row r="2211" spans="1:4" x14ac:dyDescent="0.2">
      <c r="A2211" t="s">
        <v>706</v>
      </c>
      <c r="B2211" t="s">
        <v>158</v>
      </c>
      <c r="C2211" t="s">
        <v>388</v>
      </c>
      <c r="D2211" t="s">
        <v>202</v>
      </c>
    </row>
    <row r="2212" spans="1:4" x14ac:dyDescent="0.2">
      <c r="A2212" t="s">
        <v>706</v>
      </c>
      <c r="B2212" t="s">
        <v>112</v>
      </c>
      <c r="C2212" t="s">
        <v>388</v>
      </c>
      <c r="D2212" t="s">
        <v>307</v>
      </c>
    </row>
    <row r="2213" spans="1:4" x14ac:dyDescent="0.2">
      <c r="A2213" t="s">
        <v>706</v>
      </c>
      <c r="B2213" t="s">
        <v>112</v>
      </c>
      <c r="C2213" t="s">
        <v>388</v>
      </c>
      <c r="D2213" t="s">
        <v>135</v>
      </c>
    </row>
    <row r="2214" spans="1:4" x14ac:dyDescent="0.2">
      <c r="A2214" t="s">
        <v>706</v>
      </c>
      <c r="B2214" t="s">
        <v>112</v>
      </c>
      <c r="C2214" t="s">
        <v>388</v>
      </c>
      <c r="D2214" t="s">
        <v>127</v>
      </c>
    </row>
    <row r="2215" spans="1:4" x14ac:dyDescent="0.2">
      <c r="A2215" t="s">
        <v>706</v>
      </c>
      <c r="B2215" t="s">
        <v>112</v>
      </c>
      <c r="C2215" t="s">
        <v>388</v>
      </c>
      <c r="D2215" t="s">
        <v>213</v>
      </c>
    </row>
    <row r="2216" spans="1:4" x14ac:dyDescent="0.2">
      <c r="A2216" t="s">
        <v>706</v>
      </c>
      <c r="B2216" t="s">
        <v>112</v>
      </c>
      <c r="C2216" t="s">
        <v>388</v>
      </c>
      <c r="D2216" t="s">
        <v>177</v>
      </c>
    </row>
    <row r="2217" spans="1:4" x14ac:dyDescent="0.2">
      <c r="A2217" t="s">
        <v>706</v>
      </c>
      <c r="B2217" t="s">
        <v>112</v>
      </c>
      <c r="C2217" t="s">
        <v>388</v>
      </c>
      <c r="D2217" t="s">
        <v>136</v>
      </c>
    </row>
    <row r="2218" spans="1:4" x14ac:dyDescent="0.2">
      <c r="A2218" t="s">
        <v>706</v>
      </c>
      <c r="B2218" t="s">
        <v>112</v>
      </c>
      <c r="C2218" t="s">
        <v>388</v>
      </c>
      <c r="D2218" t="s">
        <v>172</v>
      </c>
    </row>
    <row r="2219" spans="1:4" x14ac:dyDescent="0.2">
      <c r="A2219" t="s">
        <v>706</v>
      </c>
      <c r="B2219" t="s">
        <v>112</v>
      </c>
      <c r="C2219" t="s">
        <v>388</v>
      </c>
      <c r="D2219" t="s">
        <v>322</v>
      </c>
    </row>
    <row r="2220" spans="1:4" x14ac:dyDescent="0.2">
      <c r="A2220" t="s">
        <v>706</v>
      </c>
      <c r="B2220" t="s">
        <v>112</v>
      </c>
      <c r="C2220" t="s">
        <v>388</v>
      </c>
      <c r="D2220" t="s">
        <v>129</v>
      </c>
    </row>
    <row r="2221" spans="1:4" x14ac:dyDescent="0.2">
      <c r="A2221" t="s">
        <v>706</v>
      </c>
      <c r="B2221" t="s">
        <v>112</v>
      </c>
      <c r="C2221" t="s">
        <v>388</v>
      </c>
      <c r="D2221" t="s">
        <v>267</v>
      </c>
    </row>
    <row r="2222" spans="1:4" x14ac:dyDescent="0.2">
      <c r="A2222" t="s">
        <v>706</v>
      </c>
      <c r="B2222" t="s">
        <v>112</v>
      </c>
      <c r="C2222" t="s">
        <v>388</v>
      </c>
      <c r="D2222" t="s">
        <v>179</v>
      </c>
    </row>
    <row r="2223" spans="1:4" x14ac:dyDescent="0.2">
      <c r="A2223" t="s">
        <v>706</v>
      </c>
      <c r="B2223" t="s">
        <v>112</v>
      </c>
      <c r="C2223" t="s">
        <v>388</v>
      </c>
      <c r="D2223" t="s">
        <v>33</v>
      </c>
    </row>
    <row r="2224" spans="1:4" x14ac:dyDescent="0.2">
      <c r="A2224" t="s">
        <v>706</v>
      </c>
      <c r="B2224" t="s">
        <v>112</v>
      </c>
      <c r="C2224" t="s">
        <v>388</v>
      </c>
      <c r="D2224" t="s">
        <v>181</v>
      </c>
    </row>
    <row r="2225" spans="1:5" x14ac:dyDescent="0.2">
      <c r="A2225" t="s">
        <v>706</v>
      </c>
      <c r="B2225" t="s">
        <v>129</v>
      </c>
      <c r="C2225" t="s">
        <v>386</v>
      </c>
      <c r="D2225" t="s">
        <v>202</v>
      </c>
      <c r="E2225" t="s">
        <v>445</v>
      </c>
    </row>
    <row r="2226" spans="1:5" x14ac:dyDescent="0.2">
      <c r="A2226" t="s">
        <v>706</v>
      </c>
      <c r="B2226" t="s">
        <v>129</v>
      </c>
      <c r="C2226" t="s">
        <v>386</v>
      </c>
      <c r="D2226" t="s">
        <v>202</v>
      </c>
      <c r="E2226" t="s">
        <v>446</v>
      </c>
    </row>
    <row r="2227" spans="1:5" x14ac:dyDescent="0.2">
      <c r="A2227" t="s">
        <v>706</v>
      </c>
      <c r="B2227" t="s">
        <v>129</v>
      </c>
      <c r="C2227" t="s">
        <v>388</v>
      </c>
      <c r="D2227" t="s">
        <v>135</v>
      </c>
    </row>
    <row r="2228" spans="1:5" x14ac:dyDescent="0.2">
      <c r="A2228" t="s">
        <v>706</v>
      </c>
      <c r="B2228" t="s">
        <v>129</v>
      </c>
      <c r="C2228" t="s">
        <v>388</v>
      </c>
      <c r="D2228" t="s">
        <v>172</v>
      </c>
    </row>
    <row r="2229" spans="1:5" x14ac:dyDescent="0.2">
      <c r="A2229" t="s">
        <v>706</v>
      </c>
      <c r="B2229" t="s">
        <v>129</v>
      </c>
      <c r="C2229" t="s">
        <v>388</v>
      </c>
      <c r="D2229" t="s">
        <v>307</v>
      </c>
    </row>
    <row r="2230" spans="1:5" x14ac:dyDescent="0.2">
      <c r="A2230" t="s">
        <v>706</v>
      </c>
      <c r="B2230" t="s">
        <v>129</v>
      </c>
      <c r="C2230" t="s">
        <v>388</v>
      </c>
      <c r="D2230" t="s">
        <v>322</v>
      </c>
    </row>
    <row r="2231" spans="1:5" x14ac:dyDescent="0.2">
      <c r="A2231" t="s">
        <v>706</v>
      </c>
      <c r="B2231" t="s">
        <v>129</v>
      </c>
      <c r="C2231" t="s">
        <v>388</v>
      </c>
      <c r="D2231" t="s">
        <v>179</v>
      </c>
    </row>
    <row r="2232" spans="1:5" x14ac:dyDescent="0.2">
      <c r="A2232" t="s">
        <v>706</v>
      </c>
      <c r="B2232" t="s">
        <v>129</v>
      </c>
      <c r="C2232" t="s">
        <v>388</v>
      </c>
      <c r="D2232" t="s">
        <v>267</v>
      </c>
    </row>
    <row r="2233" spans="1:5" x14ac:dyDescent="0.2">
      <c r="A2233" t="s">
        <v>706</v>
      </c>
      <c r="B2233" t="s">
        <v>129</v>
      </c>
      <c r="C2233" t="s">
        <v>388</v>
      </c>
      <c r="D2233" t="s">
        <v>148</v>
      </c>
    </row>
    <row r="2234" spans="1:5" x14ac:dyDescent="0.2">
      <c r="A2234" t="s">
        <v>706</v>
      </c>
      <c r="B2234" t="s">
        <v>129</v>
      </c>
      <c r="C2234" t="s">
        <v>388</v>
      </c>
      <c r="D2234" t="s">
        <v>181</v>
      </c>
    </row>
    <row r="2235" spans="1:5" x14ac:dyDescent="0.2">
      <c r="A2235" t="s">
        <v>706</v>
      </c>
      <c r="B2235" t="s">
        <v>129</v>
      </c>
      <c r="C2235" t="s">
        <v>388</v>
      </c>
      <c r="D2235" t="s">
        <v>213</v>
      </c>
    </row>
    <row r="2236" spans="1:5" x14ac:dyDescent="0.2">
      <c r="A2236" t="s">
        <v>706</v>
      </c>
      <c r="B2236" t="s">
        <v>129</v>
      </c>
      <c r="C2236" t="s">
        <v>388</v>
      </c>
      <c r="D2236" t="s">
        <v>136</v>
      </c>
    </row>
    <row r="2237" spans="1:5" x14ac:dyDescent="0.2">
      <c r="A2237" t="s">
        <v>706</v>
      </c>
      <c r="B2237" t="s">
        <v>276</v>
      </c>
      <c r="C2237" t="s">
        <v>388</v>
      </c>
      <c r="D2237" t="s">
        <v>307</v>
      </c>
    </row>
    <row r="2238" spans="1:5" x14ac:dyDescent="0.2">
      <c r="A2238" t="s">
        <v>706</v>
      </c>
      <c r="B2238" t="s">
        <v>276</v>
      </c>
      <c r="C2238" t="s">
        <v>388</v>
      </c>
      <c r="D2238" t="s">
        <v>263</v>
      </c>
    </row>
    <row r="2239" spans="1:5" x14ac:dyDescent="0.2">
      <c r="A2239" t="s">
        <v>706</v>
      </c>
      <c r="B2239" t="s">
        <v>210</v>
      </c>
      <c r="C2239" t="s">
        <v>386</v>
      </c>
      <c r="D2239" t="s">
        <v>202</v>
      </c>
      <c r="E2239" t="s">
        <v>445</v>
      </c>
    </row>
    <row r="2240" spans="1:5" x14ac:dyDescent="0.2">
      <c r="A2240" t="s">
        <v>706</v>
      </c>
      <c r="B2240" t="s">
        <v>210</v>
      </c>
      <c r="C2240" t="s">
        <v>386</v>
      </c>
      <c r="D2240" t="s">
        <v>202</v>
      </c>
      <c r="E2240" t="s">
        <v>446</v>
      </c>
    </row>
    <row r="2241" spans="1:5" x14ac:dyDescent="0.2">
      <c r="A2241" t="s">
        <v>706</v>
      </c>
      <c r="B2241" t="s">
        <v>210</v>
      </c>
      <c r="C2241" t="s">
        <v>388</v>
      </c>
      <c r="D2241" t="s">
        <v>120</v>
      </c>
    </row>
    <row r="2242" spans="1:5" x14ac:dyDescent="0.2">
      <c r="A2242" t="s">
        <v>706</v>
      </c>
      <c r="B2242" t="s">
        <v>210</v>
      </c>
      <c r="C2242" t="s">
        <v>388</v>
      </c>
      <c r="D2242" t="s">
        <v>374</v>
      </c>
    </row>
    <row r="2243" spans="1:5" x14ac:dyDescent="0.2">
      <c r="A2243" t="s">
        <v>706</v>
      </c>
      <c r="B2243" t="s">
        <v>199</v>
      </c>
      <c r="C2243" t="s">
        <v>386</v>
      </c>
      <c r="D2243" t="s">
        <v>202</v>
      </c>
      <c r="E2243" t="s">
        <v>445</v>
      </c>
    </row>
    <row r="2244" spans="1:5" x14ac:dyDescent="0.2">
      <c r="A2244" t="s">
        <v>706</v>
      </c>
      <c r="B2244" t="s">
        <v>199</v>
      </c>
      <c r="C2244" t="s">
        <v>388</v>
      </c>
      <c r="D2244" t="s">
        <v>307</v>
      </c>
    </row>
    <row r="2245" spans="1:5" x14ac:dyDescent="0.2">
      <c r="A2245" t="s">
        <v>706</v>
      </c>
      <c r="B2245" t="s">
        <v>199</v>
      </c>
      <c r="C2245" t="s">
        <v>388</v>
      </c>
      <c r="D2245" t="s">
        <v>179</v>
      </c>
    </row>
    <row r="2246" spans="1:5" x14ac:dyDescent="0.2">
      <c r="A2246" t="s">
        <v>706</v>
      </c>
      <c r="B2246" t="s">
        <v>356</v>
      </c>
      <c r="C2246" t="s">
        <v>386</v>
      </c>
      <c r="D2246" t="s">
        <v>202</v>
      </c>
      <c r="E2246" t="s">
        <v>445</v>
      </c>
    </row>
    <row r="2247" spans="1:5" x14ac:dyDescent="0.2">
      <c r="A2247" t="s">
        <v>706</v>
      </c>
      <c r="B2247" t="s">
        <v>356</v>
      </c>
      <c r="C2247" t="s">
        <v>386</v>
      </c>
      <c r="D2247" t="s">
        <v>389</v>
      </c>
      <c r="E2247" t="s">
        <v>447</v>
      </c>
    </row>
    <row r="2248" spans="1:5" x14ac:dyDescent="0.2">
      <c r="A2248" t="s">
        <v>706</v>
      </c>
      <c r="B2248" t="s">
        <v>356</v>
      </c>
      <c r="C2248" t="s">
        <v>386</v>
      </c>
      <c r="D2248" t="s">
        <v>389</v>
      </c>
      <c r="E2248" t="s">
        <v>456</v>
      </c>
    </row>
    <row r="2249" spans="1:5" x14ac:dyDescent="0.2">
      <c r="A2249" t="s">
        <v>706</v>
      </c>
      <c r="B2249" t="s">
        <v>356</v>
      </c>
      <c r="C2249" t="s">
        <v>386</v>
      </c>
      <c r="D2249" t="s">
        <v>389</v>
      </c>
      <c r="E2249" t="s">
        <v>430</v>
      </c>
    </row>
    <row r="2250" spans="1:5" x14ac:dyDescent="0.2">
      <c r="A2250" t="s">
        <v>706</v>
      </c>
      <c r="B2250" t="s">
        <v>356</v>
      </c>
      <c r="C2250" t="s">
        <v>388</v>
      </c>
      <c r="D2250" t="s">
        <v>179</v>
      </c>
    </row>
    <row r="2251" spans="1:5" x14ac:dyDescent="0.2">
      <c r="A2251" t="s">
        <v>706</v>
      </c>
      <c r="B2251" t="s">
        <v>356</v>
      </c>
      <c r="C2251" t="s">
        <v>388</v>
      </c>
      <c r="D2251" t="s">
        <v>148</v>
      </c>
    </row>
    <row r="2252" spans="1:5" x14ac:dyDescent="0.2">
      <c r="A2252" t="s">
        <v>706</v>
      </c>
      <c r="B2252" t="s">
        <v>356</v>
      </c>
      <c r="C2252" t="s">
        <v>388</v>
      </c>
      <c r="D2252" t="s">
        <v>369</v>
      </c>
    </row>
    <row r="2253" spans="1:5" x14ac:dyDescent="0.2">
      <c r="A2253" t="s">
        <v>706</v>
      </c>
      <c r="B2253" t="s">
        <v>356</v>
      </c>
      <c r="C2253" t="s">
        <v>388</v>
      </c>
      <c r="D2253" t="s">
        <v>307</v>
      </c>
    </row>
    <row r="2254" spans="1:5" x14ac:dyDescent="0.2">
      <c r="A2254" t="s">
        <v>706</v>
      </c>
      <c r="B2254" t="s">
        <v>356</v>
      </c>
      <c r="C2254" t="s">
        <v>388</v>
      </c>
      <c r="D2254" t="s">
        <v>328</v>
      </c>
    </row>
    <row r="2255" spans="1:5" x14ac:dyDescent="0.2">
      <c r="A2255" t="s">
        <v>706</v>
      </c>
      <c r="B2255" t="s">
        <v>356</v>
      </c>
      <c r="C2255" t="s">
        <v>388</v>
      </c>
      <c r="D2255" t="s">
        <v>329</v>
      </c>
    </row>
    <row r="2256" spans="1:5" x14ac:dyDescent="0.2">
      <c r="A2256" t="s">
        <v>706</v>
      </c>
      <c r="B2256" t="s">
        <v>356</v>
      </c>
      <c r="C2256" t="s">
        <v>388</v>
      </c>
      <c r="D2256" t="s">
        <v>366</v>
      </c>
    </row>
    <row r="2257" spans="1:5" x14ac:dyDescent="0.2">
      <c r="A2257" t="s">
        <v>706</v>
      </c>
      <c r="B2257" t="s">
        <v>30</v>
      </c>
      <c r="C2257" t="s">
        <v>386</v>
      </c>
      <c r="D2257" t="s">
        <v>202</v>
      </c>
      <c r="E2257" t="s">
        <v>445</v>
      </c>
    </row>
    <row r="2258" spans="1:5" x14ac:dyDescent="0.2">
      <c r="A2258" t="s">
        <v>706</v>
      </c>
      <c r="B2258" t="s">
        <v>30</v>
      </c>
      <c r="C2258" t="s">
        <v>388</v>
      </c>
      <c r="D2258" t="s">
        <v>179</v>
      </c>
    </row>
    <row r="2259" spans="1:5" x14ac:dyDescent="0.2">
      <c r="A2259" t="s">
        <v>706</v>
      </c>
      <c r="B2259" t="s">
        <v>30</v>
      </c>
      <c r="C2259" t="s">
        <v>388</v>
      </c>
      <c r="D2259" t="s">
        <v>213</v>
      </c>
    </row>
    <row r="2260" spans="1:5" x14ac:dyDescent="0.2">
      <c r="A2260" t="s">
        <v>706</v>
      </c>
      <c r="B2260" t="s">
        <v>30</v>
      </c>
      <c r="C2260" t="s">
        <v>388</v>
      </c>
      <c r="D2260" t="s">
        <v>177</v>
      </c>
    </row>
    <row r="2261" spans="1:5" x14ac:dyDescent="0.2">
      <c r="A2261" t="s">
        <v>706</v>
      </c>
      <c r="B2261" t="s">
        <v>30</v>
      </c>
      <c r="C2261" t="s">
        <v>388</v>
      </c>
      <c r="D2261" t="s">
        <v>307</v>
      </c>
    </row>
    <row r="2262" spans="1:5" x14ac:dyDescent="0.2">
      <c r="A2262" t="s">
        <v>706</v>
      </c>
      <c r="B2262" t="s">
        <v>30</v>
      </c>
      <c r="C2262" t="s">
        <v>388</v>
      </c>
      <c r="D2262" t="s">
        <v>366</v>
      </c>
    </row>
    <row r="2263" spans="1:5" x14ac:dyDescent="0.2">
      <c r="A2263" t="s">
        <v>706</v>
      </c>
      <c r="B2263" t="s">
        <v>30</v>
      </c>
      <c r="C2263" t="s">
        <v>388</v>
      </c>
      <c r="D2263" t="s">
        <v>243</v>
      </c>
    </row>
    <row r="2264" spans="1:5" x14ac:dyDescent="0.2">
      <c r="A2264" t="s">
        <v>706</v>
      </c>
      <c r="B2264" t="s">
        <v>136</v>
      </c>
      <c r="C2264" t="s">
        <v>386</v>
      </c>
      <c r="D2264" t="s">
        <v>202</v>
      </c>
      <c r="E2264" t="s">
        <v>445</v>
      </c>
    </row>
    <row r="2265" spans="1:5" x14ac:dyDescent="0.2">
      <c r="A2265" t="s">
        <v>706</v>
      </c>
      <c r="B2265" t="s">
        <v>136</v>
      </c>
      <c r="C2265" t="s">
        <v>388</v>
      </c>
      <c r="D2265" t="s">
        <v>307</v>
      </c>
    </row>
    <row r="2266" spans="1:5" x14ac:dyDescent="0.2">
      <c r="A2266" t="s">
        <v>706</v>
      </c>
      <c r="B2266" t="s">
        <v>136</v>
      </c>
      <c r="C2266" t="s">
        <v>388</v>
      </c>
      <c r="D2266" t="s">
        <v>366</v>
      </c>
    </row>
    <row r="2267" spans="1:5" x14ac:dyDescent="0.2">
      <c r="A2267" t="s">
        <v>706</v>
      </c>
      <c r="B2267" t="s">
        <v>136</v>
      </c>
      <c r="C2267" t="s">
        <v>388</v>
      </c>
      <c r="D2267" t="s">
        <v>59</v>
      </c>
    </row>
    <row r="2268" spans="1:5" x14ac:dyDescent="0.2">
      <c r="A2268" t="s">
        <v>706</v>
      </c>
      <c r="B2268" t="s">
        <v>136</v>
      </c>
      <c r="C2268" t="s">
        <v>388</v>
      </c>
      <c r="D2268" t="s">
        <v>135</v>
      </c>
    </row>
    <row r="2269" spans="1:5" x14ac:dyDescent="0.2">
      <c r="A2269" t="s">
        <v>706</v>
      </c>
      <c r="B2269" t="s">
        <v>136</v>
      </c>
      <c r="C2269" t="s">
        <v>388</v>
      </c>
      <c r="D2269" t="s">
        <v>179</v>
      </c>
    </row>
    <row r="2270" spans="1:5" x14ac:dyDescent="0.2">
      <c r="A2270" t="s">
        <v>706</v>
      </c>
      <c r="B2270" t="s">
        <v>136</v>
      </c>
      <c r="C2270" t="s">
        <v>388</v>
      </c>
      <c r="D2270" t="s">
        <v>213</v>
      </c>
    </row>
    <row r="2271" spans="1:5" x14ac:dyDescent="0.2">
      <c r="A2271" t="s">
        <v>706</v>
      </c>
      <c r="B2271" t="s">
        <v>136</v>
      </c>
      <c r="C2271" t="s">
        <v>388</v>
      </c>
      <c r="D2271" t="s">
        <v>177</v>
      </c>
    </row>
    <row r="2272" spans="1:5" x14ac:dyDescent="0.2">
      <c r="A2272" t="s">
        <v>706</v>
      </c>
      <c r="B2272" t="s">
        <v>136</v>
      </c>
      <c r="C2272" t="s">
        <v>388</v>
      </c>
      <c r="D2272" t="s">
        <v>21</v>
      </c>
    </row>
    <row r="2273" spans="1:4" x14ac:dyDescent="0.2">
      <c r="A2273" t="s">
        <v>706</v>
      </c>
      <c r="B2273" t="s">
        <v>136</v>
      </c>
      <c r="C2273" t="s">
        <v>388</v>
      </c>
      <c r="D2273" t="s">
        <v>172</v>
      </c>
    </row>
    <row r="2274" spans="1:4" x14ac:dyDescent="0.2">
      <c r="A2274" t="s">
        <v>706</v>
      </c>
      <c r="B2274" t="s">
        <v>136</v>
      </c>
      <c r="C2274" t="s">
        <v>388</v>
      </c>
      <c r="D2274" t="s">
        <v>33</v>
      </c>
    </row>
    <row r="2275" spans="1:4" x14ac:dyDescent="0.2">
      <c r="A2275" t="s">
        <v>706</v>
      </c>
      <c r="B2275" t="s">
        <v>45</v>
      </c>
      <c r="C2275" t="s">
        <v>388</v>
      </c>
      <c r="D2275" t="s">
        <v>179</v>
      </c>
    </row>
    <row r="2276" spans="1:4" x14ac:dyDescent="0.2">
      <c r="A2276" t="s">
        <v>706</v>
      </c>
      <c r="B2276" t="s">
        <v>45</v>
      </c>
      <c r="C2276" t="s">
        <v>388</v>
      </c>
      <c r="D2276" t="s">
        <v>307</v>
      </c>
    </row>
    <row r="2277" spans="1:4" x14ac:dyDescent="0.2">
      <c r="A2277" t="s">
        <v>706</v>
      </c>
      <c r="B2277" t="s">
        <v>45</v>
      </c>
      <c r="C2277" t="s">
        <v>388</v>
      </c>
      <c r="D2277" t="s">
        <v>366</v>
      </c>
    </row>
    <row r="2278" spans="1:4" x14ac:dyDescent="0.2">
      <c r="A2278" t="s">
        <v>706</v>
      </c>
      <c r="B2278" t="s">
        <v>99</v>
      </c>
      <c r="C2278" t="s">
        <v>388</v>
      </c>
      <c r="D2278" t="s">
        <v>179</v>
      </c>
    </row>
    <row r="2279" spans="1:4" x14ac:dyDescent="0.2">
      <c r="A2279" t="s">
        <v>706</v>
      </c>
      <c r="B2279" t="s">
        <v>99</v>
      </c>
      <c r="C2279" t="s">
        <v>388</v>
      </c>
      <c r="D2279" t="s">
        <v>307</v>
      </c>
    </row>
    <row r="2280" spans="1:4" x14ac:dyDescent="0.2">
      <c r="A2280" t="s">
        <v>706</v>
      </c>
      <c r="B2280" t="s">
        <v>97</v>
      </c>
      <c r="C2280" t="s">
        <v>388</v>
      </c>
      <c r="D2280" t="s">
        <v>307</v>
      </c>
    </row>
    <row r="2281" spans="1:4" x14ac:dyDescent="0.2">
      <c r="A2281" t="s">
        <v>706</v>
      </c>
      <c r="B2281" t="s">
        <v>97</v>
      </c>
      <c r="C2281" t="s">
        <v>388</v>
      </c>
      <c r="D2281" t="s">
        <v>179</v>
      </c>
    </row>
    <row r="2282" spans="1:4" x14ac:dyDescent="0.2">
      <c r="A2282" t="s">
        <v>706</v>
      </c>
      <c r="B2282" t="s">
        <v>97</v>
      </c>
      <c r="C2282" t="s">
        <v>388</v>
      </c>
      <c r="D2282" t="s">
        <v>213</v>
      </c>
    </row>
    <row r="2283" spans="1:4" x14ac:dyDescent="0.2">
      <c r="A2283" t="s">
        <v>706</v>
      </c>
      <c r="B2283" t="s">
        <v>97</v>
      </c>
      <c r="C2283" t="s">
        <v>388</v>
      </c>
      <c r="D2283" t="s">
        <v>177</v>
      </c>
    </row>
    <row r="2284" spans="1:4" x14ac:dyDescent="0.2">
      <c r="A2284" t="s">
        <v>706</v>
      </c>
      <c r="B2284" t="s">
        <v>97</v>
      </c>
      <c r="C2284" t="s">
        <v>388</v>
      </c>
      <c r="D2284" t="s">
        <v>136</v>
      </c>
    </row>
    <row r="2285" spans="1:4" x14ac:dyDescent="0.2">
      <c r="A2285" t="s">
        <v>706</v>
      </c>
      <c r="B2285" t="s">
        <v>97</v>
      </c>
      <c r="C2285" t="s">
        <v>388</v>
      </c>
      <c r="D2285" t="s">
        <v>127</v>
      </c>
    </row>
    <row r="2286" spans="1:4" x14ac:dyDescent="0.2">
      <c r="A2286" t="s">
        <v>706</v>
      </c>
      <c r="B2286" t="s">
        <v>134</v>
      </c>
      <c r="C2286" t="s">
        <v>388</v>
      </c>
      <c r="D2286" t="s">
        <v>179</v>
      </c>
    </row>
    <row r="2287" spans="1:4" x14ac:dyDescent="0.2">
      <c r="A2287" t="s">
        <v>706</v>
      </c>
      <c r="B2287" t="s">
        <v>134</v>
      </c>
      <c r="C2287" t="s">
        <v>388</v>
      </c>
      <c r="D2287" t="s">
        <v>172</v>
      </c>
    </row>
    <row r="2288" spans="1:4" x14ac:dyDescent="0.2">
      <c r="A2288" t="s">
        <v>706</v>
      </c>
      <c r="B2288" t="s">
        <v>134</v>
      </c>
      <c r="C2288" t="s">
        <v>388</v>
      </c>
      <c r="D2288" t="s">
        <v>307</v>
      </c>
    </row>
    <row r="2289" spans="1:4" x14ac:dyDescent="0.2">
      <c r="A2289" t="s">
        <v>706</v>
      </c>
      <c r="B2289" t="s">
        <v>134</v>
      </c>
      <c r="C2289" t="s">
        <v>388</v>
      </c>
      <c r="D2289" t="s">
        <v>177</v>
      </c>
    </row>
    <row r="2290" spans="1:4" x14ac:dyDescent="0.2">
      <c r="A2290" t="s">
        <v>706</v>
      </c>
      <c r="B2290" t="s">
        <v>134</v>
      </c>
      <c r="C2290" t="s">
        <v>388</v>
      </c>
      <c r="D2290" t="s">
        <v>136</v>
      </c>
    </row>
    <row r="2291" spans="1:4" x14ac:dyDescent="0.2">
      <c r="A2291" t="s">
        <v>706</v>
      </c>
      <c r="B2291" t="s">
        <v>134</v>
      </c>
      <c r="C2291" t="s">
        <v>388</v>
      </c>
      <c r="D2291" t="s">
        <v>135</v>
      </c>
    </row>
    <row r="2292" spans="1:4" x14ac:dyDescent="0.2">
      <c r="A2292" t="s">
        <v>706</v>
      </c>
      <c r="B2292" t="s">
        <v>134</v>
      </c>
      <c r="C2292" t="s">
        <v>388</v>
      </c>
      <c r="D2292" t="s">
        <v>213</v>
      </c>
    </row>
    <row r="2293" spans="1:4" x14ac:dyDescent="0.2">
      <c r="A2293" t="s">
        <v>706</v>
      </c>
      <c r="B2293" t="s">
        <v>262</v>
      </c>
      <c r="C2293" t="s">
        <v>388</v>
      </c>
      <c r="D2293" t="s">
        <v>179</v>
      </c>
    </row>
    <row r="2294" spans="1:4" x14ac:dyDescent="0.2">
      <c r="A2294" t="s">
        <v>706</v>
      </c>
      <c r="B2294" t="s">
        <v>262</v>
      </c>
      <c r="C2294" t="s">
        <v>388</v>
      </c>
      <c r="D2294" t="s">
        <v>172</v>
      </c>
    </row>
    <row r="2295" spans="1:4" x14ac:dyDescent="0.2">
      <c r="A2295" t="s">
        <v>706</v>
      </c>
      <c r="B2295" t="s">
        <v>262</v>
      </c>
      <c r="C2295" t="s">
        <v>388</v>
      </c>
      <c r="D2295" t="s">
        <v>307</v>
      </c>
    </row>
    <row r="2296" spans="1:4" x14ac:dyDescent="0.2">
      <c r="A2296" t="s">
        <v>706</v>
      </c>
      <c r="B2296" t="s">
        <v>262</v>
      </c>
      <c r="C2296" t="s">
        <v>388</v>
      </c>
      <c r="D2296" t="s">
        <v>127</v>
      </c>
    </row>
    <row r="2297" spans="1:4" x14ac:dyDescent="0.2">
      <c r="A2297" t="s">
        <v>706</v>
      </c>
      <c r="B2297" t="s">
        <v>262</v>
      </c>
      <c r="C2297" t="s">
        <v>388</v>
      </c>
      <c r="D2297" t="s">
        <v>135</v>
      </c>
    </row>
    <row r="2298" spans="1:4" x14ac:dyDescent="0.2">
      <c r="A2298" t="s">
        <v>706</v>
      </c>
      <c r="B2298" t="s">
        <v>262</v>
      </c>
      <c r="C2298" t="s">
        <v>388</v>
      </c>
      <c r="D2298" t="s">
        <v>213</v>
      </c>
    </row>
    <row r="2299" spans="1:4" x14ac:dyDescent="0.2">
      <c r="A2299" t="s">
        <v>706</v>
      </c>
      <c r="B2299" t="s">
        <v>262</v>
      </c>
      <c r="C2299" t="s">
        <v>388</v>
      </c>
      <c r="D2299" t="s">
        <v>210</v>
      </c>
    </row>
    <row r="2300" spans="1:4" x14ac:dyDescent="0.2">
      <c r="A2300" t="s">
        <v>706</v>
      </c>
      <c r="B2300" t="s">
        <v>262</v>
      </c>
      <c r="C2300" t="s">
        <v>388</v>
      </c>
      <c r="D2300" t="s">
        <v>177</v>
      </c>
    </row>
    <row r="2301" spans="1:4" x14ac:dyDescent="0.2">
      <c r="A2301" t="s">
        <v>706</v>
      </c>
      <c r="B2301" t="s">
        <v>262</v>
      </c>
      <c r="C2301" t="s">
        <v>388</v>
      </c>
      <c r="D2301" t="s">
        <v>136</v>
      </c>
    </row>
    <row r="2302" spans="1:4" x14ac:dyDescent="0.2">
      <c r="A2302" t="s">
        <v>706</v>
      </c>
      <c r="B2302" t="s">
        <v>252</v>
      </c>
      <c r="C2302" t="s">
        <v>388</v>
      </c>
      <c r="D2302" t="s">
        <v>179</v>
      </c>
    </row>
    <row r="2303" spans="1:4" x14ac:dyDescent="0.2">
      <c r="A2303" t="s">
        <v>706</v>
      </c>
      <c r="B2303" t="s">
        <v>252</v>
      </c>
      <c r="C2303" t="s">
        <v>388</v>
      </c>
      <c r="D2303" t="s">
        <v>172</v>
      </c>
    </row>
    <row r="2304" spans="1:4" x14ac:dyDescent="0.2">
      <c r="A2304" t="s">
        <v>706</v>
      </c>
      <c r="B2304" t="s">
        <v>252</v>
      </c>
      <c r="C2304" t="s">
        <v>388</v>
      </c>
      <c r="D2304" t="s">
        <v>307</v>
      </c>
    </row>
    <row r="2305" spans="1:4" x14ac:dyDescent="0.2">
      <c r="A2305" t="s">
        <v>706</v>
      </c>
      <c r="B2305" t="s">
        <v>252</v>
      </c>
      <c r="C2305" t="s">
        <v>388</v>
      </c>
      <c r="D2305" t="s">
        <v>127</v>
      </c>
    </row>
    <row r="2306" spans="1:4" x14ac:dyDescent="0.2">
      <c r="A2306" t="s">
        <v>706</v>
      </c>
      <c r="B2306" t="s">
        <v>252</v>
      </c>
      <c r="C2306" t="s">
        <v>388</v>
      </c>
      <c r="D2306" t="s">
        <v>135</v>
      </c>
    </row>
    <row r="2307" spans="1:4" x14ac:dyDescent="0.2">
      <c r="A2307" t="s">
        <v>706</v>
      </c>
      <c r="B2307" t="s">
        <v>252</v>
      </c>
      <c r="C2307" t="s">
        <v>388</v>
      </c>
      <c r="D2307" t="s">
        <v>213</v>
      </c>
    </row>
    <row r="2308" spans="1:4" x14ac:dyDescent="0.2">
      <c r="A2308" t="s">
        <v>706</v>
      </c>
      <c r="B2308" t="s">
        <v>252</v>
      </c>
      <c r="C2308" t="s">
        <v>388</v>
      </c>
      <c r="D2308" t="s">
        <v>177</v>
      </c>
    </row>
    <row r="2309" spans="1:4" x14ac:dyDescent="0.2">
      <c r="A2309" t="s">
        <v>706</v>
      </c>
      <c r="B2309" t="s">
        <v>252</v>
      </c>
      <c r="C2309" t="s">
        <v>388</v>
      </c>
      <c r="D2309" t="s">
        <v>136</v>
      </c>
    </row>
    <row r="2310" spans="1:4" x14ac:dyDescent="0.2">
      <c r="A2310" t="s">
        <v>706</v>
      </c>
      <c r="B2310" t="s">
        <v>219</v>
      </c>
      <c r="C2310" t="s">
        <v>388</v>
      </c>
      <c r="D2310" t="s">
        <v>179</v>
      </c>
    </row>
    <row r="2311" spans="1:4" x14ac:dyDescent="0.2">
      <c r="A2311" t="s">
        <v>706</v>
      </c>
      <c r="B2311" t="s">
        <v>219</v>
      </c>
      <c r="C2311" t="s">
        <v>388</v>
      </c>
      <c r="D2311" t="s">
        <v>307</v>
      </c>
    </row>
    <row r="2312" spans="1:4" x14ac:dyDescent="0.2">
      <c r="A2312" t="s">
        <v>706</v>
      </c>
      <c r="B2312" t="s">
        <v>219</v>
      </c>
      <c r="C2312" t="s">
        <v>388</v>
      </c>
      <c r="D2312" t="s">
        <v>213</v>
      </c>
    </row>
    <row r="2313" spans="1:4" x14ac:dyDescent="0.2">
      <c r="A2313" t="s">
        <v>706</v>
      </c>
      <c r="B2313" t="s">
        <v>178</v>
      </c>
      <c r="C2313" t="s">
        <v>388</v>
      </c>
      <c r="D2313" t="s">
        <v>179</v>
      </c>
    </row>
    <row r="2314" spans="1:4" x14ac:dyDescent="0.2">
      <c r="A2314" t="s">
        <v>706</v>
      </c>
      <c r="B2314" t="s">
        <v>178</v>
      </c>
      <c r="C2314" t="s">
        <v>388</v>
      </c>
      <c r="D2314" t="s">
        <v>307</v>
      </c>
    </row>
    <row r="2315" spans="1:4" x14ac:dyDescent="0.2">
      <c r="A2315" t="s">
        <v>706</v>
      </c>
      <c r="B2315" t="s">
        <v>178</v>
      </c>
      <c r="C2315" t="s">
        <v>388</v>
      </c>
      <c r="D2315" t="s">
        <v>214</v>
      </c>
    </row>
    <row r="2316" spans="1:4" x14ac:dyDescent="0.2">
      <c r="A2316" t="s">
        <v>706</v>
      </c>
      <c r="B2316" t="s">
        <v>192</v>
      </c>
      <c r="C2316" t="s">
        <v>388</v>
      </c>
      <c r="D2316" t="s">
        <v>135</v>
      </c>
    </row>
    <row r="2317" spans="1:4" x14ac:dyDescent="0.2">
      <c r="A2317" t="s">
        <v>706</v>
      </c>
      <c r="B2317" t="s">
        <v>192</v>
      </c>
      <c r="C2317" t="s">
        <v>388</v>
      </c>
      <c r="D2317" t="s">
        <v>172</v>
      </c>
    </row>
    <row r="2318" spans="1:4" x14ac:dyDescent="0.2">
      <c r="A2318" t="s">
        <v>706</v>
      </c>
      <c r="B2318" t="s">
        <v>192</v>
      </c>
      <c r="C2318" t="s">
        <v>388</v>
      </c>
      <c r="D2318" t="s">
        <v>243</v>
      </c>
    </row>
    <row r="2319" spans="1:4" x14ac:dyDescent="0.2">
      <c r="A2319" t="s">
        <v>706</v>
      </c>
      <c r="B2319" t="s">
        <v>192</v>
      </c>
      <c r="C2319" t="s">
        <v>388</v>
      </c>
      <c r="D2319" t="s">
        <v>179</v>
      </c>
    </row>
    <row r="2320" spans="1:4" x14ac:dyDescent="0.2">
      <c r="A2320" t="s">
        <v>706</v>
      </c>
      <c r="B2320" t="s">
        <v>192</v>
      </c>
      <c r="C2320" t="s">
        <v>388</v>
      </c>
      <c r="D2320" t="s">
        <v>305</v>
      </c>
    </row>
    <row r="2321" spans="1:5" x14ac:dyDescent="0.2">
      <c r="A2321" t="s">
        <v>706</v>
      </c>
      <c r="B2321" t="s">
        <v>192</v>
      </c>
      <c r="C2321" t="s">
        <v>388</v>
      </c>
      <c r="D2321" t="s">
        <v>258</v>
      </c>
    </row>
    <row r="2322" spans="1:5" x14ac:dyDescent="0.2">
      <c r="A2322" t="s">
        <v>706</v>
      </c>
      <c r="B2322" t="s">
        <v>192</v>
      </c>
      <c r="C2322" t="s">
        <v>388</v>
      </c>
      <c r="D2322" t="s">
        <v>307</v>
      </c>
    </row>
    <row r="2323" spans="1:5" x14ac:dyDescent="0.2">
      <c r="A2323" t="s">
        <v>706</v>
      </c>
      <c r="B2323" t="s">
        <v>192</v>
      </c>
      <c r="C2323" t="s">
        <v>388</v>
      </c>
      <c r="D2323" t="s">
        <v>337</v>
      </c>
    </row>
    <row r="2324" spans="1:5" x14ac:dyDescent="0.2">
      <c r="A2324" t="s">
        <v>706</v>
      </c>
      <c r="B2324" t="s">
        <v>148</v>
      </c>
      <c r="C2324" t="s">
        <v>386</v>
      </c>
      <c r="D2324" t="s">
        <v>202</v>
      </c>
      <c r="E2324" t="s">
        <v>445</v>
      </c>
    </row>
    <row r="2325" spans="1:5" x14ac:dyDescent="0.2">
      <c r="A2325" t="s">
        <v>706</v>
      </c>
      <c r="B2325" t="s">
        <v>148</v>
      </c>
      <c r="C2325" t="s">
        <v>386</v>
      </c>
      <c r="D2325" t="s">
        <v>389</v>
      </c>
      <c r="E2325" t="s">
        <v>447</v>
      </c>
    </row>
    <row r="2326" spans="1:5" x14ac:dyDescent="0.2">
      <c r="A2326" t="s">
        <v>706</v>
      </c>
      <c r="B2326" t="s">
        <v>148</v>
      </c>
      <c r="C2326" t="s">
        <v>386</v>
      </c>
      <c r="D2326" t="s">
        <v>389</v>
      </c>
      <c r="E2326" t="s">
        <v>456</v>
      </c>
    </row>
    <row r="2327" spans="1:5" x14ac:dyDescent="0.2">
      <c r="A2327" t="s">
        <v>706</v>
      </c>
      <c r="B2327" t="s">
        <v>148</v>
      </c>
      <c r="C2327" t="s">
        <v>386</v>
      </c>
      <c r="D2327" t="s">
        <v>389</v>
      </c>
      <c r="E2327" t="s">
        <v>430</v>
      </c>
    </row>
    <row r="2328" spans="1:5" x14ac:dyDescent="0.2">
      <c r="A2328" t="s">
        <v>706</v>
      </c>
      <c r="B2328" t="s">
        <v>148</v>
      </c>
      <c r="C2328" t="s">
        <v>388</v>
      </c>
      <c r="D2328" t="s">
        <v>307</v>
      </c>
    </row>
    <row r="2329" spans="1:5" x14ac:dyDescent="0.2">
      <c r="A2329" t="s">
        <v>706</v>
      </c>
      <c r="B2329" t="s">
        <v>148</v>
      </c>
      <c r="C2329" t="s">
        <v>388</v>
      </c>
      <c r="D2329" t="s">
        <v>8</v>
      </c>
    </row>
    <row r="2330" spans="1:5" x14ac:dyDescent="0.2">
      <c r="A2330" t="s">
        <v>706</v>
      </c>
      <c r="B2330" t="s">
        <v>148</v>
      </c>
      <c r="C2330" t="s">
        <v>388</v>
      </c>
      <c r="D2330" t="s">
        <v>179</v>
      </c>
    </row>
    <row r="2331" spans="1:5" x14ac:dyDescent="0.2">
      <c r="A2331" t="s">
        <v>706</v>
      </c>
      <c r="B2331" t="s">
        <v>148</v>
      </c>
      <c r="C2331" t="s">
        <v>388</v>
      </c>
      <c r="D2331" t="s">
        <v>100</v>
      </c>
    </row>
    <row r="2332" spans="1:5" x14ac:dyDescent="0.2">
      <c r="A2332" t="s">
        <v>706</v>
      </c>
      <c r="B2332" t="s">
        <v>148</v>
      </c>
      <c r="C2332" t="s">
        <v>388</v>
      </c>
      <c r="D2332" t="s">
        <v>20</v>
      </c>
    </row>
    <row r="2333" spans="1:5" x14ac:dyDescent="0.2">
      <c r="A2333" t="s">
        <v>706</v>
      </c>
      <c r="B2333" t="s">
        <v>164</v>
      </c>
      <c r="C2333" t="s">
        <v>386</v>
      </c>
      <c r="D2333" t="s">
        <v>202</v>
      </c>
      <c r="E2333" t="s">
        <v>445</v>
      </c>
    </row>
    <row r="2334" spans="1:5" x14ac:dyDescent="0.2">
      <c r="A2334" t="s">
        <v>706</v>
      </c>
      <c r="B2334" t="s">
        <v>164</v>
      </c>
      <c r="C2334" t="s">
        <v>388</v>
      </c>
      <c r="D2334" t="s">
        <v>135</v>
      </c>
    </row>
    <row r="2335" spans="1:5" x14ac:dyDescent="0.2">
      <c r="A2335" t="s">
        <v>706</v>
      </c>
      <c r="B2335" t="s">
        <v>164</v>
      </c>
      <c r="C2335" t="s">
        <v>388</v>
      </c>
      <c r="D2335" t="s">
        <v>307</v>
      </c>
    </row>
    <row r="2336" spans="1:5" x14ac:dyDescent="0.2">
      <c r="A2336" t="s">
        <v>706</v>
      </c>
      <c r="B2336" t="s">
        <v>164</v>
      </c>
      <c r="C2336" t="s">
        <v>388</v>
      </c>
      <c r="D2336" t="s">
        <v>172</v>
      </c>
    </row>
    <row r="2337" spans="1:5" x14ac:dyDescent="0.2">
      <c r="A2337" t="s">
        <v>706</v>
      </c>
      <c r="B2337" t="s">
        <v>164</v>
      </c>
      <c r="C2337" t="s">
        <v>388</v>
      </c>
      <c r="D2337" t="s">
        <v>179</v>
      </c>
    </row>
    <row r="2338" spans="1:5" x14ac:dyDescent="0.2">
      <c r="A2338" t="s">
        <v>706</v>
      </c>
      <c r="B2338" t="s">
        <v>164</v>
      </c>
      <c r="C2338" t="s">
        <v>388</v>
      </c>
      <c r="D2338" t="s">
        <v>140</v>
      </c>
    </row>
    <row r="2339" spans="1:5" x14ac:dyDescent="0.2">
      <c r="A2339" t="s">
        <v>706</v>
      </c>
      <c r="B2339" t="s">
        <v>164</v>
      </c>
      <c r="C2339" t="s">
        <v>388</v>
      </c>
      <c r="D2339" t="s">
        <v>273</v>
      </c>
    </row>
    <row r="2340" spans="1:5" x14ac:dyDescent="0.2">
      <c r="A2340" t="s">
        <v>706</v>
      </c>
      <c r="B2340" t="s">
        <v>164</v>
      </c>
      <c r="C2340" t="s">
        <v>388</v>
      </c>
      <c r="D2340" t="s">
        <v>33</v>
      </c>
    </row>
    <row r="2341" spans="1:5" x14ac:dyDescent="0.2">
      <c r="A2341" t="s">
        <v>706</v>
      </c>
      <c r="B2341" t="s">
        <v>164</v>
      </c>
      <c r="C2341" t="s">
        <v>388</v>
      </c>
      <c r="D2341" t="s">
        <v>236</v>
      </c>
    </row>
    <row r="2342" spans="1:5" x14ac:dyDescent="0.2">
      <c r="A2342" t="s">
        <v>706</v>
      </c>
      <c r="B2342" t="s">
        <v>164</v>
      </c>
      <c r="C2342" t="s">
        <v>388</v>
      </c>
      <c r="D2342" t="s">
        <v>261</v>
      </c>
    </row>
    <row r="2343" spans="1:5" x14ac:dyDescent="0.2">
      <c r="A2343" t="s">
        <v>706</v>
      </c>
      <c r="B2343" t="s">
        <v>164</v>
      </c>
      <c r="C2343" t="s">
        <v>388</v>
      </c>
      <c r="D2343" t="s">
        <v>26</v>
      </c>
    </row>
    <row r="2344" spans="1:5" x14ac:dyDescent="0.2">
      <c r="A2344" t="s">
        <v>706</v>
      </c>
      <c r="B2344" t="s">
        <v>164</v>
      </c>
      <c r="C2344" t="s">
        <v>388</v>
      </c>
      <c r="D2344" t="s">
        <v>115</v>
      </c>
    </row>
    <row r="2345" spans="1:5" x14ac:dyDescent="0.2">
      <c r="A2345" t="s">
        <v>706</v>
      </c>
      <c r="B2345" t="s">
        <v>164</v>
      </c>
      <c r="C2345" t="s">
        <v>388</v>
      </c>
      <c r="D2345" t="s">
        <v>234</v>
      </c>
    </row>
    <row r="2346" spans="1:5" x14ac:dyDescent="0.2">
      <c r="A2346" t="s">
        <v>706</v>
      </c>
      <c r="B2346" t="s">
        <v>164</v>
      </c>
      <c r="C2346" t="s">
        <v>388</v>
      </c>
      <c r="D2346" t="s">
        <v>274</v>
      </c>
    </row>
    <row r="2347" spans="1:5" x14ac:dyDescent="0.2">
      <c r="A2347" t="s">
        <v>706</v>
      </c>
      <c r="B2347" t="s">
        <v>164</v>
      </c>
      <c r="C2347" t="s">
        <v>388</v>
      </c>
      <c r="D2347" t="s">
        <v>201</v>
      </c>
    </row>
    <row r="2348" spans="1:5" x14ac:dyDescent="0.2">
      <c r="A2348" t="s">
        <v>706</v>
      </c>
      <c r="B2348" t="s">
        <v>135</v>
      </c>
      <c r="C2348" t="s">
        <v>386</v>
      </c>
      <c r="D2348" t="s">
        <v>202</v>
      </c>
      <c r="E2348" t="s">
        <v>445</v>
      </c>
    </row>
    <row r="2349" spans="1:5" x14ac:dyDescent="0.2">
      <c r="A2349" t="s">
        <v>706</v>
      </c>
      <c r="B2349" t="s">
        <v>135</v>
      </c>
      <c r="C2349" t="s">
        <v>388</v>
      </c>
      <c r="D2349" t="s">
        <v>172</v>
      </c>
    </row>
    <row r="2350" spans="1:5" x14ac:dyDescent="0.2">
      <c r="A2350" t="s">
        <v>706</v>
      </c>
      <c r="B2350" t="s">
        <v>135</v>
      </c>
      <c r="C2350" t="s">
        <v>388</v>
      </c>
      <c r="D2350" t="s">
        <v>307</v>
      </c>
    </row>
    <row r="2351" spans="1:5" x14ac:dyDescent="0.2">
      <c r="A2351" t="s">
        <v>706</v>
      </c>
      <c r="B2351" t="s">
        <v>135</v>
      </c>
      <c r="C2351" t="s">
        <v>388</v>
      </c>
      <c r="D2351" t="s">
        <v>33</v>
      </c>
    </row>
    <row r="2352" spans="1:5" x14ac:dyDescent="0.2">
      <c r="A2352" t="s">
        <v>706</v>
      </c>
      <c r="B2352" t="s">
        <v>135</v>
      </c>
      <c r="C2352" t="s">
        <v>388</v>
      </c>
      <c r="D2352" t="s">
        <v>369</v>
      </c>
    </row>
    <row r="2353" spans="1:4" x14ac:dyDescent="0.2">
      <c r="A2353" t="s">
        <v>706</v>
      </c>
      <c r="B2353" t="s">
        <v>135</v>
      </c>
      <c r="C2353" t="s">
        <v>388</v>
      </c>
      <c r="D2353" t="s">
        <v>179</v>
      </c>
    </row>
    <row r="2354" spans="1:4" x14ac:dyDescent="0.2">
      <c r="A2354" t="s">
        <v>706</v>
      </c>
      <c r="B2354" t="s">
        <v>135</v>
      </c>
      <c r="C2354" t="s">
        <v>388</v>
      </c>
      <c r="D2354" t="s">
        <v>46</v>
      </c>
    </row>
    <row r="2355" spans="1:4" x14ac:dyDescent="0.2">
      <c r="A2355" t="s">
        <v>706</v>
      </c>
      <c r="B2355" t="s">
        <v>135</v>
      </c>
      <c r="C2355" t="s">
        <v>388</v>
      </c>
      <c r="D2355" t="s">
        <v>127</v>
      </c>
    </row>
    <row r="2356" spans="1:4" x14ac:dyDescent="0.2">
      <c r="A2356" t="s">
        <v>706</v>
      </c>
      <c r="B2356" t="s">
        <v>135</v>
      </c>
      <c r="C2356" t="s">
        <v>388</v>
      </c>
      <c r="D2356" t="s">
        <v>213</v>
      </c>
    </row>
    <row r="2357" spans="1:4" x14ac:dyDescent="0.2">
      <c r="A2357" t="s">
        <v>706</v>
      </c>
      <c r="B2357" t="s">
        <v>135</v>
      </c>
      <c r="C2357" t="s">
        <v>388</v>
      </c>
      <c r="D2357" t="s">
        <v>148</v>
      </c>
    </row>
    <row r="2358" spans="1:4" x14ac:dyDescent="0.2">
      <c r="A2358" t="s">
        <v>706</v>
      </c>
      <c r="B2358" t="s">
        <v>135</v>
      </c>
      <c r="C2358" t="s">
        <v>388</v>
      </c>
      <c r="D2358" t="s">
        <v>339</v>
      </c>
    </row>
    <row r="2359" spans="1:4" x14ac:dyDescent="0.2">
      <c r="A2359" t="s">
        <v>706</v>
      </c>
      <c r="B2359" t="s">
        <v>135</v>
      </c>
      <c r="C2359" t="s">
        <v>388</v>
      </c>
      <c r="D2359" t="s">
        <v>47</v>
      </c>
    </row>
    <row r="2360" spans="1:4" x14ac:dyDescent="0.2">
      <c r="A2360" t="s">
        <v>706</v>
      </c>
      <c r="B2360" t="s">
        <v>135</v>
      </c>
      <c r="C2360" t="s">
        <v>388</v>
      </c>
      <c r="D2360" t="s">
        <v>321</v>
      </c>
    </row>
    <row r="2361" spans="1:4" x14ac:dyDescent="0.2">
      <c r="A2361" t="s">
        <v>706</v>
      </c>
      <c r="B2361" t="s">
        <v>135</v>
      </c>
      <c r="C2361" t="s">
        <v>388</v>
      </c>
      <c r="D2361" t="s">
        <v>274</v>
      </c>
    </row>
    <row r="2362" spans="1:4" x14ac:dyDescent="0.2">
      <c r="A2362" t="s">
        <v>706</v>
      </c>
      <c r="B2362" t="s">
        <v>135</v>
      </c>
      <c r="C2362" t="s">
        <v>388</v>
      </c>
      <c r="D2362" t="s">
        <v>201</v>
      </c>
    </row>
    <row r="2363" spans="1:4" x14ac:dyDescent="0.2">
      <c r="A2363" t="s">
        <v>706</v>
      </c>
      <c r="B2363" t="s">
        <v>135</v>
      </c>
      <c r="C2363" t="s">
        <v>388</v>
      </c>
      <c r="D2363" t="s">
        <v>236</v>
      </c>
    </row>
    <row r="2364" spans="1:4" x14ac:dyDescent="0.2">
      <c r="A2364" t="s">
        <v>706</v>
      </c>
      <c r="B2364" t="s">
        <v>135</v>
      </c>
      <c r="C2364" t="s">
        <v>388</v>
      </c>
      <c r="D2364" t="s">
        <v>365</v>
      </c>
    </row>
    <row r="2365" spans="1:4" x14ac:dyDescent="0.2">
      <c r="A2365" t="s">
        <v>706</v>
      </c>
      <c r="B2365" t="s">
        <v>135</v>
      </c>
      <c r="C2365" t="s">
        <v>388</v>
      </c>
      <c r="D2365" t="s">
        <v>261</v>
      </c>
    </row>
    <row r="2366" spans="1:4" x14ac:dyDescent="0.2">
      <c r="A2366" t="s">
        <v>706</v>
      </c>
      <c r="B2366" t="s">
        <v>135</v>
      </c>
      <c r="C2366" t="s">
        <v>388</v>
      </c>
      <c r="D2366" t="s">
        <v>26</v>
      </c>
    </row>
    <row r="2367" spans="1:4" x14ac:dyDescent="0.2">
      <c r="A2367" t="s">
        <v>706</v>
      </c>
      <c r="B2367" t="s">
        <v>135</v>
      </c>
      <c r="C2367" t="s">
        <v>388</v>
      </c>
      <c r="D2367" t="s">
        <v>115</v>
      </c>
    </row>
    <row r="2368" spans="1:4" x14ac:dyDescent="0.2">
      <c r="A2368" t="s">
        <v>706</v>
      </c>
      <c r="B2368" t="s">
        <v>135</v>
      </c>
      <c r="C2368" t="s">
        <v>388</v>
      </c>
      <c r="D2368" t="s">
        <v>234</v>
      </c>
    </row>
    <row r="2369" spans="1:5" x14ac:dyDescent="0.2">
      <c r="A2369" t="s">
        <v>706</v>
      </c>
      <c r="B2369" t="s">
        <v>49</v>
      </c>
      <c r="C2369" t="s">
        <v>386</v>
      </c>
      <c r="D2369" t="s">
        <v>389</v>
      </c>
      <c r="E2369" t="s">
        <v>450</v>
      </c>
    </row>
    <row r="2370" spans="1:5" x14ac:dyDescent="0.2">
      <c r="A2370" t="s">
        <v>706</v>
      </c>
      <c r="B2370" t="s">
        <v>49</v>
      </c>
      <c r="C2370" t="s">
        <v>388</v>
      </c>
      <c r="D2370" t="s">
        <v>341</v>
      </c>
    </row>
    <row r="2371" spans="1:5" x14ac:dyDescent="0.2">
      <c r="A2371" t="s">
        <v>706</v>
      </c>
      <c r="B2371" t="s">
        <v>49</v>
      </c>
      <c r="C2371" t="s">
        <v>388</v>
      </c>
      <c r="D2371" t="s">
        <v>46</v>
      </c>
    </row>
    <row r="2372" spans="1:5" x14ac:dyDescent="0.2">
      <c r="A2372" t="s">
        <v>706</v>
      </c>
      <c r="B2372" t="s">
        <v>49</v>
      </c>
      <c r="C2372" t="s">
        <v>388</v>
      </c>
      <c r="D2372" t="s">
        <v>8</v>
      </c>
    </row>
    <row r="2373" spans="1:5" x14ac:dyDescent="0.2">
      <c r="A2373" t="s">
        <v>706</v>
      </c>
      <c r="B2373" t="s">
        <v>49</v>
      </c>
      <c r="C2373" t="s">
        <v>388</v>
      </c>
      <c r="D2373" t="s">
        <v>148</v>
      </c>
    </row>
    <row r="2374" spans="1:5" x14ac:dyDescent="0.2">
      <c r="A2374" t="s">
        <v>706</v>
      </c>
      <c r="B2374" t="s">
        <v>49</v>
      </c>
      <c r="C2374" t="s">
        <v>388</v>
      </c>
      <c r="D2374" t="s">
        <v>317</v>
      </c>
    </row>
    <row r="2375" spans="1:5" x14ac:dyDescent="0.2">
      <c r="A2375" t="s">
        <v>706</v>
      </c>
      <c r="B2375" t="s">
        <v>49</v>
      </c>
      <c r="C2375" t="s">
        <v>388</v>
      </c>
      <c r="D2375" t="s">
        <v>307</v>
      </c>
    </row>
    <row r="2376" spans="1:5" x14ac:dyDescent="0.2">
      <c r="A2376" t="s">
        <v>706</v>
      </c>
      <c r="B2376" t="s">
        <v>362</v>
      </c>
      <c r="C2376" t="s">
        <v>386</v>
      </c>
      <c r="D2376" t="s">
        <v>389</v>
      </c>
      <c r="E2376" t="s">
        <v>447</v>
      </c>
    </row>
    <row r="2377" spans="1:5" x14ac:dyDescent="0.2">
      <c r="A2377" t="s">
        <v>706</v>
      </c>
      <c r="B2377" t="s">
        <v>362</v>
      </c>
      <c r="C2377" t="s">
        <v>386</v>
      </c>
      <c r="D2377" t="s">
        <v>389</v>
      </c>
      <c r="E2377" t="s">
        <v>456</v>
      </c>
    </row>
    <row r="2378" spans="1:5" x14ac:dyDescent="0.2">
      <c r="A2378" t="s">
        <v>706</v>
      </c>
      <c r="B2378" t="s">
        <v>362</v>
      </c>
      <c r="C2378" t="s">
        <v>386</v>
      </c>
      <c r="D2378" t="s">
        <v>389</v>
      </c>
      <c r="E2378" t="s">
        <v>430</v>
      </c>
    </row>
    <row r="2379" spans="1:5" x14ac:dyDescent="0.2">
      <c r="A2379" t="s">
        <v>706</v>
      </c>
      <c r="B2379" t="s">
        <v>362</v>
      </c>
      <c r="C2379" t="s">
        <v>388</v>
      </c>
      <c r="D2379" t="s">
        <v>307</v>
      </c>
    </row>
    <row r="2380" spans="1:5" x14ac:dyDescent="0.2">
      <c r="A2380" t="s">
        <v>706</v>
      </c>
      <c r="B2380" t="s">
        <v>362</v>
      </c>
      <c r="C2380" t="s">
        <v>388</v>
      </c>
      <c r="D2380" t="s">
        <v>369</v>
      </c>
    </row>
    <row r="2381" spans="1:5" x14ac:dyDescent="0.2">
      <c r="A2381" t="s">
        <v>706</v>
      </c>
      <c r="B2381" t="s">
        <v>362</v>
      </c>
      <c r="C2381" t="s">
        <v>388</v>
      </c>
      <c r="D2381" t="s">
        <v>179</v>
      </c>
    </row>
    <row r="2382" spans="1:5" x14ac:dyDescent="0.2">
      <c r="A2382" t="s">
        <v>706</v>
      </c>
      <c r="B2382" t="s">
        <v>362</v>
      </c>
      <c r="C2382" t="s">
        <v>388</v>
      </c>
      <c r="D2382" t="s">
        <v>341</v>
      </c>
    </row>
    <row r="2383" spans="1:5" x14ac:dyDescent="0.2">
      <c r="A2383" t="s">
        <v>706</v>
      </c>
      <c r="B2383" t="s">
        <v>362</v>
      </c>
      <c r="C2383" t="s">
        <v>388</v>
      </c>
      <c r="D2383" t="s">
        <v>49</v>
      </c>
    </row>
    <row r="2384" spans="1:5" x14ac:dyDescent="0.2">
      <c r="A2384" t="s">
        <v>706</v>
      </c>
      <c r="B2384" t="s">
        <v>341</v>
      </c>
      <c r="C2384" t="s">
        <v>386</v>
      </c>
      <c r="D2384" t="s">
        <v>389</v>
      </c>
      <c r="E2384" t="s">
        <v>447</v>
      </c>
    </row>
    <row r="2385" spans="1:5" x14ac:dyDescent="0.2">
      <c r="A2385" t="s">
        <v>706</v>
      </c>
      <c r="B2385" t="s">
        <v>341</v>
      </c>
      <c r="C2385" t="s">
        <v>386</v>
      </c>
      <c r="D2385" t="s">
        <v>389</v>
      </c>
      <c r="E2385" t="s">
        <v>646</v>
      </c>
    </row>
    <row r="2386" spans="1:5" x14ac:dyDescent="0.2">
      <c r="A2386" t="s">
        <v>706</v>
      </c>
      <c r="B2386" t="s">
        <v>341</v>
      </c>
      <c r="C2386" t="s">
        <v>386</v>
      </c>
      <c r="D2386" t="s">
        <v>389</v>
      </c>
      <c r="E2386" t="s">
        <v>647</v>
      </c>
    </row>
    <row r="2387" spans="1:5" x14ac:dyDescent="0.2">
      <c r="A2387" t="s">
        <v>706</v>
      </c>
      <c r="B2387" t="s">
        <v>341</v>
      </c>
      <c r="C2387" t="s">
        <v>386</v>
      </c>
      <c r="D2387" t="s">
        <v>389</v>
      </c>
      <c r="E2387" t="s">
        <v>648</v>
      </c>
    </row>
    <row r="2388" spans="1:5" x14ac:dyDescent="0.2">
      <c r="A2388" t="s">
        <v>706</v>
      </c>
      <c r="B2388" t="s">
        <v>341</v>
      </c>
      <c r="C2388" t="s">
        <v>386</v>
      </c>
      <c r="D2388" t="s">
        <v>260</v>
      </c>
      <c r="E2388" t="s">
        <v>679</v>
      </c>
    </row>
    <row r="2389" spans="1:5" x14ac:dyDescent="0.2">
      <c r="A2389" t="s">
        <v>706</v>
      </c>
      <c r="B2389" t="s">
        <v>341</v>
      </c>
      <c r="C2389" t="s">
        <v>386</v>
      </c>
      <c r="D2389" t="s">
        <v>203</v>
      </c>
      <c r="E2389" t="s">
        <v>680</v>
      </c>
    </row>
    <row r="2390" spans="1:5" x14ac:dyDescent="0.2">
      <c r="A2390" t="s">
        <v>706</v>
      </c>
      <c r="B2390" t="s">
        <v>341</v>
      </c>
      <c r="C2390" t="s">
        <v>386</v>
      </c>
      <c r="D2390" t="s">
        <v>128</v>
      </c>
      <c r="E2390" t="s">
        <v>681</v>
      </c>
    </row>
    <row r="2391" spans="1:5" x14ac:dyDescent="0.2">
      <c r="A2391" t="s">
        <v>706</v>
      </c>
      <c r="B2391" t="s">
        <v>341</v>
      </c>
      <c r="C2391" t="s">
        <v>386</v>
      </c>
      <c r="D2391" t="s">
        <v>389</v>
      </c>
      <c r="E2391" t="s">
        <v>456</v>
      </c>
    </row>
    <row r="2392" spans="1:5" x14ac:dyDescent="0.2">
      <c r="A2392" t="s">
        <v>706</v>
      </c>
      <c r="B2392" t="s">
        <v>341</v>
      </c>
      <c r="C2392" t="s">
        <v>386</v>
      </c>
      <c r="D2392" t="s">
        <v>389</v>
      </c>
      <c r="E2392" t="s">
        <v>430</v>
      </c>
    </row>
    <row r="2393" spans="1:5" x14ac:dyDescent="0.2">
      <c r="A2393" t="s">
        <v>706</v>
      </c>
      <c r="B2393" t="s">
        <v>341</v>
      </c>
      <c r="C2393" t="s">
        <v>388</v>
      </c>
      <c r="D2393" t="s">
        <v>307</v>
      </c>
    </row>
    <row r="2394" spans="1:5" x14ac:dyDescent="0.2">
      <c r="A2394" t="s">
        <v>706</v>
      </c>
      <c r="B2394" t="s">
        <v>341</v>
      </c>
      <c r="C2394" t="s">
        <v>388</v>
      </c>
      <c r="D2394" t="s">
        <v>369</v>
      </c>
    </row>
    <row r="2395" spans="1:5" x14ac:dyDescent="0.2">
      <c r="A2395" t="s">
        <v>706</v>
      </c>
      <c r="B2395" t="s">
        <v>341</v>
      </c>
      <c r="C2395" t="s">
        <v>388</v>
      </c>
      <c r="D2395" t="s">
        <v>328</v>
      </c>
    </row>
    <row r="2396" spans="1:5" x14ac:dyDescent="0.2">
      <c r="A2396" t="s">
        <v>706</v>
      </c>
      <c r="B2396" t="s">
        <v>341</v>
      </c>
      <c r="C2396" t="s">
        <v>388</v>
      </c>
      <c r="D2396" t="s">
        <v>179</v>
      </c>
    </row>
    <row r="2397" spans="1:5" x14ac:dyDescent="0.2">
      <c r="A2397" t="s">
        <v>706</v>
      </c>
      <c r="B2397" t="s">
        <v>341</v>
      </c>
      <c r="C2397" t="s">
        <v>388</v>
      </c>
      <c r="D2397" t="s">
        <v>148</v>
      </c>
    </row>
    <row r="2398" spans="1:5" x14ac:dyDescent="0.2">
      <c r="A2398" t="s">
        <v>706</v>
      </c>
      <c r="B2398" t="s">
        <v>341</v>
      </c>
      <c r="C2398" t="s">
        <v>388</v>
      </c>
      <c r="D2398" t="s">
        <v>366</v>
      </c>
    </row>
    <row r="2399" spans="1:5" x14ac:dyDescent="0.2">
      <c r="A2399" t="s">
        <v>706</v>
      </c>
      <c r="B2399" t="s">
        <v>341</v>
      </c>
      <c r="C2399" t="s">
        <v>388</v>
      </c>
      <c r="D2399" t="s">
        <v>236</v>
      </c>
    </row>
    <row r="2400" spans="1:5" x14ac:dyDescent="0.2">
      <c r="A2400" t="s">
        <v>706</v>
      </c>
      <c r="B2400" t="s">
        <v>341</v>
      </c>
      <c r="C2400" t="s">
        <v>388</v>
      </c>
      <c r="D2400" t="s">
        <v>261</v>
      </c>
    </row>
    <row r="2401" spans="1:5" x14ac:dyDescent="0.2">
      <c r="A2401" t="s">
        <v>706</v>
      </c>
      <c r="B2401" t="s">
        <v>166</v>
      </c>
      <c r="C2401" t="s">
        <v>388</v>
      </c>
      <c r="D2401" t="s">
        <v>307</v>
      </c>
    </row>
    <row r="2402" spans="1:5" x14ac:dyDescent="0.2">
      <c r="A2402" t="s">
        <v>706</v>
      </c>
      <c r="B2402" t="s">
        <v>166</v>
      </c>
      <c r="C2402" t="s">
        <v>388</v>
      </c>
      <c r="D2402" t="s">
        <v>8</v>
      </c>
    </row>
    <row r="2403" spans="1:5" x14ac:dyDescent="0.2">
      <c r="A2403" t="s">
        <v>706</v>
      </c>
      <c r="B2403" t="s">
        <v>166</v>
      </c>
      <c r="C2403" t="s">
        <v>388</v>
      </c>
      <c r="D2403" t="s">
        <v>179</v>
      </c>
    </row>
    <row r="2404" spans="1:5" x14ac:dyDescent="0.2">
      <c r="A2404" t="s">
        <v>706</v>
      </c>
      <c r="B2404" t="s">
        <v>140</v>
      </c>
      <c r="C2404" t="s">
        <v>386</v>
      </c>
      <c r="D2404" t="s">
        <v>202</v>
      </c>
      <c r="E2404" t="s">
        <v>445</v>
      </c>
    </row>
    <row r="2405" spans="1:5" x14ac:dyDescent="0.2">
      <c r="A2405" t="s">
        <v>706</v>
      </c>
      <c r="B2405" t="s">
        <v>140</v>
      </c>
      <c r="C2405" t="s">
        <v>388</v>
      </c>
      <c r="D2405" t="s">
        <v>135</v>
      </c>
    </row>
    <row r="2406" spans="1:5" x14ac:dyDescent="0.2">
      <c r="A2406" t="s">
        <v>706</v>
      </c>
      <c r="B2406" t="s">
        <v>140</v>
      </c>
      <c r="C2406" t="s">
        <v>388</v>
      </c>
      <c r="D2406" t="s">
        <v>172</v>
      </c>
    </row>
    <row r="2407" spans="1:5" x14ac:dyDescent="0.2">
      <c r="A2407" t="s">
        <v>706</v>
      </c>
      <c r="B2407" t="s">
        <v>140</v>
      </c>
      <c r="C2407" t="s">
        <v>388</v>
      </c>
      <c r="D2407" t="s">
        <v>8</v>
      </c>
    </row>
    <row r="2408" spans="1:5" x14ac:dyDescent="0.2">
      <c r="A2408" t="s">
        <v>706</v>
      </c>
      <c r="B2408" t="s">
        <v>140</v>
      </c>
      <c r="C2408" t="s">
        <v>388</v>
      </c>
      <c r="D2408" t="s">
        <v>179</v>
      </c>
    </row>
    <row r="2409" spans="1:5" x14ac:dyDescent="0.2">
      <c r="A2409" t="s">
        <v>706</v>
      </c>
      <c r="B2409" t="s">
        <v>140</v>
      </c>
      <c r="C2409" t="s">
        <v>388</v>
      </c>
      <c r="D2409" t="s">
        <v>181</v>
      </c>
    </row>
    <row r="2410" spans="1:5" x14ac:dyDescent="0.2">
      <c r="A2410" t="s">
        <v>706</v>
      </c>
      <c r="B2410" t="s">
        <v>140</v>
      </c>
      <c r="C2410" t="s">
        <v>388</v>
      </c>
      <c r="D2410" t="s">
        <v>307</v>
      </c>
    </row>
    <row r="2411" spans="1:5" x14ac:dyDescent="0.2">
      <c r="A2411" t="s">
        <v>706</v>
      </c>
      <c r="B2411" t="s">
        <v>140</v>
      </c>
      <c r="C2411" t="s">
        <v>388</v>
      </c>
      <c r="D2411" t="s">
        <v>214</v>
      </c>
    </row>
    <row r="2412" spans="1:5" x14ac:dyDescent="0.2">
      <c r="A2412" t="s">
        <v>706</v>
      </c>
      <c r="B2412" t="s">
        <v>140</v>
      </c>
      <c r="C2412" t="s">
        <v>388</v>
      </c>
      <c r="D2412" t="s">
        <v>177</v>
      </c>
    </row>
    <row r="2413" spans="1:5" x14ac:dyDescent="0.2">
      <c r="A2413" t="s">
        <v>706</v>
      </c>
      <c r="B2413" t="s">
        <v>140</v>
      </c>
      <c r="C2413" t="s">
        <v>388</v>
      </c>
      <c r="D2413" t="s">
        <v>151</v>
      </c>
    </row>
    <row r="2414" spans="1:5" x14ac:dyDescent="0.2">
      <c r="A2414" t="s">
        <v>706</v>
      </c>
      <c r="B2414" t="s">
        <v>140</v>
      </c>
      <c r="C2414" t="s">
        <v>388</v>
      </c>
      <c r="D2414" t="s">
        <v>227</v>
      </c>
    </row>
    <row r="2415" spans="1:5" x14ac:dyDescent="0.2">
      <c r="A2415" t="s">
        <v>706</v>
      </c>
      <c r="B2415" t="s">
        <v>181</v>
      </c>
      <c r="C2415" t="s">
        <v>388</v>
      </c>
      <c r="D2415" t="s">
        <v>307</v>
      </c>
    </row>
    <row r="2416" spans="1:5" x14ac:dyDescent="0.2">
      <c r="A2416" t="s">
        <v>706</v>
      </c>
      <c r="B2416" t="s">
        <v>181</v>
      </c>
      <c r="C2416" t="s">
        <v>388</v>
      </c>
      <c r="D2416" t="s">
        <v>179</v>
      </c>
    </row>
    <row r="2417" spans="1:5" x14ac:dyDescent="0.2">
      <c r="A2417" t="s">
        <v>706</v>
      </c>
      <c r="B2417" t="s">
        <v>181</v>
      </c>
      <c r="C2417" t="s">
        <v>388</v>
      </c>
      <c r="D2417" t="s">
        <v>366</v>
      </c>
    </row>
    <row r="2418" spans="1:5" x14ac:dyDescent="0.2">
      <c r="A2418" t="s">
        <v>706</v>
      </c>
      <c r="B2418" t="s">
        <v>248</v>
      </c>
      <c r="C2418" t="s">
        <v>388</v>
      </c>
      <c r="D2418" t="s">
        <v>179</v>
      </c>
    </row>
    <row r="2419" spans="1:5" x14ac:dyDescent="0.2">
      <c r="A2419" t="s">
        <v>706</v>
      </c>
      <c r="B2419" t="s">
        <v>248</v>
      </c>
      <c r="C2419" t="s">
        <v>388</v>
      </c>
      <c r="D2419" t="s">
        <v>307</v>
      </c>
    </row>
    <row r="2420" spans="1:5" x14ac:dyDescent="0.2">
      <c r="A2420" t="s">
        <v>706</v>
      </c>
      <c r="B2420" t="s">
        <v>248</v>
      </c>
      <c r="C2420" t="s">
        <v>388</v>
      </c>
      <c r="D2420" t="s">
        <v>273</v>
      </c>
    </row>
    <row r="2421" spans="1:5" x14ac:dyDescent="0.2">
      <c r="A2421" t="s">
        <v>706</v>
      </c>
      <c r="B2421" t="s">
        <v>117</v>
      </c>
      <c r="C2421" t="s">
        <v>388</v>
      </c>
      <c r="D2421" t="s">
        <v>165</v>
      </c>
    </row>
    <row r="2422" spans="1:5" x14ac:dyDescent="0.2">
      <c r="A2422" t="s">
        <v>706</v>
      </c>
      <c r="B2422" t="s">
        <v>7</v>
      </c>
      <c r="C2422" t="s">
        <v>388</v>
      </c>
      <c r="D2422" t="s">
        <v>389</v>
      </c>
    </row>
    <row r="2423" spans="1:5" x14ac:dyDescent="0.2">
      <c r="A2423" t="s">
        <v>706</v>
      </c>
      <c r="B2423" t="s">
        <v>7</v>
      </c>
      <c r="C2423" t="s">
        <v>388</v>
      </c>
      <c r="D2423" t="s">
        <v>307</v>
      </c>
    </row>
    <row r="2424" spans="1:5" x14ac:dyDescent="0.2">
      <c r="A2424" t="s">
        <v>706</v>
      </c>
      <c r="B2424" t="s">
        <v>7</v>
      </c>
      <c r="C2424" t="s">
        <v>388</v>
      </c>
      <c r="D2424" t="s">
        <v>179</v>
      </c>
    </row>
    <row r="2425" spans="1:5" x14ac:dyDescent="0.2">
      <c r="A2425" t="s">
        <v>706</v>
      </c>
      <c r="B2425" t="s">
        <v>89</v>
      </c>
      <c r="C2425" t="s">
        <v>386</v>
      </c>
      <c r="D2425" t="s">
        <v>202</v>
      </c>
      <c r="E2425" t="s">
        <v>445</v>
      </c>
    </row>
    <row r="2426" spans="1:5" x14ac:dyDescent="0.2">
      <c r="A2426" t="s">
        <v>706</v>
      </c>
      <c r="B2426" t="s">
        <v>89</v>
      </c>
      <c r="C2426" t="s">
        <v>388</v>
      </c>
      <c r="D2426" t="s">
        <v>307</v>
      </c>
    </row>
    <row r="2427" spans="1:5" x14ac:dyDescent="0.2">
      <c r="A2427" t="s">
        <v>706</v>
      </c>
      <c r="B2427" t="s">
        <v>89</v>
      </c>
      <c r="C2427" t="s">
        <v>388</v>
      </c>
      <c r="D2427" t="s">
        <v>33</v>
      </c>
    </row>
    <row r="2428" spans="1:5" x14ac:dyDescent="0.2">
      <c r="A2428" t="s">
        <v>706</v>
      </c>
      <c r="B2428" t="s">
        <v>89</v>
      </c>
      <c r="C2428" t="s">
        <v>388</v>
      </c>
      <c r="D2428" t="s">
        <v>179</v>
      </c>
    </row>
    <row r="2429" spans="1:5" x14ac:dyDescent="0.2">
      <c r="A2429" t="s">
        <v>706</v>
      </c>
      <c r="B2429" t="s">
        <v>89</v>
      </c>
      <c r="C2429" t="s">
        <v>388</v>
      </c>
      <c r="D2429" t="s">
        <v>135</v>
      </c>
    </row>
    <row r="2430" spans="1:5" x14ac:dyDescent="0.2">
      <c r="A2430" t="s">
        <v>706</v>
      </c>
      <c r="B2430" t="s">
        <v>214</v>
      </c>
      <c r="C2430" t="s">
        <v>386</v>
      </c>
      <c r="D2430" t="s">
        <v>202</v>
      </c>
      <c r="E2430" t="s">
        <v>445</v>
      </c>
    </row>
    <row r="2431" spans="1:5" x14ac:dyDescent="0.2">
      <c r="A2431" t="s">
        <v>706</v>
      </c>
      <c r="B2431" t="s">
        <v>214</v>
      </c>
      <c r="C2431" t="s">
        <v>388</v>
      </c>
      <c r="D2431" t="s">
        <v>148</v>
      </c>
    </row>
    <row r="2432" spans="1:5" x14ac:dyDescent="0.2">
      <c r="A2432" t="s">
        <v>706</v>
      </c>
      <c r="B2432" t="s">
        <v>214</v>
      </c>
      <c r="C2432" t="s">
        <v>388</v>
      </c>
      <c r="D2432" t="s">
        <v>127</v>
      </c>
    </row>
    <row r="2433" spans="1:5" x14ac:dyDescent="0.2">
      <c r="A2433" t="s">
        <v>706</v>
      </c>
      <c r="B2433" t="s">
        <v>214</v>
      </c>
      <c r="C2433" t="s">
        <v>388</v>
      </c>
      <c r="D2433" t="s">
        <v>179</v>
      </c>
    </row>
    <row r="2434" spans="1:5" x14ac:dyDescent="0.2">
      <c r="A2434" t="s">
        <v>706</v>
      </c>
      <c r="B2434" t="s">
        <v>214</v>
      </c>
      <c r="C2434" t="s">
        <v>388</v>
      </c>
      <c r="D2434" t="s">
        <v>307</v>
      </c>
    </row>
    <row r="2435" spans="1:5" x14ac:dyDescent="0.2">
      <c r="A2435" t="s">
        <v>706</v>
      </c>
      <c r="B2435" t="s">
        <v>127</v>
      </c>
      <c r="C2435" t="s">
        <v>388</v>
      </c>
      <c r="D2435" t="s">
        <v>307</v>
      </c>
    </row>
    <row r="2436" spans="1:5" x14ac:dyDescent="0.2">
      <c r="A2436" t="s">
        <v>706</v>
      </c>
      <c r="B2436" t="s">
        <v>127</v>
      </c>
      <c r="C2436" t="s">
        <v>388</v>
      </c>
      <c r="D2436" t="s">
        <v>369</v>
      </c>
    </row>
    <row r="2437" spans="1:5" x14ac:dyDescent="0.2">
      <c r="A2437" t="s">
        <v>706</v>
      </c>
      <c r="B2437" t="s">
        <v>127</v>
      </c>
      <c r="C2437" t="s">
        <v>388</v>
      </c>
      <c r="D2437" t="s">
        <v>179</v>
      </c>
    </row>
    <row r="2438" spans="1:5" x14ac:dyDescent="0.2">
      <c r="A2438" t="s">
        <v>706</v>
      </c>
      <c r="B2438" t="s">
        <v>177</v>
      </c>
      <c r="C2438" t="s">
        <v>386</v>
      </c>
      <c r="D2438" t="s">
        <v>202</v>
      </c>
      <c r="E2438" t="s">
        <v>445</v>
      </c>
    </row>
    <row r="2439" spans="1:5" x14ac:dyDescent="0.2">
      <c r="A2439" t="s">
        <v>706</v>
      </c>
      <c r="B2439" t="s">
        <v>177</v>
      </c>
      <c r="C2439" t="s">
        <v>388</v>
      </c>
      <c r="D2439" t="s">
        <v>307</v>
      </c>
    </row>
    <row r="2440" spans="1:5" x14ac:dyDescent="0.2">
      <c r="A2440" t="s">
        <v>706</v>
      </c>
      <c r="B2440" t="s">
        <v>177</v>
      </c>
      <c r="C2440" t="s">
        <v>388</v>
      </c>
      <c r="D2440" t="s">
        <v>292</v>
      </c>
    </row>
    <row r="2441" spans="1:5" x14ac:dyDescent="0.2">
      <c r="A2441" t="s">
        <v>706</v>
      </c>
      <c r="B2441" t="s">
        <v>177</v>
      </c>
      <c r="C2441" t="s">
        <v>388</v>
      </c>
      <c r="D2441" t="s">
        <v>366</v>
      </c>
    </row>
    <row r="2442" spans="1:5" x14ac:dyDescent="0.2">
      <c r="A2442" t="s">
        <v>706</v>
      </c>
      <c r="B2442" t="s">
        <v>177</v>
      </c>
      <c r="C2442" t="s">
        <v>388</v>
      </c>
      <c r="D2442" t="s">
        <v>213</v>
      </c>
    </row>
    <row r="2443" spans="1:5" x14ac:dyDescent="0.2">
      <c r="A2443" t="s">
        <v>706</v>
      </c>
      <c r="B2443" t="s">
        <v>177</v>
      </c>
      <c r="C2443" t="s">
        <v>388</v>
      </c>
      <c r="D2443" t="s">
        <v>179</v>
      </c>
    </row>
    <row r="2444" spans="1:5" x14ac:dyDescent="0.2">
      <c r="A2444" t="s">
        <v>706</v>
      </c>
      <c r="B2444" t="s">
        <v>46</v>
      </c>
      <c r="C2444" t="s">
        <v>386</v>
      </c>
      <c r="D2444" t="s">
        <v>202</v>
      </c>
      <c r="E2444" t="s">
        <v>445</v>
      </c>
    </row>
    <row r="2445" spans="1:5" x14ac:dyDescent="0.2">
      <c r="A2445" t="s">
        <v>706</v>
      </c>
      <c r="B2445" t="s">
        <v>46</v>
      </c>
      <c r="C2445" t="s">
        <v>386</v>
      </c>
      <c r="D2445" t="s">
        <v>202</v>
      </c>
      <c r="E2445" t="s">
        <v>446</v>
      </c>
    </row>
    <row r="2446" spans="1:5" x14ac:dyDescent="0.2">
      <c r="A2446" t="s">
        <v>706</v>
      </c>
      <c r="B2446" t="s">
        <v>46</v>
      </c>
      <c r="C2446" t="s">
        <v>386</v>
      </c>
      <c r="D2446" t="s">
        <v>389</v>
      </c>
      <c r="E2446" t="s">
        <v>459</v>
      </c>
    </row>
    <row r="2447" spans="1:5" x14ac:dyDescent="0.2">
      <c r="A2447" t="s">
        <v>706</v>
      </c>
      <c r="B2447" t="s">
        <v>46</v>
      </c>
      <c r="C2447" t="s">
        <v>386</v>
      </c>
      <c r="D2447" t="s">
        <v>81</v>
      </c>
      <c r="E2447" t="s">
        <v>387</v>
      </c>
    </row>
    <row r="2448" spans="1:5" x14ac:dyDescent="0.2">
      <c r="A2448" t="s">
        <v>706</v>
      </c>
      <c r="B2448" t="s">
        <v>46</v>
      </c>
      <c r="C2448" t="s">
        <v>386</v>
      </c>
      <c r="D2448" t="s">
        <v>389</v>
      </c>
      <c r="E2448" t="s">
        <v>447</v>
      </c>
    </row>
    <row r="2449" spans="1:5" x14ac:dyDescent="0.2">
      <c r="A2449" t="s">
        <v>706</v>
      </c>
      <c r="B2449" t="s">
        <v>46</v>
      </c>
      <c r="C2449" t="s">
        <v>386</v>
      </c>
      <c r="D2449" t="s">
        <v>365</v>
      </c>
      <c r="E2449" t="s">
        <v>469</v>
      </c>
    </row>
    <row r="2450" spans="1:5" x14ac:dyDescent="0.2">
      <c r="A2450" t="s">
        <v>706</v>
      </c>
      <c r="B2450" t="s">
        <v>46</v>
      </c>
      <c r="C2450" t="s">
        <v>386</v>
      </c>
      <c r="D2450" t="s">
        <v>365</v>
      </c>
      <c r="E2450" t="s">
        <v>470</v>
      </c>
    </row>
    <row r="2451" spans="1:5" x14ac:dyDescent="0.2">
      <c r="A2451" t="s">
        <v>706</v>
      </c>
      <c r="B2451" t="s">
        <v>46</v>
      </c>
      <c r="C2451" t="s">
        <v>386</v>
      </c>
      <c r="D2451" t="s">
        <v>236</v>
      </c>
      <c r="E2451" t="s">
        <v>682</v>
      </c>
    </row>
    <row r="2452" spans="1:5" x14ac:dyDescent="0.2">
      <c r="A2452" t="s">
        <v>706</v>
      </c>
      <c r="B2452" t="s">
        <v>46</v>
      </c>
      <c r="C2452" t="s">
        <v>386</v>
      </c>
      <c r="D2452" t="s">
        <v>236</v>
      </c>
      <c r="E2452" t="s">
        <v>683</v>
      </c>
    </row>
    <row r="2453" spans="1:5" x14ac:dyDescent="0.2">
      <c r="A2453" t="s">
        <v>706</v>
      </c>
      <c r="B2453" t="s">
        <v>46</v>
      </c>
      <c r="C2453" t="s">
        <v>386</v>
      </c>
      <c r="D2453" t="s">
        <v>88</v>
      </c>
      <c r="E2453" t="s">
        <v>684</v>
      </c>
    </row>
    <row r="2454" spans="1:5" x14ac:dyDescent="0.2">
      <c r="A2454" t="s">
        <v>706</v>
      </c>
      <c r="B2454" t="s">
        <v>46</v>
      </c>
      <c r="C2454" t="s">
        <v>386</v>
      </c>
      <c r="D2454" t="s">
        <v>110</v>
      </c>
      <c r="E2454" t="s">
        <v>479</v>
      </c>
    </row>
    <row r="2455" spans="1:5" x14ac:dyDescent="0.2">
      <c r="A2455" t="s">
        <v>706</v>
      </c>
      <c r="B2455" t="s">
        <v>46</v>
      </c>
      <c r="C2455" t="s">
        <v>386</v>
      </c>
      <c r="D2455" t="s">
        <v>113</v>
      </c>
      <c r="E2455" t="s">
        <v>685</v>
      </c>
    </row>
    <row r="2456" spans="1:5" x14ac:dyDescent="0.2">
      <c r="A2456" t="s">
        <v>706</v>
      </c>
      <c r="B2456" t="s">
        <v>46</v>
      </c>
      <c r="C2456" t="s">
        <v>386</v>
      </c>
      <c r="D2456" t="s">
        <v>236</v>
      </c>
      <c r="E2456" t="s">
        <v>686</v>
      </c>
    </row>
    <row r="2457" spans="1:5" x14ac:dyDescent="0.2">
      <c r="A2457" t="s">
        <v>706</v>
      </c>
      <c r="B2457" t="s">
        <v>46</v>
      </c>
      <c r="C2457" t="s">
        <v>386</v>
      </c>
      <c r="D2457" t="s">
        <v>236</v>
      </c>
      <c r="E2457" t="s">
        <v>687</v>
      </c>
    </row>
    <row r="2458" spans="1:5" x14ac:dyDescent="0.2">
      <c r="A2458" t="s">
        <v>706</v>
      </c>
      <c r="B2458" t="s">
        <v>46</v>
      </c>
      <c r="C2458" t="s">
        <v>386</v>
      </c>
      <c r="D2458" t="s">
        <v>88</v>
      </c>
      <c r="E2458" t="s">
        <v>688</v>
      </c>
    </row>
    <row r="2459" spans="1:5" x14ac:dyDescent="0.2">
      <c r="A2459" t="s">
        <v>706</v>
      </c>
      <c r="B2459" t="s">
        <v>46</v>
      </c>
      <c r="C2459" t="s">
        <v>386</v>
      </c>
      <c r="D2459" t="s">
        <v>203</v>
      </c>
      <c r="E2459" t="s">
        <v>689</v>
      </c>
    </row>
    <row r="2460" spans="1:5" x14ac:dyDescent="0.2">
      <c r="A2460" t="s">
        <v>706</v>
      </c>
      <c r="B2460" t="s">
        <v>46</v>
      </c>
      <c r="C2460" t="s">
        <v>386</v>
      </c>
      <c r="D2460" t="s">
        <v>128</v>
      </c>
      <c r="E2460" t="s">
        <v>681</v>
      </c>
    </row>
    <row r="2461" spans="1:5" x14ac:dyDescent="0.2">
      <c r="A2461" t="s">
        <v>706</v>
      </c>
      <c r="B2461" t="s">
        <v>46</v>
      </c>
      <c r="C2461" t="s">
        <v>386</v>
      </c>
      <c r="D2461" t="s">
        <v>128</v>
      </c>
      <c r="E2461" t="s">
        <v>690</v>
      </c>
    </row>
    <row r="2462" spans="1:5" x14ac:dyDescent="0.2">
      <c r="A2462" t="s">
        <v>706</v>
      </c>
      <c r="B2462" t="s">
        <v>46</v>
      </c>
      <c r="C2462" t="s">
        <v>386</v>
      </c>
      <c r="D2462" t="s">
        <v>234</v>
      </c>
      <c r="E2462" t="s">
        <v>466</v>
      </c>
    </row>
    <row r="2463" spans="1:5" x14ac:dyDescent="0.2">
      <c r="A2463" t="s">
        <v>706</v>
      </c>
      <c r="B2463" t="s">
        <v>46</v>
      </c>
      <c r="C2463" t="s">
        <v>386</v>
      </c>
      <c r="D2463" t="s">
        <v>389</v>
      </c>
      <c r="E2463" t="s">
        <v>456</v>
      </c>
    </row>
    <row r="2464" spans="1:5" x14ac:dyDescent="0.2">
      <c r="A2464" t="s">
        <v>706</v>
      </c>
      <c r="B2464" t="s">
        <v>46</v>
      </c>
      <c r="C2464" t="s">
        <v>386</v>
      </c>
      <c r="D2464" t="s">
        <v>389</v>
      </c>
      <c r="E2464" t="s">
        <v>476</v>
      </c>
    </row>
    <row r="2465" spans="1:5" x14ac:dyDescent="0.2">
      <c r="A2465" t="s">
        <v>706</v>
      </c>
      <c r="B2465" t="s">
        <v>46</v>
      </c>
      <c r="C2465" t="s">
        <v>386</v>
      </c>
      <c r="D2465" t="s">
        <v>389</v>
      </c>
      <c r="E2465" t="s">
        <v>430</v>
      </c>
    </row>
    <row r="2466" spans="1:5" x14ac:dyDescent="0.2">
      <c r="A2466" t="s">
        <v>706</v>
      </c>
      <c r="B2466" t="s">
        <v>46</v>
      </c>
      <c r="C2466" t="s">
        <v>388</v>
      </c>
      <c r="D2466" t="s">
        <v>307</v>
      </c>
    </row>
    <row r="2467" spans="1:5" x14ac:dyDescent="0.2">
      <c r="A2467" t="s">
        <v>706</v>
      </c>
      <c r="B2467" t="s">
        <v>46</v>
      </c>
      <c r="C2467" t="s">
        <v>388</v>
      </c>
      <c r="D2467" t="s">
        <v>369</v>
      </c>
    </row>
    <row r="2468" spans="1:5" x14ac:dyDescent="0.2">
      <c r="A2468" t="s">
        <v>706</v>
      </c>
      <c r="B2468" t="s">
        <v>46</v>
      </c>
      <c r="C2468" t="s">
        <v>388</v>
      </c>
      <c r="D2468" t="s">
        <v>8</v>
      </c>
    </row>
    <row r="2469" spans="1:5" x14ac:dyDescent="0.2">
      <c r="A2469" t="s">
        <v>706</v>
      </c>
      <c r="B2469" t="s">
        <v>46</v>
      </c>
      <c r="C2469" t="s">
        <v>388</v>
      </c>
      <c r="D2469" t="s">
        <v>59</v>
      </c>
    </row>
    <row r="2470" spans="1:5" x14ac:dyDescent="0.2">
      <c r="A2470" t="s">
        <v>706</v>
      </c>
      <c r="B2470" t="s">
        <v>46</v>
      </c>
      <c r="C2470" t="s">
        <v>388</v>
      </c>
      <c r="D2470" t="s">
        <v>185</v>
      </c>
    </row>
    <row r="2471" spans="1:5" x14ac:dyDescent="0.2">
      <c r="A2471" t="s">
        <v>706</v>
      </c>
      <c r="B2471" t="s">
        <v>46</v>
      </c>
      <c r="C2471" t="s">
        <v>388</v>
      </c>
      <c r="D2471" t="s">
        <v>188</v>
      </c>
    </row>
    <row r="2472" spans="1:5" x14ac:dyDescent="0.2">
      <c r="A2472" t="s">
        <v>706</v>
      </c>
      <c r="B2472" t="s">
        <v>46</v>
      </c>
      <c r="C2472" t="s">
        <v>388</v>
      </c>
      <c r="D2472" t="s">
        <v>300</v>
      </c>
    </row>
    <row r="2473" spans="1:5" x14ac:dyDescent="0.2">
      <c r="A2473" t="s">
        <v>706</v>
      </c>
      <c r="B2473" t="s">
        <v>46</v>
      </c>
      <c r="C2473" t="s">
        <v>388</v>
      </c>
      <c r="D2473" t="s">
        <v>274</v>
      </c>
    </row>
    <row r="2474" spans="1:5" x14ac:dyDescent="0.2">
      <c r="A2474" t="s">
        <v>706</v>
      </c>
      <c r="B2474" t="s">
        <v>46</v>
      </c>
      <c r="C2474" t="s">
        <v>388</v>
      </c>
      <c r="D2474" t="s">
        <v>201</v>
      </c>
    </row>
    <row r="2475" spans="1:5" x14ac:dyDescent="0.2">
      <c r="A2475" t="s">
        <v>706</v>
      </c>
      <c r="B2475" t="s">
        <v>46</v>
      </c>
      <c r="C2475" t="s">
        <v>388</v>
      </c>
      <c r="D2475" t="s">
        <v>26</v>
      </c>
    </row>
    <row r="2476" spans="1:5" x14ac:dyDescent="0.2">
      <c r="A2476" t="s">
        <v>706</v>
      </c>
      <c r="B2476" t="s">
        <v>46</v>
      </c>
      <c r="C2476" t="s">
        <v>388</v>
      </c>
      <c r="D2476" t="s">
        <v>110</v>
      </c>
    </row>
    <row r="2477" spans="1:5" x14ac:dyDescent="0.2">
      <c r="A2477" t="s">
        <v>706</v>
      </c>
      <c r="B2477" t="s">
        <v>46</v>
      </c>
      <c r="C2477" t="s">
        <v>388</v>
      </c>
      <c r="D2477" t="s">
        <v>278</v>
      </c>
    </row>
    <row r="2478" spans="1:5" x14ac:dyDescent="0.2">
      <c r="A2478" t="s">
        <v>706</v>
      </c>
      <c r="B2478" t="s">
        <v>46</v>
      </c>
      <c r="C2478" t="s">
        <v>388</v>
      </c>
      <c r="D2478" t="s">
        <v>261</v>
      </c>
    </row>
    <row r="2479" spans="1:5" x14ac:dyDescent="0.2">
      <c r="A2479" t="s">
        <v>706</v>
      </c>
      <c r="B2479" t="s">
        <v>46</v>
      </c>
      <c r="C2479" t="s">
        <v>388</v>
      </c>
      <c r="D2479" t="s">
        <v>165</v>
      </c>
    </row>
    <row r="2480" spans="1:5" x14ac:dyDescent="0.2">
      <c r="A2480" t="s">
        <v>706</v>
      </c>
      <c r="B2480" t="s">
        <v>46</v>
      </c>
      <c r="C2480" t="s">
        <v>388</v>
      </c>
      <c r="D2480" t="s">
        <v>180</v>
      </c>
    </row>
    <row r="2481" spans="1:5" x14ac:dyDescent="0.2">
      <c r="A2481" t="s">
        <v>706</v>
      </c>
      <c r="B2481" t="s">
        <v>46</v>
      </c>
      <c r="C2481" t="s">
        <v>388</v>
      </c>
      <c r="D2481" t="s">
        <v>20</v>
      </c>
    </row>
    <row r="2482" spans="1:5" x14ac:dyDescent="0.2">
      <c r="A2482" t="s">
        <v>706</v>
      </c>
      <c r="B2482" t="s">
        <v>46</v>
      </c>
      <c r="C2482" t="s">
        <v>388</v>
      </c>
      <c r="D2482" t="s">
        <v>100</v>
      </c>
    </row>
    <row r="2483" spans="1:5" x14ac:dyDescent="0.2">
      <c r="A2483" t="s">
        <v>706</v>
      </c>
      <c r="B2483" t="s">
        <v>46</v>
      </c>
      <c r="C2483" t="s">
        <v>388</v>
      </c>
      <c r="D2483" t="s">
        <v>315</v>
      </c>
    </row>
    <row r="2484" spans="1:5" x14ac:dyDescent="0.2">
      <c r="A2484" t="s">
        <v>706</v>
      </c>
      <c r="B2484" t="s">
        <v>46</v>
      </c>
      <c r="C2484" t="s">
        <v>388</v>
      </c>
      <c r="D2484" t="s">
        <v>277</v>
      </c>
    </row>
    <row r="2485" spans="1:5" x14ac:dyDescent="0.2">
      <c r="A2485" t="s">
        <v>706</v>
      </c>
      <c r="B2485" t="s">
        <v>46</v>
      </c>
      <c r="C2485" t="s">
        <v>388</v>
      </c>
      <c r="D2485" t="s">
        <v>128</v>
      </c>
    </row>
    <row r="2486" spans="1:5" x14ac:dyDescent="0.2">
      <c r="A2486" t="s">
        <v>706</v>
      </c>
      <c r="B2486" t="s">
        <v>46</v>
      </c>
      <c r="C2486" t="s">
        <v>388</v>
      </c>
      <c r="D2486" t="s">
        <v>113</v>
      </c>
    </row>
    <row r="2487" spans="1:5" x14ac:dyDescent="0.2">
      <c r="A2487" t="s">
        <v>706</v>
      </c>
      <c r="B2487" t="s">
        <v>46</v>
      </c>
      <c r="C2487" t="s">
        <v>388</v>
      </c>
      <c r="D2487" t="s">
        <v>308</v>
      </c>
    </row>
    <row r="2488" spans="1:5" x14ac:dyDescent="0.2">
      <c r="A2488" t="s">
        <v>706</v>
      </c>
      <c r="B2488" t="s">
        <v>46</v>
      </c>
      <c r="C2488" t="s">
        <v>388</v>
      </c>
      <c r="D2488" t="s">
        <v>115</v>
      </c>
    </row>
    <row r="2489" spans="1:5" x14ac:dyDescent="0.2">
      <c r="A2489" t="s">
        <v>706</v>
      </c>
      <c r="B2489" t="s">
        <v>179</v>
      </c>
      <c r="C2489" t="s">
        <v>388</v>
      </c>
      <c r="D2489" t="s">
        <v>307</v>
      </c>
    </row>
    <row r="2490" spans="1:5" x14ac:dyDescent="0.2">
      <c r="A2490" t="s">
        <v>706</v>
      </c>
      <c r="B2490" t="s">
        <v>179</v>
      </c>
      <c r="C2490" t="s">
        <v>388</v>
      </c>
      <c r="D2490" t="s">
        <v>59</v>
      </c>
    </row>
    <row r="2491" spans="1:5" x14ac:dyDescent="0.2">
      <c r="A2491" t="s">
        <v>706</v>
      </c>
      <c r="B2491" t="s">
        <v>179</v>
      </c>
      <c r="C2491" t="s">
        <v>388</v>
      </c>
      <c r="D2491" t="s">
        <v>8</v>
      </c>
    </row>
    <row r="2492" spans="1:5" x14ac:dyDescent="0.2">
      <c r="A2492" t="s">
        <v>706</v>
      </c>
      <c r="B2492" t="s">
        <v>179</v>
      </c>
      <c r="C2492" t="s">
        <v>388</v>
      </c>
      <c r="D2492" t="s">
        <v>46</v>
      </c>
    </row>
    <row r="2493" spans="1:5" x14ac:dyDescent="0.2">
      <c r="A2493" t="s">
        <v>706</v>
      </c>
      <c r="B2493" t="s">
        <v>179</v>
      </c>
      <c r="C2493" t="s">
        <v>388</v>
      </c>
      <c r="D2493" t="s">
        <v>366</v>
      </c>
    </row>
    <row r="2494" spans="1:5" x14ac:dyDescent="0.2">
      <c r="A2494" t="s">
        <v>706</v>
      </c>
      <c r="B2494" t="s">
        <v>330</v>
      </c>
      <c r="C2494" t="s">
        <v>386</v>
      </c>
      <c r="D2494" t="s">
        <v>389</v>
      </c>
      <c r="E2494" t="s">
        <v>447</v>
      </c>
    </row>
    <row r="2495" spans="1:5" x14ac:dyDescent="0.2">
      <c r="A2495" t="s">
        <v>706</v>
      </c>
      <c r="B2495" t="s">
        <v>330</v>
      </c>
      <c r="C2495" t="s">
        <v>386</v>
      </c>
      <c r="D2495" t="s">
        <v>389</v>
      </c>
      <c r="E2495" t="s">
        <v>456</v>
      </c>
    </row>
    <row r="2496" spans="1:5" x14ac:dyDescent="0.2">
      <c r="A2496" t="s">
        <v>706</v>
      </c>
      <c r="B2496" t="s">
        <v>330</v>
      </c>
      <c r="C2496" t="s">
        <v>386</v>
      </c>
      <c r="D2496" t="s">
        <v>389</v>
      </c>
      <c r="E2496" t="s">
        <v>430</v>
      </c>
    </row>
    <row r="2497" spans="1:5" x14ac:dyDescent="0.2">
      <c r="A2497" t="s">
        <v>706</v>
      </c>
      <c r="B2497" t="s">
        <v>330</v>
      </c>
      <c r="C2497" t="s">
        <v>386</v>
      </c>
      <c r="D2497" t="s">
        <v>389</v>
      </c>
      <c r="E2497" t="s">
        <v>453</v>
      </c>
    </row>
    <row r="2498" spans="1:5" x14ac:dyDescent="0.2">
      <c r="A2498" t="s">
        <v>706</v>
      </c>
      <c r="B2498" t="s">
        <v>330</v>
      </c>
      <c r="C2498" t="s">
        <v>388</v>
      </c>
      <c r="D2498" t="s">
        <v>307</v>
      </c>
    </row>
    <row r="2499" spans="1:5" x14ac:dyDescent="0.2">
      <c r="A2499" t="s">
        <v>706</v>
      </c>
      <c r="B2499" t="s">
        <v>330</v>
      </c>
      <c r="C2499" t="s">
        <v>388</v>
      </c>
      <c r="D2499" t="s">
        <v>376</v>
      </c>
    </row>
    <row r="2500" spans="1:5" x14ac:dyDescent="0.2">
      <c r="A2500" t="s">
        <v>706</v>
      </c>
      <c r="B2500" t="s">
        <v>330</v>
      </c>
      <c r="C2500" t="s">
        <v>388</v>
      </c>
      <c r="D2500" t="s">
        <v>273</v>
      </c>
    </row>
    <row r="2501" spans="1:5" x14ac:dyDescent="0.2">
      <c r="A2501" t="s">
        <v>706</v>
      </c>
      <c r="B2501" t="s">
        <v>325</v>
      </c>
      <c r="C2501" t="s">
        <v>386</v>
      </c>
      <c r="D2501" t="s">
        <v>31</v>
      </c>
      <c r="E2501" t="s">
        <v>691</v>
      </c>
    </row>
    <row r="2502" spans="1:5" x14ac:dyDescent="0.2">
      <c r="A2502" t="s">
        <v>706</v>
      </c>
      <c r="B2502" t="s">
        <v>325</v>
      </c>
      <c r="C2502" t="s">
        <v>388</v>
      </c>
      <c r="D2502" t="s">
        <v>327</v>
      </c>
    </row>
    <row r="2503" spans="1:5" x14ac:dyDescent="0.2">
      <c r="A2503" t="s">
        <v>706</v>
      </c>
      <c r="B2503" t="s">
        <v>367</v>
      </c>
      <c r="C2503" t="s">
        <v>388</v>
      </c>
      <c r="D2503" t="s">
        <v>327</v>
      </c>
    </row>
    <row r="2504" spans="1:5" x14ac:dyDescent="0.2">
      <c r="A2504" t="s">
        <v>706</v>
      </c>
      <c r="B2504" t="s">
        <v>118</v>
      </c>
      <c r="C2504" t="s">
        <v>388</v>
      </c>
      <c r="D2504" t="s">
        <v>327</v>
      </c>
    </row>
    <row r="2505" spans="1:5" x14ac:dyDescent="0.2">
      <c r="A2505" t="s">
        <v>706</v>
      </c>
      <c r="B2505" t="s">
        <v>118</v>
      </c>
      <c r="C2505" t="s">
        <v>388</v>
      </c>
      <c r="D2505" t="s">
        <v>367</v>
      </c>
    </row>
    <row r="2506" spans="1:5" x14ac:dyDescent="0.2">
      <c r="A2506" t="s">
        <v>706</v>
      </c>
      <c r="B2506" t="s">
        <v>191</v>
      </c>
      <c r="C2506" t="s">
        <v>388</v>
      </c>
      <c r="D2506" t="s">
        <v>327</v>
      </c>
    </row>
    <row r="2507" spans="1:5" x14ac:dyDescent="0.2">
      <c r="A2507" t="s">
        <v>706</v>
      </c>
      <c r="B2507" t="s">
        <v>191</v>
      </c>
      <c r="C2507" t="s">
        <v>388</v>
      </c>
      <c r="D2507" t="s">
        <v>367</v>
      </c>
    </row>
    <row r="2508" spans="1:5" x14ac:dyDescent="0.2">
      <c r="A2508" t="s">
        <v>706</v>
      </c>
      <c r="B2508" t="s">
        <v>191</v>
      </c>
      <c r="C2508" t="s">
        <v>388</v>
      </c>
      <c r="D2508" t="s">
        <v>325</v>
      </c>
    </row>
    <row r="2509" spans="1:5" x14ac:dyDescent="0.2">
      <c r="A2509" t="s">
        <v>706</v>
      </c>
      <c r="B2509" t="s">
        <v>191</v>
      </c>
      <c r="C2509" t="s">
        <v>388</v>
      </c>
      <c r="D2509" t="s">
        <v>118</v>
      </c>
    </row>
    <row r="2510" spans="1:5" x14ac:dyDescent="0.2">
      <c r="A2510" t="s">
        <v>706</v>
      </c>
      <c r="B2510" t="s">
        <v>263</v>
      </c>
      <c r="C2510" t="s">
        <v>388</v>
      </c>
      <c r="D2510" t="s">
        <v>327</v>
      </c>
    </row>
    <row r="2511" spans="1:5" x14ac:dyDescent="0.2">
      <c r="A2511" t="s">
        <v>706</v>
      </c>
      <c r="B2511" t="s">
        <v>253</v>
      </c>
      <c r="C2511" t="s">
        <v>386</v>
      </c>
      <c r="D2511" t="s">
        <v>263</v>
      </c>
      <c r="E2511" t="s">
        <v>692</v>
      </c>
    </row>
    <row r="2512" spans="1:5" x14ac:dyDescent="0.2">
      <c r="A2512" t="s">
        <v>706</v>
      </c>
      <c r="B2512" t="s">
        <v>253</v>
      </c>
      <c r="C2512" t="s">
        <v>386</v>
      </c>
      <c r="D2512" t="s">
        <v>94</v>
      </c>
      <c r="E2512" t="s">
        <v>693</v>
      </c>
    </row>
    <row r="2513" spans="1:5" x14ac:dyDescent="0.2">
      <c r="A2513" t="s">
        <v>706</v>
      </c>
      <c r="B2513" t="s">
        <v>253</v>
      </c>
      <c r="C2513" t="s">
        <v>386</v>
      </c>
      <c r="D2513" t="s">
        <v>94</v>
      </c>
      <c r="E2513" t="s">
        <v>694</v>
      </c>
    </row>
    <row r="2514" spans="1:5" x14ac:dyDescent="0.2">
      <c r="A2514" t="s">
        <v>706</v>
      </c>
      <c r="B2514" t="s">
        <v>253</v>
      </c>
      <c r="C2514" t="s">
        <v>386</v>
      </c>
      <c r="D2514" t="s">
        <v>191</v>
      </c>
      <c r="E2514" t="s">
        <v>695</v>
      </c>
    </row>
    <row r="2515" spans="1:5" x14ac:dyDescent="0.2">
      <c r="A2515" t="s">
        <v>706</v>
      </c>
      <c r="B2515" t="s">
        <v>253</v>
      </c>
      <c r="C2515" t="s">
        <v>386</v>
      </c>
      <c r="D2515" t="s">
        <v>263</v>
      </c>
      <c r="E2515" t="s">
        <v>696</v>
      </c>
    </row>
    <row r="2516" spans="1:5" x14ac:dyDescent="0.2">
      <c r="A2516" t="s">
        <v>706</v>
      </c>
      <c r="B2516" t="s">
        <v>253</v>
      </c>
      <c r="C2516" t="s">
        <v>386</v>
      </c>
      <c r="D2516" t="s">
        <v>263</v>
      </c>
      <c r="E2516" t="s">
        <v>697</v>
      </c>
    </row>
    <row r="2517" spans="1:5" x14ac:dyDescent="0.2">
      <c r="A2517" t="s">
        <v>706</v>
      </c>
      <c r="B2517" t="s">
        <v>253</v>
      </c>
      <c r="C2517" t="s">
        <v>386</v>
      </c>
      <c r="D2517" t="s">
        <v>263</v>
      </c>
      <c r="E2517" t="s">
        <v>698</v>
      </c>
    </row>
    <row r="2518" spans="1:5" x14ac:dyDescent="0.2">
      <c r="A2518" t="s">
        <v>706</v>
      </c>
      <c r="B2518" t="s">
        <v>253</v>
      </c>
      <c r="C2518" t="s">
        <v>386</v>
      </c>
      <c r="D2518" t="s">
        <v>263</v>
      </c>
      <c r="E2518" t="s">
        <v>699</v>
      </c>
    </row>
    <row r="2519" spans="1:5" x14ac:dyDescent="0.2">
      <c r="A2519" t="s">
        <v>706</v>
      </c>
      <c r="B2519" t="s">
        <v>253</v>
      </c>
      <c r="C2519" t="s">
        <v>386</v>
      </c>
      <c r="D2519" t="s">
        <v>263</v>
      </c>
      <c r="E2519" t="s">
        <v>700</v>
      </c>
    </row>
    <row r="2520" spans="1:5" x14ac:dyDescent="0.2">
      <c r="A2520" t="s">
        <v>706</v>
      </c>
      <c r="B2520" t="s">
        <v>253</v>
      </c>
      <c r="C2520" t="s">
        <v>386</v>
      </c>
      <c r="D2520" t="s">
        <v>263</v>
      </c>
      <c r="E2520" t="s">
        <v>701</v>
      </c>
    </row>
    <row r="2521" spans="1:5" x14ac:dyDescent="0.2">
      <c r="A2521" t="s">
        <v>706</v>
      </c>
      <c r="B2521" t="s">
        <v>253</v>
      </c>
      <c r="C2521" t="s">
        <v>386</v>
      </c>
      <c r="D2521" t="s">
        <v>263</v>
      </c>
      <c r="E2521" t="s">
        <v>702</v>
      </c>
    </row>
    <row r="2522" spans="1:5" x14ac:dyDescent="0.2">
      <c r="A2522" t="s">
        <v>706</v>
      </c>
      <c r="B2522" t="s">
        <v>253</v>
      </c>
      <c r="C2522" t="s">
        <v>386</v>
      </c>
      <c r="D2522" t="s">
        <v>237</v>
      </c>
      <c r="E2522" t="s">
        <v>703</v>
      </c>
    </row>
    <row r="2523" spans="1:5" x14ac:dyDescent="0.2">
      <c r="A2523" t="s">
        <v>706</v>
      </c>
      <c r="B2523" t="s">
        <v>12</v>
      </c>
      <c r="C2523" t="s">
        <v>386</v>
      </c>
      <c r="D2523" t="s">
        <v>51</v>
      </c>
      <c r="E2523" t="s">
        <v>704</v>
      </c>
    </row>
    <row r="2524" spans="1:5" x14ac:dyDescent="0.2">
      <c r="A2524" t="s">
        <v>706</v>
      </c>
      <c r="B2524" t="s">
        <v>187</v>
      </c>
      <c r="C2524" t="s">
        <v>388</v>
      </c>
      <c r="D2524" t="s">
        <v>79</v>
      </c>
    </row>
    <row r="2525" spans="1:5" x14ac:dyDescent="0.2">
      <c r="A2525" t="s">
        <v>706</v>
      </c>
      <c r="B2525" t="s">
        <v>155</v>
      </c>
      <c r="C2525" t="s">
        <v>386</v>
      </c>
      <c r="D2525" t="s">
        <v>389</v>
      </c>
      <c r="E2525" t="s">
        <v>456</v>
      </c>
    </row>
    <row r="2526" spans="1:5" x14ac:dyDescent="0.2">
      <c r="A2526" t="s">
        <v>706</v>
      </c>
      <c r="B2526" t="s">
        <v>155</v>
      </c>
      <c r="C2526" t="s">
        <v>386</v>
      </c>
      <c r="D2526" t="s">
        <v>285</v>
      </c>
      <c r="E2526" t="s">
        <v>397</v>
      </c>
    </row>
    <row r="2527" spans="1:5" x14ac:dyDescent="0.2">
      <c r="A2527" t="s">
        <v>706</v>
      </c>
      <c r="B2527" t="s">
        <v>104</v>
      </c>
      <c r="C2527" t="s">
        <v>386</v>
      </c>
      <c r="D2527" t="s">
        <v>389</v>
      </c>
      <c r="E2527" t="s">
        <v>456</v>
      </c>
    </row>
    <row r="2528" spans="1:5" x14ac:dyDescent="0.2">
      <c r="A2528" t="s">
        <v>706</v>
      </c>
      <c r="B2528" t="s">
        <v>104</v>
      </c>
      <c r="C2528" t="s">
        <v>388</v>
      </c>
      <c r="D2528" t="s">
        <v>155</v>
      </c>
    </row>
    <row r="2529" spans="1:5" x14ac:dyDescent="0.2">
      <c r="A2529" t="s">
        <v>875</v>
      </c>
      <c r="B2529" t="s">
        <v>16</v>
      </c>
      <c r="C2529" t="s">
        <v>386</v>
      </c>
      <c r="D2529" t="s">
        <v>81</v>
      </c>
      <c r="E2529" t="s">
        <v>387</v>
      </c>
    </row>
    <row r="2530" spans="1:5" x14ac:dyDescent="0.2">
      <c r="A2530" t="s">
        <v>875</v>
      </c>
      <c r="B2530" t="s">
        <v>16</v>
      </c>
      <c r="C2530" t="s">
        <v>388</v>
      </c>
      <c r="D2530" t="s">
        <v>263</v>
      </c>
    </row>
    <row r="2531" spans="1:5" x14ac:dyDescent="0.2">
      <c r="A2531" t="s">
        <v>875</v>
      </c>
      <c r="B2531" t="s">
        <v>202</v>
      </c>
      <c r="C2531" t="s">
        <v>386</v>
      </c>
      <c r="D2531" t="s">
        <v>389</v>
      </c>
      <c r="E2531" t="s">
        <v>499</v>
      </c>
    </row>
    <row r="2532" spans="1:5" x14ac:dyDescent="0.2">
      <c r="A2532" t="s">
        <v>875</v>
      </c>
      <c r="B2532" t="s">
        <v>109</v>
      </c>
      <c r="C2532" t="s">
        <v>386</v>
      </c>
      <c r="D2532" t="s">
        <v>389</v>
      </c>
      <c r="E2532" t="s">
        <v>390</v>
      </c>
    </row>
    <row r="2533" spans="1:5" x14ac:dyDescent="0.2">
      <c r="A2533" t="s">
        <v>875</v>
      </c>
      <c r="B2533" t="s">
        <v>109</v>
      </c>
      <c r="C2533" t="s">
        <v>386</v>
      </c>
      <c r="D2533" t="s">
        <v>389</v>
      </c>
      <c r="E2533" t="s">
        <v>391</v>
      </c>
    </row>
    <row r="2534" spans="1:5" x14ac:dyDescent="0.2">
      <c r="A2534" t="s">
        <v>875</v>
      </c>
      <c r="B2534" t="s">
        <v>109</v>
      </c>
      <c r="C2534" t="s">
        <v>386</v>
      </c>
      <c r="D2534" t="s">
        <v>389</v>
      </c>
      <c r="E2534" t="s">
        <v>392</v>
      </c>
    </row>
    <row r="2535" spans="1:5" x14ac:dyDescent="0.2">
      <c r="A2535" t="s">
        <v>875</v>
      </c>
      <c r="B2535" t="s">
        <v>109</v>
      </c>
      <c r="C2535" t="s">
        <v>386</v>
      </c>
      <c r="D2535" t="s">
        <v>389</v>
      </c>
      <c r="E2535" t="s">
        <v>393</v>
      </c>
    </row>
    <row r="2536" spans="1:5" x14ac:dyDescent="0.2">
      <c r="A2536" t="s">
        <v>875</v>
      </c>
      <c r="B2536" t="s">
        <v>133</v>
      </c>
      <c r="C2536" t="s">
        <v>386</v>
      </c>
      <c r="D2536" t="s">
        <v>351</v>
      </c>
      <c r="E2536" t="s">
        <v>394</v>
      </c>
    </row>
    <row r="2537" spans="1:5" x14ac:dyDescent="0.2">
      <c r="A2537" t="s">
        <v>875</v>
      </c>
      <c r="B2537" t="s">
        <v>133</v>
      </c>
      <c r="C2537" t="s">
        <v>386</v>
      </c>
      <c r="D2537" t="s">
        <v>226</v>
      </c>
      <c r="E2537" t="s">
        <v>395</v>
      </c>
    </row>
    <row r="2538" spans="1:5" x14ac:dyDescent="0.2">
      <c r="A2538" t="s">
        <v>875</v>
      </c>
      <c r="B2538" t="s">
        <v>324</v>
      </c>
      <c r="C2538" t="s">
        <v>388</v>
      </c>
      <c r="D2538" t="s">
        <v>389</v>
      </c>
    </row>
    <row r="2539" spans="1:5" x14ac:dyDescent="0.2">
      <c r="A2539" t="s">
        <v>875</v>
      </c>
      <c r="B2539" t="s">
        <v>351</v>
      </c>
      <c r="C2539" t="s">
        <v>386</v>
      </c>
      <c r="D2539" t="s">
        <v>226</v>
      </c>
      <c r="E2539" t="s">
        <v>396</v>
      </c>
    </row>
    <row r="2540" spans="1:5" x14ac:dyDescent="0.2">
      <c r="A2540" t="s">
        <v>875</v>
      </c>
      <c r="B2540" t="s">
        <v>351</v>
      </c>
      <c r="C2540" t="s">
        <v>386</v>
      </c>
      <c r="D2540" t="s">
        <v>226</v>
      </c>
      <c r="E2540" t="s">
        <v>395</v>
      </c>
    </row>
    <row r="2541" spans="1:5" x14ac:dyDescent="0.2">
      <c r="A2541" t="s">
        <v>875</v>
      </c>
      <c r="B2541" t="s">
        <v>182</v>
      </c>
      <c r="C2541" t="s">
        <v>386</v>
      </c>
      <c r="D2541" t="s">
        <v>351</v>
      </c>
      <c r="E2541" t="s">
        <v>394</v>
      </c>
    </row>
    <row r="2542" spans="1:5" x14ac:dyDescent="0.2">
      <c r="A2542" t="s">
        <v>875</v>
      </c>
      <c r="B2542" t="s">
        <v>182</v>
      </c>
      <c r="C2542" t="s">
        <v>386</v>
      </c>
      <c r="D2542" t="s">
        <v>226</v>
      </c>
      <c r="E2542" t="s">
        <v>396</v>
      </c>
    </row>
    <row r="2543" spans="1:5" x14ac:dyDescent="0.2">
      <c r="A2543" t="s">
        <v>875</v>
      </c>
      <c r="B2543" t="s">
        <v>182</v>
      </c>
      <c r="C2543" t="s">
        <v>386</v>
      </c>
      <c r="D2543" t="s">
        <v>226</v>
      </c>
      <c r="E2543" t="s">
        <v>395</v>
      </c>
    </row>
    <row r="2544" spans="1:5" x14ac:dyDescent="0.2">
      <c r="A2544" t="s">
        <v>875</v>
      </c>
      <c r="B2544" t="s">
        <v>1</v>
      </c>
      <c r="C2544" t="s">
        <v>388</v>
      </c>
      <c r="D2544" t="s">
        <v>389</v>
      </c>
    </row>
    <row r="2545" spans="1:5" x14ac:dyDescent="0.2">
      <c r="A2545" t="s">
        <v>875</v>
      </c>
      <c r="B2545" t="s">
        <v>94</v>
      </c>
      <c r="C2545" t="s">
        <v>388</v>
      </c>
      <c r="D2545" t="s">
        <v>263</v>
      </c>
    </row>
    <row r="2546" spans="1:5" x14ac:dyDescent="0.2">
      <c r="A2546" t="s">
        <v>875</v>
      </c>
      <c r="B2546" t="s">
        <v>154</v>
      </c>
      <c r="C2546" t="s">
        <v>386</v>
      </c>
      <c r="D2546" t="s">
        <v>285</v>
      </c>
      <c r="E2546" t="s">
        <v>397</v>
      </c>
    </row>
    <row r="2547" spans="1:5" x14ac:dyDescent="0.2">
      <c r="A2547" t="s">
        <v>875</v>
      </c>
      <c r="B2547" t="s">
        <v>154</v>
      </c>
      <c r="C2547" t="s">
        <v>386</v>
      </c>
      <c r="D2547" t="s">
        <v>217</v>
      </c>
      <c r="E2547" t="s">
        <v>398</v>
      </c>
    </row>
    <row r="2548" spans="1:5" x14ac:dyDescent="0.2">
      <c r="A2548" t="s">
        <v>875</v>
      </c>
      <c r="B2548" t="s">
        <v>154</v>
      </c>
      <c r="C2548" t="s">
        <v>386</v>
      </c>
      <c r="D2548" t="s">
        <v>104</v>
      </c>
      <c r="E2548" t="s">
        <v>399</v>
      </c>
    </row>
    <row r="2549" spans="1:5" x14ac:dyDescent="0.2">
      <c r="A2549" t="s">
        <v>875</v>
      </c>
      <c r="B2549" t="s">
        <v>154</v>
      </c>
      <c r="C2549" t="s">
        <v>386</v>
      </c>
      <c r="D2549" t="s">
        <v>389</v>
      </c>
      <c r="E2549" t="s">
        <v>476</v>
      </c>
    </row>
    <row r="2550" spans="1:5" x14ac:dyDescent="0.2">
      <c r="A2550" t="s">
        <v>875</v>
      </c>
      <c r="B2550" t="s">
        <v>154</v>
      </c>
      <c r="C2550" t="s">
        <v>386</v>
      </c>
      <c r="D2550" t="s">
        <v>389</v>
      </c>
      <c r="E2550" t="s">
        <v>742</v>
      </c>
    </row>
    <row r="2551" spans="1:5" x14ac:dyDescent="0.2">
      <c r="A2551" t="s">
        <v>875</v>
      </c>
      <c r="B2551" t="s">
        <v>154</v>
      </c>
      <c r="C2551" t="s">
        <v>386</v>
      </c>
      <c r="D2551" t="s">
        <v>389</v>
      </c>
      <c r="E2551" t="s">
        <v>456</v>
      </c>
    </row>
    <row r="2552" spans="1:5" x14ac:dyDescent="0.2">
      <c r="A2552" t="s">
        <v>875</v>
      </c>
      <c r="B2552" t="s">
        <v>154</v>
      </c>
      <c r="C2552" t="s">
        <v>388</v>
      </c>
      <c r="D2552" t="s">
        <v>138</v>
      </c>
    </row>
    <row r="2553" spans="1:5" x14ac:dyDescent="0.2">
      <c r="A2553" t="s">
        <v>875</v>
      </c>
      <c r="B2553" t="s">
        <v>22</v>
      </c>
      <c r="C2553" t="s">
        <v>386</v>
      </c>
      <c r="D2553" t="s">
        <v>138</v>
      </c>
      <c r="E2553" t="s">
        <v>743</v>
      </c>
    </row>
    <row r="2554" spans="1:5" x14ac:dyDescent="0.2">
      <c r="A2554" t="s">
        <v>875</v>
      </c>
      <c r="B2554" t="s">
        <v>138</v>
      </c>
      <c r="C2554" t="s">
        <v>388</v>
      </c>
      <c r="D2554" t="s">
        <v>22</v>
      </c>
    </row>
    <row r="2555" spans="1:5" x14ac:dyDescent="0.2">
      <c r="A2555" t="s">
        <v>875</v>
      </c>
      <c r="B2555" t="s">
        <v>161</v>
      </c>
      <c r="C2555" t="s">
        <v>386</v>
      </c>
      <c r="D2555" t="s">
        <v>226</v>
      </c>
      <c r="E2555" t="s">
        <v>396</v>
      </c>
    </row>
    <row r="2556" spans="1:5" x14ac:dyDescent="0.2">
      <c r="A2556" t="s">
        <v>875</v>
      </c>
      <c r="B2556" t="s">
        <v>161</v>
      </c>
      <c r="C2556" t="s">
        <v>386</v>
      </c>
      <c r="D2556" t="s">
        <v>226</v>
      </c>
      <c r="E2556" t="s">
        <v>395</v>
      </c>
    </row>
    <row r="2557" spans="1:5" x14ac:dyDescent="0.2">
      <c r="A2557" t="s">
        <v>875</v>
      </c>
      <c r="B2557" t="s">
        <v>161</v>
      </c>
      <c r="C2557" t="s">
        <v>386</v>
      </c>
      <c r="D2557" t="s">
        <v>355</v>
      </c>
      <c r="E2557" t="s">
        <v>400</v>
      </c>
    </row>
    <row r="2558" spans="1:5" x14ac:dyDescent="0.2">
      <c r="A2558" t="s">
        <v>875</v>
      </c>
      <c r="B2558" t="s">
        <v>161</v>
      </c>
      <c r="C2558" t="s">
        <v>386</v>
      </c>
      <c r="D2558" t="s">
        <v>355</v>
      </c>
      <c r="E2558" t="s">
        <v>401</v>
      </c>
    </row>
    <row r="2559" spans="1:5" x14ac:dyDescent="0.2">
      <c r="A2559" t="s">
        <v>875</v>
      </c>
      <c r="B2559" t="s">
        <v>347</v>
      </c>
      <c r="C2559" t="s">
        <v>386</v>
      </c>
      <c r="D2559" t="s">
        <v>389</v>
      </c>
      <c r="E2559" t="s">
        <v>646</v>
      </c>
    </row>
    <row r="2560" spans="1:5" x14ac:dyDescent="0.2">
      <c r="A2560" t="s">
        <v>875</v>
      </c>
      <c r="B2560" t="s">
        <v>347</v>
      </c>
      <c r="C2560" t="s">
        <v>386</v>
      </c>
      <c r="D2560" t="s">
        <v>389</v>
      </c>
      <c r="E2560" t="s">
        <v>447</v>
      </c>
    </row>
    <row r="2561" spans="1:5" x14ac:dyDescent="0.2">
      <c r="A2561" t="s">
        <v>875</v>
      </c>
      <c r="B2561" t="s">
        <v>347</v>
      </c>
      <c r="C2561" t="s">
        <v>386</v>
      </c>
      <c r="D2561" t="s">
        <v>182</v>
      </c>
      <c r="E2561" t="s">
        <v>420</v>
      </c>
    </row>
    <row r="2562" spans="1:5" x14ac:dyDescent="0.2">
      <c r="A2562" t="s">
        <v>875</v>
      </c>
      <c r="B2562" t="s">
        <v>347</v>
      </c>
      <c r="C2562" t="s">
        <v>386</v>
      </c>
      <c r="D2562" t="s">
        <v>226</v>
      </c>
      <c r="E2562" t="s">
        <v>395</v>
      </c>
    </row>
    <row r="2563" spans="1:5" x14ac:dyDescent="0.2">
      <c r="A2563" t="s">
        <v>875</v>
      </c>
      <c r="B2563" t="s">
        <v>347</v>
      </c>
      <c r="C2563" t="s">
        <v>386</v>
      </c>
      <c r="D2563" t="s">
        <v>226</v>
      </c>
      <c r="E2563" t="s">
        <v>396</v>
      </c>
    </row>
    <row r="2564" spans="1:5" x14ac:dyDescent="0.2">
      <c r="A2564" t="s">
        <v>875</v>
      </c>
      <c r="B2564" t="s">
        <v>347</v>
      </c>
      <c r="C2564" t="s">
        <v>386</v>
      </c>
      <c r="D2564" t="s">
        <v>389</v>
      </c>
      <c r="E2564" t="s">
        <v>647</v>
      </c>
    </row>
    <row r="2565" spans="1:5" x14ac:dyDescent="0.2">
      <c r="A2565" t="s">
        <v>875</v>
      </c>
      <c r="B2565" t="s">
        <v>347</v>
      </c>
      <c r="C2565" t="s">
        <v>386</v>
      </c>
      <c r="D2565" t="s">
        <v>389</v>
      </c>
      <c r="E2565" t="s">
        <v>456</v>
      </c>
    </row>
    <row r="2566" spans="1:5" x14ac:dyDescent="0.2">
      <c r="A2566" t="s">
        <v>875</v>
      </c>
      <c r="B2566" t="s">
        <v>209</v>
      </c>
      <c r="C2566" t="s">
        <v>386</v>
      </c>
      <c r="D2566" t="s">
        <v>226</v>
      </c>
      <c r="E2566" t="s">
        <v>396</v>
      </c>
    </row>
    <row r="2567" spans="1:5" x14ac:dyDescent="0.2">
      <c r="A2567" t="s">
        <v>875</v>
      </c>
      <c r="B2567" t="s">
        <v>19</v>
      </c>
      <c r="C2567" t="s">
        <v>386</v>
      </c>
      <c r="D2567" t="s">
        <v>389</v>
      </c>
      <c r="E2567" t="s">
        <v>390</v>
      </c>
    </row>
    <row r="2568" spans="1:5" x14ac:dyDescent="0.2">
      <c r="A2568" t="s">
        <v>875</v>
      </c>
      <c r="B2568" t="s">
        <v>19</v>
      </c>
      <c r="C2568" t="s">
        <v>386</v>
      </c>
      <c r="D2568" t="s">
        <v>389</v>
      </c>
      <c r="E2568" t="s">
        <v>392</v>
      </c>
    </row>
    <row r="2569" spans="1:5" x14ac:dyDescent="0.2">
      <c r="A2569" t="s">
        <v>875</v>
      </c>
      <c r="B2569" t="s">
        <v>19</v>
      </c>
      <c r="C2569" t="s">
        <v>386</v>
      </c>
      <c r="D2569" t="s">
        <v>389</v>
      </c>
      <c r="E2569" t="s">
        <v>402</v>
      </c>
    </row>
    <row r="2570" spans="1:5" x14ac:dyDescent="0.2">
      <c r="A2570" t="s">
        <v>875</v>
      </c>
      <c r="B2570" t="s">
        <v>19</v>
      </c>
      <c r="C2570" t="s">
        <v>386</v>
      </c>
      <c r="D2570" t="s">
        <v>389</v>
      </c>
      <c r="E2570" t="s">
        <v>403</v>
      </c>
    </row>
    <row r="2571" spans="1:5" x14ac:dyDescent="0.2">
      <c r="A2571" t="s">
        <v>875</v>
      </c>
      <c r="B2571" t="s">
        <v>19</v>
      </c>
      <c r="C2571" t="s">
        <v>386</v>
      </c>
      <c r="D2571" t="s">
        <v>389</v>
      </c>
      <c r="E2571" t="s">
        <v>404</v>
      </c>
    </row>
    <row r="2572" spans="1:5" x14ac:dyDescent="0.2">
      <c r="A2572" t="s">
        <v>875</v>
      </c>
      <c r="B2572" t="s">
        <v>19</v>
      </c>
      <c r="C2572" t="s">
        <v>386</v>
      </c>
      <c r="D2572" t="s">
        <v>153</v>
      </c>
      <c r="E2572" t="s">
        <v>405</v>
      </c>
    </row>
    <row r="2573" spans="1:5" x14ac:dyDescent="0.2">
      <c r="A2573" t="s">
        <v>875</v>
      </c>
      <c r="B2573" t="s">
        <v>19</v>
      </c>
      <c r="C2573" t="s">
        <v>386</v>
      </c>
      <c r="D2573" t="s">
        <v>209</v>
      </c>
      <c r="E2573" t="s">
        <v>406</v>
      </c>
    </row>
    <row r="2574" spans="1:5" x14ac:dyDescent="0.2">
      <c r="A2574" t="s">
        <v>875</v>
      </c>
      <c r="B2574" t="s">
        <v>19</v>
      </c>
      <c r="C2574" t="s">
        <v>386</v>
      </c>
      <c r="D2574" t="s">
        <v>13</v>
      </c>
      <c r="E2574" t="s">
        <v>407</v>
      </c>
    </row>
    <row r="2575" spans="1:5" x14ac:dyDescent="0.2">
      <c r="A2575" t="s">
        <v>875</v>
      </c>
      <c r="B2575" t="s">
        <v>19</v>
      </c>
      <c r="C2575" t="s">
        <v>386</v>
      </c>
      <c r="D2575" t="s">
        <v>13</v>
      </c>
      <c r="E2575" t="s">
        <v>408</v>
      </c>
    </row>
    <row r="2576" spans="1:5" x14ac:dyDescent="0.2">
      <c r="A2576" t="s">
        <v>875</v>
      </c>
      <c r="B2576" t="s">
        <v>19</v>
      </c>
      <c r="C2576" t="s">
        <v>386</v>
      </c>
      <c r="D2576" t="s">
        <v>13</v>
      </c>
      <c r="E2576" t="s">
        <v>409</v>
      </c>
    </row>
    <row r="2577" spans="1:5" x14ac:dyDescent="0.2">
      <c r="A2577" t="s">
        <v>875</v>
      </c>
      <c r="B2577" t="s">
        <v>19</v>
      </c>
      <c r="C2577" t="s">
        <v>386</v>
      </c>
      <c r="D2577" t="s">
        <v>13</v>
      </c>
      <c r="E2577" t="s">
        <v>410</v>
      </c>
    </row>
    <row r="2578" spans="1:5" x14ac:dyDescent="0.2">
      <c r="A2578" t="s">
        <v>875</v>
      </c>
      <c r="B2578" t="s">
        <v>19</v>
      </c>
      <c r="C2578" t="s">
        <v>386</v>
      </c>
      <c r="D2578" t="s">
        <v>13</v>
      </c>
      <c r="E2578" t="s">
        <v>411</v>
      </c>
    </row>
    <row r="2579" spans="1:5" x14ac:dyDescent="0.2">
      <c r="A2579" t="s">
        <v>875</v>
      </c>
      <c r="B2579" t="s">
        <v>19</v>
      </c>
      <c r="C2579" t="s">
        <v>386</v>
      </c>
      <c r="D2579" t="s">
        <v>13</v>
      </c>
      <c r="E2579" t="s">
        <v>412</v>
      </c>
    </row>
    <row r="2580" spans="1:5" x14ac:dyDescent="0.2">
      <c r="A2580" t="s">
        <v>875</v>
      </c>
      <c r="B2580" t="s">
        <v>19</v>
      </c>
      <c r="C2580" t="s">
        <v>386</v>
      </c>
      <c r="D2580" t="s">
        <v>13</v>
      </c>
      <c r="E2580" t="s">
        <v>413</v>
      </c>
    </row>
    <row r="2581" spans="1:5" x14ac:dyDescent="0.2">
      <c r="A2581" t="s">
        <v>875</v>
      </c>
      <c r="B2581" t="s">
        <v>19</v>
      </c>
      <c r="C2581" t="s">
        <v>386</v>
      </c>
      <c r="D2581" t="s">
        <v>13</v>
      </c>
      <c r="E2581" t="s">
        <v>414</v>
      </c>
    </row>
    <row r="2582" spans="1:5" x14ac:dyDescent="0.2">
      <c r="A2582" t="s">
        <v>875</v>
      </c>
      <c r="B2582" t="s">
        <v>19</v>
      </c>
      <c r="C2582" t="s">
        <v>386</v>
      </c>
      <c r="D2582" t="s">
        <v>13</v>
      </c>
      <c r="E2582" t="s">
        <v>415</v>
      </c>
    </row>
    <row r="2583" spans="1:5" x14ac:dyDescent="0.2">
      <c r="A2583" t="s">
        <v>875</v>
      </c>
      <c r="B2583" t="s">
        <v>19</v>
      </c>
      <c r="C2583" t="s">
        <v>386</v>
      </c>
      <c r="D2583" t="s">
        <v>13</v>
      </c>
      <c r="E2583" t="s">
        <v>416</v>
      </c>
    </row>
    <row r="2584" spans="1:5" x14ac:dyDescent="0.2">
      <c r="A2584" t="s">
        <v>875</v>
      </c>
      <c r="B2584" t="s">
        <v>19</v>
      </c>
      <c r="C2584" t="s">
        <v>386</v>
      </c>
      <c r="D2584" t="s">
        <v>13</v>
      </c>
      <c r="E2584" t="s">
        <v>417</v>
      </c>
    </row>
    <row r="2585" spans="1:5" x14ac:dyDescent="0.2">
      <c r="A2585" t="s">
        <v>875</v>
      </c>
      <c r="B2585" t="s">
        <v>19</v>
      </c>
      <c r="C2585" t="s">
        <v>386</v>
      </c>
      <c r="D2585" t="s">
        <v>13</v>
      </c>
      <c r="E2585" t="s">
        <v>418</v>
      </c>
    </row>
    <row r="2586" spans="1:5" x14ac:dyDescent="0.2">
      <c r="A2586" t="s">
        <v>875</v>
      </c>
      <c r="B2586" t="s">
        <v>19</v>
      </c>
      <c r="C2586" t="s">
        <v>386</v>
      </c>
      <c r="D2586" t="s">
        <v>389</v>
      </c>
      <c r="E2586" t="s">
        <v>393</v>
      </c>
    </row>
    <row r="2587" spans="1:5" x14ac:dyDescent="0.2">
      <c r="A2587" t="s">
        <v>875</v>
      </c>
      <c r="B2587" t="s">
        <v>13</v>
      </c>
      <c r="C2587" t="s">
        <v>386</v>
      </c>
      <c r="D2587" t="s">
        <v>389</v>
      </c>
      <c r="E2587" t="s">
        <v>402</v>
      </c>
    </row>
    <row r="2588" spans="1:5" x14ac:dyDescent="0.2">
      <c r="A2588" t="s">
        <v>875</v>
      </c>
      <c r="B2588" t="s">
        <v>13</v>
      </c>
      <c r="C2588" t="s">
        <v>386</v>
      </c>
      <c r="D2588" t="s">
        <v>389</v>
      </c>
      <c r="E2588" t="s">
        <v>403</v>
      </c>
    </row>
    <row r="2589" spans="1:5" x14ac:dyDescent="0.2">
      <c r="A2589" t="s">
        <v>875</v>
      </c>
      <c r="B2589" t="s">
        <v>280</v>
      </c>
      <c r="C2589" t="s">
        <v>386</v>
      </c>
      <c r="D2589" t="s">
        <v>351</v>
      </c>
      <c r="E2589" t="s">
        <v>394</v>
      </c>
    </row>
    <row r="2590" spans="1:5" x14ac:dyDescent="0.2">
      <c r="A2590" t="s">
        <v>875</v>
      </c>
      <c r="B2590" t="s">
        <v>280</v>
      </c>
      <c r="C2590" t="s">
        <v>386</v>
      </c>
      <c r="D2590" t="s">
        <v>226</v>
      </c>
      <c r="E2590" t="s">
        <v>396</v>
      </c>
    </row>
    <row r="2591" spans="1:5" x14ac:dyDescent="0.2">
      <c r="A2591" t="s">
        <v>875</v>
      </c>
      <c r="B2591" t="s">
        <v>280</v>
      </c>
      <c r="C2591" t="s">
        <v>386</v>
      </c>
      <c r="D2591" t="s">
        <v>226</v>
      </c>
      <c r="E2591" t="s">
        <v>419</v>
      </c>
    </row>
    <row r="2592" spans="1:5" x14ac:dyDescent="0.2">
      <c r="A2592" t="s">
        <v>875</v>
      </c>
      <c r="B2592" t="s">
        <v>280</v>
      </c>
      <c r="C2592" t="s">
        <v>386</v>
      </c>
      <c r="D2592" t="s">
        <v>226</v>
      </c>
      <c r="E2592" t="s">
        <v>395</v>
      </c>
    </row>
    <row r="2593" spans="1:5" x14ac:dyDescent="0.2">
      <c r="A2593" t="s">
        <v>875</v>
      </c>
      <c r="B2593" t="s">
        <v>280</v>
      </c>
      <c r="C2593" t="s">
        <v>386</v>
      </c>
      <c r="D2593" t="s">
        <v>182</v>
      </c>
      <c r="E2593" t="s">
        <v>420</v>
      </c>
    </row>
    <row r="2594" spans="1:5" x14ac:dyDescent="0.2">
      <c r="A2594" t="s">
        <v>875</v>
      </c>
      <c r="B2594" t="s">
        <v>280</v>
      </c>
      <c r="C2594" t="s">
        <v>386</v>
      </c>
      <c r="D2594" t="s">
        <v>182</v>
      </c>
      <c r="E2594" t="s">
        <v>421</v>
      </c>
    </row>
    <row r="2595" spans="1:5" x14ac:dyDescent="0.2">
      <c r="A2595" t="s">
        <v>875</v>
      </c>
      <c r="B2595" t="s">
        <v>280</v>
      </c>
      <c r="C2595" t="s">
        <v>386</v>
      </c>
      <c r="D2595" t="s">
        <v>182</v>
      </c>
      <c r="E2595" t="s">
        <v>422</v>
      </c>
    </row>
    <row r="2596" spans="1:5" x14ac:dyDescent="0.2">
      <c r="A2596" t="s">
        <v>875</v>
      </c>
      <c r="B2596" t="s">
        <v>280</v>
      </c>
      <c r="C2596" t="s">
        <v>386</v>
      </c>
      <c r="D2596" t="s">
        <v>389</v>
      </c>
      <c r="E2596" t="s">
        <v>423</v>
      </c>
    </row>
    <row r="2597" spans="1:5" x14ac:dyDescent="0.2">
      <c r="A2597" t="s">
        <v>875</v>
      </c>
      <c r="B2597" t="s">
        <v>280</v>
      </c>
      <c r="C2597" t="s">
        <v>386</v>
      </c>
      <c r="D2597" t="s">
        <v>224</v>
      </c>
      <c r="E2597" t="s">
        <v>424</v>
      </c>
    </row>
    <row r="2598" spans="1:5" x14ac:dyDescent="0.2">
      <c r="A2598" t="s">
        <v>875</v>
      </c>
      <c r="B2598" t="s">
        <v>280</v>
      </c>
      <c r="C2598" t="s">
        <v>386</v>
      </c>
      <c r="D2598" t="s">
        <v>224</v>
      </c>
      <c r="E2598" t="s">
        <v>425</v>
      </c>
    </row>
    <row r="2599" spans="1:5" x14ac:dyDescent="0.2">
      <c r="A2599" t="s">
        <v>875</v>
      </c>
      <c r="B2599" t="s">
        <v>280</v>
      </c>
      <c r="C2599" t="s">
        <v>386</v>
      </c>
      <c r="D2599" t="s">
        <v>224</v>
      </c>
      <c r="E2599" t="s">
        <v>426</v>
      </c>
    </row>
    <row r="2600" spans="1:5" x14ac:dyDescent="0.2">
      <c r="A2600" t="s">
        <v>875</v>
      </c>
      <c r="B2600" t="s">
        <v>280</v>
      </c>
      <c r="C2600" t="s">
        <v>386</v>
      </c>
      <c r="D2600" t="s">
        <v>224</v>
      </c>
      <c r="E2600" t="s">
        <v>427</v>
      </c>
    </row>
    <row r="2601" spans="1:5" x14ac:dyDescent="0.2">
      <c r="A2601" t="s">
        <v>875</v>
      </c>
      <c r="B2601" t="s">
        <v>280</v>
      </c>
      <c r="C2601" t="s">
        <v>386</v>
      </c>
      <c r="D2601" t="s">
        <v>224</v>
      </c>
      <c r="E2601" t="s">
        <v>428</v>
      </c>
    </row>
    <row r="2602" spans="1:5" x14ac:dyDescent="0.2">
      <c r="A2602" t="s">
        <v>875</v>
      </c>
      <c r="B2602" t="s">
        <v>280</v>
      </c>
      <c r="C2602" t="s">
        <v>386</v>
      </c>
      <c r="D2602" t="s">
        <v>224</v>
      </c>
      <c r="E2602" t="s">
        <v>429</v>
      </c>
    </row>
    <row r="2603" spans="1:5" x14ac:dyDescent="0.2">
      <c r="A2603" t="s">
        <v>875</v>
      </c>
      <c r="B2603" t="s">
        <v>280</v>
      </c>
      <c r="C2603" t="s">
        <v>386</v>
      </c>
      <c r="D2603" t="s">
        <v>389</v>
      </c>
      <c r="E2603" t="s">
        <v>648</v>
      </c>
    </row>
    <row r="2604" spans="1:5" x14ac:dyDescent="0.2">
      <c r="A2604" t="s">
        <v>875</v>
      </c>
      <c r="B2604" t="s">
        <v>280</v>
      </c>
      <c r="C2604" t="s">
        <v>386</v>
      </c>
      <c r="D2604" t="s">
        <v>94</v>
      </c>
      <c r="E2604" t="s">
        <v>744</v>
      </c>
    </row>
    <row r="2605" spans="1:5" x14ac:dyDescent="0.2">
      <c r="A2605" t="s">
        <v>875</v>
      </c>
      <c r="B2605" t="s">
        <v>280</v>
      </c>
      <c r="C2605" t="s">
        <v>386</v>
      </c>
      <c r="D2605" t="s">
        <v>94</v>
      </c>
      <c r="E2605" t="s">
        <v>693</v>
      </c>
    </row>
    <row r="2606" spans="1:5" x14ac:dyDescent="0.2">
      <c r="A2606" t="s">
        <v>875</v>
      </c>
      <c r="B2606" t="s">
        <v>280</v>
      </c>
      <c r="C2606" t="s">
        <v>386</v>
      </c>
      <c r="D2606" t="s">
        <v>389</v>
      </c>
      <c r="E2606" t="s">
        <v>453</v>
      </c>
    </row>
    <row r="2607" spans="1:5" x14ac:dyDescent="0.2">
      <c r="A2607" t="s">
        <v>875</v>
      </c>
      <c r="B2607" t="s">
        <v>280</v>
      </c>
      <c r="C2607" t="s">
        <v>386</v>
      </c>
      <c r="D2607" t="s">
        <v>389</v>
      </c>
      <c r="E2607" t="s">
        <v>447</v>
      </c>
    </row>
    <row r="2608" spans="1:5" x14ac:dyDescent="0.2">
      <c r="A2608" t="s">
        <v>875</v>
      </c>
      <c r="B2608" t="s">
        <v>280</v>
      </c>
      <c r="C2608" t="s">
        <v>386</v>
      </c>
      <c r="D2608" t="s">
        <v>389</v>
      </c>
      <c r="E2608" t="s">
        <v>430</v>
      </c>
    </row>
    <row r="2609" spans="1:5" x14ac:dyDescent="0.2">
      <c r="A2609" t="s">
        <v>875</v>
      </c>
      <c r="B2609" t="s">
        <v>280</v>
      </c>
      <c r="C2609" t="s">
        <v>386</v>
      </c>
      <c r="D2609" t="s">
        <v>389</v>
      </c>
      <c r="E2609" t="s">
        <v>745</v>
      </c>
    </row>
    <row r="2610" spans="1:5" x14ac:dyDescent="0.2">
      <c r="A2610" t="s">
        <v>875</v>
      </c>
      <c r="B2610" t="s">
        <v>280</v>
      </c>
      <c r="C2610" t="s">
        <v>386</v>
      </c>
      <c r="D2610" t="s">
        <v>94</v>
      </c>
      <c r="E2610" t="s">
        <v>746</v>
      </c>
    </row>
    <row r="2611" spans="1:5" x14ac:dyDescent="0.2">
      <c r="A2611" t="s">
        <v>875</v>
      </c>
      <c r="B2611" t="s">
        <v>280</v>
      </c>
      <c r="C2611" t="s">
        <v>386</v>
      </c>
      <c r="D2611" t="s">
        <v>389</v>
      </c>
      <c r="E2611" t="s">
        <v>647</v>
      </c>
    </row>
    <row r="2612" spans="1:5" x14ac:dyDescent="0.2">
      <c r="A2612" t="s">
        <v>875</v>
      </c>
      <c r="B2612" t="s">
        <v>280</v>
      </c>
      <c r="C2612" t="s">
        <v>386</v>
      </c>
      <c r="D2612" t="s">
        <v>389</v>
      </c>
      <c r="E2612" t="s">
        <v>456</v>
      </c>
    </row>
    <row r="2613" spans="1:5" x14ac:dyDescent="0.2">
      <c r="A2613" t="s">
        <v>875</v>
      </c>
      <c r="B2613" t="s">
        <v>280</v>
      </c>
      <c r="C2613" t="s">
        <v>386</v>
      </c>
      <c r="D2613" t="s">
        <v>94</v>
      </c>
      <c r="E2613" t="s">
        <v>694</v>
      </c>
    </row>
    <row r="2614" spans="1:5" x14ac:dyDescent="0.2">
      <c r="A2614" t="s">
        <v>875</v>
      </c>
      <c r="B2614" t="s">
        <v>280</v>
      </c>
      <c r="C2614" t="s">
        <v>386</v>
      </c>
      <c r="D2614" t="s">
        <v>94</v>
      </c>
      <c r="E2614" t="s">
        <v>747</v>
      </c>
    </row>
    <row r="2615" spans="1:5" x14ac:dyDescent="0.2">
      <c r="A2615" t="s">
        <v>875</v>
      </c>
      <c r="B2615" t="s">
        <v>280</v>
      </c>
      <c r="C2615" t="s">
        <v>386</v>
      </c>
      <c r="D2615" t="s">
        <v>389</v>
      </c>
      <c r="E2615" t="s">
        <v>748</v>
      </c>
    </row>
    <row r="2616" spans="1:5" x14ac:dyDescent="0.2">
      <c r="A2616" t="s">
        <v>875</v>
      </c>
      <c r="B2616" t="s">
        <v>17</v>
      </c>
      <c r="C2616" t="s">
        <v>386</v>
      </c>
      <c r="D2616" t="s">
        <v>389</v>
      </c>
      <c r="E2616" t="s">
        <v>430</v>
      </c>
    </row>
    <row r="2617" spans="1:5" x14ac:dyDescent="0.2">
      <c r="A2617" t="s">
        <v>875</v>
      </c>
      <c r="B2617" t="s">
        <v>17</v>
      </c>
      <c r="C2617" t="s">
        <v>386</v>
      </c>
      <c r="D2617" t="s">
        <v>389</v>
      </c>
      <c r="E2617" t="s">
        <v>453</v>
      </c>
    </row>
    <row r="2618" spans="1:5" x14ac:dyDescent="0.2">
      <c r="A2618" t="s">
        <v>875</v>
      </c>
      <c r="B2618" t="s">
        <v>17</v>
      </c>
      <c r="C2618" t="s">
        <v>386</v>
      </c>
      <c r="D2618" t="s">
        <v>389</v>
      </c>
      <c r="E2618" t="s">
        <v>447</v>
      </c>
    </row>
    <row r="2619" spans="1:5" x14ac:dyDescent="0.2">
      <c r="A2619" t="s">
        <v>875</v>
      </c>
      <c r="B2619" t="s">
        <v>17</v>
      </c>
      <c r="C2619" t="s">
        <v>388</v>
      </c>
      <c r="D2619" t="s">
        <v>108</v>
      </c>
    </row>
    <row r="2620" spans="1:5" x14ac:dyDescent="0.2">
      <c r="A2620" t="s">
        <v>875</v>
      </c>
      <c r="B2620" t="s">
        <v>54</v>
      </c>
      <c r="C2620" t="s">
        <v>386</v>
      </c>
      <c r="D2620" t="s">
        <v>389</v>
      </c>
      <c r="E2620" t="s">
        <v>390</v>
      </c>
    </row>
    <row r="2621" spans="1:5" x14ac:dyDescent="0.2">
      <c r="A2621" t="s">
        <v>875</v>
      </c>
      <c r="B2621" t="s">
        <v>54</v>
      </c>
      <c r="C2621" t="s">
        <v>386</v>
      </c>
      <c r="D2621" t="s">
        <v>389</v>
      </c>
      <c r="E2621" t="s">
        <v>392</v>
      </c>
    </row>
    <row r="2622" spans="1:5" x14ac:dyDescent="0.2">
      <c r="A2622" t="s">
        <v>875</v>
      </c>
      <c r="B2622" t="s">
        <v>54</v>
      </c>
      <c r="C2622" t="s">
        <v>386</v>
      </c>
      <c r="D2622" t="s">
        <v>389</v>
      </c>
      <c r="E2622" t="s">
        <v>403</v>
      </c>
    </row>
    <row r="2623" spans="1:5" x14ac:dyDescent="0.2">
      <c r="A2623" t="s">
        <v>875</v>
      </c>
      <c r="B2623" t="s">
        <v>54</v>
      </c>
      <c r="C2623" t="s">
        <v>386</v>
      </c>
      <c r="D2623" t="s">
        <v>389</v>
      </c>
      <c r="E2623" t="s">
        <v>431</v>
      </c>
    </row>
    <row r="2624" spans="1:5" x14ac:dyDescent="0.2">
      <c r="A2624" t="s">
        <v>875</v>
      </c>
      <c r="B2624" t="s">
        <v>54</v>
      </c>
      <c r="C2624" t="s">
        <v>386</v>
      </c>
      <c r="D2624" t="s">
        <v>389</v>
      </c>
      <c r="E2624" t="s">
        <v>393</v>
      </c>
    </row>
    <row r="2625" spans="1:5" x14ac:dyDescent="0.2">
      <c r="A2625" t="s">
        <v>875</v>
      </c>
      <c r="B2625" t="s">
        <v>54</v>
      </c>
      <c r="C2625" t="s">
        <v>386</v>
      </c>
      <c r="D2625" t="s">
        <v>52</v>
      </c>
      <c r="E2625" t="s">
        <v>432</v>
      </c>
    </row>
    <row r="2626" spans="1:5" x14ac:dyDescent="0.2">
      <c r="A2626" t="s">
        <v>875</v>
      </c>
      <c r="B2626" t="s">
        <v>266</v>
      </c>
      <c r="C2626" t="s">
        <v>386</v>
      </c>
      <c r="D2626" t="s">
        <v>389</v>
      </c>
      <c r="E2626" t="s">
        <v>390</v>
      </c>
    </row>
    <row r="2627" spans="1:5" x14ac:dyDescent="0.2">
      <c r="A2627" t="s">
        <v>875</v>
      </c>
      <c r="B2627" t="s">
        <v>266</v>
      </c>
      <c r="C2627" t="s">
        <v>386</v>
      </c>
      <c r="D2627" t="s">
        <v>389</v>
      </c>
      <c r="E2627" t="s">
        <v>391</v>
      </c>
    </row>
    <row r="2628" spans="1:5" x14ac:dyDescent="0.2">
      <c r="A2628" t="s">
        <v>875</v>
      </c>
      <c r="B2628" t="s">
        <v>266</v>
      </c>
      <c r="C2628" t="s">
        <v>386</v>
      </c>
      <c r="D2628" t="s">
        <v>389</v>
      </c>
      <c r="E2628" t="s">
        <v>392</v>
      </c>
    </row>
    <row r="2629" spans="1:5" x14ac:dyDescent="0.2">
      <c r="A2629" t="s">
        <v>875</v>
      </c>
      <c r="B2629" t="s">
        <v>266</v>
      </c>
      <c r="C2629" t="s">
        <v>386</v>
      </c>
      <c r="D2629" t="s">
        <v>389</v>
      </c>
      <c r="E2629" t="s">
        <v>433</v>
      </c>
    </row>
    <row r="2630" spans="1:5" x14ac:dyDescent="0.2">
      <c r="A2630" t="s">
        <v>875</v>
      </c>
      <c r="B2630" t="s">
        <v>266</v>
      </c>
      <c r="C2630" t="s">
        <v>386</v>
      </c>
      <c r="D2630" t="s">
        <v>389</v>
      </c>
      <c r="E2630" t="s">
        <v>434</v>
      </c>
    </row>
    <row r="2631" spans="1:5" x14ac:dyDescent="0.2">
      <c r="A2631" t="s">
        <v>875</v>
      </c>
      <c r="B2631" t="s">
        <v>266</v>
      </c>
      <c r="C2631" t="s">
        <v>386</v>
      </c>
      <c r="D2631" t="s">
        <v>389</v>
      </c>
      <c r="E2631" t="s">
        <v>435</v>
      </c>
    </row>
    <row r="2632" spans="1:5" x14ac:dyDescent="0.2">
      <c r="A2632" t="s">
        <v>875</v>
      </c>
      <c r="B2632" t="s">
        <v>266</v>
      </c>
      <c r="C2632" t="s">
        <v>386</v>
      </c>
      <c r="D2632" t="s">
        <v>54</v>
      </c>
      <c r="E2632" t="s">
        <v>436</v>
      </c>
    </row>
    <row r="2633" spans="1:5" x14ac:dyDescent="0.2">
      <c r="A2633" t="s">
        <v>875</v>
      </c>
      <c r="B2633" t="s">
        <v>266</v>
      </c>
      <c r="C2633" t="s">
        <v>386</v>
      </c>
      <c r="D2633" t="s">
        <v>54</v>
      </c>
      <c r="E2633" t="s">
        <v>437</v>
      </c>
    </row>
    <row r="2634" spans="1:5" x14ac:dyDescent="0.2">
      <c r="A2634" t="s">
        <v>875</v>
      </c>
      <c r="B2634" t="s">
        <v>266</v>
      </c>
      <c r="C2634" t="s">
        <v>386</v>
      </c>
      <c r="D2634" t="s">
        <v>54</v>
      </c>
      <c r="E2634" t="s">
        <v>438</v>
      </c>
    </row>
    <row r="2635" spans="1:5" x14ac:dyDescent="0.2">
      <c r="A2635" t="s">
        <v>875</v>
      </c>
      <c r="B2635" t="s">
        <v>266</v>
      </c>
      <c r="C2635" t="s">
        <v>386</v>
      </c>
      <c r="D2635" t="s">
        <v>54</v>
      </c>
      <c r="E2635" t="s">
        <v>439</v>
      </c>
    </row>
    <row r="2636" spans="1:5" x14ac:dyDescent="0.2">
      <c r="A2636" t="s">
        <v>875</v>
      </c>
      <c r="B2636" t="s">
        <v>266</v>
      </c>
      <c r="C2636" t="s">
        <v>386</v>
      </c>
      <c r="D2636" t="s">
        <v>54</v>
      </c>
      <c r="E2636" t="s">
        <v>440</v>
      </c>
    </row>
    <row r="2637" spans="1:5" x14ac:dyDescent="0.2">
      <c r="A2637" t="s">
        <v>875</v>
      </c>
      <c r="B2637" t="s">
        <v>266</v>
      </c>
      <c r="C2637" t="s">
        <v>386</v>
      </c>
      <c r="D2637" t="s">
        <v>54</v>
      </c>
      <c r="E2637" t="s">
        <v>441</v>
      </c>
    </row>
    <row r="2638" spans="1:5" x14ac:dyDescent="0.2">
      <c r="A2638" t="s">
        <v>875</v>
      </c>
      <c r="B2638" t="s">
        <v>266</v>
      </c>
      <c r="C2638" t="s">
        <v>386</v>
      </c>
      <c r="D2638" t="s">
        <v>54</v>
      </c>
      <c r="E2638" t="s">
        <v>442</v>
      </c>
    </row>
    <row r="2639" spans="1:5" x14ac:dyDescent="0.2">
      <c r="A2639" t="s">
        <v>875</v>
      </c>
      <c r="B2639" t="s">
        <v>266</v>
      </c>
      <c r="C2639" t="s">
        <v>386</v>
      </c>
      <c r="D2639" t="s">
        <v>54</v>
      </c>
      <c r="E2639" t="s">
        <v>443</v>
      </c>
    </row>
    <row r="2640" spans="1:5" x14ac:dyDescent="0.2">
      <c r="A2640" t="s">
        <v>875</v>
      </c>
      <c r="B2640" t="s">
        <v>266</v>
      </c>
      <c r="C2640" t="s">
        <v>386</v>
      </c>
      <c r="D2640" t="s">
        <v>54</v>
      </c>
      <c r="E2640" t="s">
        <v>444</v>
      </c>
    </row>
    <row r="2641" spans="1:5" x14ac:dyDescent="0.2">
      <c r="A2641" t="s">
        <v>875</v>
      </c>
      <c r="B2641" t="s">
        <v>266</v>
      </c>
      <c r="C2641" t="s">
        <v>386</v>
      </c>
      <c r="D2641" t="s">
        <v>389</v>
      </c>
      <c r="E2641" t="s">
        <v>393</v>
      </c>
    </row>
    <row r="2642" spans="1:5" x14ac:dyDescent="0.2">
      <c r="A2642" t="s">
        <v>875</v>
      </c>
      <c r="B2642" t="s">
        <v>266</v>
      </c>
      <c r="C2642" t="s">
        <v>386</v>
      </c>
      <c r="D2642" t="s">
        <v>52</v>
      </c>
      <c r="E2642" t="s">
        <v>432</v>
      </c>
    </row>
    <row r="2643" spans="1:5" x14ac:dyDescent="0.2">
      <c r="A2643" t="s">
        <v>875</v>
      </c>
      <c r="B2643" t="s">
        <v>76</v>
      </c>
      <c r="C2643" t="s">
        <v>386</v>
      </c>
      <c r="D2643" t="s">
        <v>57</v>
      </c>
      <c r="E2643" t="s">
        <v>584</v>
      </c>
    </row>
    <row r="2644" spans="1:5" x14ac:dyDescent="0.2">
      <c r="A2644" t="s">
        <v>875</v>
      </c>
      <c r="B2644" t="s">
        <v>76</v>
      </c>
      <c r="C2644" t="s">
        <v>386</v>
      </c>
      <c r="D2644" t="s">
        <v>389</v>
      </c>
      <c r="E2644" t="s">
        <v>449</v>
      </c>
    </row>
    <row r="2645" spans="1:5" x14ac:dyDescent="0.2">
      <c r="A2645" t="s">
        <v>875</v>
      </c>
      <c r="B2645" t="s">
        <v>76</v>
      </c>
      <c r="C2645" t="s">
        <v>386</v>
      </c>
      <c r="D2645" t="s">
        <v>389</v>
      </c>
      <c r="E2645" t="s">
        <v>453</v>
      </c>
    </row>
    <row r="2646" spans="1:5" x14ac:dyDescent="0.2">
      <c r="A2646" t="s">
        <v>875</v>
      </c>
      <c r="B2646" t="s">
        <v>76</v>
      </c>
      <c r="C2646" t="s">
        <v>386</v>
      </c>
      <c r="D2646" t="s">
        <v>389</v>
      </c>
      <c r="E2646" t="s">
        <v>450</v>
      </c>
    </row>
    <row r="2647" spans="1:5" x14ac:dyDescent="0.2">
      <c r="A2647" t="s">
        <v>875</v>
      </c>
      <c r="B2647" t="s">
        <v>76</v>
      </c>
      <c r="C2647" t="s">
        <v>386</v>
      </c>
      <c r="D2647" t="s">
        <v>389</v>
      </c>
      <c r="E2647" t="s">
        <v>457</v>
      </c>
    </row>
    <row r="2648" spans="1:5" x14ac:dyDescent="0.2">
      <c r="A2648" t="s">
        <v>875</v>
      </c>
      <c r="B2648" t="s">
        <v>76</v>
      </c>
      <c r="C2648" t="s">
        <v>386</v>
      </c>
      <c r="D2648" t="s">
        <v>106</v>
      </c>
      <c r="E2648" t="s">
        <v>465</v>
      </c>
    </row>
    <row r="2649" spans="1:5" x14ac:dyDescent="0.2">
      <c r="A2649" t="s">
        <v>875</v>
      </c>
      <c r="B2649" t="s">
        <v>76</v>
      </c>
      <c r="C2649" t="s">
        <v>386</v>
      </c>
      <c r="D2649" t="s">
        <v>389</v>
      </c>
      <c r="E2649" t="s">
        <v>430</v>
      </c>
    </row>
    <row r="2650" spans="1:5" x14ac:dyDescent="0.2">
      <c r="A2650" t="s">
        <v>875</v>
      </c>
      <c r="B2650" t="s">
        <v>76</v>
      </c>
      <c r="C2650" t="s">
        <v>386</v>
      </c>
      <c r="D2650" t="s">
        <v>389</v>
      </c>
      <c r="E2650" t="s">
        <v>451</v>
      </c>
    </row>
    <row r="2651" spans="1:5" x14ac:dyDescent="0.2">
      <c r="A2651" t="s">
        <v>875</v>
      </c>
      <c r="B2651" t="s">
        <v>76</v>
      </c>
      <c r="C2651" t="s">
        <v>386</v>
      </c>
      <c r="D2651" t="s">
        <v>389</v>
      </c>
      <c r="E2651" t="s">
        <v>550</v>
      </c>
    </row>
    <row r="2652" spans="1:5" x14ac:dyDescent="0.2">
      <c r="A2652" t="s">
        <v>875</v>
      </c>
      <c r="B2652" t="s">
        <v>76</v>
      </c>
      <c r="C2652" t="s">
        <v>386</v>
      </c>
      <c r="D2652" t="s">
        <v>389</v>
      </c>
      <c r="E2652" t="s">
        <v>447</v>
      </c>
    </row>
    <row r="2653" spans="1:5" x14ac:dyDescent="0.2">
      <c r="A2653" t="s">
        <v>875</v>
      </c>
      <c r="B2653" t="s">
        <v>76</v>
      </c>
      <c r="C2653" t="s">
        <v>386</v>
      </c>
      <c r="D2653" t="s">
        <v>27</v>
      </c>
      <c r="E2653" t="s">
        <v>749</v>
      </c>
    </row>
    <row r="2654" spans="1:5" x14ac:dyDescent="0.2">
      <c r="A2654" t="s">
        <v>875</v>
      </c>
      <c r="B2654" t="s">
        <v>76</v>
      </c>
      <c r="C2654" t="s">
        <v>388</v>
      </c>
      <c r="D2654" t="s">
        <v>243</v>
      </c>
    </row>
    <row r="2655" spans="1:5" x14ac:dyDescent="0.2">
      <c r="A2655" t="s">
        <v>875</v>
      </c>
      <c r="B2655" t="s">
        <v>76</v>
      </c>
      <c r="C2655" t="s">
        <v>388</v>
      </c>
      <c r="D2655" t="s">
        <v>307</v>
      </c>
    </row>
    <row r="2656" spans="1:5" x14ac:dyDescent="0.2">
      <c r="A2656" t="s">
        <v>875</v>
      </c>
      <c r="B2656" t="s">
        <v>228</v>
      </c>
      <c r="C2656" t="s">
        <v>386</v>
      </c>
      <c r="D2656" t="s">
        <v>202</v>
      </c>
      <c r="E2656" t="s">
        <v>445</v>
      </c>
    </row>
    <row r="2657" spans="1:5" x14ac:dyDescent="0.2">
      <c r="A2657" t="s">
        <v>875</v>
      </c>
      <c r="B2657" t="s">
        <v>228</v>
      </c>
      <c r="C2657" t="s">
        <v>386</v>
      </c>
      <c r="D2657" t="s">
        <v>389</v>
      </c>
      <c r="E2657" t="s">
        <v>449</v>
      </c>
    </row>
    <row r="2658" spans="1:5" x14ac:dyDescent="0.2">
      <c r="A2658" t="s">
        <v>875</v>
      </c>
      <c r="B2658" t="s">
        <v>228</v>
      </c>
      <c r="C2658" t="s">
        <v>386</v>
      </c>
      <c r="D2658" t="s">
        <v>389</v>
      </c>
      <c r="E2658" t="s">
        <v>450</v>
      </c>
    </row>
    <row r="2659" spans="1:5" x14ac:dyDescent="0.2">
      <c r="A2659" t="s">
        <v>875</v>
      </c>
      <c r="B2659" t="s">
        <v>228</v>
      </c>
      <c r="C2659" t="s">
        <v>386</v>
      </c>
      <c r="D2659" t="s">
        <v>106</v>
      </c>
      <c r="E2659" t="s">
        <v>465</v>
      </c>
    </row>
    <row r="2660" spans="1:5" x14ac:dyDescent="0.2">
      <c r="A2660" t="s">
        <v>875</v>
      </c>
      <c r="B2660" t="s">
        <v>228</v>
      </c>
      <c r="C2660" t="s">
        <v>386</v>
      </c>
      <c r="D2660" t="s">
        <v>389</v>
      </c>
      <c r="E2660" t="s">
        <v>456</v>
      </c>
    </row>
    <row r="2661" spans="1:5" x14ac:dyDescent="0.2">
      <c r="A2661" t="s">
        <v>875</v>
      </c>
      <c r="B2661" t="s">
        <v>228</v>
      </c>
      <c r="C2661" t="s">
        <v>386</v>
      </c>
      <c r="D2661" t="s">
        <v>389</v>
      </c>
      <c r="E2661" t="s">
        <v>550</v>
      </c>
    </row>
    <row r="2662" spans="1:5" x14ac:dyDescent="0.2">
      <c r="A2662" t="s">
        <v>875</v>
      </c>
      <c r="B2662" t="s">
        <v>228</v>
      </c>
      <c r="C2662" t="s">
        <v>388</v>
      </c>
      <c r="D2662" t="s">
        <v>307</v>
      </c>
    </row>
    <row r="2663" spans="1:5" x14ac:dyDescent="0.2">
      <c r="A2663" t="s">
        <v>875</v>
      </c>
      <c r="B2663" t="s">
        <v>228</v>
      </c>
      <c r="C2663" t="s">
        <v>388</v>
      </c>
      <c r="D2663" t="s">
        <v>305</v>
      </c>
    </row>
    <row r="2664" spans="1:5" x14ac:dyDescent="0.2">
      <c r="A2664" t="s">
        <v>875</v>
      </c>
      <c r="B2664" t="s">
        <v>228</v>
      </c>
      <c r="C2664" t="s">
        <v>388</v>
      </c>
      <c r="D2664" t="s">
        <v>295</v>
      </c>
    </row>
    <row r="2665" spans="1:5" x14ac:dyDescent="0.2">
      <c r="A2665" t="s">
        <v>875</v>
      </c>
      <c r="B2665" t="s">
        <v>228</v>
      </c>
      <c r="C2665" t="s">
        <v>388</v>
      </c>
      <c r="D2665" t="s">
        <v>243</v>
      </c>
    </row>
    <row r="2666" spans="1:5" x14ac:dyDescent="0.2">
      <c r="A2666" t="s">
        <v>875</v>
      </c>
      <c r="B2666" t="s">
        <v>228</v>
      </c>
      <c r="C2666" t="s">
        <v>388</v>
      </c>
      <c r="D2666" t="s">
        <v>76</v>
      </c>
    </row>
    <row r="2667" spans="1:5" x14ac:dyDescent="0.2">
      <c r="A2667" t="s">
        <v>875</v>
      </c>
      <c r="B2667" t="s">
        <v>228</v>
      </c>
      <c r="C2667" t="s">
        <v>388</v>
      </c>
      <c r="D2667" t="s">
        <v>94</v>
      </c>
    </row>
    <row r="2668" spans="1:5" x14ac:dyDescent="0.2">
      <c r="A2668" t="s">
        <v>875</v>
      </c>
      <c r="B2668" t="s">
        <v>228</v>
      </c>
      <c r="C2668" t="s">
        <v>388</v>
      </c>
      <c r="D2668" t="s">
        <v>337</v>
      </c>
    </row>
    <row r="2669" spans="1:5" x14ac:dyDescent="0.2">
      <c r="A2669" t="s">
        <v>875</v>
      </c>
      <c r="B2669" t="s">
        <v>228</v>
      </c>
      <c r="C2669" t="s">
        <v>388</v>
      </c>
      <c r="D2669" t="s">
        <v>210</v>
      </c>
    </row>
    <row r="2670" spans="1:5" x14ac:dyDescent="0.2">
      <c r="A2670" t="s">
        <v>875</v>
      </c>
      <c r="B2670" t="s">
        <v>228</v>
      </c>
      <c r="C2670" t="s">
        <v>388</v>
      </c>
      <c r="D2670" t="s">
        <v>72</v>
      </c>
    </row>
    <row r="2671" spans="1:5" x14ac:dyDescent="0.2">
      <c r="A2671" t="s">
        <v>875</v>
      </c>
      <c r="B2671" t="s">
        <v>228</v>
      </c>
      <c r="C2671" t="s">
        <v>388</v>
      </c>
      <c r="D2671" t="s">
        <v>172</v>
      </c>
    </row>
    <row r="2672" spans="1:5" x14ac:dyDescent="0.2">
      <c r="A2672" t="s">
        <v>875</v>
      </c>
      <c r="B2672" t="s">
        <v>309</v>
      </c>
      <c r="C2672" t="s">
        <v>386</v>
      </c>
      <c r="D2672" t="s">
        <v>202</v>
      </c>
      <c r="E2672" t="s">
        <v>445</v>
      </c>
    </row>
    <row r="2673" spans="1:5" x14ac:dyDescent="0.2">
      <c r="A2673" t="s">
        <v>875</v>
      </c>
      <c r="B2673" t="s">
        <v>309</v>
      </c>
      <c r="C2673" t="s">
        <v>386</v>
      </c>
      <c r="D2673" t="s">
        <v>8</v>
      </c>
      <c r="E2673" t="s">
        <v>750</v>
      </c>
    </row>
    <row r="2674" spans="1:5" x14ac:dyDescent="0.2">
      <c r="A2674" t="s">
        <v>875</v>
      </c>
      <c r="B2674" t="s">
        <v>309</v>
      </c>
      <c r="C2674" t="s">
        <v>386</v>
      </c>
      <c r="D2674" t="s">
        <v>46</v>
      </c>
      <c r="E2674" t="s">
        <v>751</v>
      </c>
    </row>
    <row r="2675" spans="1:5" x14ac:dyDescent="0.2">
      <c r="A2675" t="s">
        <v>875</v>
      </c>
      <c r="B2675" t="s">
        <v>309</v>
      </c>
      <c r="C2675" t="s">
        <v>386</v>
      </c>
      <c r="D2675" t="s">
        <v>57</v>
      </c>
      <c r="E2675" t="s">
        <v>584</v>
      </c>
    </row>
    <row r="2676" spans="1:5" x14ac:dyDescent="0.2">
      <c r="A2676" t="s">
        <v>875</v>
      </c>
      <c r="B2676" t="s">
        <v>309</v>
      </c>
      <c r="C2676" t="s">
        <v>386</v>
      </c>
      <c r="D2676" t="s">
        <v>389</v>
      </c>
      <c r="E2676" t="s">
        <v>452</v>
      </c>
    </row>
    <row r="2677" spans="1:5" x14ac:dyDescent="0.2">
      <c r="A2677" t="s">
        <v>875</v>
      </c>
      <c r="B2677" t="s">
        <v>309</v>
      </c>
      <c r="C2677" t="s">
        <v>386</v>
      </c>
      <c r="D2677" t="s">
        <v>59</v>
      </c>
      <c r="E2677" t="s">
        <v>752</v>
      </c>
    </row>
    <row r="2678" spans="1:5" x14ac:dyDescent="0.2">
      <c r="A2678" t="s">
        <v>875</v>
      </c>
      <c r="B2678" t="s">
        <v>309</v>
      </c>
      <c r="C2678" t="s">
        <v>386</v>
      </c>
      <c r="D2678" t="s">
        <v>46</v>
      </c>
      <c r="E2678" t="s">
        <v>753</v>
      </c>
    </row>
    <row r="2679" spans="1:5" x14ac:dyDescent="0.2">
      <c r="A2679" t="s">
        <v>875</v>
      </c>
      <c r="B2679" t="s">
        <v>309</v>
      </c>
      <c r="C2679" t="s">
        <v>386</v>
      </c>
      <c r="D2679" t="s">
        <v>59</v>
      </c>
      <c r="E2679" t="s">
        <v>754</v>
      </c>
    </row>
    <row r="2680" spans="1:5" x14ac:dyDescent="0.2">
      <c r="A2680" t="s">
        <v>875</v>
      </c>
      <c r="B2680" t="s">
        <v>309</v>
      </c>
      <c r="C2680" t="s">
        <v>386</v>
      </c>
      <c r="D2680" t="s">
        <v>106</v>
      </c>
      <c r="E2680" t="s">
        <v>465</v>
      </c>
    </row>
    <row r="2681" spans="1:5" x14ac:dyDescent="0.2">
      <c r="A2681" t="s">
        <v>875</v>
      </c>
      <c r="B2681" t="s">
        <v>309</v>
      </c>
      <c r="C2681" t="s">
        <v>386</v>
      </c>
      <c r="D2681" t="s">
        <v>8</v>
      </c>
      <c r="E2681" t="s">
        <v>755</v>
      </c>
    </row>
    <row r="2682" spans="1:5" x14ac:dyDescent="0.2">
      <c r="A2682" t="s">
        <v>875</v>
      </c>
      <c r="B2682" t="s">
        <v>309</v>
      </c>
      <c r="C2682" t="s">
        <v>386</v>
      </c>
      <c r="D2682" t="s">
        <v>120</v>
      </c>
      <c r="E2682" t="s">
        <v>460</v>
      </c>
    </row>
    <row r="2683" spans="1:5" x14ac:dyDescent="0.2">
      <c r="A2683" t="s">
        <v>875</v>
      </c>
      <c r="B2683" t="s">
        <v>309</v>
      </c>
      <c r="C2683" t="s">
        <v>386</v>
      </c>
      <c r="D2683" t="s">
        <v>59</v>
      </c>
      <c r="E2683" t="s">
        <v>756</v>
      </c>
    </row>
    <row r="2684" spans="1:5" x14ac:dyDescent="0.2">
      <c r="A2684" t="s">
        <v>875</v>
      </c>
      <c r="B2684" t="s">
        <v>309</v>
      </c>
      <c r="C2684" t="s">
        <v>386</v>
      </c>
      <c r="D2684" t="s">
        <v>215</v>
      </c>
      <c r="E2684" t="s">
        <v>480</v>
      </c>
    </row>
    <row r="2685" spans="1:5" x14ac:dyDescent="0.2">
      <c r="A2685" t="s">
        <v>875</v>
      </c>
      <c r="B2685" t="s">
        <v>309</v>
      </c>
      <c r="C2685" t="s">
        <v>386</v>
      </c>
      <c r="D2685" t="s">
        <v>389</v>
      </c>
      <c r="E2685" t="s">
        <v>647</v>
      </c>
    </row>
    <row r="2686" spans="1:5" x14ac:dyDescent="0.2">
      <c r="A2686" t="s">
        <v>875</v>
      </c>
      <c r="B2686" t="s">
        <v>309</v>
      </c>
      <c r="C2686" t="s">
        <v>386</v>
      </c>
      <c r="D2686" t="s">
        <v>46</v>
      </c>
      <c r="E2686" t="s">
        <v>757</v>
      </c>
    </row>
    <row r="2687" spans="1:5" x14ac:dyDescent="0.2">
      <c r="A2687" t="s">
        <v>875</v>
      </c>
      <c r="B2687" t="s">
        <v>309</v>
      </c>
      <c r="C2687" t="s">
        <v>386</v>
      </c>
      <c r="D2687" t="s">
        <v>389</v>
      </c>
      <c r="E2687" t="s">
        <v>648</v>
      </c>
    </row>
    <row r="2688" spans="1:5" x14ac:dyDescent="0.2">
      <c r="A2688" t="s">
        <v>875</v>
      </c>
      <c r="B2688" t="s">
        <v>309</v>
      </c>
      <c r="C2688" t="s">
        <v>386</v>
      </c>
      <c r="D2688" t="s">
        <v>59</v>
      </c>
      <c r="E2688" t="s">
        <v>758</v>
      </c>
    </row>
    <row r="2689" spans="1:5" x14ac:dyDescent="0.2">
      <c r="A2689" t="s">
        <v>875</v>
      </c>
      <c r="B2689" t="s">
        <v>309</v>
      </c>
      <c r="C2689" t="s">
        <v>386</v>
      </c>
      <c r="D2689" t="s">
        <v>21</v>
      </c>
      <c r="E2689" t="s">
        <v>759</v>
      </c>
    </row>
    <row r="2690" spans="1:5" x14ac:dyDescent="0.2">
      <c r="A2690" t="s">
        <v>875</v>
      </c>
      <c r="B2690" t="s">
        <v>309</v>
      </c>
      <c r="C2690" t="s">
        <v>386</v>
      </c>
      <c r="D2690" t="s">
        <v>389</v>
      </c>
      <c r="E2690" t="s">
        <v>449</v>
      </c>
    </row>
    <row r="2691" spans="1:5" x14ac:dyDescent="0.2">
      <c r="A2691" t="s">
        <v>875</v>
      </c>
      <c r="B2691" t="s">
        <v>309</v>
      </c>
      <c r="C2691" t="s">
        <v>386</v>
      </c>
      <c r="D2691" t="s">
        <v>389</v>
      </c>
      <c r="E2691" t="s">
        <v>646</v>
      </c>
    </row>
    <row r="2692" spans="1:5" x14ac:dyDescent="0.2">
      <c r="A2692" t="s">
        <v>875</v>
      </c>
      <c r="B2692" t="s">
        <v>309</v>
      </c>
      <c r="C2692" t="s">
        <v>386</v>
      </c>
      <c r="D2692" t="s">
        <v>59</v>
      </c>
      <c r="E2692" t="s">
        <v>760</v>
      </c>
    </row>
    <row r="2693" spans="1:5" x14ac:dyDescent="0.2">
      <c r="A2693" t="s">
        <v>875</v>
      </c>
      <c r="B2693" t="s">
        <v>309</v>
      </c>
      <c r="C2693" t="s">
        <v>386</v>
      </c>
      <c r="D2693" t="s">
        <v>8</v>
      </c>
      <c r="E2693" t="s">
        <v>761</v>
      </c>
    </row>
    <row r="2694" spans="1:5" x14ac:dyDescent="0.2">
      <c r="A2694" t="s">
        <v>875</v>
      </c>
      <c r="B2694" t="s">
        <v>309</v>
      </c>
      <c r="C2694" t="s">
        <v>386</v>
      </c>
      <c r="D2694" t="s">
        <v>46</v>
      </c>
      <c r="E2694" t="s">
        <v>762</v>
      </c>
    </row>
    <row r="2695" spans="1:5" x14ac:dyDescent="0.2">
      <c r="A2695" t="s">
        <v>875</v>
      </c>
      <c r="B2695" t="s">
        <v>309</v>
      </c>
      <c r="C2695" t="s">
        <v>386</v>
      </c>
      <c r="D2695" t="s">
        <v>59</v>
      </c>
      <c r="E2695" t="s">
        <v>763</v>
      </c>
    </row>
    <row r="2696" spans="1:5" x14ac:dyDescent="0.2">
      <c r="A2696" t="s">
        <v>875</v>
      </c>
      <c r="B2696" t="s">
        <v>309</v>
      </c>
      <c r="C2696" t="s">
        <v>386</v>
      </c>
      <c r="D2696" t="s">
        <v>59</v>
      </c>
      <c r="E2696" t="s">
        <v>764</v>
      </c>
    </row>
    <row r="2697" spans="1:5" x14ac:dyDescent="0.2">
      <c r="A2697" t="s">
        <v>875</v>
      </c>
      <c r="B2697" t="s">
        <v>309</v>
      </c>
      <c r="C2697" t="s">
        <v>386</v>
      </c>
      <c r="D2697" t="s">
        <v>389</v>
      </c>
      <c r="E2697" t="s">
        <v>453</v>
      </c>
    </row>
    <row r="2698" spans="1:5" x14ac:dyDescent="0.2">
      <c r="A2698" t="s">
        <v>875</v>
      </c>
      <c r="B2698" t="s">
        <v>309</v>
      </c>
      <c r="C2698" t="s">
        <v>386</v>
      </c>
      <c r="D2698" t="s">
        <v>199</v>
      </c>
      <c r="E2698" t="s">
        <v>765</v>
      </c>
    </row>
    <row r="2699" spans="1:5" x14ac:dyDescent="0.2">
      <c r="A2699" t="s">
        <v>875</v>
      </c>
      <c r="B2699" t="s">
        <v>309</v>
      </c>
      <c r="C2699" t="s">
        <v>386</v>
      </c>
      <c r="D2699" t="s">
        <v>389</v>
      </c>
      <c r="E2699" t="s">
        <v>450</v>
      </c>
    </row>
    <row r="2700" spans="1:5" x14ac:dyDescent="0.2">
      <c r="A2700" t="s">
        <v>875</v>
      </c>
      <c r="B2700" t="s">
        <v>309</v>
      </c>
      <c r="C2700" t="s">
        <v>386</v>
      </c>
      <c r="D2700" t="s">
        <v>389</v>
      </c>
      <c r="E2700" t="s">
        <v>447</v>
      </c>
    </row>
    <row r="2701" spans="1:5" x14ac:dyDescent="0.2">
      <c r="A2701" t="s">
        <v>875</v>
      </c>
      <c r="B2701" t="s">
        <v>309</v>
      </c>
      <c r="C2701" t="s">
        <v>386</v>
      </c>
      <c r="D2701" t="s">
        <v>27</v>
      </c>
      <c r="E2701" t="s">
        <v>749</v>
      </c>
    </row>
    <row r="2702" spans="1:5" x14ac:dyDescent="0.2">
      <c r="A2702" t="s">
        <v>875</v>
      </c>
      <c r="B2702" t="s">
        <v>309</v>
      </c>
      <c r="C2702" t="s">
        <v>386</v>
      </c>
      <c r="D2702" t="s">
        <v>257</v>
      </c>
      <c r="E2702" t="s">
        <v>766</v>
      </c>
    </row>
    <row r="2703" spans="1:5" x14ac:dyDescent="0.2">
      <c r="A2703" t="s">
        <v>875</v>
      </c>
      <c r="B2703" t="s">
        <v>309</v>
      </c>
      <c r="C2703" t="s">
        <v>386</v>
      </c>
      <c r="D2703" t="s">
        <v>8</v>
      </c>
      <c r="E2703" t="s">
        <v>767</v>
      </c>
    </row>
    <row r="2704" spans="1:5" x14ac:dyDescent="0.2">
      <c r="A2704" t="s">
        <v>875</v>
      </c>
      <c r="B2704" t="s">
        <v>309</v>
      </c>
      <c r="C2704" t="s">
        <v>386</v>
      </c>
      <c r="D2704" t="s">
        <v>46</v>
      </c>
      <c r="E2704" t="s">
        <v>768</v>
      </c>
    </row>
    <row r="2705" spans="1:5" x14ac:dyDescent="0.2">
      <c r="A2705" t="s">
        <v>875</v>
      </c>
      <c r="B2705" t="s">
        <v>309</v>
      </c>
      <c r="C2705" t="s">
        <v>386</v>
      </c>
      <c r="D2705" t="s">
        <v>389</v>
      </c>
      <c r="E2705" t="s">
        <v>430</v>
      </c>
    </row>
    <row r="2706" spans="1:5" x14ac:dyDescent="0.2">
      <c r="A2706" t="s">
        <v>875</v>
      </c>
      <c r="B2706" t="s">
        <v>309</v>
      </c>
      <c r="C2706" t="s">
        <v>386</v>
      </c>
      <c r="D2706" t="s">
        <v>8</v>
      </c>
      <c r="E2706" t="s">
        <v>769</v>
      </c>
    </row>
    <row r="2707" spans="1:5" x14ac:dyDescent="0.2">
      <c r="A2707" t="s">
        <v>875</v>
      </c>
      <c r="B2707" t="s">
        <v>309</v>
      </c>
      <c r="C2707" t="s">
        <v>386</v>
      </c>
      <c r="D2707" t="s">
        <v>8</v>
      </c>
      <c r="E2707" t="s">
        <v>471</v>
      </c>
    </row>
    <row r="2708" spans="1:5" x14ac:dyDescent="0.2">
      <c r="A2708" t="s">
        <v>875</v>
      </c>
      <c r="B2708" t="s">
        <v>309</v>
      </c>
      <c r="C2708" t="s">
        <v>386</v>
      </c>
      <c r="D2708" t="s">
        <v>59</v>
      </c>
      <c r="E2708" t="s">
        <v>770</v>
      </c>
    </row>
    <row r="2709" spans="1:5" x14ac:dyDescent="0.2">
      <c r="A2709" t="s">
        <v>875</v>
      </c>
      <c r="B2709" t="s">
        <v>309</v>
      </c>
      <c r="C2709" t="s">
        <v>386</v>
      </c>
      <c r="D2709" t="s">
        <v>46</v>
      </c>
      <c r="E2709" t="s">
        <v>771</v>
      </c>
    </row>
    <row r="2710" spans="1:5" x14ac:dyDescent="0.2">
      <c r="A2710" t="s">
        <v>875</v>
      </c>
      <c r="B2710" t="s">
        <v>309</v>
      </c>
      <c r="C2710" t="s">
        <v>386</v>
      </c>
      <c r="D2710" t="s">
        <v>8</v>
      </c>
      <c r="E2710" t="s">
        <v>772</v>
      </c>
    </row>
    <row r="2711" spans="1:5" x14ac:dyDescent="0.2">
      <c r="A2711" t="s">
        <v>875</v>
      </c>
      <c r="B2711" t="s">
        <v>309</v>
      </c>
      <c r="C2711" t="s">
        <v>386</v>
      </c>
      <c r="D2711" t="s">
        <v>389</v>
      </c>
      <c r="E2711" t="s">
        <v>456</v>
      </c>
    </row>
    <row r="2712" spans="1:5" x14ac:dyDescent="0.2">
      <c r="A2712" t="s">
        <v>875</v>
      </c>
      <c r="B2712" t="s">
        <v>309</v>
      </c>
      <c r="C2712" t="s">
        <v>386</v>
      </c>
      <c r="D2712" t="s">
        <v>46</v>
      </c>
      <c r="E2712" t="s">
        <v>773</v>
      </c>
    </row>
    <row r="2713" spans="1:5" x14ac:dyDescent="0.2">
      <c r="A2713" t="s">
        <v>875</v>
      </c>
      <c r="B2713" t="s">
        <v>309</v>
      </c>
      <c r="C2713" t="s">
        <v>386</v>
      </c>
      <c r="D2713" t="s">
        <v>8</v>
      </c>
      <c r="E2713" t="s">
        <v>474</v>
      </c>
    </row>
    <row r="2714" spans="1:5" x14ac:dyDescent="0.2">
      <c r="A2714" t="s">
        <v>875</v>
      </c>
      <c r="B2714" t="s">
        <v>309</v>
      </c>
      <c r="C2714" t="s">
        <v>388</v>
      </c>
      <c r="D2714" t="s">
        <v>135</v>
      </c>
    </row>
    <row r="2715" spans="1:5" x14ac:dyDescent="0.2">
      <c r="A2715" t="s">
        <v>875</v>
      </c>
      <c r="B2715" t="s">
        <v>309</v>
      </c>
      <c r="C2715" t="s">
        <v>388</v>
      </c>
      <c r="D2715" t="s">
        <v>127</v>
      </c>
    </row>
    <row r="2716" spans="1:5" x14ac:dyDescent="0.2">
      <c r="A2716" t="s">
        <v>875</v>
      </c>
      <c r="B2716" t="s">
        <v>309</v>
      </c>
      <c r="C2716" t="s">
        <v>388</v>
      </c>
      <c r="D2716" t="s">
        <v>213</v>
      </c>
    </row>
    <row r="2717" spans="1:5" x14ac:dyDescent="0.2">
      <c r="A2717" t="s">
        <v>875</v>
      </c>
      <c r="B2717" t="s">
        <v>309</v>
      </c>
      <c r="C2717" t="s">
        <v>388</v>
      </c>
      <c r="D2717" t="s">
        <v>177</v>
      </c>
    </row>
    <row r="2718" spans="1:5" x14ac:dyDescent="0.2">
      <c r="A2718" t="s">
        <v>875</v>
      </c>
      <c r="B2718" t="s">
        <v>309</v>
      </c>
      <c r="C2718" t="s">
        <v>388</v>
      </c>
      <c r="D2718" t="s">
        <v>136</v>
      </c>
    </row>
    <row r="2719" spans="1:5" x14ac:dyDescent="0.2">
      <c r="A2719" t="s">
        <v>875</v>
      </c>
      <c r="B2719" t="s">
        <v>309</v>
      </c>
      <c r="C2719" t="s">
        <v>388</v>
      </c>
      <c r="D2719" t="s">
        <v>94</v>
      </c>
    </row>
    <row r="2720" spans="1:5" x14ac:dyDescent="0.2">
      <c r="A2720" t="s">
        <v>875</v>
      </c>
      <c r="B2720" t="s">
        <v>309</v>
      </c>
      <c r="C2720" t="s">
        <v>388</v>
      </c>
      <c r="D2720" t="s">
        <v>76</v>
      </c>
    </row>
    <row r="2721" spans="1:4" x14ac:dyDescent="0.2">
      <c r="A2721" t="s">
        <v>875</v>
      </c>
      <c r="B2721" t="s">
        <v>309</v>
      </c>
      <c r="C2721" t="s">
        <v>388</v>
      </c>
      <c r="D2721" t="s">
        <v>33</v>
      </c>
    </row>
    <row r="2722" spans="1:4" x14ac:dyDescent="0.2">
      <c r="A2722" t="s">
        <v>875</v>
      </c>
      <c r="B2722" t="s">
        <v>309</v>
      </c>
      <c r="C2722" t="s">
        <v>388</v>
      </c>
      <c r="D2722" t="s">
        <v>172</v>
      </c>
    </row>
    <row r="2723" spans="1:4" x14ac:dyDescent="0.2">
      <c r="A2723" t="s">
        <v>875</v>
      </c>
      <c r="B2723" t="s">
        <v>309</v>
      </c>
      <c r="C2723" t="s">
        <v>388</v>
      </c>
      <c r="D2723" t="s">
        <v>243</v>
      </c>
    </row>
    <row r="2724" spans="1:4" x14ac:dyDescent="0.2">
      <c r="A2724" t="s">
        <v>875</v>
      </c>
      <c r="B2724" t="s">
        <v>309</v>
      </c>
      <c r="C2724" t="s">
        <v>388</v>
      </c>
      <c r="D2724" t="s">
        <v>192</v>
      </c>
    </row>
    <row r="2725" spans="1:4" x14ac:dyDescent="0.2">
      <c r="A2725" t="s">
        <v>875</v>
      </c>
      <c r="B2725" t="s">
        <v>309</v>
      </c>
      <c r="C2725" t="s">
        <v>388</v>
      </c>
      <c r="D2725" t="s">
        <v>179</v>
      </c>
    </row>
    <row r="2726" spans="1:4" x14ac:dyDescent="0.2">
      <c r="A2726" t="s">
        <v>875</v>
      </c>
      <c r="B2726" t="s">
        <v>309</v>
      </c>
      <c r="C2726" t="s">
        <v>388</v>
      </c>
      <c r="D2726" t="s">
        <v>30</v>
      </c>
    </row>
    <row r="2727" spans="1:4" x14ac:dyDescent="0.2">
      <c r="A2727" t="s">
        <v>875</v>
      </c>
      <c r="B2727" t="s">
        <v>309</v>
      </c>
      <c r="C2727" t="s">
        <v>388</v>
      </c>
      <c r="D2727" t="s">
        <v>305</v>
      </c>
    </row>
    <row r="2728" spans="1:4" x14ac:dyDescent="0.2">
      <c r="A2728" t="s">
        <v>875</v>
      </c>
      <c r="B2728" t="s">
        <v>309</v>
      </c>
      <c r="C2728" t="s">
        <v>388</v>
      </c>
      <c r="D2728" t="s">
        <v>258</v>
      </c>
    </row>
    <row r="2729" spans="1:4" x14ac:dyDescent="0.2">
      <c r="A2729" t="s">
        <v>875</v>
      </c>
      <c r="B2729" t="s">
        <v>309</v>
      </c>
      <c r="C2729" t="s">
        <v>388</v>
      </c>
      <c r="D2729" t="s">
        <v>83</v>
      </c>
    </row>
    <row r="2730" spans="1:4" x14ac:dyDescent="0.2">
      <c r="A2730" t="s">
        <v>875</v>
      </c>
      <c r="B2730" t="s">
        <v>309</v>
      </c>
      <c r="C2730" t="s">
        <v>388</v>
      </c>
      <c r="D2730" t="s">
        <v>44</v>
      </c>
    </row>
    <row r="2731" spans="1:4" x14ac:dyDescent="0.2">
      <c r="A2731" t="s">
        <v>875</v>
      </c>
      <c r="B2731" t="s">
        <v>309</v>
      </c>
      <c r="C2731" t="s">
        <v>388</v>
      </c>
      <c r="D2731" t="s">
        <v>295</v>
      </c>
    </row>
    <row r="2732" spans="1:4" x14ac:dyDescent="0.2">
      <c r="A2732" t="s">
        <v>875</v>
      </c>
      <c r="B2732" t="s">
        <v>309</v>
      </c>
      <c r="C2732" t="s">
        <v>388</v>
      </c>
      <c r="D2732" t="s">
        <v>307</v>
      </c>
    </row>
    <row r="2733" spans="1:4" x14ac:dyDescent="0.2">
      <c r="A2733" t="s">
        <v>875</v>
      </c>
      <c r="B2733" t="s">
        <v>309</v>
      </c>
      <c r="C2733" t="s">
        <v>388</v>
      </c>
      <c r="D2733" t="s">
        <v>72</v>
      </c>
    </row>
    <row r="2734" spans="1:4" x14ac:dyDescent="0.2">
      <c r="A2734" t="s">
        <v>875</v>
      </c>
      <c r="B2734" t="s">
        <v>309</v>
      </c>
      <c r="C2734" t="s">
        <v>388</v>
      </c>
      <c r="D2734" t="s">
        <v>322</v>
      </c>
    </row>
    <row r="2735" spans="1:4" x14ac:dyDescent="0.2">
      <c r="A2735" t="s">
        <v>875</v>
      </c>
      <c r="B2735" t="s">
        <v>309</v>
      </c>
      <c r="C2735" t="s">
        <v>388</v>
      </c>
      <c r="D2735" t="s">
        <v>151</v>
      </c>
    </row>
    <row r="2736" spans="1:4" x14ac:dyDescent="0.2">
      <c r="A2736" t="s">
        <v>875</v>
      </c>
      <c r="B2736" t="s">
        <v>309</v>
      </c>
      <c r="C2736" t="s">
        <v>388</v>
      </c>
      <c r="D2736" t="s">
        <v>366</v>
      </c>
    </row>
    <row r="2737" spans="1:5" x14ac:dyDescent="0.2">
      <c r="A2737" t="s">
        <v>875</v>
      </c>
      <c r="B2737" t="s">
        <v>309</v>
      </c>
      <c r="C2737" t="s">
        <v>388</v>
      </c>
      <c r="D2737" t="s">
        <v>144</v>
      </c>
    </row>
    <row r="2738" spans="1:5" x14ac:dyDescent="0.2">
      <c r="A2738" t="s">
        <v>875</v>
      </c>
      <c r="B2738" t="s">
        <v>309</v>
      </c>
      <c r="C2738" t="s">
        <v>388</v>
      </c>
      <c r="D2738" t="s">
        <v>228</v>
      </c>
    </row>
    <row r="2739" spans="1:5" x14ac:dyDescent="0.2">
      <c r="A2739" t="s">
        <v>875</v>
      </c>
      <c r="B2739" t="s">
        <v>309</v>
      </c>
      <c r="C2739" t="s">
        <v>388</v>
      </c>
      <c r="D2739" t="s">
        <v>337</v>
      </c>
    </row>
    <row r="2740" spans="1:5" x14ac:dyDescent="0.2">
      <c r="A2740" t="s">
        <v>875</v>
      </c>
      <c r="B2740" t="s">
        <v>292</v>
      </c>
      <c r="C2740" t="s">
        <v>386</v>
      </c>
      <c r="D2740" t="s">
        <v>202</v>
      </c>
      <c r="E2740" t="s">
        <v>445</v>
      </c>
    </row>
    <row r="2741" spans="1:5" x14ac:dyDescent="0.2">
      <c r="A2741" t="s">
        <v>875</v>
      </c>
      <c r="B2741" t="s">
        <v>292</v>
      </c>
      <c r="C2741" t="s">
        <v>386</v>
      </c>
      <c r="D2741" t="s">
        <v>202</v>
      </c>
      <c r="E2741" t="s">
        <v>446</v>
      </c>
    </row>
    <row r="2742" spans="1:5" x14ac:dyDescent="0.2">
      <c r="A2742" t="s">
        <v>875</v>
      </c>
      <c r="B2742" t="s">
        <v>292</v>
      </c>
      <c r="C2742" t="s">
        <v>386</v>
      </c>
      <c r="D2742" t="s">
        <v>389</v>
      </c>
      <c r="E2742" t="s">
        <v>449</v>
      </c>
    </row>
    <row r="2743" spans="1:5" x14ac:dyDescent="0.2">
      <c r="A2743" t="s">
        <v>875</v>
      </c>
      <c r="B2743" t="s">
        <v>292</v>
      </c>
      <c r="C2743" t="s">
        <v>386</v>
      </c>
      <c r="D2743" t="s">
        <v>389</v>
      </c>
      <c r="E2743" t="s">
        <v>450</v>
      </c>
    </row>
    <row r="2744" spans="1:5" x14ac:dyDescent="0.2">
      <c r="A2744" t="s">
        <v>875</v>
      </c>
      <c r="B2744" t="s">
        <v>292</v>
      </c>
      <c r="C2744" t="s">
        <v>388</v>
      </c>
      <c r="D2744" t="s">
        <v>307</v>
      </c>
    </row>
    <row r="2745" spans="1:5" x14ac:dyDescent="0.2">
      <c r="A2745" t="s">
        <v>875</v>
      </c>
      <c r="B2745" t="s">
        <v>147</v>
      </c>
      <c r="C2745" t="s">
        <v>386</v>
      </c>
      <c r="D2745" t="s">
        <v>292</v>
      </c>
      <c r="E2745" t="s">
        <v>774</v>
      </c>
    </row>
    <row r="2746" spans="1:5" x14ac:dyDescent="0.2">
      <c r="A2746" t="s">
        <v>875</v>
      </c>
      <c r="B2746" t="s">
        <v>147</v>
      </c>
      <c r="C2746" t="s">
        <v>386</v>
      </c>
      <c r="D2746" t="s">
        <v>8</v>
      </c>
      <c r="E2746" t="s">
        <v>750</v>
      </c>
    </row>
    <row r="2747" spans="1:5" x14ac:dyDescent="0.2">
      <c r="A2747" t="s">
        <v>875</v>
      </c>
      <c r="B2747" t="s">
        <v>147</v>
      </c>
      <c r="C2747" t="s">
        <v>386</v>
      </c>
      <c r="D2747" t="s">
        <v>389</v>
      </c>
      <c r="E2747" t="s">
        <v>449</v>
      </c>
    </row>
    <row r="2748" spans="1:5" x14ac:dyDescent="0.2">
      <c r="A2748" t="s">
        <v>875</v>
      </c>
      <c r="B2748" t="s">
        <v>147</v>
      </c>
      <c r="C2748" t="s">
        <v>386</v>
      </c>
      <c r="D2748" t="s">
        <v>59</v>
      </c>
      <c r="E2748" t="s">
        <v>752</v>
      </c>
    </row>
    <row r="2749" spans="1:5" x14ac:dyDescent="0.2">
      <c r="A2749" t="s">
        <v>875</v>
      </c>
      <c r="B2749" t="s">
        <v>147</v>
      </c>
      <c r="C2749" t="s">
        <v>386</v>
      </c>
      <c r="D2749" t="s">
        <v>389</v>
      </c>
      <c r="E2749" t="s">
        <v>450</v>
      </c>
    </row>
    <row r="2750" spans="1:5" x14ac:dyDescent="0.2">
      <c r="A2750" t="s">
        <v>875</v>
      </c>
      <c r="B2750" t="s">
        <v>147</v>
      </c>
      <c r="C2750" t="s">
        <v>386</v>
      </c>
      <c r="D2750" t="s">
        <v>59</v>
      </c>
      <c r="E2750" t="s">
        <v>754</v>
      </c>
    </row>
    <row r="2751" spans="1:5" x14ac:dyDescent="0.2">
      <c r="A2751" t="s">
        <v>875</v>
      </c>
      <c r="B2751" t="s">
        <v>147</v>
      </c>
      <c r="C2751" t="s">
        <v>386</v>
      </c>
      <c r="D2751" t="s">
        <v>389</v>
      </c>
      <c r="E2751" t="s">
        <v>447</v>
      </c>
    </row>
    <row r="2752" spans="1:5" x14ac:dyDescent="0.2">
      <c r="A2752" t="s">
        <v>875</v>
      </c>
      <c r="B2752" t="s">
        <v>147</v>
      </c>
      <c r="C2752" t="s">
        <v>386</v>
      </c>
      <c r="D2752" t="s">
        <v>135</v>
      </c>
      <c r="E2752" t="s">
        <v>775</v>
      </c>
    </row>
    <row r="2753" spans="1:5" x14ac:dyDescent="0.2">
      <c r="A2753" t="s">
        <v>875</v>
      </c>
      <c r="B2753" t="s">
        <v>147</v>
      </c>
      <c r="C2753" t="s">
        <v>386</v>
      </c>
      <c r="D2753" t="s">
        <v>8</v>
      </c>
      <c r="E2753" t="s">
        <v>767</v>
      </c>
    </row>
    <row r="2754" spans="1:5" x14ac:dyDescent="0.2">
      <c r="A2754" t="s">
        <v>875</v>
      </c>
      <c r="B2754" t="s">
        <v>147</v>
      </c>
      <c r="C2754" t="s">
        <v>386</v>
      </c>
      <c r="D2754" t="s">
        <v>59</v>
      </c>
      <c r="E2754" t="s">
        <v>756</v>
      </c>
    </row>
    <row r="2755" spans="1:5" x14ac:dyDescent="0.2">
      <c r="A2755" t="s">
        <v>875</v>
      </c>
      <c r="B2755" t="s">
        <v>147</v>
      </c>
      <c r="C2755" t="s">
        <v>386</v>
      </c>
      <c r="D2755" t="s">
        <v>59</v>
      </c>
      <c r="E2755" t="s">
        <v>770</v>
      </c>
    </row>
    <row r="2756" spans="1:5" x14ac:dyDescent="0.2">
      <c r="A2756" t="s">
        <v>875</v>
      </c>
      <c r="B2756" t="s">
        <v>147</v>
      </c>
      <c r="C2756" t="s">
        <v>386</v>
      </c>
      <c r="D2756" t="s">
        <v>8</v>
      </c>
      <c r="E2756" t="s">
        <v>772</v>
      </c>
    </row>
    <row r="2757" spans="1:5" x14ac:dyDescent="0.2">
      <c r="A2757" t="s">
        <v>875</v>
      </c>
      <c r="B2757" t="s">
        <v>147</v>
      </c>
      <c r="C2757" t="s">
        <v>386</v>
      </c>
      <c r="D2757" t="s">
        <v>8</v>
      </c>
      <c r="E2757" t="s">
        <v>474</v>
      </c>
    </row>
    <row r="2758" spans="1:5" x14ac:dyDescent="0.2">
      <c r="A2758" t="s">
        <v>875</v>
      </c>
      <c r="B2758" t="s">
        <v>147</v>
      </c>
      <c r="C2758" t="s">
        <v>386</v>
      </c>
      <c r="D2758" t="s">
        <v>59</v>
      </c>
      <c r="E2758" t="s">
        <v>760</v>
      </c>
    </row>
    <row r="2759" spans="1:5" x14ac:dyDescent="0.2">
      <c r="A2759" t="s">
        <v>875</v>
      </c>
      <c r="B2759" t="s">
        <v>147</v>
      </c>
      <c r="C2759" t="s">
        <v>386</v>
      </c>
      <c r="D2759" t="s">
        <v>8</v>
      </c>
      <c r="E2759" t="s">
        <v>761</v>
      </c>
    </row>
    <row r="2760" spans="1:5" x14ac:dyDescent="0.2">
      <c r="A2760" t="s">
        <v>875</v>
      </c>
      <c r="B2760" t="s">
        <v>147</v>
      </c>
      <c r="C2760" t="s">
        <v>386</v>
      </c>
      <c r="D2760" t="s">
        <v>46</v>
      </c>
      <c r="E2760" t="s">
        <v>762</v>
      </c>
    </row>
    <row r="2761" spans="1:5" x14ac:dyDescent="0.2">
      <c r="A2761" t="s">
        <v>875</v>
      </c>
      <c r="B2761" t="s">
        <v>147</v>
      </c>
      <c r="C2761" t="s">
        <v>386</v>
      </c>
      <c r="D2761" t="s">
        <v>59</v>
      </c>
      <c r="E2761" t="s">
        <v>764</v>
      </c>
    </row>
    <row r="2762" spans="1:5" x14ac:dyDescent="0.2">
      <c r="A2762" t="s">
        <v>875</v>
      </c>
      <c r="B2762" t="s">
        <v>147</v>
      </c>
      <c r="C2762" t="s">
        <v>386</v>
      </c>
      <c r="D2762" t="s">
        <v>389</v>
      </c>
      <c r="E2762" t="s">
        <v>453</v>
      </c>
    </row>
    <row r="2763" spans="1:5" x14ac:dyDescent="0.2">
      <c r="A2763" t="s">
        <v>875</v>
      </c>
      <c r="B2763" t="s">
        <v>147</v>
      </c>
      <c r="C2763" t="s">
        <v>386</v>
      </c>
      <c r="D2763" t="s">
        <v>389</v>
      </c>
      <c r="E2763" t="s">
        <v>430</v>
      </c>
    </row>
    <row r="2764" spans="1:5" x14ac:dyDescent="0.2">
      <c r="A2764" t="s">
        <v>875</v>
      </c>
      <c r="B2764" t="s">
        <v>147</v>
      </c>
      <c r="C2764" t="s">
        <v>386</v>
      </c>
      <c r="D2764" t="s">
        <v>8</v>
      </c>
      <c r="E2764" t="s">
        <v>769</v>
      </c>
    </row>
    <row r="2765" spans="1:5" x14ac:dyDescent="0.2">
      <c r="A2765" t="s">
        <v>875</v>
      </c>
      <c r="B2765" t="s">
        <v>147</v>
      </c>
      <c r="C2765" t="s">
        <v>388</v>
      </c>
      <c r="D2765" t="s">
        <v>307</v>
      </c>
    </row>
    <row r="2766" spans="1:5" x14ac:dyDescent="0.2">
      <c r="A2766" t="s">
        <v>875</v>
      </c>
      <c r="B2766" t="s">
        <v>147</v>
      </c>
      <c r="C2766" t="s">
        <v>388</v>
      </c>
      <c r="D2766" t="s">
        <v>172</v>
      </c>
    </row>
    <row r="2767" spans="1:5" x14ac:dyDescent="0.2">
      <c r="A2767" t="s">
        <v>875</v>
      </c>
      <c r="B2767" t="s">
        <v>147</v>
      </c>
      <c r="C2767" t="s">
        <v>388</v>
      </c>
      <c r="D2767" t="s">
        <v>267</v>
      </c>
    </row>
    <row r="2768" spans="1:5" x14ac:dyDescent="0.2">
      <c r="A2768" t="s">
        <v>875</v>
      </c>
      <c r="B2768" t="s">
        <v>147</v>
      </c>
      <c r="C2768" t="s">
        <v>388</v>
      </c>
      <c r="D2768" t="s">
        <v>179</v>
      </c>
    </row>
    <row r="2769" spans="1:5" x14ac:dyDescent="0.2">
      <c r="A2769" t="s">
        <v>875</v>
      </c>
      <c r="B2769" t="s">
        <v>147</v>
      </c>
      <c r="C2769" t="s">
        <v>388</v>
      </c>
      <c r="D2769" t="s">
        <v>213</v>
      </c>
    </row>
    <row r="2770" spans="1:5" x14ac:dyDescent="0.2">
      <c r="A2770" t="s">
        <v>875</v>
      </c>
      <c r="B2770" t="s">
        <v>147</v>
      </c>
      <c r="C2770" t="s">
        <v>388</v>
      </c>
      <c r="D2770" t="s">
        <v>263</v>
      </c>
    </row>
    <row r="2771" spans="1:5" x14ac:dyDescent="0.2">
      <c r="A2771" t="s">
        <v>875</v>
      </c>
      <c r="B2771" t="s">
        <v>114</v>
      </c>
      <c r="C2771" t="s">
        <v>386</v>
      </c>
      <c r="D2771" t="s">
        <v>59</v>
      </c>
      <c r="E2771" t="s">
        <v>764</v>
      </c>
    </row>
    <row r="2772" spans="1:5" x14ac:dyDescent="0.2">
      <c r="A2772" t="s">
        <v>875</v>
      </c>
      <c r="B2772" t="s">
        <v>114</v>
      </c>
      <c r="C2772" t="s">
        <v>386</v>
      </c>
      <c r="D2772" t="s">
        <v>8</v>
      </c>
      <c r="E2772" t="s">
        <v>767</v>
      </c>
    </row>
    <row r="2773" spans="1:5" x14ac:dyDescent="0.2">
      <c r="A2773" t="s">
        <v>875</v>
      </c>
      <c r="B2773" t="s">
        <v>114</v>
      </c>
      <c r="C2773" t="s">
        <v>386</v>
      </c>
      <c r="D2773" t="s">
        <v>59</v>
      </c>
      <c r="E2773" t="s">
        <v>760</v>
      </c>
    </row>
    <row r="2774" spans="1:5" x14ac:dyDescent="0.2">
      <c r="A2774" t="s">
        <v>875</v>
      </c>
      <c r="B2774" t="s">
        <v>114</v>
      </c>
      <c r="C2774" t="s">
        <v>386</v>
      </c>
      <c r="D2774" t="s">
        <v>46</v>
      </c>
      <c r="E2774" t="s">
        <v>762</v>
      </c>
    </row>
    <row r="2775" spans="1:5" x14ac:dyDescent="0.2">
      <c r="A2775" t="s">
        <v>875</v>
      </c>
      <c r="B2775" t="s">
        <v>114</v>
      </c>
      <c r="C2775" t="s">
        <v>388</v>
      </c>
      <c r="D2775" t="s">
        <v>179</v>
      </c>
    </row>
    <row r="2776" spans="1:5" x14ac:dyDescent="0.2">
      <c r="A2776" t="s">
        <v>875</v>
      </c>
      <c r="B2776" t="s">
        <v>114</v>
      </c>
      <c r="C2776" t="s">
        <v>388</v>
      </c>
      <c r="D2776" t="s">
        <v>172</v>
      </c>
    </row>
    <row r="2777" spans="1:5" x14ac:dyDescent="0.2">
      <c r="A2777" t="s">
        <v>875</v>
      </c>
      <c r="B2777" t="s">
        <v>114</v>
      </c>
      <c r="C2777" t="s">
        <v>388</v>
      </c>
      <c r="D2777" t="s">
        <v>267</v>
      </c>
    </row>
    <row r="2778" spans="1:5" x14ac:dyDescent="0.2">
      <c r="A2778" t="s">
        <v>875</v>
      </c>
      <c r="B2778" t="s">
        <v>114</v>
      </c>
      <c r="C2778" t="s">
        <v>388</v>
      </c>
      <c r="D2778" t="s">
        <v>213</v>
      </c>
    </row>
    <row r="2779" spans="1:5" x14ac:dyDescent="0.2">
      <c r="A2779" t="s">
        <v>875</v>
      </c>
      <c r="B2779" t="s">
        <v>114</v>
      </c>
      <c r="C2779" t="s">
        <v>388</v>
      </c>
      <c r="D2779" t="s">
        <v>307</v>
      </c>
    </row>
    <row r="2780" spans="1:5" x14ac:dyDescent="0.2">
      <c r="A2780" t="s">
        <v>875</v>
      </c>
      <c r="B2780" t="s">
        <v>267</v>
      </c>
      <c r="C2780" t="s">
        <v>386</v>
      </c>
      <c r="D2780" t="s">
        <v>202</v>
      </c>
      <c r="E2780" t="s">
        <v>446</v>
      </c>
    </row>
    <row r="2781" spans="1:5" x14ac:dyDescent="0.2">
      <c r="A2781" t="s">
        <v>875</v>
      </c>
      <c r="B2781" t="s">
        <v>267</v>
      </c>
      <c r="C2781" t="s">
        <v>386</v>
      </c>
      <c r="D2781" t="s">
        <v>202</v>
      </c>
      <c r="E2781" t="s">
        <v>445</v>
      </c>
    </row>
    <row r="2782" spans="1:5" x14ac:dyDescent="0.2">
      <c r="A2782" t="s">
        <v>875</v>
      </c>
      <c r="B2782" t="s">
        <v>267</v>
      </c>
      <c r="C2782" t="s">
        <v>386</v>
      </c>
      <c r="D2782" t="s">
        <v>46</v>
      </c>
      <c r="E2782" t="s">
        <v>751</v>
      </c>
    </row>
    <row r="2783" spans="1:5" x14ac:dyDescent="0.2">
      <c r="A2783" t="s">
        <v>875</v>
      </c>
      <c r="B2783" t="s">
        <v>267</v>
      </c>
      <c r="C2783" t="s">
        <v>386</v>
      </c>
      <c r="D2783" t="s">
        <v>59</v>
      </c>
      <c r="E2783" t="s">
        <v>752</v>
      </c>
    </row>
    <row r="2784" spans="1:5" x14ac:dyDescent="0.2">
      <c r="A2784" t="s">
        <v>875</v>
      </c>
      <c r="B2784" t="s">
        <v>267</v>
      </c>
      <c r="C2784" t="s">
        <v>386</v>
      </c>
      <c r="D2784" t="s">
        <v>59</v>
      </c>
      <c r="E2784" t="s">
        <v>776</v>
      </c>
    </row>
    <row r="2785" spans="1:5" x14ac:dyDescent="0.2">
      <c r="A2785" t="s">
        <v>875</v>
      </c>
      <c r="B2785" t="s">
        <v>267</v>
      </c>
      <c r="C2785" t="s">
        <v>386</v>
      </c>
      <c r="D2785" t="s">
        <v>389</v>
      </c>
      <c r="E2785" t="s">
        <v>450</v>
      </c>
    </row>
    <row r="2786" spans="1:5" x14ac:dyDescent="0.2">
      <c r="A2786" t="s">
        <v>875</v>
      </c>
      <c r="B2786" t="s">
        <v>267</v>
      </c>
      <c r="C2786" t="s">
        <v>386</v>
      </c>
      <c r="D2786" t="s">
        <v>106</v>
      </c>
      <c r="E2786" t="s">
        <v>465</v>
      </c>
    </row>
    <row r="2787" spans="1:5" x14ac:dyDescent="0.2">
      <c r="A2787" t="s">
        <v>875</v>
      </c>
      <c r="B2787" t="s">
        <v>267</v>
      </c>
      <c r="C2787" t="s">
        <v>386</v>
      </c>
      <c r="D2787" t="s">
        <v>27</v>
      </c>
      <c r="E2787" t="s">
        <v>749</v>
      </c>
    </row>
    <row r="2788" spans="1:5" x14ac:dyDescent="0.2">
      <c r="A2788" t="s">
        <v>875</v>
      </c>
      <c r="B2788" t="s">
        <v>267</v>
      </c>
      <c r="C2788" t="s">
        <v>386</v>
      </c>
      <c r="D2788" t="s">
        <v>8</v>
      </c>
      <c r="E2788" t="s">
        <v>755</v>
      </c>
    </row>
    <row r="2789" spans="1:5" x14ac:dyDescent="0.2">
      <c r="A2789" t="s">
        <v>875</v>
      </c>
      <c r="B2789" t="s">
        <v>267</v>
      </c>
      <c r="C2789" t="s">
        <v>386</v>
      </c>
      <c r="D2789" t="s">
        <v>120</v>
      </c>
      <c r="E2789" t="s">
        <v>460</v>
      </c>
    </row>
    <row r="2790" spans="1:5" x14ac:dyDescent="0.2">
      <c r="A2790" t="s">
        <v>875</v>
      </c>
      <c r="B2790" t="s">
        <v>267</v>
      </c>
      <c r="C2790" t="s">
        <v>386</v>
      </c>
      <c r="D2790" t="s">
        <v>8</v>
      </c>
      <c r="E2790" t="s">
        <v>769</v>
      </c>
    </row>
    <row r="2791" spans="1:5" x14ac:dyDescent="0.2">
      <c r="A2791" t="s">
        <v>875</v>
      </c>
      <c r="B2791" t="s">
        <v>267</v>
      </c>
      <c r="C2791" t="s">
        <v>386</v>
      </c>
      <c r="D2791" t="s">
        <v>59</v>
      </c>
      <c r="E2791" t="s">
        <v>756</v>
      </c>
    </row>
    <row r="2792" spans="1:5" x14ac:dyDescent="0.2">
      <c r="A2792" t="s">
        <v>875</v>
      </c>
      <c r="B2792" t="s">
        <v>267</v>
      </c>
      <c r="C2792" t="s">
        <v>386</v>
      </c>
      <c r="D2792" t="s">
        <v>46</v>
      </c>
      <c r="E2792" t="s">
        <v>777</v>
      </c>
    </row>
    <row r="2793" spans="1:5" x14ac:dyDescent="0.2">
      <c r="A2793" t="s">
        <v>875</v>
      </c>
      <c r="B2793" t="s">
        <v>267</v>
      </c>
      <c r="C2793" t="s">
        <v>386</v>
      </c>
      <c r="D2793" t="s">
        <v>8</v>
      </c>
      <c r="E2793" t="s">
        <v>772</v>
      </c>
    </row>
    <row r="2794" spans="1:5" x14ac:dyDescent="0.2">
      <c r="A2794" t="s">
        <v>875</v>
      </c>
      <c r="B2794" t="s">
        <v>267</v>
      </c>
      <c r="C2794" t="s">
        <v>386</v>
      </c>
      <c r="D2794" t="s">
        <v>46</v>
      </c>
      <c r="E2794" t="s">
        <v>757</v>
      </c>
    </row>
    <row r="2795" spans="1:5" x14ac:dyDescent="0.2">
      <c r="A2795" t="s">
        <v>875</v>
      </c>
      <c r="B2795" t="s">
        <v>267</v>
      </c>
      <c r="C2795" t="s">
        <v>386</v>
      </c>
      <c r="D2795" t="s">
        <v>46</v>
      </c>
      <c r="E2795" t="s">
        <v>778</v>
      </c>
    </row>
    <row r="2796" spans="1:5" x14ac:dyDescent="0.2">
      <c r="A2796" t="s">
        <v>875</v>
      </c>
      <c r="B2796" t="s">
        <v>267</v>
      </c>
      <c r="C2796" t="s">
        <v>386</v>
      </c>
      <c r="D2796" t="s">
        <v>120</v>
      </c>
      <c r="E2796" t="s">
        <v>779</v>
      </c>
    </row>
    <row r="2797" spans="1:5" x14ac:dyDescent="0.2">
      <c r="A2797" t="s">
        <v>875</v>
      </c>
      <c r="B2797" t="s">
        <v>267</v>
      </c>
      <c r="C2797" t="s">
        <v>386</v>
      </c>
      <c r="D2797" t="s">
        <v>8</v>
      </c>
      <c r="E2797" t="s">
        <v>750</v>
      </c>
    </row>
    <row r="2798" spans="1:5" x14ac:dyDescent="0.2">
      <c r="A2798" t="s">
        <v>875</v>
      </c>
      <c r="B2798" t="s">
        <v>267</v>
      </c>
      <c r="C2798" t="s">
        <v>386</v>
      </c>
      <c r="D2798" t="s">
        <v>21</v>
      </c>
      <c r="E2798" t="s">
        <v>759</v>
      </c>
    </row>
    <row r="2799" spans="1:5" x14ac:dyDescent="0.2">
      <c r="A2799" t="s">
        <v>875</v>
      </c>
      <c r="B2799" t="s">
        <v>267</v>
      </c>
      <c r="C2799" t="s">
        <v>386</v>
      </c>
      <c r="D2799" t="s">
        <v>389</v>
      </c>
      <c r="E2799" t="s">
        <v>449</v>
      </c>
    </row>
    <row r="2800" spans="1:5" x14ac:dyDescent="0.2">
      <c r="A2800" t="s">
        <v>875</v>
      </c>
      <c r="B2800" t="s">
        <v>267</v>
      </c>
      <c r="C2800" t="s">
        <v>386</v>
      </c>
      <c r="D2800" t="s">
        <v>59</v>
      </c>
      <c r="E2800" t="s">
        <v>760</v>
      </c>
    </row>
    <row r="2801" spans="1:5" x14ac:dyDescent="0.2">
      <c r="A2801" t="s">
        <v>875</v>
      </c>
      <c r="B2801" t="s">
        <v>267</v>
      </c>
      <c r="C2801" t="s">
        <v>386</v>
      </c>
      <c r="D2801" t="s">
        <v>8</v>
      </c>
      <c r="E2801" t="s">
        <v>761</v>
      </c>
    </row>
    <row r="2802" spans="1:5" x14ac:dyDescent="0.2">
      <c r="A2802" t="s">
        <v>875</v>
      </c>
      <c r="B2802" t="s">
        <v>267</v>
      </c>
      <c r="C2802" t="s">
        <v>386</v>
      </c>
      <c r="D2802" t="s">
        <v>46</v>
      </c>
      <c r="E2802" t="s">
        <v>762</v>
      </c>
    </row>
    <row r="2803" spans="1:5" x14ac:dyDescent="0.2">
      <c r="A2803" t="s">
        <v>875</v>
      </c>
      <c r="B2803" t="s">
        <v>267</v>
      </c>
      <c r="C2803" t="s">
        <v>386</v>
      </c>
      <c r="D2803" t="s">
        <v>59</v>
      </c>
      <c r="E2803" t="s">
        <v>763</v>
      </c>
    </row>
    <row r="2804" spans="1:5" x14ac:dyDescent="0.2">
      <c r="A2804" t="s">
        <v>875</v>
      </c>
      <c r="B2804" t="s">
        <v>267</v>
      </c>
      <c r="C2804" t="s">
        <v>386</v>
      </c>
      <c r="D2804" t="s">
        <v>59</v>
      </c>
      <c r="E2804" t="s">
        <v>764</v>
      </c>
    </row>
    <row r="2805" spans="1:5" x14ac:dyDescent="0.2">
      <c r="A2805" t="s">
        <v>875</v>
      </c>
      <c r="B2805" t="s">
        <v>267</v>
      </c>
      <c r="C2805" t="s">
        <v>386</v>
      </c>
      <c r="D2805" t="s">
        <v>59</v>
      </c>
      <c r="E2805" t="s">
        <v>754</v>
      </c>
    </row>
    <row r="2806" spans="1:5" x14ac:dyDescent="0.2">
      <c r="A2806" t="s">
        <v>875</v>
      </c>
      <c r="B2806" t="s">
        <v>267</v>
      </c>
      <c r="C2806" t="s">
        <v>386</v>
      </c>
      <c r="D2806" t="s">
        <v>389</v>
      </c>
      <c r="E2806" t="s">
        <v>448</v>
      </c>
    </row>
    <row r="2807" spans="1:5" x14ac:dyDescent="0.2">
      <c r="A2807" t="s">
        <v>875</v>
      </c>
      <c r="B2807" t="s">
        <v>267</v>
      </c>
      <c r="C2807" t="s">
        <v>386</v>
      </c>
      <c r="D2807" t="s">
        <v>8</v>
      </c>
      <c r="E2807" t="s">
        <v>780</v>
      </c>
    </row>
    <row r="2808" spans="1:5" x14ac:dyDescent="0.2">
      <c r="A2808" t="s">
        <v>875</v>
      </c>
      <c r="B2808" t="s">
        <v>267</v>
      </c>
      <c r="C2808" t="s">
        <v>386</v>
      </c>
      <c r="D2808" t="s">
        <v>8</v>
      </c>
      <c r="E2808" t="s">
        <v>767</v>
      </c>
    </row>
    <row r="2809" spans="1:5" x14ac:dyDescent="0.2">
      <c r="A2809" t="s">
        <v>875</v>
      </c>
      <c r="B2809" t="s">
        <v>267</v>
      </c>
      <c r="C2809" t="s">
        <v>386</v>
      </c>
      <c r="D2809" t="s">
        <v>46</v>
      </c>
      <c r="E2809" t="s">
        <v>781</v>
      </c>
    </row>
    <row r="2810" spans="1:5" x14ac:dyDescent="0.2">
      <c r="A2810" t="s">
        <v>875</v>
      </c>
      <c r="B2810" t="s">
        <v>267</v>
      </c>
      <c r="C2810" t="s">
        <v>386</v>
      </c>
      <c r="D2810" t="s">
        <v>59</v>
      </c>
      <c r="E2810" t="s">
        <v>770</v>
      </c>
    </row>
    <row r="2811" spans="1:5" x14ac:dyDescent="0.2">
      <c r="A2811" t="s">
        <v>875</v>
      </c>
      <c r="B2811" t="s">
        <v>267</v>
      </c>
      <c r="C2811" t="s">
        <v>386</v>
      </c>
      <c r="D2811" t="s">
        <v>46</v>
      </c>
      <c r="E2811" t="s">
        <v>771</v>
      </c>
    </row>
    <row r="2812" spans="1:5" x14ac:dyDescent="0.2">
      <c r="A2812" t="s">
        <v>875</v>
      </c>
      <c r="B2812" t="s">
        <v>267</v>
      </c>
      <c r="C2812" t="s">
        <v>386</v>
      </c>
      <c r="D2812" t="s">
        <v>8</v>
      </c>
      <c r="E2812" t="s">
        <v>475</v>
      </c>
    </row>
    <row r="2813" spans="1:5" x14ac:dyDescent="0.2">
      <c r="A2813" t="s">
        <v>875</v>
      </c>
      <c r="B2813" t="s">
        <v>267</v>
      </c>
      <c r="C2813" t="s">
        <v>386</v>
      </c>
      <c r="D2813" t="s">
        <v>46</v>
      </c>
      <c r="E2813" t="s">
        <v>782</v>
      </c>
    </row>
    <row r="2814" spans="1:5" x14ac:dyDescent="0.2">
      <c r="A2814" t="s">
        <v>875</v>
      </c>
      <c r="B2814" t="s">
        <v>267</v>
      </c>
      <c r="C2814" t="s">
        <v>386</v>
      </c>
      <c r="D2814" t="s">
        <v>215</v>
      </c>
      <c r="E2814" t="s">
        <v>480</v>
      </c>
    </row>
    <row r="2815" spans="1:5" x14ac:dyDescent="0.2">
      <c r="A2815" t="s">
        <v>875</v>
      </c>
      <c r="B2815" t="s">
        <v>267</v>
      </c>
      <c r="C2815" t="s">
        <v>386</v>
      </c>
      <c r="D2815" t="s">
        <v>8</v>
      </c>
      <c r="E2815" t="s">
        <v>783</v>
      </c>
    </row>
    <row r="2816" spans="1:5" x14ac:dyDescent="0.2">
      <c r="A2816" t="s">
        <v>875</v>
      </c>
      <c r="B2816" t="s">
        <v>267</v>
      </c>
      <c r="C2816" t="s">
        <v>386</v>
      </c>
      <c r="D2816" t="s">
        <v>46</v>
      </c>
      <c r="E2816" t="s">
        <v>784</v>
      </c>
    </row>
    <row r="2817" spans="1:5" x14ac:dyDescent="0.2">
      <c r="A2817" t="s">
        <v>875</v>
      </c>
      <c r="B2817" t="s">
        <v>267</v>
      </c>
      <c r="C2817" t="s">
        <v>386</v>
      </c>
      <c r="D2817" t="s">
        <v>46</v>
      </c>
      <c r="E2817" t="s">
        <v>773</v>
      </c>
    </row>
    <row r="2818" spans="1:5" x14ac:dyDescent="0.2">
      <c r="A2818" t="s">
        <v>875</v>
      </c>
      <c r="B2818" t="s">
        <v>267</v>
      </c>
      <c r="C2818" t="s">
        <v>386</v>
      </c>
      <c r="D2818" t="s">
        <v>8</v>
      </c>
      <c r="E2818" t="s">
        <v>474</v>
      </c>
    </row>
    <row r="2819" spans="1:5" x14ac:dyDescent="0.2">
      <c r="A2819" t="s">
        <v>875</v>
      </c>
      <c r="B2819" t="s">
        <v>267</v>
      </c>
      <c r="C2819" t="s">
        <v>388</v>
      </c>
      <c r="D2819" t="s">
        <v>179</v>
      </c>
    </row>
    <row r="2820" spans="1:5" x14ac:dyDescent="0.2">
      <c r="A2820" t="s">
        <v>875</v>
      </c>
      <c r="B2820" t="s">
        <v>267</v>
      </c>
      <c r="C2820" t="s">
        <v>388</v>
      </c>
      <c r="D2820" t="s">
        <v>172</v>
      </c>
    </row>
    <row r="2821" spans="1:5" x14ac:dyDescent="0.2">
      <c r="A2821" t="s">
        <v>875</v>
      </c>
      <c r="B2821" t="s">
        <v>267</v>
      </c>
      <c r="C2821" t="s">
        <v>388</v>
      </c>
      <c r="D2821" t="s">
        <v>213</v>
      </c>
    </row>
    <row r="2822" spans="1:5" x14ac:dyDescent="0.2">
      <c r="A2822" t="s">
        <v>875</v>
      </c>
      <c r="B2822" t="s">
        <v>267</v>
      </c>
      <c r="C2822" t="s">
        <v>388</v>
      </c>
      <c r="D2822" t="s">
        <v>135</v>
      </c>
    </row>
    <row r="2823" spans="1:5" x14ac:dyDescent="0.2">
      <c r="A2823" t="s">
        <v>875</v>
      </c>
      <c r="B2823" t="s">
        <v>267</v>
      </c>
      <c r="C2823" t="s">
        <v>388</v>
      </c>
      <c r="D2823" t="s">
        <v>127</v>
      </c>
    </row>
    <row r="2824" spans="1:5" x14ac:dyDescent="0.2">
      <c r="A2824" t="s">
        <v>875</v>
      </c>
      <c r="B2824" t="s">
        <v>267</v>
      </c>
      <c r="C2824" t="s">
        <v>388</v>
      </c>
      <c r="D2824" t="s">
        <v>177</v>
      </c>
    </row>
    <row r="2825" spans="1:5" x14ac:dyDescent="0.2">
      <c r="A2825" t="s">
        <v>875</v>
      </c>
      <c r="B2825" t="s">
        <v>267</v>
      </c>
      <c r="C2825" t="s">
        <v>388</v>
      </c>
      <c r="D2825" t="s">
        <v>307</v>
      </c>
    </row>
    <row r="2826" spans="1:5" x14ac:dyDescent="0.2">
      <c r="A2826" t="s">
        <v>875</v>
      </c>
      <c r="B2826" t="s">
        <v>267</v>
      </c>
      <c r="C2826" t="s">
        <v>388</v>
      </c>
      <c r="D2826" t="s">
        <v>366</v>
      </c>
    </row>
    <row r="2827" spans="1:5" x14ac:dyDescent="0.2">
      <c r="A2827" t="s">
        <v>875</v>
      </c>
      <c r="B2827" t="s">
        <v>267</v>
      </c>
      <c r="C2827" t="s">
        <v>388</v>
      </c>
      <c r="D2827" t="s">
        <v>136</v>
      </c>
    </row>
    <row r="2828" spans="1:5" x14ac:dyDescent="0.2">
      <c r="A2828" t="s">
        <v>875</v>
      </c>
      <c r="B2828" t="s">
        <v>267</v>
      </c>
      <c r="C2828" t="s">
        <v>388</v>
      </c>
      <c r="D2828" t="s">
        <v>148</v>
      </c>
    </row>
    <row r="2829" spans="1:5" x14ac:dyDescent="0.2">
      <c r="A2829" t="s">
        <v>875</v>
      </c>
      <c r="B2829" t="s">
        <v>267</v>
      </c>
      <c r="C2829" t="s">
        <v>388</v>
      </c>
      <c r="D2829" t="s">
        <v>292</v>
      </c>
    </row>
    <row r="2830" spans="1:5" x14ac:dyDescent="0.2">
      <c r="A2830" t="s">
        <v>875</v>
      </c>
      <c r="B2830" t="s">
        <v>120</v>
      </c>
      <c r="C2830" t="s">
        <v>388</v>
      </c>
      <c r="D2830" t="s">
        <v>374</v>
      </c>
    </row>
    <row r="2831" spans="1:5" x14ac:dyDescent="0.2">
      <c r="A2831" t="s">
        <v>875</v>
      </c>
      <c r="B2831" t="s">
        <v>27</v>
      </c>
      <c r="C2831" t="s">
        <v>386</v>
      </c>
      <c r="D2831" t="s">
        <v>389</v>
      </c>
      <c r="E2831" t="s">
        <v>447</v>
      </c>
    </row>
    <row r="2832" spans="1:5" x14ac:dyDescent="0.2">
      <c r="A2832" t="s">
        <v>875</v>
      </c>
      <c r="B2832" t="s">
        <v>27</v>
      </c>
      <c r="C2832" t="s">
        <v>386</v>
      </c>
      <c r="D2832" t="s">
        <v>389</v>
      </c>
      <c r="E2832" t="s">
        <v>448</v>
      </c>
    </row>
    <row r="2833" spans="1:5" x14ac:dyDescent="0.2">
      <c r="A2833" t="s">
        <v>875</v>
      </c>
      <c r="B2833" t="s">
        <v>27</v>
      </c>
      <c r="C2833" t="s">
        <v>386</v>
      </c>
      <c r="D2833" t="s">
        <v>389</v>
      </c>
      <c r="E2833" t="s">
        <v>449</v>
      </c>
    </row>
    <row r="2834" spans="1:5" x14ac:dyDescent="0.2">
      <c r="A2834" t="s">
        <v>875</v>
      </c>
      <c r="B2834" t="s">
        <v>27</v>
      </c>
      <c r="C2834" t="s">
        <v>386</v>
      </c>
      <c r="D2834" t="s">
        <v>389</v>
      </c>
      <c r="E2834" t="s">
        <v>450</v>
      </c>
    </row>
    <row r="2835" spans="1:5" x14ac:dyDescent="0.2">
      <c r="A2835" t="s">
        <v>875</v>
      </c>
      <c r="B2835" t="s">
        <v>27</v>
      </c>
      <c r="C2835" t="s">
        <v>386</v>
      </c>
      <c r="D2835" t="s">
        <v>389</v>
      </c>
      <c r="E2835" t="s">
        <v>451</v>
      </c>
    </row>
    <row r="2836" spans="1:5" x14ac:dyDescent="0.2">
      <c r="A2836" t="s">
        <v>875</v>
      </c>
      <c r="B2836" t="s">
        <v>27</v>
      </c>
      <c r="C2836" t="s">
        <v>386</v>
      </c>
      <c r="D2836" t="s">
        <v>389</v>
      </c>
      <c r="E2836" t="s">
        <v>430</v>
      </c>
    </row>
    <row r="2837" spans="1:5" x14ac:dyDescent="0.2">
      <c r="A2837" t="s">
        <v>875</v>
      </c>
      <c r="B2837" t="s">
        <v>27</v>
      </c>
      <c r="C2837" t="s">
        <v>386</v>
      </c>
      <c r="D2837" t="s">
        <v>389</v>
      </c>
      <c r="E2837" t="s">
        <v>452</v>
      </c>
    </row>
    <row r="2838" spans="1:5" x14ac:dyDescent="0.2">
      <c r="A2838" t="s">
        <v>875</v>
      </c>
      <c r="B2838" t="s">
        <v>27</v>
      </c>
      <c r="C2838" t="s">
        <v>386</v>
      </c>
      <c r="D2838" t="s">
        <v>389</v>
      </c>
      <c r="E2838" t="s">
        <v>453</v>
      </c>
    </row>
    <row r="2839" spans="1:5" x14ac:dyDescent="0.2">
      <c r="A2839" t="s">
        <v>875</v>
      </c>
      <c r="B2839" t="s">
        <v>27</v>
      </c>
      <c r="C2839" t="s">
        <v>388</v>
      </c>
      <c r="D2839" t="s">
        <v>106</v>
      </c>
    </row>
    <row r="2840" spans="1:5" x14ac:dyDescent="0.2">
      <c r="A2840" t="s">
        <v>875</v>
      </c>
      <c r="B2840" t="s">
        <v>27</v>
      </c>
      <c r="C2840" t="s">
        <v>388</v>
      </c>
      <c r="D2840" t="s">
        <v>317</v>
      </c>
    </row>
    <row r="2841" spans="1:5" x14ac:dyDescent="0.2">
      <c r="A2841" t="s">
        <v>875</v>
      </c>
      <c r="B2841" t="s">
        <v>27</v>
      </c>
      <c r="C2841" t="s">
        <v>388</v>
      </c>
      <c r="D2841" t="s">
        <v>374</v>
      </c>
    </row>
    <row r="2842" spans="1:5" x14ac:dyDescent="0.2">
      <c r="A2842" t="s">
        <v>875</v>
      </c>
      <c r="B2842" t="s">
        <v>360</v>
      </c>
      <c r="C2842" t="s">
        <v>388</v>
      </c>
      <c r="D2842" t="s">
        <v>374</v>
      </c>
    </row>
    <row r="2843" spans="1:5" x14ac:dyDescent="0.2">
      <c r="A2843" t="s">
        <v>875</v>
      </c>
      <c r="B2843" t="s">
        <v>360</v>
      </c>
      <c r="C2843" t="s">
        <v>388</v>
      </c>
      <c r="D2843" t="s">
        <v>300</v>
      </c>
    </row>
    <row r="2844" spans="1:5" x14ac:dyDescent="0.2">
      <c r="A2844" t="s">
        <v>875</v>
      </c>
      <c r="B2844" t="s">
        <v>360</v>
      </c>
      <c r="C2844" t="s">
        <v>388</v>
      </c>
      <c r="D2844" t="s">
        <v>188</v>
      </c>
    </row>
    <row r="2845" spans="1:5" x14ac:dyDescent="0.2">
      <c r="A2845" t="s">
        <v>875</v>
      </c>
      <c r="B2845" t="s">
        <v>300</v>
      </c>
      <c r="C2845" t="s">
        <v>386</v>
      </c>
      <c r="D2845" t="s">
        <v>389</v>
      </c>
      <c r="E2845" t="s">
        <v>450</v>
      </c>
    </row>
    <row r="2846" spans="1:5" x14ac:dyDescent="0.2">
      <c r="A2846" t="s">
        <v>875</v>
      </c>
      <c r="B2846" t="s">
        <v>300</v>
      </c>
      <c r="C2846" t="s">
        <v>386</v>
      </c>
      <c r="D2846" t="s">
        <v>389</v>
      </c>
      <c r="E2846" t="s">
        <v>451</v>
      </c>
    </row>
    <row r="2847" spans="1:5" x14ac:dyDescent="0.2">
      <c r="A2847" t="s">
        <v>875</v>
      </c>
      <c r="B2847" t="s">
        <v>300</v>
      </c>
      <c r="C2847" t="s">
        <v>386</v>
      </c>
      <c r="D2847" t="s">
        <v>389</v>
      </c>
      <c r="E2847" t="s">
        <v>454</v>
      </c>
    </row>
    <row r="2848" spans="1:5" x14ac:dyDescent="0.2">
      <c r="A2848" t="s">
        <v>875</v>
      </c>
      <c r="B2848" t="s">
        <v>300</v>
      </c>
      <c r="C2848" t="s">
        <v>388</v>
      </c>
      <c r="D2848" t="s">
        <v>374</v>
      </c>
    </row>
    <row r="2849" spans="1:5" x14ac:dyDescent="0.2">
      <c r="A2849" t="s">
        <v>875</v>
      </c>
      <c r="B2849" t="s">
        <v>188</v>
      </c>
      <c r="C2849" t="s">
        <v>388</v>
      </c>
      <c r="D2849" t="s">
        <v>374</v>
      </c>
    </row>
    <row r="2850" spans="1:5" x14ac:dyDescent="0.2">
      <c r="A2850" t="s">
        <v>875</v>
      </c>
      <c r="B2850" t="s">
        <v>188</v>
      </c>
      <c r="C2850" t="s">
        <v>388</v>
      </c>
      <c r="D2850" t="s">
        <v>300</v>
      </c>
    </row>
    <row r="2851" spans="1:5" x14ac:dyDescent="0.2">
      <c r="A2851" t="s">
        <v>875</v>
      </c>
      <c r="B2851" t="s">
        <v>311</v>
      </c>
      <c r="C2851" t="s">
        <v>386</v>
      </c>
      <c r="D2851" t="s">
        <v>202</v>
      </c>
      <c r="E2851" t="s">
        <v>455</v>
      </c>
    </row>
    <row r="2852" spans="1:5" x14ac:dyDescent="0.2">
      <c r="A2852" t="s">
        <v>875</v>
      </c>
      <c r="B2852" t="s">
        <v>311</v>
      </c>
      <c r="C2852" t="s">
        <v>386</v>
      </c>
      <c r="D2852" t="s">
        <v>202</v>
      </c>
      <c r="E2852" t="s">
        <v>445</v>
      </c>
    </row>
    <row r="2853" spans="1:5" x14ac:dyDescent="0.2">
      <c r="A2853" t="s">
        <v>875</v>
      </c>
      <c r="B2853" t="s">
        <v>311</v>
      </c>
      <c r="C2853" t="s">
        <v>386</v>
      </c>
      <c r="D2853" t="s">
        <v>389</v>
      </c>
      <c r="E2853" t="s">
        <v>450</v>
      </c>
    </row>
    <row r="2854" spans="1:5" x14ac:dyDescent="0.2">
      <c r="A2854" t="s">
        <v>875</v>
      </c>
      <c r="B2854" t="s">
        <v>311</v>
      </c>
      <c r="C2854" t="s">
        <v>386</v>
      </c>
      <c r="D2854" t="s">
        <v>389</v>
      </c>
      <c r="E2854" t="s">
        <v>451</v>
      </c>
    </row>
    <row r="2855" spans="1:5" x14ac:dyDescent="0.2">
      <c r="A2855" t="s">
        <v>875</v>
      </c>
      <c r="B2855" t="s">
        <v>311</v>
      </c>
      <c r="C2855" t="s">
        <v>386</v>
      </c>
      <c r="D2855" t="s">
        <v>389</v>
      </c>
      <c r="E2855" t="s">
        <v>454</v>
      </c>
    </row>
    <row r="2856" spans="1:5" x14ac:dyDescent="0.2">
      <c r="A2856" t="s">
        <v>875</v>
      </c>
      <c r="B2856" t="s">
        <v>311</v>
      </c>
      <c r="C2856" t="s">
        <v>388</v>
      </c>
      <c r="D2856" t="s">
        <v>374</v>
      </c>
    </row>
    <row r="2857" spans="1:5" x14ac:dyDescent="0.2">
      <c r="A2857" t="s">
        <v>875</v>
      </c>
      <c r="B2857" t="s">
        <v>311</v>
      </c>
      <c r="C2857" t="s">
        <v>388</v>
      </c>
      <c r="D2857" t="s">
        <v>300</v>
      </c>
    </row>
    <row r="2858" spans="1:5" x14ac:dyDescent="0.2">
      <c r="A2858" t="s">
        <v>875</v>
      </c>
      <c r="B2858" t="s">
        <v>311</v>
      </c>
      <c r="C2858" t="s">
        <v>388</v>
      </c>
      <c r="D2858" t="s">
        <v>188</v>
      </c>
    </row>
    <row r="2859" spans="1:5" x14ac:dyDescent="0.2">
      <c r="A2859" t="s">
        <v>875</v>
      </c>
      <c r="B2859" t="s">
        <v>366</v>
      </c>
      <c r="C2859" t="s">
        <v>386</v>
      </c>
      <c r="D2859" t="s">
        <v>389</v>
      </c>
      <c r="E2859" t="s">
        <v>456</v>
      </c>
    </row>
    <row r="2860" spans="1:5" x14ac:dyDescent="0.2">
      <c r="A2860" t="s">
        <v>875</v>
      </c>
      <c r="B2860" t="s">
        <v>366</v>
      </c>
      <c r="C2860" t="s">
        <v>386</v>
      </c>
      <c r="D2860" t="s">
        <v>389</v>
      </c>
      <c r="E2860" t="s">
        <v>449</v>
      </c>
    </row>
    <row r="2861" spans="1:5" x14ac:dyDescent="0.2">
      <c r="A2861" t="s">
        <v>875</v>
      </c>
      <c r="B2861" t="s">
        <v>366</v>
      </c>
      <c r="C2861" t="s">
        <v>386</v>
      </c>
      <c r="D2861" t="s">
        <v>389</v>
      </c>
      <c r="E2861" t="s">
        <v>450</v>
      </c>
    </row>
    <row r="2862" spans="1:5" x14ac:dyDescent="0.2">
      <c r="A2862" t="s">
        <v>875</v>
      </c>
      <c r="B2862" t="s">
        <v>366</v>
      </c>
      <c r="C2862" t="s">
        <v>386</v>
      </c>
      <c r="D2862" t="s">
        <v>106</v>
      </c>
      <c r="E2862" t="s">
        <v>465</v>
      </c>
    </row>
    <row r="2863" spans="1:5" x14ac:dyDescent="0.2">
      <c r="A2863" t="s">
        <v>875</v>
      </c>
      <c r="B2863" t="s">
        <v>366</v>
      </c>
      <c r="C2863" t="s">
        <v>388</v>
      </c>
      <c r="D2863" t="s">
        <v>307</v>
      </c>
    </row>
    <row r="2864" spans="1:5" x14ac:dyDescent="0.2">
      <c r="A2864" t="s">
        <v>875</v>
      </c>
      <c r="B2864" t="s">
        <v>337</v>
      </c>
      <c r="C2864" t="s">
        <v>386</v>
      </c>
      <c r="D2864" t="s">
        <v>389</v>
      </c>
      <c r="E2864" t="s">
        <v>449</v>
      </c>
    </row>
    <row r="2865" spans="1:5" x14ac:dyDescent="0.2">
      <c r="A2865" t="s">
        <v>875</v>
      </c>
      <c r="B2865" t="s">
        <v>337</v>
      </c>
      <c r="C2865" t="s">
        <v>386</v>
      </c>
      <c r="D2865" t="s">
        <v>389</v>
      </c>
      <c r="E2865" t="s">
        <v>450</v>
      </c>
    </row>
    <row r="2866" spans="1:5" x14ac:dyDescent="0.2">
      <c r="A2866" t="s">
        <v>875</v>
      </c>
      <c r="B2866" t="s">
        <v>337</v>
      </c>
      <c r="C2866" t="s">
        <v>386</v>
      </c>
      <c r="D2866" t="s">
        <v>215</v>
      </c>
      <c r="E2866" t="s">
        <v>480</v>
      </c>
    </row>
    <row r="2867" spans="1:5" x14ac:dyDescent="0.2">
      <c r="A2867" t="s">
        <v>875</v>
      </c>
      <c r="B2867" t="s">
        <v>337</v>
      </c>
      <c r="C2867" t="s">
        <v>388</v>
      </c>
      <c r="D2867" t="s">
        <v>307</v>
      </c>
    </row>
    <row r="2868" spans="1:5" x14ac:dyDescent="0.2">
      <c r="A2868" t="s">
        <v>875</v>
      </c>
      <c r="B2868" t="s">
        <v>337</v>
      </c>
      <c r="C2868" t="s">
        <v>388</v>
      </c>
      <c r="D2868" t="s">
        <v>305</v>
      </c>
    </row>
    <row r="2869" spans="1:5" x14ac:dyDescent="0.2">
      <c r="A2869" t="s">
        <v>875</v>
      </c>
      <c r="B2869" t="s">
        <v>337</v>
      </c>
      <c r="C2869" t="s">
        <v>388</v>
      </c>
      <c r="D2869" t="s">
        <v>243</v>
      </c>
    </row>
    <row r="2870" spans="1:5" x14ac:dyDescent="0.2">
      <c r="A2870" t="s">
        <v>875</v>
      </c>
      <c r="B2870" t="s">
        <v>337</v>
      </c>
      <c r="C2870" t="s">
        <v>388</v>
      </c>
      <c r="D2870" t="s">
        <v>172</v>
      </c>
    </row>
    <row r="2871" spans="1:5" x14ac:dyDescent="0.2">
      <c r="A2871" t="s">
        <v>875</v>
      </c>
      <c r="B2871" t="s">
        <v>21</v>
      </c>
      <c r="C2871" t="s">
        <v>386</v>
      </c>
      <c r="D2871" t="s">
        <v>202</v>
      </c>
      <c r="E2871" t="s">
        <v>445</v>
      </c>
    </row>
    <row r="2872" spans="1:5" x14ac:dyDescent="0.2">
      <c r="A2872" t="s">
        <v>875</v>
      </c>
      <c r="B2872" t="s">
        <v>21</v>
      </c>
      <c r="C2872" t="s">
        <v>386</v>
      </c>
      <c r="D2872" t="s">
        <v>389</v>
      </c>
      <c r="E2872" t="s">
        <v>449</v>
      </c>
    </row>
    <row r="2873" spans="1:5" x14ac:dyDescent="0.2">
      <c r="A2873" t="s">
        <v>875</v>
      </c>
      <c r="B2873" t="s">
        <v>21</v>
      </c>
      <c r="C2873" t="s">
        <v>386</v>
      </c>
      <c r="D2873" t="s">
        <v>106</v>
      </c>
      <c r="E2873" t="s">
        <v>465</v>
      </c>
    </row>
    <row r="2874" spans="1:5" x14ac:dyDescent="0.2">
      <c r="A2874" t="s">
        <v>875</v>
      </c>
      <c r="B2874" t="s">
        <v>21</v>
      </c>
      <c r="C2874" t="s">
        <v>386</v>
      </c>
      <c r="D2874" t="s">
        <v>27</v>
      </c>
      <c r="E2874" t="s">
        <v>749</v>
      </c>
    </row>
    <row r="2875" spans="1:5" x14ac:dyDescent="0.2">
      <c r="A2875" t="s">
        <v>875</v>
      </c>
      <c r="B2875" t="s">
        <v>21</v>
      </c>
      <c r="C2875" t="s">
        <v>386</v>
      </c>
      <c r="D2875" t="s">
        <v>215</v>
      </c>
      <c r="E2875" t="s">
        <v>480</v>
      </c>
    </row>
    <row r="2876" spans="1:5" x14ac:dyDescent="0.2">
      <c r="A2876" t="s">
        <v>875</v>
      </c>
      <c r="B2876" t="s">
        <v>21</v>
      </c>
      <c r="C2876" t="s">
        <v>388</v>
      </c>
      <c r="D2876" t="s">
        <v>307</v>
      </c>
    </row>
    <row r="2877" spans="1:5" x14ac:dyDescent="0.2">
      <c r="A2877" t="s">
        <v>875</v>
      </c>
      <c r="B2877" t="s">
        <v>21</v>
      </c>
      <c r="C2877" t="s">
        <v>388</v>
      </c>
      <c r="D2877" t="s">
        <v>172</v>
      </c>
    </row>
    <row r="2878" spans="1:5" x14ac:dyDescent="0.2">
      <c r="A2878" t="s">
        <v>875</v>
      </c>
      <c r="B2878" t="s">
        <v>21</v>
      </c>
      <c r="C2878" t="s">
        <v>388</v>
      </c>
      <c r="D2878" t="s">
        <v>210</v>
      </c>
    </row>
    <row r="2879" spans="1:5" x14ac:dyDescent="0.2">
      <c r="A2879" t="s">
        <v>875</v>
      </c>
      <c r="B2879" t="s">
        <v>21</v>
      </c>
      <c r="C2879" t="s">
        <v>388</v>
      </c>
      <c r="D2879" t="s">
        <v>33</v>
      </c>
    </row>
    <row r="2880" spans="1:5" x14ac:dyDescent="0.2">
      <c r="A2880" t="s">
        <v>875</v>
      </c>
      <c r="B2880" t="s">
        <v>33</v>
      </c>
      <c r="C2880" t="s">
        <v>388</v>
      </c>
      <c r="D2880" t="s">
        <v>374</v>
      </c>
    </row>
    <row r="2881" spans="1:5" x14ac:dyDescent="0.2">
      <c r="A2881" t="s">
        <v>875</v>
      </c>
      <c r="B2881" t="s">
        <v>33</v>
      </c>
      <c r="C2881" t="s">
        <v>388</v>
      </c>
      <c r="D2881" t="s">
        <v>317</v>
      </c>
    </row>
    <row r="2882" spans="1:5" x14ac:dyDescent="0.2">
      <c r="A2882" t="s">
        <v>875</v>
      </c>
      <c r="B2882" t="s">
        <v>33</v>
      </c>
      <c r="C2882" t="s">
        <v>388</v>
      </c>
      <c r="D2882" t="s">
        <v>389</v>
      </c>
    </row>
    <row r="2883" spans="1:5" x14ac:dyDescent="0.2">
      <c r="A2883" t="s">
        <v>875</v>
      </c>
      <c r="B2883" t="s">
        <v>215</v>
      </c>
      <c r="C2883" t="s">
        <v>386</v>
      </c>
      <c r="D2883" t="s">
        <v>389</v>
      </c>
      <c r="E2883" t="s">
        <v>448</v>
      </c>
    </row>
    <row r="2884" spans="1:5" x14ac:dyDescent="0.2">
      <c r="A2884" t="s">
        <v>875</v>
      </c>
      <c r="B2884" t="s">
        <v>215</v>
      </c>
      <c r="C2884" t="s">
        <v>386</v>
      </c>
      <c r="D2884" t="s">
        <v>389</v>
      </c>
      <c r="E2884" t="s">
        <v>449</v>
      </c>
    </row>
    <row r="2885" spans="1:5" x14ac:dyDescent="0.2">
      <c r="A2885" t="s">
        <v>875</v>
      </c>
      <c r="B2885" t="s">
        <v>215</v>
      </c>
      <c r="C2885" t="s">
        <v>386</v>
      </c>
      <c r="D2885" t="s">
        <v>389</v>
      </c>
      <c r="E2885" t="s">
        <v>450</v>
      </c>
    </row>
    <row r="2886" spans="1:5" x14ac:dyDescent="0.2">
      <c r="A2886" t="s">
        <v>875</v>
      </c>
      <c r="B2886" t="s">
        <v>215</v>
      </c>
      <c r="C2886" t="s">
        <v>386</v>
      </c>
      <c r="D2886" t="s">
        <v>389</v>
      </c>
      <c r="E2886" t="s">
        <v>457</v>
      </c>
    </row>
    <row r="2887" spans="1:5" x14ac:dyDescent="0.2">
      <c r="A2887" t="s">
        <v>875</v>
      </c>
      <c r="B2887" t="s">
        <v>215</v>
      </c>
      <c r="C2887" t="s">
        <v>386</v>
      </c>
      <c r="D2887" t="s">
        <v>389</v>
      </c>
      <c r="E2887" t="s">
        <v>451</v>
      </c>
    </row>
    <row r="2888" spans="1:5" x14ac:dyDescent="0.2">
      <c r="A2888" t="s">
        <v>875</v>
      </c>
      <c r="B2888" t="s">
        <v>215</v>
      </c>
      <c r="C2888" t="s">
        <v>388</v>
      </c>
      <c r="D2888" t="s">
        <v>374</v>
      </c>
    </row>
    <row r="2889" spans="1:5" x14ac:dyDescent="0.2">
      <c r="A2889" t="s">
        <v>875</v>
      </c>
      <c r="B2889" t="s">
        <v>273</v>
      </c>
      <c r="C2889" t="s">
        <v>388</v>
      </c>
      <c r="D2889" t="s">
        <v>80</v>
      </c>
    </row>
    <row r="2890" spans="1:5" x14ac:dyDescent="0.2">
      <c r="A2890" t="s">
        <v>875</v>
      </c>
      <c r="B2890" t="s">
        <v>273</v>
      </c>
      <c r="C2890" t="s">
        <v>388</v>
      </c>
      <c r="D2890" t="s">
        <v>374</v>
      </c>
    </row>
    <row r="2891" spans="1:5" x14ac:dyDescent="0.2">
      <c r="A2891" t="s">
        <v>875</v>
      </c>
      <c r="B2891" t="s">
        <v>273</v>
      </c>
      <c r="C2891" t="s">
        <v>388</v>
      </c>
      <c r="D2891" t="s">
        <v>106</v>
      </c>
    </row>
    <row r="2892" spans="1:5" x14ac:dyDescent="0.2">
      <c r="A2892" t="s">
        <v>875</v>
      </c>
      <c r="B2892" t="s">
        <v>273</v>
      </c>
      <c r="C2892" t="s">
        <v>388</v>
      </c>
      <c r="D2892" t="s">
        <v>389</v>
      </c>
    </row>
    <row r="2893" spans="1:5" x14ac:dyDescent="0.2">
      <c r="A2893" t="s">
        <v>875</v>
      </c>
      <c r="B2893" t="s">
        <v>273</v>
      </c>
      <c r="C2893" t="s">
        <v>388</v>
      </c>
      <c r="D2893" t="s">
        <v>317</v>
      </c>
    </row>
    <row r="2894" spans="1:5" x14ac:dyDescent="0.2">
      <c r="A2894" t="s">
        <v>875</v>
      </c>
      <c r="B2894" t="s">
        <v>172</v>
      </c>
      <c r="C2894" t="s">
        <v>386</v>
      </c>
      <c r="D2894" t="s">
        <v>106</v>
      </c>
      <c r="E2894" t="s">
        <v>577</v>
      </c>
    </row>
    <row r="2895" spans="1:5" x14ac:dyDescent="0.2">
      <c r="A2895" t="s">
        <v>875</v>
      </c>
      <c r="B2895" t="s">
        <v>172</v>
      </c>
      <c r="C2895" t="s">
        <v>386</v>
      </c>
      <c r="D2895" t="s">
        <v>389</v>
      </c>
      <c r="E2895" t="s">
        <v>449</v>
      </c>
    </row>
    <row r="2896" spans="1:5" x14ac:dyDescent="0.2">
      <c r="A2896" t="s">
        <v>875</v>
      </c>
      <c r="B2896" t="s">
        <v>172</v>
      </c>
      <c r="C2896" t="s">
        <v>386</v>
      </c>
      <c r="D2896" t="s">
        <v>389</v>
      </c>
      <c r="E2896" t="s">
        <v>453</v>
      </c>
    </row>
    <row r="2897" spans="1:5" x14ac:dyDescent="0.2">
      <c r="A2897" t="s">
        <v>875</v>
      </c>
      <c r="B2897" t="s">
        <v>172</v>
      </c>
      <c r="C2897" t="s">
        <v>386</v>
      </c>
      <c r="D2897" t="s">
        <v>389</v>
      </c>
      <c r="E2897" t="s">
        <v>450</v>
      </c>
    </row>
    <row r="2898" spans="1:5" x14ac:dyDescent="0.2">
      <c r="A2898" t="s">
        <v>875</v>
      </c>
      <c r="B2898" t="s">
        <v>172</v>
      </c>
      <c r="C2898" t="s">
        <v>386</v>
      </c>
      <c r="D2898" t="s">
        <v>389</v>
      </c>
      <c r="E2898" t="s">
        <v>448</v>
      </c>
    </row>
    <row r="2899" spans="1:5" x14ac:dyDescent="0.2">
      <c r="A2899" t="s">
        <v>875</v>
      </c>
      <c r="B2899" t="s">
        <v>172</v>
      </c>
      <c r="C2899" t="s">
        <v>386</v>
      </c>
      <c r="D2899" t="s">
        <v>106</v>
      </c>
      <c r="E2899" t="s">
        <v>465</v>
      </c>
    </row>
    <row r="2900" spans="1:5" x14ac:dyDescent="0.2">
      <c r="A2900" t="s">
        <v>875</v>
      </c>
      <c r="B2900" t="s">
        <v>172</v>
      </c>
      <c r="C2900" t="s">
        <v>386</v>
      </c>
      <c r="D2900" t="s">
        <v>374</v>
      </c>
      <c r="E2900" t="s">
        <v>785</v>
      </c>
    </row>
    <row r="2901" spans="1:5" x14ac:dyDescent="0.2">
      <c r="A2901" t="s">
        <v>875</v>
      </c>
      <c r="B2901" t="s">
        <v>172</v>
      </c>
      <c r="C2901" t="s">
        <v>386</v>
      </c>
      <c r="D2901" t="s">
        <v>389</v>
      </c>
      <c r="E2901" t="s">
        <v>430</v>
      </c>
    </row>
    <row r="2902" spans="1:5" x14ac:dyDescent="0.2">
      <c r="A2902" t="s">
        <v>875</v>
      </c>
      <c r="B2902" t="s">
        <v>172</v>
      </c>
      <c r="C2902" t="s">
        <v>386</v>
      </c>
      <c r="D2902" t="s">
        <v>215</v>
      </c>
      <c r="E2902" t="s">
        <v>480</v>
      </c>
    </row>
    <row r="2903" spans="1:5" x14ac:dyDescent="0.2">
      <c r="A2903" t="s">
        <v>875</v>
      </c>
      <c r="B2903" t="s">
        <v>172</v>
      </c>
      <c r="C2903" t="s">
        <v>386</v>
      </c>
      <c r="D2903" t="s">
        <v>389</v>
      </c>
      <c r="E2903" t="s">
        <v>447</v>
      </c>
    </row>
    <row r="2904" spans="1:5" x14ac:dyDescent="0.2">
      <c r="A2904" t="s">
        <v>875</v>
      </c>
      <c r="B2904" t="s">
        <v>172</v>
      </c>
      <c r="C2904" t="s">
        <v>386</v>
      </c>
      <c r="D2904" t="s">
        <v>27</v>
      </c>
      <c r="E2904" t="s">
        <v>749</v>
      </c>
    </row>
    <row r="2905" spans="1:5" x14ac:dyDescent="0.2">
      <c r="A2905" t="s">
        <v>875</v>
      </c>
      <c r="B2905" t="s">
        <v>172</v>
      </c>
      <c r="C2905" t="s">
        <v>386</v>
      </c>
      <c r="D2905" t="s">
        <v>106</v>
      </c>
      <c r="E2905" t="s">
        <v>596</v>
      </c>
    </row>
    <row r="2906" spans="1:5" x14ac:dyDescent="0.2">
      <c r="A2906" t="s">
        <v>875</v>
      </c>
      <c r="B2906" t="s">
        <v>172</v>
      </c>
      <c r="C2906" t="s">
        <v>386</v>
      </c>
      <c r="D2906" t="s">
        <v>389</v>
      </c>
      <c r="E2906" t="s">
        <v>456</v>
      </c>
    </row>
    <row r="2907" spans="1:5" x14ac:dyDescent="0.2">
      <c r="A2907" t="s">
        <v>875</v>
      </c>
      <c r="B2907" t="s">
        <v>172</v>
      </c>
      <c r="C2907" t="s">
        <v>386</v>
      </c>
      <c r="D2907" t="s">
        <v>389</v>
      </c>
      <c r="E2907" t="s">
        <v>478</v>
      </c>
    </row>
    <row r="2908" spans="1:5" x14ac:dyDescent="0.2">
      <c r="A2908" t="s">
        <v>875</v>
      </c>
      <c r="B2908" t="s">
        <v>172</v>
      </c>
      <c r="C2908" t="s">
        <v>388</v>
      </c>
      <c r="D2908" t="s">
        <v>76</v>
      </c>
    </row>
    <row r="2909" spans="1:5" x14ac:dyDescent="0.2">
      <c r="A2909" t="s">
        <v>875</v>
      </c>
      <c r="B2909" t="s">
        <v>172</v>
      </c>
      <c r="C2909" t="s">
        <v>388</v>
      </c>
      <c r="D2909" t="s">
        <v>366</v>
      </c>
    </row>
    <row r="2910" spans="1:5" x14ac:dyDescent="0.2">
      <c r="A2910" t="s">
        <v>875</v>
      </c>
      <c r="B2910" t="s">
        <v>172</v>
      </c>
      <c r="C2910" t="s">
        <v>388</v>
      </c>
      <c r="D2910" t="s">
        <v>33</v>
      </c>
    </row>
    <row r="2911" spans="1:5" x14ac:dyDescent="0.2">
      <c r="A2911" t="s">
        <v>875</v>
      </c>
      <c r="B2911" t="s">
        <v>172</v>
      </c>
      <c r="C2911" t="s">
        <v>388</v>
      </c>
      <c r="D2911" t="s">
        <v>307</v>
      </c>
    </row>
    <row r="2912" spans="1:5" x14ac:dyDescent="0.2">
      <c r="A2912" t="s">
        <v>875</v>
      </c>
      <c r="B2912" t="s">
        <v>307</v>
      </c>
      <c r="C2912" t="s">
        <v>388</v>
      </c>
      <c r="D2912" t="s">
        <v>81</v>
      </c>
    </row>
    <row r="2913" spans="1:5" x14ac:dyDescent="0.2">
      <c r="A2913" t="s">
        <v>875</v>
      </c>
      <c r="B2913" t="s">
        <v>307</v>
      </c>
      <c r="C2913" t="s">
        <v>388</v>
      </c>
      <c r="D2913" t="s">
        <v>389</v>
      </c>
    </row>
    <row r="2914" spans="1:5" x14ac:dyDescent="0.2">
      <c r="A2914" t="s">
        <v>875</v>
      </c>
      <c r="B2914" t="s">
        <v>307</v>
      </c>
      <c r="C2914" t="s">
        <v>388</v>
      </c>
      <c r="D2914" t="s">
        <v>374</v>
      </c>
    </row>
    <row r="2915" spans="1:5" x14ac:dyDescent="0.2">
      <c r="A2915" t="s">
        <v>875</v>
      </c>
      <c r="B2915" t="s">
        <v>307</v>
      </c>
      <c r="C2915" t="s">
        <v>388</v>
      </c>
      <c r="D2915" t="s">
        <v>215</v>
      </c>
    </row>
    <row r="2916" spans="1:5" x14ac:dyDescent="0.2">
      <c r="A2916" t="s">
        <v>875</v>
      </c>
      <c r="B2916" t="s">
        <v>307</v>
      </c>
      <c r="C2916" t="s">
        <v>388</v>
      </c>
      <c r="D2916" t="s">
        <v>317</v>
      </c>
    </row>
    <row r="2917" spans="1:5" x14ac:dyDescent="0.2">
      <c r="A2917" t="s">
        <v>875</v>
      </c>
      <c r="B2917" t="s">
        <v>307</v>
      </c>
      <c r="C2917" t="s">
        <v>388</v>
      </c>
      <c r="D2917" t="s">
        <v>106</v>
      </c>
    </row>
    <row r="2918" spans="1:5" x14ac:dyDescent="0.2">
      <c r="A2918" t="s">
        <v>875</v>
      </c>
      <c r="B2918" t="s">
        <v>307</v>
      </c>
      <c r="C2918" t="s">
        <v>388</v>
      </c>
      <c r="D2918" t="s">
        <v>27</v>
      </c>
    </row>
    <row r="2919" spans="1:5" x14ac:dyDescent="0.2">
      <c r="A2919" t="s">
        <v>875</v>
      </c>
      <c r="B2919" t="s">
        <v>307</v>
      </c>
      <c r="C2919" t="s">
        <v>388</v>
      </c>
      <c r="D2919" t="s">
        <v>57</v>
      </c>
    </row>
    <row r="2920" spans="1:5" x14ac:dyDescent="0.2">
      <c r="A2920" t="s">
        <v>875</v>
      </c>
      <c r="B2920" t="s">
        <v>243</v>
      </c>
      <c r="C2920" t="s">
        <v>386</v>
      </c>
      <c r="D2920" t="s">
        <v>389</v>
      </c>
      <c r="E2920" t="s">
        <v>648</v>
      </c>
    </row>
    <row r="2921" spans="1:5" x14ac:dyDescent="0.2">
      <c r="A2921" t="s">
        <v>875</v>
      </c>
      <c r="B2921" t="s">
        <v>243</v>
      </c>
      <c r="C2921" t="s">
        <v>386</v>
      </c>
      <c r="D2921" t="s">
        <v>389</v>
      </c>
      <c r="E2921" t="s">
        <v>449</v>
      </c>
    </row>
    <row r="2922" spans="1:5" x14ac:dyDescent="0.2">
      <c r="A2922" t="s">
        <v>875</v>
      </c>
      <c r="B2922" t="s">
        <v>243</v>
      </c>
      <c r="C2922" t="s">
        <v>386</v>
      </c>
      <c r="D2922" t="s">
        <v>389</v>
      </c>
      <c r="E2922" t="s">
        <v>646</v>
      </c>
    </row>
    <row r="2923" spans="1:5" x14ac:dyDescent="0.2">
      <c r="A2923" t="s">
        <v>875</v>
      </c>
      <c r="B2923" t="s">
        <v>243</v>
      </c>
      <c r="C2923" t="s">
        <v>386</v>
      </c>
      <c r="D2923" t="s">
        <v>389</v>
      </c>
      <c r="E2923" t="s">
        <v>453</v>
      </c>
    </row>
    <row r="2924" spans="1:5" x14ac:dyDescent="0.2">
      <c r="A2924" t="s">
        <v>875</v>
      </c>
      <c r="B2924" t="s">
        <v>243</v>
      </c>
      <c r="C2924" t="s">
        <v>386</v>
      </c>
      <c r="D2924" t="s">
        <v>106</v>
      </c>
      <c r="E2924" t="s">
        <v>465</v>
      </c>
    </row>
    <row r="2925" spans="1:5" x14ac:dyDescent="0.2">
      <c r="A2925" t="s">
        <v>875</v>
      </c>
      <c r="B2925" t="s">
        <v>243</v>
      </c>
      <c r="C2925" t="s">
        <v>386</v>
      </c>
      <c r="D2925" t="s">
        <v>389</v>
      </c>
      <c r="E2925" t="s">
        <v>447</v>
      </c>
    </row>
    <row r="2926" spans="1:5" x14ac:dyDescent="0.2">
      <c r="A2926" t="s">
        <v>875</v>
      </c>
      <c r="B2926" t="s">
        <v>243</v>
      </c>
      <c r="C2926" t="s">
        <v>386</v>
      </c>
      <c r="D2926" t="s">
        <v>389</v>
      </c>
      <c r="E2926" t="s">
        <v>647</v>
      </c>
    </row>
    <row r="2927" spans="1:5" x14ac:dyDescent="0.2">
      <c r="A2927" t="s">
        <v>875</v>
      </c>
      <c r="B2927" t="s">
        <v>243</v>
      </c>
      <c r="C2927" t="s">
        <v>386</v>
      </c>
      <c r="D2927" t="s">
        <v>389</v>
      </c>
      <c r="E2927" t="s">
        <v>456</v>
      </c>
    </row>
    <row r="2928" spans="1:5" x14ac:dyDescent="0.2">
      <c r="A2928" t="s">
        <v>875</v>
      </c>
      <c r="B2928" t="s">
        <v>243</v>
      </c>
      <c r="C2928" t="s">
        <v>386</v>
      </c>
      <c r="D2928" t="s">
        <v>389</v>
      </c>
      <c r="E2928" t="s">
        <v>478</v>
      </c>
    </row>
    <row r="2929" spans="1:5" x14ac:dyDescent="0.2">
      <c r="A2929" t="s">
        <v>875</v>
      </c>
      <c r="B2929" t="s">
        <v>243</v>
      </c>
      <c r="C2929" t="s">
        <v>388</v>
      </c>
      <c r="D2929" t="s">
        <v>307</v>
      </c>
    </row>
    <row r="2930" spans="1:5" x14ac:dyDescent="0.2">
      <c r="A2930" t="s">
        <v>875</v>
      </c>
      <c r="B2930" t="s">
        <v>305</v>
      </c>
      <c r="C2930" t="s">
        <v>386</v>
      </c>
      <c r="D2930" t="s">
        <v>202</v>
      </c>
      <c r="E2930" t="s">
        <v>445</v>
      </c>
    </row>
    <row r="2931" spans="1:5" x14ac:dyDescent="0.2">
      <c r="A2931" t="s">
        <v>875</v>
      </c>
      <c r="B2931" t="s">
        <v>305</v>
      </c>
      <c r="C2931" t="s">
        <v>386</v>
      </c>
      <c r="D2931" t="s">
        <v>389</v>
      </c>
      <c r="E2931" t="s">
        <v>648</v>
      </c>
    </row>
    <row r="2932" spans="1:5" x14ac:dyDescent="0.2">
      <c r="A2932" t="s">
        <v>875</v>
      </c>
      <c r="B2932" t="s">
        <v>305</v>
      </c>
      <c r="C2932" t="s">
        <v>386</v>
      </c>
      <c r="D2932" t="s">
        <v>389</v>
      </c>
      <c r="E2932" t="s">
        <v>449</v>
      </c>
    </row>
    <row r="2933" spans="1:5" x14ac:dyDescent="0.2">
      <c r="A2933" t="s">
        <v>875</v>
      </c>
      <c r="B2933" t="s">
        <v>305</v>
      </c>
      <c r="C2933" t="s">
        <v>386</v>
      </c>
      <c r="D2933" t="s">
        <v>389</v>
      </c>
      <c r="E2933" t="s">
        <v>646</v>
      </c>
    </row>
    <row r="2934" spans="1:5" x14ac:dyDescent="0.2">
      <c r="A2934" t="s">
        <v>875</v>
      </c>
      <c r="B2934" t="s">
        <v>305</v>
      </c>
      <c r="C2934" t="s">
        <v>386</v>
      </c>
      <c r="D2934" t="s">
        <v>389</v>
      </c>
      <c r="E2934" t="s">
        <v>453</v>
      </c>
    </row>
    <row r="2935" spans="1:5" x14ac:dyDescent="0.2">
      <c r="A2935" t="s">
        <v>875</v>
      </c>
      <c r="B2935" t="s">
        <v>305</v>
      </c>
      <c r="C2935" t="s">
        <v>386</v>
      </c>
      <c r="D2935" t="s">
        <v>389</v>
      </c>
      <c r="E2935" t="s">
        <v>450</v>
      </c>
    </row>
    <row r="2936" spans="1:5" x14ac:dyDescent="0.2">
      <c r="A2936" t="s">
        <v>875</v>
      </c>
      <c r="B2936" t="s">
        <v>305</v>
      </c>
      <c r="C2936" t="s">
        <v>386</v>
      </c>
      <c r="D2936" t="s">
        <v>389</v>
      </c>
      <c r="E2936" t="s">
        <v>448</v>
      </c>
    </row>
    <row r="2937" spans="1:5" x14ac:dyDescent="0.2">
      <c r="A2937" t="s">
        <v>875</v>
      </c>
      <c r="B2937" t="s">
        <v>305</v>
      </c>
      <c r="C2937" t="s">
        <v>386</v>
      </c>
      <c r="D2937" t="s">
        <v>106</v>
      </c>
      <c r="E2937" t="s">
        <v>465</v>
      </c>
    </row>
    <row r="2938" spans="1:5" x14ac:dyDescent="0.2">
      <c r="A2938" t="s">
        <v>875</v>
      </c>
      <c r="B2938" t="s">
        <v>305</v>
      </c>
      <c r="C2938" t="s">
        <v>386</v>
      </c>
      <c r="D2938" t="s">
        <v>389</v>
      </c>
      <c r="E2938" t="s">
        <v>447</v>
      </c>
    </row>
    <row r="2939" spans="1:5" x14ac:dyDescent="0.2">
      <c r="A2939" t="s">
        <v>875</v>
      </c>
      <c r="B2939" t="s">
        <v>305</v>
      </c>
      <c r="C2939" t="s">
        <v>386</v>
      </c>
      <c r="D2939" t="s">
        <v>389</v>
      </c>
      <c r="E2939" t="s">
        <v>430</v>
      </c>
    </row>
    <row r="2940" spans="1:5" x14ac:dyDescent="0.2">
      <c r="A2940" t="s">
        <v>875</v>
      </c>
      <c r="B2940" t="s">
        <v>305</v>
      </c>
      <c r="C2940" t="s">
        <v>386</v>
      </c>
      <c r="D2940" t="s">
        <v>215</v>
      </c>
      <c r="E2940" t="s">
        <v>480</v>
      </c>
    </row>
    <row r="2941" spans="1:5" x14ac:dyDescent="0.2">
      <c r="A2941" t="s">
        <v>875</v>
      </c>
      <c r="B2941" t="s">
        <v>305</v>
      </c>
      <c r="C2941" t="s">
        <v>386</v>
      </c>
      <c r="D2941" t="s">
        <v>389</v>
      </c>
      <c r="E2941" t="s">
        <v>647</v>
      </c>
    </row>
    <row r="2942" spans="1:5" x14ac:dyDescent="0.2">
      <c r="A2942" t="s">
        <v>875</v>
      </c>
      <c r="B2942" t="s">
        <v>305</v>
      </c>
      <c r="C2942" t="s">
        <v>386</v>
      </c>
      <c r="D2942" t="s">
        <v>389</v>
      </c>
      <c r="E2942" t="s">
        <v>456</v>
      </c>
    </row>
    <row r="2943" spans="1:5" x14ac:dyDescent="0.2">
      <c r="A2943" t="s">
        <v>875</v>
      </c>
      <c r="B2943" t="s">
        <v>305</v>
      </c>
      <c r="C2943" t="s">
        <v>386</v>
      </c>
      <c r="D2943" t="s">
        <v>389</v>
      </c>
      <c r="E2943" t="s">
        <v>478</v>
      </c>
    </row>
    <row r="2944" spans="1:5" x14ac:dyDescent="0.2">
      <c r="A2944" t="s">
        <v>875</v>
      </c>
      <c r="B2944" t="s">
        <v>305</v>
      </c>
      <c r="C2944" t="s">
        <v>388</v>
      </c>
      <c r="D2944" t="s">
        <v>172</v>
      </c>
    </row>
    <row r="2945" spans="1:5" x14ac:dyDescent="0.2">
      <c r="A2945" t="s">
        <v>875</v>
      </c>
      <c r="B2945" t="s">
        <v>305</v>
      </c>
      <c r="C2945" t="s">
        <v>388</v>
      </c>
      <c r="D2945" t="s">
        <v>243</v>
      </c>
    </row>
    <row r="2946" spans="1:5" x14ac:dyDescent="0.2">
      <c r="A2946" t="s">
        <v>875</v>
      </c>
      <c r="B2946" t="s">
        <v>305</v>
      </c>
      <c r="C2946" t="s">
        <v>388</v>
      </c>
      <c r="D2946" t="s">
        <v>307</v>
      </c>
    </row>
    <row r="2947" spans="1:5" x14ac:dyDescent="0.2">
      <c r="A2947" t="s">
        <v>875</v>
      </c>
      <c r="B2947" t="s">
        <v>305</v>
      </c>
      <c r="C2947" t="s">
        <v>388</v>
      </c>
      <c r="D2947" t="s">
        <v>33</v>
      </c>
    </row>
    <row r="2948" spans="1:5" x14ac:dyDescent="0.2">
      <c r="A2948" t="s">
        <v>875</v>
      </c>
      <c r="B2948" t="s">
        <v>305</v>
      </c>
      <c r="C2948" t="s">
        <v>388</v>
      </c>
      <c r="D2948" t="s">
        <v>366</v>
      </c>
    </row>
    <row r="2949" spans="1:5" x14ac:dyDescent="0.2">
      <c r="A2949" t="s">
        <v>875</v>
      </c>
      <c r="B2949" t="s">
        <v>290</v>
      </c>
      <c r="C2949" t="s">
        <v>386</v>
      </c>
      <c r="D2949" t="s">
        <v>389</v>
      </c>
      <c r="E2949" t="s">
        <v>450</v>
      </c>
    </row>
    <row r="2950" spans="1:5" x14ac:dyDescent="0.2">
      <c r="A2950" t="s">
        <v>875</v>
      </c>
      <c r="B2950" t="s">
        <v>290</v>
      </c>
      <c r="C2950" t="s">
        <v>386</v>
      </c>
      <c r="D2950" t="s">
        <v>215</v>
      </c>
      <c r="E2950" t="s">
        <v>480</v>
      </c>
    </row>
    <row r="2951" spans="1:5" x14ac:dyDescent="0.2">
      <c r="A2951" t="s">
        <v>875</v>
      </c>
      <c r="B2951" t="s">
        <v>290</v>
      </c>
      <c r="C2951" t="s">
        <v>388</v>
      </c>
      <c r="D2951" t="s">
        <v>307</v>
      </c>
    </row>
    <row r="2952" spans="1:5" x14ac:dyDescent="0.2">
      <c r="A2952" t="s">
        <v>875</v>
      </c>
      <c r="B2952" t="s">
        <v>290</v>
      </c>
      <c r="C2952" t="s">
        <v>388</v>
      </c>
      <c r="D2952" t="s">
        <v>172</v>
      </c>
    </row>
    <row r="2953" spans="1:5" x14ac:dyDescent="0.2">
      <c r="A2953" t="s">
        <v>875</v>
      </c>
      <c r="B2953" t="s">
        <v>290</v>
      </c>
      <c r="C2953" t="s">
        <v>388</v>
      </c>
      <c r="D2953" t="s">
        <v>243</v>
      </c>
    </row>
    <row r="2954" spans="1:5" x14ac:dyDescent="0.2">
      <c r="A2954" t="s">
        <v>875</v>
      </c>
      <c r="B2954" t="s">
        <v>290</v>
      </c>
      <c r="C2954" t="s">
        <v>388</v>
      </c>
      <c r="D2954" t="s">
        <v>305</v>
      </c>
    </row>
    <row r="2955" spans="1:5" x14ac:dyDescent="0.2">
      <c r="A2955" t="s">
        <v>875</v>
      </c>
      <c r="B2955" t="s">
        <v>290</v>
      </c>
      <c r="C2955" t="s">
        <v>388</v>
      </c>
      <c r="D2955" t="s">
        <v>94</v>
      </c>
    </row>
    <row r="2956" spans="1:5" x14ac:dyDescent="0.2">
      <c r="A2956" t="s">
        <v>875</v>
      </c>
      <c r="B2956" t="s">
        <v>64</v>
      </c>
      <c r="C2956" t="s">
        <v>386</v>
      </c>
      <c r="D2956" t="s">
        <v>46</v>
      </c>
      <c r="E2956" t="s">
        <v>751</v>
      </c>
    </row>
    <row r="2957" spans="1:5" x14ac:dyDescent="0.2">
      <c r="A2957" t="s">
        <v>875</v>
      </c>
      <c r="B2957" t="s">
        <v>64</v>
      </c>
      <c r="C2957" t="s">
        <v>386</v>
      </c>
      <c r="D2957" t="s">
        <v>59</v>
      </c>
      <c r="E2957" t="s">
        <v>752</v>
      </c>
    </row>
    <row r="2958" spans="1:5" x14ac:dyDescent="0.2">
      <c r="A2958" t="s">
        <v>875</v>
      </c>
      <c r="B2958" t="s">
        <v>64</v>
      </c>
      <c r="C2958" t="s">
        <v>386</v>
      </c>
      <c r="D2958" t="s">
        <v>59</v>
      </c>
      <c r="E2958" t="s">
        <v>764</v>
      </c>
    </row>
    <row r="2959" spans="1:5" x14ac:dyDescent="0.2">
      <c r="A2959" t="s">
        <v>875</v>
      </c>
      <c r="B2959" t="s">
        <v>64</v>
      </c>
      <c r="C2959" t="s">
        <v>386</v>
      </c>
      <c r="D2959" t="s">
        <v>389</v>
      </c>
      <c r="E2959" t="s">
        <v>450</v>
      </c>
    </row>
    <row r="2960" spans="1:5" x14ac:dyDescent="0.2">
      <c r="A2960" t="s">
        <v>875</v>
      </c>
      <c r="B2960" t="s">
        <v>64</v>
      </c>
      <c r="C2960" t="s">
        <v>386</v>
      </c>
      <c r="D2960" t="s">
        <v>120</v>
      </c>
      <c r="E2960" t="s">
        <v>460</v>
      </c>
    </row>
    <row r="2961" spans="1:5" x14ac:dyDescent="0.2">
      <c r="A2961" t="s">
        <v>875</v>
      </c>
      <c r="B2961" t="s">
        <v>64</v>
      </c>
      <c r="C2961" t="s">
        <v>386</v>
      </c>
      <c r="D2961" t="s">
        <v>8</v>
      </c>
      <c r="E2961" t="s">
        <v>767</v>
      </c>
    </row>
    <row r="2962" spans="1:5" x14ac:dyDescent="0.2">
      <c r="A2962" t="s">
        <v>875</v>
      </c>
      <c r="B2962" t="s">
        <v>64</v>
      </c>
      <c r="C2962" t="s">
        <v>386</v>
      </c>
      <c r="D2962" t="s">
        <v>8</v>
      </c>
      <c r="E2962" t="s">
        <v>769</v>
      </c>
    </row>
    <row r="2963" spans="1:5" x14ac:dyDescent="0.2">
      <c r="A2963" t="s">
        <v>875</v>
      </c>
      <c r="B2963" t="s">
        <v>64</v>
      </c>
      <c r="C2963" t="s">
        <v>386</v>
      </c>
      <c r="D2963" t="s">
        <v>215</v>
      </c>
      <c r="E2963" t="s">
        <v>480</v>
      </c>
    </row>
    <row r="2964" spans="1:5" x14ac:dyDescent="0.2">
      <c r="A2964" t="s">
        <v>875</v>
      </c>
      <c r="B2964" t="s">
        <v>64</v>
      </c>
      <c r="C2964" t="s">
        <v>386</v>
      </c>
      <c r="D2964" t="s">
        <v>8</v>
      </c>
      <c r="E2964" t="s">
        <v>772</v>
      </c>
    </row>
    <row r="2965" spans="1:5" x14ac:dyDescent="0.2">
      <c r="A2965" t="s">
        <v>875</v>
      </c>
      <c r="B2965" t="s">
        <v>64</v>
      </c>
      <c r="C2965" t="s">
        <v>386</v>
      </c>
      <c r="D2965" t="s">
        <v>8</v>
      </c>
      <c r="E2965" t="s">
        <v>474</v>
      </c>
    </row>
    <row r="2966" spans="1:5" x14ac:dyDescent="0.2">
      <c r="A2966" t="s">
        <v>875</v>
      </c>
      <c r="B2966" t="s">
        <v>64</v>
      </c>
      <c r="C2966" t="s">
        <v>386</v>
      </c>
      <c r="D2966" t="s">
        <v>46</v>
      </c>
      <c r="E2966" t="s">
        <v>757</v>
      </c>
    </row>
    <row r="2967" spans="1:5" x14ac:dyDescent="0.2">
      <c r="A2967" t="s">
        <v>875</v>
      </c>
      <c r="B2967" t="s">
        <v>64</v>
      </c>
      <c r="C2967" t="s">
        <v>386</v>
      </c>
      <c r="D2967" t="s">
        <v>59</v>
      </c>
      <c r="E2967" t="s">
        <v>760</v>
      </c>
    </row>
    <row r="2968" spans="1:5" x14ac:dyDescent="0.2">
      <c r="A2968" t="s">
        <v>875</v>
      </c>
      <c r="B2968" t="s">
        <v>64</v>
      </c>
      <c r="C2968" t="s">
        <v>386</v>
      </c>
      <c r="D2968" t="s">
        <v>46</v>
      </c>
      <c r="E2968" t="s">
        <v>762</v>
      </c>
    </row>
    <row r="2969" spans="1:5" x14ac:dyDescent="0.2">
      <c r="A2969" t="s">
        <v>875</v>
      </c>
      <c r="B2969" t="s">
        <v>64</v>
      </c>
      <c r="C2969" t="s">
        <v>386</v>
      </c>
      <c r="D2969" t="s">
        <v>59</v>
      </c>
      <c r="E2969" t="s">
        <v>770</v>
      </c>
    </row>
    <row r="2970" spans="1:5" x14ac:dyDescent="0.2">
      <c r="A2970" t="s">
        <v>875</v>
      </c>
      <c r="B2970" t="s">
        <v>64</v>
      </c>
      <c r="C2970" t="s">
        <v>386</v>
      </c>
      <c r="D2970" t="s">
        <v>46</v>
      </c>
      <c r="E2970" t="s">
        <v>771</v>
      </c>
    </row>
    <row r="2971" spans="1:5" x14ac:dyDescent="0.2">
      <c r="A2971" t="s">
        <v>875</v>
      </c>
      <c r="B2971" t="s">
        <v>64</v>
      </c>
      <c r="C2971" t="s">
        <v>388</v>
      </c>
      <c r="D2971" t="s">
        <v>307</v>
      </c>
    </row>
    <row r="2972" spans="1:5" x14ac:dyDescent="0.2">
      <c r="A2972" t="s">
        <v>875</v>
      </c>
      <c r="B2972" t="s">
        <v>64</v>
      </c>
      <c r="C2972" t="s">
        <v>388</v>
      </c>
      <c r="D2972" t="s">
        <v>172</v>
      </c>
    </row>
    <row r="2973" spans="1:5" x14ac:dyDescent="0.2">
      <c r="A2973" t="s">
        <v>875</v>
      </c>
      <c r="B2973" t="s">
        <v>64</v>
      </c>
      <c r="C2973" t="s">
        <v>388</v>
      </c>
      <c r="D2973" t="s">
        <v>305</v>
      </c>
    </row>
    <row r="2974" spans="1:5" x14ac:dyDescent="0.2">
      <c r="A2974" t="s">
        <v>875</v>
      </c>
      <c r="B2974" t="s">
        <v>64</v>
      </c>
      <c r="C2974" t="s">
        <v>388</v>
      </c>
      <c r="D2974" t="s">
        <v>179</v>
      </c>
    </row>
    <row r="2975" spans="1:5" x14ac:dyDescent="0.2">
      <c r="A2975" t="s">
        <v>875</v>
      </c>
      <c r="B2975" t="s">
        <v>64</v>
      </c>
      <c r="C2975" t="s">
        <v>388</v>
      </c>
      <c r="D2975" t="s">
        <v>258</v>
      </c>
    </row>
    <row r="2976" spans="1:5" x14ac:dyDescent="0.2">
      <c r="A2976" t="s">
        <v>875</v>
      </c>
      <c r="B2976" t="s">
        <v>64</v>
      </c>
      <c r="C2976" t="s">
        <v>388</v>
      </c>
      <c r="D2976" t="s">
        <v>213</v>
      </c>
    </row>
    <row r="2977" spans="1:5" x14ac:dyDescent="0.2">
      <c r="A2977" t="s">
        <v>875</v>
      </c>
      <c r="B2977" t="s">
        <v>64</v>
      </c>
      <c r="C2977" t="s">
        <v>388</v>
      </c>
      <c r="D2977" t="s">
        <v>136</v>
      </c>
    </row>
    <row r="2978" spans="1:5" x14ac:dyDescent="0.2">
      <c r="A2978" t="s">
        <v>875</v>
      </c>
      <c r="B2978" t="s">
        <v>64</v>
      </c>
      <c r="C2978" t="s">
        <v>388</v>
      </c>
      <c r="D2978" t="s">
        <v>177</v>
      </c>
    </row>
    <row r="2979" spans="1:5" x14ac:dyDescent="0.2">
      <c r="A2979" t="s">
        <v>875</v>
      </c>
      <c r="B2979" t="s">
        <v>64</v>
      </c>
      <c r="C2979" t="s">
        <v>388</v>
      </c>
      <c r="D2979" t="s">
        <v>135</v>
      </c>
    </row>
    <row r="2980" spans="1:5" x14ac:dyDescent="0.2">
      <c r="A2980" t="s">
        <v>875</v>
      </c>
      <c r="B2980" t="s">
        <v>64</v>
      </c>
      <c r="C2980" t="s">
        <v>388</v>
      </c>
      <c r="D2980" t="s">
        <v>290</v>
      </c>
    </row>
    <row r="2981" spans="1:5" x14ac:dyDescent="0.2">
      <c r="A2981" t="s">
        <v>875</v>
      </c>
      <c r="B2981" t="s">
        <v>64</v>
      </c>
      <c r="C2981" t="s">
        <v>388</v>
      </c>
      <c r="D2981" t="s">
        <v>366</v>
      </c>
    </row>
    <row r="2982" spans="1:5" x14ac:dyDescent="0.2">
      <c r="A2982" t="s">
        <v>875</v>
      </c>
      <c r="B2982" t="s">
        <v>258</v>
      </c>
      <c r="C2982" t="s">
        <v>386</v>
      </c>
      <c r="D2982" t="s">
        <v>202</v>
      </c>
      <c r="E2982" t="s">
        <v>445</v>
      </c>
    </row>
    <row r="2983" spans="1:5" x14ac:dyDescent="0.2">
      <c r="A2983" t="s">
        <v>875</v>
      </c>
      <c r="B2983" t="s">
        <v>258</v>
      </c>
      <c r="C2983" t="s">
        <v>386</v>
      </c>
      <c r="D2983" t="s">
        <v>148</v>
      </c>
      <c r="E2983" t="s">
        <v>458</v>
      </c>
    </row>
    <row r="2984" spans="1:5" x14ac:dyDescent="0.2">
      <c r="A2984" t="s">
        <v>875</v>
      </c>
      <c r="B2984" t="s">
        <v>258</v>
      </c>
      <c r="C2984" t="s">
        <v>386</v>
      </c>
      <c r="D2984" t="s">
        <v>46</v>
      </c>
      <c r="E2984" t="s">
        <v>786</v>
      </c>
    </row>
    <row r="2985" spans="1:5" x14ac:dyDescent="0.2">
      <c r="A2985" t="s">
        <v>875</v>
      </c>
      <c r="B2985" t="s">
        <v>258</v>
      </c>
      <c r="C2985" t="s">
        <v>386</v>
      </c>
      <c r="D2985" t="s">
        <v>389</v>
      </c>
      <c r="E2985" t="s">
        <v>450</v>
      </c>
    </row>
    <row r="2986" spans="1:5" x14ac:dyDescent="0.2">
      <c r="A2986" t="s">
        <v>875</v>
      </c>
      <c r="B2986" t="s">
        <v>258</v>
      </c>
      <c r="C2986" t="s">
        <v>386</v>
      </c>
      <c r="D2986" t="s">
        <v>106</v>
      </c>
      <c r="E2986" t="s">
        <v>465</v>
      </c>
    </row>
    <row r="2987" spans="1:5" x14ac:dyDescent="0.2">
      <c r="A2987" t="s">
        <v>875</v>
      </c>
      <c r="B2987" t="s">
        <v>258</v>
      </c>
      <c r="C2987" t="s">
        <v>386</v>
      </c>
      <c r="D2987" t="s">
        <v>8</v>
      </c>
      <c r="E2987" t="s">
        <v>755</v>
      </c>
    </row>
    <row r="2988" spans="1:5" x14ac:dyDescent="0.2">
      <c r="A2988" t="s">
        <v>875</v>
      </c>
      <c r="B2988" t="s">
        <v>258</v>
      </c>
      <c r="C2988" t="s">
        <v>386</v>
      </c>
      <c r="D2988" t="s">
        <v>59</v>
      </c>
      <c r="E2988" t="s">
        <v>756</v>
      </c>
    </row>
    <row r="2989" spans="1:5" x14ac:dyDescent="0.2">
      <c r="A2989" t="s">
        <v>875</v>
      </c>
      <c r="B2989" t="s">
        <v>258</v>
      </c>
      <c r="C2989" t="s">
        <v>386</v>
      </c>
      <c r="D2989" t="s">
        <v>215</v>
      </c>
      <c r="E2989" t="s">
        <v>480</v>
      </c>
    </row>
    <row r="2990" spans="1:5" x14ac:dyDescent="0.2">
      <c r="A2990" t="s">
        <v>875</v>
      </c>
      <c r="B2990" t="s">
        <v>258</v>
      </c>
      <c r="C2990" t="s">
        <v>386</v>
      </c>
      <c r="D2990" t="s">
        <v>46</v>
      </c>
      <c r="E2990" t="s">
        <v>757</v>
      </c>
    </row>
    <row r="2991" spans="1:5" x14ac:dyDescent="0.2">
      <c r="A2991" t="s">
        <v>875</v>
      </c>
      <c r="B2991" t="s">
        <v>258</v>
      </c>
      <c r="C2991" t="s">
        <v>386</v>
      </c>
      <c r="D2991" t="s">
        <v>46</v>
      </c>
      <c r="E2991" t="s">
        <v>778</v>
      </c>
    </row>
    <row r="2992" spans="1:5" x14ac:dyDescent="0.2">
      <c r="A2992" t="s">
        <v>875</v>
      </c>
      <c r="B2992" t="s">
        <v>258</v>
      </c>
      <c r="C2992" t="s">
        <v>386</v>
      </c>
      <c r="D2992" t="s">
        <v>120</v>
      </c>
      <c r="E2992" t="s">
        <v>779</v>
      </c>
    </row>
    <row r="2993" spans="1:5" x14ac:dyDescent="0.2">
      <c r="A2993" t="s">
        <v>875</v>
      </c>
      <c r="B2993" t="s">
        <v>258</v>
      </c>
      <c r="C2993" t="s">
        <v>386</v>
      </c>
      <c r="D2993" t="s">
        <v>8</v>
      </c>
      <c r="E2993" t="s">
        <v>750</v>
      </c>
    </row>
    <row r="2994" spans="1:5" x14ac:dyDescent="0.2">
      <c r="A2994" t="s">
        <v>875</v>
      </c>
      <c r="B2994" t="s">
        <v>258</v>
      </c>
      <c r="C2994" t="s">
        <v>386</v>
      </c>
      <c r="D2994" t="s">
        <v>46</v>
      </c>
      <c r="E2994" t="s">
        <v>787</v>
      </c>
    </row>
    <row r="2995" spans="1:5" x14ac:dyDescent="0.2">
      <c r="A2995" t="s">
        <v>875</v>
      </c>
      <c r="B2995" t="s">
        <v>258</v>
      </c>
      <c r="C2995" t="s">
        <v>386</v>
      </c>
      <c r="D2995" t="s">
        <v>46</v>
      </c>
      <c r="E2995" t="s">
        <v>751</v>
      </c>
    </row>
    <row r="2996" spans="1:5" x14ac:dyDescent="0.2">
      <c r="A2996" t="s">
        <v>875</v>
      </c>
      <c r="B2996" t="s">
        <v>258</v>
      </c>
      <c r="C2996" t="s">
        <v>386</v>
      </c>
      <c r="D2996" t="s">
        <v>8</v>
      </c>
      <c r="E2996" t="s">
        <v>473</v>
      </c>
    </row>
    <row r="2997" spans="1:5" x14ac:dyDescent="0.2">
      <c r="A2997" t="s">
        <v>875</v>
      </c>
      <c r="B2997" t="s">
        <v>258</v>
      </c>
      <c r="C2997" t="s">
        <v>386</v>
      </c>
      <c r="D2997" t="s">
        <v>389</v>
      </c>
      <c r="E2997" t="s">
        <v>449</v>
      </c>
    </row>
    <row r="2998" spans="1:5" x14ac:dyDescent="0.2">
      <c r="A2998" t="s">
        <v>875</v>
      </c>
      <c r="B2998" t="s">
        <v>258</v>
      </c>
      <c r="C2998" t="s">
        <v>386</v>
      </c>
      <c r="D2998" t="s">
        <v>8</v>
      </c>
      <c r="E2998" t="s">
        <v>472</v>
      </c>
    </row>
    <row r="2999" spans="1:5" x14ac:dyDescent="0.2">
      <c r="A2999" t="s">
        <v>875</v>
      </c>
      <c r="B2999" t="s">
        <v>258</v>
      </c>
      <c r="C2999" t="s">
        <v>386</v>
      </c>
      <c r="D2999" t="s">
        <v>59</v>
      </c>
      <c r="E2999" t="s">
        <v>752</v>
      </c>
    </row>
    <row r="3000" spans="1:5" x14ac:dyDescent="0.2">
      <c r="A3000" t="s">
        <v>875</v>
      </c>
      <c r="B3000" t="s">
        <v>258</v>
      </c>
      <c r="C3000" t="s">
        <v>386</v>
      </c>
      <c r="D3000" t="s">
        <v>59</v>
      </c>
      <c r="E3000" t="s">
        <v>760</v>
      </c>
    </row>
    <row r="3001" spans="1:5" x14ac:dyDescent="0.2">
      <c r="A3001" t="s">
        <v>875</v>
      </c>
      <c r="B3001" t="s">
        <v>258</v>
      </c>
      <c r="C3001" t="s">
        <v>386</v>
      </c>
      <c r="D3001" t="s">
        <v>8</v>
      </c>
      <c r="E3001" t="s">
        <v>761</v>
      </c>
    </row>
    <row r="3002" spans="1:5" x14ac:dyDescent="0.2">
      <c r="A3002" t="s">
        <v>875</v>
      </c>
      <c r="B3002" t="s">
        <v>258</v>
      </c>
      <c r="C3002" t="s">
        <v>386</v>
      </c>
      <c r="D3002" t="s">
        <v>46</v>
      </c>
      <c r="E3002" t="s">
        <v>762</v>
      </c>
    </row>
    <row r="3003" spans="1:5" x14ac:dyDescent="0.2">
      <c r="A3003" t="s">
        <v>875</v>
      </c>
      <c r="B3003" t="s">
        <v>258</v>
      </c>
      <c r="C3003" t="s">
        <v>386</v>
      </c>
      <c r="D3003" t="s">
        <v>46</v>
      </c>
      <c r="E3003" t="s">
        <v>753</v>
      </c>
    </row>
    <row r="3004" spans="1:5" x14ac:dyDescent="0.2">
      <c r="A3004" t="s">
        <v>875</v>
      </c>
      <c r="B3004" t="s">
        <v>258</v>
      </c>
      <c r="C3004" t="s">
        <v>386</v>
      </c>
      <c r="D3004" t="s">
        <v>59</v>
      </c>
      <c r="E3004" t="s">
        <v>776</v>
      </c>
    </row>
    <row r="3005" spans="1:5" x14ac:dyDescent="0.2">
      <c r="A3005" t="s">
        <v>875</v>
      </c>
      <c r="B3005" t="s">
        <v>258</v>
      </c>
      <c r="C3005" t="s">
        <v>386</v>
      </c>
      <c r="D3005" t="s">
        <v>59</v>
      </c>
      <c r="E3005" t="s">
        <v>763</v>
      </c>
    </row>
    <row r="3006" spans="1:5" x14ac:dyDescent="0.2">
      <c r="A3006" t="s">
        <v>875</v>
      </c>
      <c r="B3006" t="s">
        <v>258</v>
      </c>
      <c r="C3006" t="s">
        <v>386</v>
      </c>
      <c r="D3006" t="s">
        <v>59</v>
      </c>
      <c r="E3006" t="s">
        <v>764</v>
      </c>
    </row>
    <row r="3007" spans="1:5" x14ac:dyDescent="0.2">
      <c r="A3007" t="s">
        <v>875</v>
      </c>
      <c r="B3007" t="s">
        <v>258</v>
      </c>
      <c r="C3007" t="s">
        <v>386</v>
      </c>
      <c r="D3007" t="s">
        <v>389</v>
      </c>
      <c r="E3007" t="s">
        <v>453</v>
      </c>
    </row>
    <row r="3008" spans="1:5" x14ac:dyDescent="0.2">
      <c r="A3008" t="s">
        <v>875</v>
      </c>
      <c r="B3008" t="s">
        <v>258</v>
      </c>
      <c r="C3008" t="s">
        <v>386</v>
      </c>
      <c r="D3008" t="s">
        <v>59</v>
      </c>
      <c r="E3008" t="s">
        <v>754</v>
      </c>
    </row>
    <row r="3009" spans="1:5" x14ac:dyDescent="0.2">
      <c r="A3009" t="s">
        <v>875</v>
      </c>
      <c r="B3009" t="s">
        <v>258</v>
      </c>
      <c r="C3009" t="s">
        <v>386</v>
      </c>
      <c r="D3009" t="s">
        <v>389</v>
      </c>
      <c r="E3009" t="s">
        <v>448</v>
      </c>
    </row>
    <row r="3010" spans="1:5" x14ac:dyDescent="0.2">
      <c r="A3010" t="s">
        <v>875</v>
      </c>
      <c r="B3010" t="s">
        <v>258</v>
      </c>
      <c r="C3010" t="s">
        <v>386</v>
      </c>
      <c r="D3010" t="s">
        <v>8</v>
      </c>
      <c r="E3010" t="s">
        <v>780</v>
      </c>
    </row>
    <row r="3011" spans="1:5" x14ac:dyDescent="0.2">
      <c r="A3011" t="s">
        <v>875</v>
      </c>
      <c r="B3011" t="s">
        <v>258</v>
      </c>
      <c r="C3011" t="s">
        <v>386</v>
      </c>
      <c r="D3011" t="s">
        <v>389</v>
      </c>
      <c r="E3011" t="s">
        <v>447</v>
      </c>
    </row>
    <row r="3012" spans="1:5" x14ac:dyDescent="0.2">
      <c r="A3012" t="s">
        <v>875</v>
      </c>
      <c r="B3012" t="s">
        <v>258</v>
      </c>
      <c r="C3012" t="s">
        <v>386</v>
      </c>
      <c r="D3012" t="s">
        <v>8</v>
      </c>
      <c r="E3012" t="s">
        <v>788</v>
      </c>
    </row>
    <row r="3013" spans="1:5" x14ac:dyDescent="0.2">
      <c r="A3013" t="s">
        <v>875</v>
      </c>
      <c r="B3013" t="s">
        <v>258</v>
      </c>
      <c r="C3013" t="s">
        <v>386</v>
      </c>
      <c r="D3013" t="s">
        <v>27</v>
      </c>
      <c r="E3013" t="s">
        <v>749</v>
      </c>
    </row>
    <row r="3014" spans="1:5" x14ac:dyDescent="0.2">
      <c r="A3014" t="s">
        <v>875</v>
      </c>
      <c r="B3014" t="s">
        <v>258</v>
      </c>
      <c r="C3014" t="s">
        <v>386</v>
      </c>
      <c r="D3014" t="s">
        <v>120</v>
      </c>
      <c r="E3014" t="s">
        <v>460</v>
      </c>
    </row>
    <row r="3015" spans="1:5" x14ac:dyDescent="0.2">
      <c r="A3015" t="s">
        <v>875</v>
      </c>
      <c r="B3015" t="s">
        <v>258</v>
      </c>
      <c r="C3015" t="s">
        <v>386</v>
      </c>
      <c r="D3015" t="s">
        <v>59</v>
      </c>
      <c r="E3015" t="s">
        <v>789</v>
      </c>
    </row>
    <row r="3016" spans="1:5" x14ac:dyDescent="0.2">
      <c r="A3016" t="s">
        <v>875</v>
      </c>
      <c r="B3016" t="s">
        <v>258</v>
      </c>
      <c r="C3016" t="s">
        <v>386</v>
      </c>
      <c r="D3016" t="s">
        <v>8</v>
      </c>
      <c r="E3016" t="s">
        <v>767</v>
      </c>
    </row>
    <row r="3017" spans="1:5" x14ac:dyDescent="0.2">
      <c r="A3017" t="s">
        <v>875</v>
      </c>
      <c r="B3017" t="s">
        <v>258</v>
      </c>
      <c r="C3017" t="s">
        <v>386</v>
      </c>
      <c r="D3017" t="s">
        <v>46</v>
      </c>
      <c r="E3017" t="s">
        <v>781</v>
      </c>
    </row>
    <row r="3018" spans="1:5" x14ac:dyDescent="0.2">
      <c r="A3018" t="s">
        <v>875</v>
      </c>
      <c r="B3018" t="s">
        <v>258</v>
      </c>
      <c r="C3018" t="s">
        <v>386</v>
      </c>
      <c r="D3018" t="s">
        <v>389</v>
      </c>
      <c r="E3018" t="s">
        <v>430</v>
      </c>
    </row>
    <row r="3019" spans="1:5" x14ac:dyDescent="0.2">
      <c r="A3019" t="s">
        <v>875</v>
      </c>
      <c r="B3019" t="s">
        <v>258</v>
      </c>
      <c r="C3019" t="s">
        <v>386</v>
      </c>
      <c r="D3019" t="s">
        <v>8</v>
      </c>
      <c r="E3019" t="s">
        <v>769</v>
      </c>
    </row>
    <row r="3020" spans="1:5" x14ac:dyDescent="0.2">
      <c r="A3020" t="s">
        <v>875</v>
      </c>
      <c r="B3020" t="s">
        <v>258</v>
      </c>
      <c r="C3020" t="s">
        <v>386</v>
      </c>
      <c r="D3020" t="s">
        <v>59</v>
      </c>
      <c r="E3020" t="s">
        <v>770</v>
      </c>
    </row>
    <row r="3021" spans="1:5" x14ac:dyDescent="0.2">
      <c r="A3021" t="s">
        <v>875</v>
      </c>
      <c r="B3021" t="s">
        <v>258</v>
      </c>
      <c r="C3021" t="s">
        <v>386</v>
      </c>
      <c r="D3021" t="s">
        <v>46</v>
      </c>
      <c r="E3021" t="s">
        <v>771</v>
      </c>
    </row>
    <row r="3022" spans="1:5" x14ac:dyDescent="0.2">
      <c r="A3022" t="s">
        <v>875</v>
      </c>
      <c r="B3022" t="s">
        <v>258</v>
      </c>
      <c r="C3022" t="s">
        <v>386</v>
      </c>
      <c r="D3022" t="s">
        <v>46</v>
      </c>
      <c r="E3022" t="s">
        <v>784</v>
      </c>
    </row>
    <row r="3023" spans="1:5" x14ac:dyDescent="0.2">
      <c r="A3023" t="s">
        <v>875</v>
      </c>
      <c r="B3023" t="s">
        <v>258</v>
      </c>
      <c r="C3023" t="s">
        <v>386</v>
      </c>
      <c r="D3023" t="s">
        <v>8</v>
      </c>
      <c r="E3023" t="s">
        <v>783</v>
      </c>
    </row>
    <row r="3024" spans="1:5" x14ac:dyDescent="0.2">
      <c r="A3024" t="s">
        <v>875</v>
      </c>
      <c r="B3024" t="s">
        <v>258</v>
      </c>
      <c r="C3024" t="s">
        <v>386</v>
      </c>
      <c r="D3024" t="s">
        <v>120</v>
      </c>
      <c r="E3024" t="s">
        <v>790</v>
      </c>
    </row>
    <row r="3025" spans="1:5" x14ac:dyDescent="0.2">
      <c r="A3025" t="s">
        <v>875</v>
      </c>
      <c r="B3025" t="s">
        <v>258</v>
      </c>
      <c r="C3025" t="s">
        <v>386</v>
      </c>
      <c r="D3025" t="s">
        <v>8</v>
      </c>
      <c r="E3025" t="s">
        <v>772</v>
      </c>
    </row>
    <row r="3026" spans="1:5" x14ac:dyDescent="0.2">
      <c r="A3026" t="s">
        <v>875</v>
      </c>
      <c r="B3026" t="s">
        <v>258</v>
      </c>
      <c r="C3026" t="s">
        <v>386</v>
      </c>
      <c r="D3026" t="s">
        <v>389</v>
      </c>
      <c r="E3026" t="s">
        <v>456</v>
      </c>
    </row>
    <row r="3027" spans="1:5" x14ac:dyDescent="0.2">
      <c r="A3027" t="s">
        <v>875</v>
      </c>
      <c r="B3027" t="s">
        <v>258</v>
      </c>
      <c r="C3027" t="s">
        <v>386</v>
      </c>
      <c r="D3027" t="s">
        <v>46</v>
      </c>
      <c r="E3027" t="s">
        <v>773</v>
      </c>
    </row>
    <row r="3028" spans="1:5" x14ac:dyDescent="0.2">
      <c r="A3028" t="s">
        <v>875</v>
      </c>
      <c r="B3028" t="s">
        <v>258</v>
      </c>
      <c r="C3028" t="s">
        <v>386</v>
      </c>
      <c r="D3028" t="s">
        <v>8</v>
      </c>
      <c r="E3028" t="s">
        <v>474</v>
      </c>
    </row>
    <row r="3029" spans="1:5" x14ac:dyDescent="0.2">
      <c r="A3029" t="s">
        <v>875</v>
      </c>
      <c r="B3029" t="s">
        <v>258</v>
      </c>
      <c r="C3029" t="s">
        <v>388</v>
      </c>
      <c r="D3029" t="s">
        <v>366</v>
      </c>
    </row>
    <row r="3030" spans="1:5" x14ac:dyDescent="0.2">
      <c r="A3030" t="s">
        <v>875</v>
      </c>
      <c r="B3030" t="s">
        <v>258</v>
      </c>
      <c r="C3030" t="s">
        <v>388</v>
      </c>
      <c r="D3030" t="s">
        <v>243</v>
      </c>
    </row>
    <row r="3031" spans="1:5" x14ac:dyDescent="0.2">
      <c r="A3031" t="s">
        <v>875</v>
      </c>
      <c r="B3031" t="s">
        <v>258</v>
      </c>
      <c r="C3031" t="s">
        <v>388</v>
      </c>
      <c r="D3031" t="s">
        <v>179</v>
      </c>
    </row>
    <row r="3032" spans="1:5" x14ac:dyDescent="0.2">
      <c r="A3032" t="s">
        <v>875</v>
      </c>
      <c r="B3032" t="s">
        <v>258</v>
      </c>
      <c r="C3032" t="s">
        <v>388</v>
      </c>
      <c r="D3032" t="s">
        <v>30</v>
      </c>
    </row>
    <row r="3033" spans="1:5" x14ac:dyDescent="0.2">
      <c r="A3033" t="s">
        <v>875</v>
      </c>
      <c r="B3033" t="s">
        <v>258</v>
      </c>
      <c r="C3033" t="s">
        <v>388</v>
      </c>
      <c r="D3033" t="s">
        <v>369</v>
      </c>
    </row>
    <row r="3034" spans="1:5" x14ac:dyDescent="0.2">
      <c r="A3034" t="s">
        <v>875</v>
      </c>
      <c r="B3034" t="s">
        <v>258</v>
      </c>
      <c r="C3034" t="s">
        <v>388</v>
      </c>
      <c r="D3034" t="s">
        <v>305</v>
      </c>
    </row>
    <row r="3035" spans="1:5" x14ac:dyDescent="0.2">
      <c r="A3035" t="s">
        <v>875</v>
      </c>
      <c r="B3035" t="s">
        <v>258</v>
      </c>
      <c r="C3035" t="s">
        <v>388</v>
      </c>
      <c r="D3035" t="s">
        <v>213</v>
      </c>
    </row>
    <row r="3036" spans="1:5" x14ac:dyDescent="0.2">
      <c r="A3036" t="s">
        <v>875</v>
      </c>
      <c r="B3036" t="s">
        <v>258</v>
      </c>
      <c r="C3036" t="s">
        <v>388</v>
      </c>
      <c r="D3036" t="s">
        <v>177</v>
      </c>
    </row>
    <row r="3037" spans="1:5" x14ac:dyDescent="0.2">
      <c r="A3037" t="s">
        <v>875</v>
      </c>
      <c r="B3037" t="s">
        <v>258</v>
      </c>
      <c r="C3037" t="s">
        <v>388</v>
      </c>
      <c r="D3037" t="s">
        <v>135</v>
      </c>
    </row>
    <row r="3038" spans="1:5" x14ac:dyDescent="0.2">
      <c r="A3038" t="s">
        <v>875</v>
      </c>
      <c r="B3038" t="s">
        <v>258</v>
      </c>
      <c r="C3038" t="s">
        <v>388</v>
      </c>
      <c r="D3038" t="s">
        <v>136</v>
      </c>
    </row>
    <row r="3039" spans="1:5" x14ac:dyDescent="0.2">
      <c r="A3039" t="s">
        <v>875</v>
      </c>
      <c r="B3039" t="s">
        <v>258</v>
      </c>
      <c r="C3039" t="s">
        <v>388</v>
      </c>
      <c r="D3039" t="s">
        <v>307</v>
      </c>
    </row>
    <row r="3040" spans="1:5" x14ac:dyDescent="0.2">
      <c r="A3040" t="s">
        <v>875</v>
      </c>
      <c r="B3040" t="s">
        <v>258</v>
      </c>
      <c r="C3040" t="s">
        <v>388</v>
      </c>
      <c r="D3040" t="s">
        <v>33</v>
      </c>
    </row>
    <row r="3041" spans="1:5" x14ac:dyDescent="0.2">
      <c r="A3041" t="s">
        <v>875</v>
      </c>
      <c r="B3041" t="s">
        <v>258</v>
      </c>
      <c r="C3041" t="s">
        <v>388</v>
      </c>
      <c r="D3041" t="s">
        <v>172</v>
      </c>
    </row>
    <row r="3042" spans="1:5" x14ac:dyDescent="0.2">
      <c r="A3042" t="s">
        <v>875</v>
      </c>
      <c r="B3042" t="s">
        <v>365</v>
      </c>
      <c r="C3042" t="s">
        <v>386</v>
      </c>
      <c r="D3042" t="s">
        <v>389</v>
      </c>
      <c r="E3042" t="s">
        <v>459</v>
      </c>
    </row>
    <row r="3043" spans="1:5" x14ac:dyDescent="0.2">
      <c r="A3043" t="s">
        <v>875</v>
      </c>
      <c r="B3043" t="s">
        <v>365</v>
      </c>
      <c r="C3043" t="s">
        <v>386</v>
      </c>
      <c r="D3043" t="s">
        <v>81</v>
      </c>
      <c r="E3043" t="s">
        <v>387</v>
      </c>
    </row>
    <row r="3044" spans="1:5" x14ac:dyDescent="0.2">
      <c r="A3044" t="s">
        <v>875</v>
      </c>
      <c r="B3044" t="s">
        <v>365</v>
      </c>
      <c r="C3044" t="s">
        <v>386</v>
      </c>
      <c r="D3044" t="s">
        <v>120</v>
      </c>
      <c r="E3044" t="s">
        <v>460</v>
      </c>
    </row>
    <row r="3045" spans="1:5" x14ac:dyDescent="0.2">
      <c r="A3045" t="s">
        <v>875</v>
      </c>
      <c r="B3045" t="s">
        <v>365</v>
      </c>
      <c r="C3045" t="s">
        <v>386</v>
      </c>
      <c r="D3045" t="s">
        <v>120</v>
      </c>
      <c r="E3045" t="s">
        <v>461</v>
      </c>
    </row>
    <row r="3046" spans="1:5" x14ac:dyDescent="0.2">
      <c r="A3046" t="s">
        <v>875</v>
      </c>
      <c r="B3046" t="s">
        <v>365</v>
      </c>
      <c r="C3046" t="s">
        <v>386</v>
      </c>
      <c r="D3046" t="s">
        <v>366</v>
      </c>
      <c r="E3046" t="s">
        <v>462</v>
      </c>
    </row>
    <row r="3047" spans="1:5" x14ac:dyDescent="0.2">
      <c r="A3047" t="s">
        <v>875</v>
      </c>
      <c r="B3047" t="s">
        <v>365</v>
      </c>
      <c r="C3047" t="s">
        <v>386</v>
      </c>
      <c r="D3047" t="s">
        <v>201</v>
      </c>
      <c r="E3047" t="s">
        <v>463</v>
      </c>
    </row>
    <row r="3048" spans="1:5" x14ac:dyDescent="0.2">
      <c r="A3048" t="s">
        <v>875</v>
      </c>
      <c r="B3048" t="s">
        <v>365</v>
      </c>
      <c r="C3048" t="s">
        <v>386</v>
      </c>
      <c r="D3048" t="s">
        <v>274</v>
      </c>
      <c r="E3048" t="s">
        <v>464</v>
      </c>
    </row>
    <row r="3049" spans="1:5" x14ac:dyDescent="0.2">
      <c r="A3049" t="s">
        <v>875</v>
      </c>
      <c r="B3049" t="s">
        <v>365</v>
      </c>
      <c r="C3049" t="s">
        <v>386</v>
      </c>
      <c r="D3049" t="s">
        <v>389</v>
      </c>
      <c r="E3049" t="s">
        <v>450</v>
      </c>
    </row>
    <row r="3050" spans="1:5" x14ac:dyDescent="0.2">
      <c r="A3050" t="s">
        <v>875</v>
      </c>
      <c r="B3050" t="s">
        <v>365</v>
      </c>
      <c r="C3050" t="s">
        <v>388</v>
      </c>
      <c r="D3050" t="s">
        <v>374</v>
      </c>
    </row>
    <row r="3051" spans="1:5" x14ac:dyDescent="0.2">
      <c r="A3051" t="s">
        <v>875</v>
      </c>
      <c r="B3051" t="s">
        <v>365</v>
      </c>
      <c r="C3051" t="s">
        <v>388</v>
      </c>
      <c r="D3051" t="s">
        <v>26</v>
      </c>
    </row>
    <row r="3052" spans="1:5" x14ac:dyDescent="0.2">
      <c r="A3052" t="s">
        <v>875</v>
      </c>
      <c r="B3052" t="s">
        <v>201</v>
      </c>
      <c r="C3052" t="s">
        <v>386</v>
      </c>
      <c r="D3052" t="s">
        <v>81</v>
      </c>
      <c r="E3052" t="s">
        <v>387</v>
      </c>
    </row>
    <row r="3053" spans="1:5" x14ac:dyDescent="0.2">
      <c r="A3053" t="s">
        <v>875</v>
      </c>
      <c r="B3053" t="s">
        <v>201</v>
      </c>
      <c r="C3053" t="s">
        <v>386</v>
      </c>
      <c r="D3053" t="s">
        <v>389</v>
      </c>
      <c r="E3053" t="s">
        <v>450</v>
      </c>
    </row>
    <row r="3054" spans="1:5" x14ac:dyDescent="0.2">
      <c r="A3054" t="s">
        <v>875</v>
      </c>
      <c r="B3054" t="s">
        <v>201</v>
      </c>
      <c r="C3054" t="s">
        <v>388</v>
      </c>
      <c r="D3054" t="s">
        <v>26</v>
      </c>
    </row>
    <row r="3055" spans="1:5" x14ac:dyDescent="0.2">
      <c r="A3055" t="s">
        <v>875</v>
      </c>
      <c r="B3055" t="s">
        <v>260</v>
      </c>
      <c r="C3055" t="s">
        <v>386</v>
      </c>
      <c r="D3055" t="s">
        <v>81</v>
      </c>
      <c r="E3055" t="s">
        <v>387</v>
      </c>
    </row>
    <row r="3056" spans="1:5" x14ac:dyDescent="0.2">
      <c r="A3056" t="s">
        <v>875</v>
      </c>
      <c r="B3056" t="s">
        <v>115</v>
      </c>
      <c r="C3056" t="s">
        <v>386</v>
      </c>
      <c r="D3056" t="s">
        <v>389</v>
      </c>
      <c r="E3056" t="s">
        <v>459</v>
      </c>
    </row>
    <row r="3057" spans="1:5" x14ac:dyDescent="0.2">
      <c r="A3057" t="s">
        <v>875</v>
      </c>
      <c r="B3057" t="s">
        <v>115</v>
      </c>
      <c r="C3057" t="s">
        <v>386</v>
      </c>
      <c r="D3057" t="s">
        <v>81</v>
      </c>
      <c r="E3057" t="s">
        <v>387</v>
      </c>
    </row>
    <row r="3058" spans="1:5" x14ac:dyDescent="0.2">
      <c r="A3058" t="s">
        <v>875</v>
      </c>
      <c r="B3058" t="s">
        <v>115</v>
      </c>
      <c r="C3058" t="s">
        <v>386</v>
      </c>
      <c r="D3058" t="s">
        <v>106</v>
      </c>
      <c r="E3058" t="s">
        <v>465</v>
      </c>
    </row>
    <row r="3059" spans="1:5" x14ac:dyDescent="0.2">
      <c r="A3059" t="s">
        <v>875</v>
      </c>
      <c r="B3059" t="s">
        <v>115</v>
      </c>
      <c r="C3059" t="s">
        <v>386</v>
      </c>
      <c r="D3059" t="s">
        <v>389</v>
      </c>
      <c r="E3059" t="s">
        <v>450</v>
      </c>
    </row>
    <row r="3060" spans="1:5" x14ac:dyDescent="0.2">
      <c r="A3060" t="s">
        <v>875</v>
      </c>
      <c r="B3060" t="s">
        <v>115</v>
      </c>
      <c r="C3060" t="s">
        <v>386</v>
      </c>
      <c r="D3060" t="s">
        <v>234</v>
      </c>
      <c r="E3060" t="s">
        <v>466</v>
      </c>
    </row>
    <row r="3061" spans="1:5" x14ac:dyDescent="0.2">
      <c r="A3061" t="s">
        <v>875</v>
      </c>
      <c r="B3061" t="s">
        <v>115</v>
      </c>
      <c r="C3061" t="s">
        <v>388</v>
      </c>
      <c r="D3061" t="s">
        <v>26</v>
      </c>
    </row>
    <row r="3062" spans="1:5" x14ac:dyDescent="0.2">
      <c r="A3062" t="s">
        <v>875</v>
      </c>
      <c r="B3062" t="s">
        <v>26</v>
      </c>
      <c r="C3062" t="s">
        <v>386</v>
      </c>
      <c r="D3062" t="s">
        <v>389</v>
      </c>
      <c r="E3062" t="s">
        <v>459</v>
      </c>
    </row>
    <row r="3063" spans="1:5" x14ac:dyDescent="0.2">
      <c r="A3063" t="s">
        <v>875</v>
      </c>
      <c r="B3063" t="s">
        <v>26</v>
      </c>
      <c r="C3063" t="s">
        <v>386</v>
      </c>
      <c r="D3063" t="s">
        <v>81</v>
      </c>
      <c r="E3063" t="s">
        <v>387</v>
      </c>
    </row>
    <row r="3064" spans="1:5" x14ac:dyDescent="0.2">
      <c r="A3064" t="s">
        <v>875</v>
      </c>
      <c r="B3064" t="s">
        <v>26</v>
      </c>
      <c r="C3064" t="s">
        <v>386</v>
      </c>
      <c r="D3064" t="s">
        <v>389</v>
      </c>
      <c r="E3064" t="s">
        <v>454</v>
      </c>
    </row>
    <row r="3065" spans="1:5" x14ac:dyDescent="0.2">
      <c r="A3065" t="s">
        <v>875</v>
      </c>
      <c r="B3065" t="s">
        <v>26</v>
      </c>
      <c r="C3065" t="s">
        <v>386</v>
      </c>
      <c r="D3065" t="s">
        <v>389</v>
      </c>
      <c r="E3065" t="s">
        <v>448</v>
      </c>
    </row>
    <row r="3066" spans="1:5" x14ac:dyDescent="0.2">
      <c r="A3066" t="s">
        <v>875</v>
      </c>
      <c r="B3066" t="s">
        <v>26</v>
      </c>
      <c r="C3066" t="s">
        <v>386</v>
      </c>
      <c r="D3066" t="s">
        <v>389</v>
      </c>
      <c r="E3066" t="s">
        <v>450</v>
      </c>
    </row>
    <row r="3067" spans="1:5" x14ac:dyDescent="0.2">
      <c r="A3067" t="s">
        <v>875</v>
      </c>
      <c r="B3067" t="s">
        <v>26</v>
      </c>
      <c r="C3067" t="s">
        <v>386</v>
      </c>
      <c r="D3067" t="s">
        <v>389</v>
      </c>
      <c r="E3067" t="s">
        <v>451</v>
      </c>
    </row>
    <row r="3068" spans="1:5" x14ac:dyDescent="0.2">
      <c r="A3068" t="s">
        <v>875</v>
      </c>
      <c r="B3068" t="s">
        <v>26</v>
      </c>
      <c r="C3068" t="s">
        <v>388</v>
      </c>
      <c r="D3068" t="s">
        <v>260</v>
      </c>
    </row>
    <row r="3069" spans="1:5" x14ac:dyDescent="0.2">
      <c r="A3069" t="s">
        <v>875</v>
      </c>
      <c r="B3069" t="s">
        <v>274</v>
      </c>
      <c r="C3069" t="s">
        <v>386</v>
      </c>
      <c r="D3069" t="s">
        <v>389</v>
      </c>
      <c r="E3069" t="s">
        <v>459</v>
      </c>
    </row>
    <row r="3070" spans="1:5" x14ac:dyDescent="0.2">
      <c r="A3070" t="s">
        <v>875</v>
      </c>
      <c r="B3070" t="s">
        <v>274</v>
      </c>
      <c r="C3070" t="s">
        <v>386</v>
      </c>
      <c r="D3070" t="s">
        <v>81</v>
      </c>
      <c r="E3070" t="s">
        <v>387</v>
      </c>
    </row>
    <row r="3071" spans="1:5" x14ac:dyDescent="0.2">
      <c r="A3071" t="s">
        <v>875</v>
      </c>
      <c r="B3071" t="s">
        <v>274</v>
      </c>
      <c r="C3071" t="s">
        <v>386</v>
      </c>
      <c r="D3071" t="s">
        <v>389</v>
      </c>
      <c r="E3071" t="s">
        <v>448</v>
      </c>
    </row>
    <row r="3072" spans="1:5" x14ac:dyDescent="0.2">
      <c r="A3072" t="s">
        <v>875</v>
      </c>
      <c r="B3072" t="s">
        <v>274</v>
      </c>
      <c r="C3072" t="s">
        <v>386</v>
      </c>
      <c r="D3072" t="s">
        <v>389</v>
      </c>
      <c r="E3072" t="s">
        <v>467</v>
      </c>
    </row>
    <row r="3073" spans="1:5" x14ac:dyDescent="0.2">
      <c r="A3073" t="s">
        <v>875</v>
      </c>
      <c r="B3073" t="s">
        <v>274</v>
      </c>
      <c r="C3073" t="s">
        <v>386</v>
      </c>
      <c r="D3073" t="s">
        <v>389</v>
      </c>
      <c r="E3073" t="s">
        <v>450</v>
      </c>
    </row>
    <row r="3074" spans="1:5" x14ac:dyDescent="0.2">
      <c r="A3074" t="s">
        <v>875</v>
      </c>
      <c r="B3074" t="s">
        <v>274</v>
      </c>
      <c r="C3074" t="s">
        <v>386</v>
      </c>
      <c r="D3074" t="s">
        <v>234</v>
      </c>
      <c r="E3074" t="s">
        <v>466</v>
      </c>
    </row>
    <row r="3075" spans="1:5" x14ac:dyDescent="0.2">
      <c r="A3075" t="s">
        <v>875</v>
      </c>
      <c r="B3075" t="s">
        <v>274</v>
      </c>
      <c r="C3075" t="s">
        <v>386</v>
      </c>
      <c r="D3075" t="s">
        <v>389</v>
      </c>
      <c r="E3075" t="s">
        <v>468</v>
      </c>
    </row>
    <row r="3076" spans="1:5" x14ac:dyDescent="0.2">
      <c r="A3076" t="s">
        <v>875</v>
      </c>
      <c r="B3076" t="s">
        <v>274</v>
      </c>
      <c r="C3076" t="s">
        <v>386</v>
      </c>
      <c r="D3076" t="s">
        <v>389</v>
      </c>
      <c r="E3076" t="s">
        <v>451</v>
      </c>
    </row>
    <row r="3077" spans="1:5" x14ac:dyDescent="0.2">
      <c r="A3077" t="s">
        <v>875</v>
      </c>
      <c r="B3077" t="s">
        <v>274</v>
      </c>
      <c r="C3077" t="s">
        <v>388</v>
      </c>
      <c r="D3077" t="s">
        <v>374</v>
      </c>
    </row>
    <row r="3078" spans="1:5" x14ac:dyDescent="0.2">
      <c r="A3078" t="s">
        <v>875</v>
      </c>
      <c r="B3078" t="s">
        <v>274</v>
      </c>
      <c r="C3078" t="s">
        <v>388</v>
      </c>
      <c r="D3078" t="s">
        <v>106</v>
      </c>
    </row>
    <row r="3079" spans="1:5" x14ac:dyDescent="0.2">
      <c r="A3079" t="s">
        <v>875</v>
      </c>
      <c r="B3079" t="s">
        <v>274</v>
      </c>
      <c r="C3079" t="s">
        <v>388</v>
      </c>
      <c r="D3079" t="s">
        <v>215</v>
      </c>
    </row>
    <row r="3080" spans="1:5" x14ac:dyDescent="0.2">
      <c r="A3080" t="s">
        <v>875</v>
      </c>
      <c r="B3080" t="s">
        <v>274</v>
      </c>
      <c r="C3080" t="s">
        <v>388</v>
      </c>
      <c r="D3080" t="s">
        <v>26</v>
      </c>
    </row>
    <row r="3081" spans="1:5" x14ac:dyDescent="0.2">
      <c r="A3081" t="s">
        <v>875</v>
      </c>
      <c r="B3081" t="s">
        <v>274</v>
      </c>
      <c r="C3081" t="s">
        <v>388</v>
      </c>
      <c r="D3081" t="s">
        <v>201</v>
      </c>
    </row>
    <row r="3082" spans="1:5" x14ac:dyDescent="0.2">
      <c r="A3082" t="s">
        <v>875</v>
      </c>
      <c r="B3082" t="s">
        <v>186</v>
      </c>
      <c r="C3082" t="s">
        <v>386</v>
      </c>
      <c r="D3082" t="s">
        <v>203</v>
      </c>
      <c r="E3082" t="s">
        <v>689</v>
      </c>
    </row>
    <row r="3083" spans="1:5" x14ac:dyDescent="0.2">
      <c r="A3083" t="s">
        <v>875</v>
      </c>
      <c r="B3083" t="s">
        <v>186</v>
      </c>
      <c r="C3083" t="s">
        <v>388</v>
      </c>
      <c r="D3083" t="s">
        <v>347</v>
      </c>
    </row>
    <row r="3084" spans="1:5" x14ac:dyDescent="0.2">
      <c r="A3084" t="s">
        <v>875</v>
      </c>
      <c r="B3084" t="s">
        <v>186</v>
      </c>
      <c r="C3084" t="s">
        <v>388</v>
      </c>
      <c r="D3084" t="s">
        <v>128</v>
      </c>
    </row>
    <row r="3085" spans="1:5" x14ac:dyDescent="0.2">
      <c r="A3085" t="s">
        <v>875</v>
      </c>
      <c r="B3085" t="s">
        <v>304</v>
      </c>
      <c r="C3085" t="s">
        <v>386</v>
      </c>
      <c r="D3085" t="s">
        <v>81</v>
      </c>
      <c r="E3085" t="s">
        <v>387</v>
      </c>
    </row>
    <row r="3086" spans="1:5" x14ac:dyDescent="0.2">
      <c r="A3086" t="s">
        <v>875</v>
      </c>
      <c r="B3086" t="s">
        <v>304</v>
      </c>
      <c r="C3086" t="s">
        <v>386</v>
      </c>
      <c r="D3086" t="s">
        <v>135</v>
      </c>
      <c r="E3086" t="s">
        <v>791</v>
      </c>
    </row>
    <row r="3087" spans="1:5" x14ac:dyDescent="0.2">
      <c r="A3087" t="s">
        <v>875</v>
      </c>
      <c r="B3087" t="s">
        <v>304</v>
      </c>
      <c r="C3087" t="s">
        <v>386</v>
      </c>
      <c r="D3087" t="s">
        <v>300</v>
      </c>
      <c r="E3087" t="s">
        <v>792</v>
      </c>
    </row>
    <row r="3088" spans="1:5" x14ac:dyDescent="0.2">
      <c r="A3088" t="s">
        <v>875</v>
      </c>
      <c r="B3088" t="s">
        <v>304</v>
      </c>
      <c r="C3088" t="s">
        <v>386</v>
      </c>
      <c r="D3088" t="s">
        <v>389</v>
      </c>
      <c r="E3088" t="s">
        <v>449</v>
      </c>
    </row>
    <row r="3089" spans="1:5" x14ac:dyDescent="0.2">
      <c r="A3089" t="s">
        <v>875</v>
      </c>
      <c r="B3089" t="s">
        <v>304</v>
      </c>
      <c r="C3089" t="s">
        <v>386</v>
      </c>
      <c r="D3089" t="s">
        <v>59</v>
      </c>
      <c r="E3089" t="s">
        <v>752</v>
      </c>
    </row>
    <row r="3090" spans="1:5" x14ac:dyDescent="0.2">
      <c r="A3090" t="s">
        <v>875</v>
      </c>
      <c r="B3090" t="s">
        <v>304</v>
      </c>
      <c r="C3090" t="s">
        <v>386</v>
      </c>
      <c r="D3090" t="s">
        <v>59</v>
      </c>
      <c r="E3090" t="s">
        <v>764</v>
      </c>
    </row>
    <row r="3091" spans="1:5" x14ac:dyDescent="0.2">
      <c r="A3091" t="s">
        <v>875</v>
      </c>
      <c r="B3091" t="s">
        <v>304</v>
      </c>
      <c r="C3091" t="s">
        <v>386</v>
      </c>
      <c r="D3091" t="s">
        <v>389</v>
      </c>
      <c r="E3091" t="s">
        <v>450</v>
      </c>
    </row>
    <row r="3092" spans="1:5" x14ac:dyDescent="0.2">
      <c r="A3092" t="s">
        <v>875</v>
      </c>
      <c r="B3092" t="s">
        <v>304</v>
      </c>
      <c r="C3092" t="s">
        <v>386</v>
      </c>
      <c r="D3092" t="s">
        <v>389</v>
      </c>
      <c r="E3092" t="s">
        <v>476</v>
      </c>
    </row>
    <row r="3093" spans="1:5" x14ac:dyDescent="0.2">
      <c r="A3093" t="s">
        <v>875</v>
      </c>
      <c r="B3093" t="s">
        <v>304</v>
      </c>
      <c r="C3093" t="s">
        <v>386</v>
      </c>
      <c r="D3093" t="s">
        <v>8</v>
      </c>
      <c r="E3093" t="s">
        <v>772</v>
      </c>
    </row>
    <row r="3094" spans="1:5" x14ac:dyDescent="0.2">
      <c r="A3094" t="s">
        <v>875</v>
      </c>
      <c r="B3094" t="s">
        <v>304</v>
      </c>
      <c r="C3094" t="s">
        <v>386</v>
      </c>
      <c r="D3094" t="s">
        <v>135</v>
      </c>
      <c r="E3094" t="s">
        <v>793</v>
      </c>
    </row>
    <row r="3095" spans="1:5" x14ac:dyDescent="0.2">
      <c r="A3095" t="s">
        <v>875</v>
      </c>
      <c r="B3095" t="s">
        <v>304</v>
      </c>
      <c r="C3095" t="s">
        <v>386</v>
      </c>
      <c r="D3095" t="s">
        <v>389</v>
      </c>
      <c r="E3095" t="s">
        <v>454</v>
      </c>
    </row>
    <row r="3096" spans="1:5" x14ac:dyDescent="0.2">
      <c r="A3096" t="s">
        <v>875</v>
      </c>
      <c r="B3096" t="s">
        <v>304</v>
      </c>
      <c r="C3096" t="s">
        <v>386</v>
      </c>
      <c r="D3096" t="s">
        <v>389</v>
      </c>
      <c r="E3096" t="s">
        <v>457</v>
      </c>
    </row>
    <row r="3097" spans="1:5" x14ac:dyDescent="0.2">
      <c r="A3097" t="s">
        <v>875</v>
      </c>
      <c r="B3097" t="s">
        <v>304</v>
      </c>
      <c r="C3097" t="s">
        <v>386</v>
      </c>
      <c r="D3097" t="s">
        <v>389</v>
      </c>
      <c r="E3097" t="s">
        <v>448</v>
      </c>
    </row>
    <row r="3098" spans="1:5" x14ac:dyDescent="0.2">
      <c r="A3098" t="s">
        <v>875</v>
      </c>
      <c r="B3098" t="s">
        <v>304</v>
      </c>
      <c r="C3098" t="s">
        <v>386</v>
      </c>
      <c r="D3098" t="s">
        <v>120</v>
      </c>
      <c r="E3098" t="s">
        <v>460</v>
      </c>
    </row>
    <row r="3099" spans="1:5" x14ac:dyDescent="0.2">
      <c r="A3099" t="s">
        <v>875</v>
      </c>
      <c r="B3099" t="s">
        <v>304</v>
      </c>
      <c r="C3099" t="s">
        <v>386</v>
      </c>
      <c r="D3099" t="s">
        <v>135</v>
      </c>
      <c r="E3099" t="s">
        <v>775</v>
      </c>
    </row>
    <row r="3100" spans="1:5" x14ac:dyDescent="0.2">
      <c r="A3100" t="s">
        <v>875</v>
      </c>
      <c r="B3100" t="s">
        <v>304</v>
      </c>
      <c r="C3100" t="s">
        <v>386</v>
      </c>
      <c r="D3100" t="s">
        <v>46</v>
      </c>
      <c r="E3100" t="s">
        <v>794</v>
      </c>
    </row>
    <row r="3101" spans="1:5" x14ac:dyDescent="0.2">
      <c r="A3101" t="s">
        <v>875</v>
      </c>
      <c r="B3101" t="s">
        <v>304</v>
      </c>
      <c r="C3101" t="s">
        <v>386</v>
      </c>
      <c r="D3101" t="s">
        <v>8</v>
      </c>
      <c r="E3101" t="s">
        <v>767</v>
      </c>
    </row>
    <row r="3102" spans="1:5" x14ac:dyDescent="0.2">
      <c r="A3102" t="s">
        <v>875</v>
      </c>
      <c r="B3102" t="s">
        <v>304</v>
      </c>
      <c r="C3102" t="s">
        <v>386</v>
      </c>
      <c r="D3102" t="s">
        <v>46</v>
      </c>
      <c r="E3102" t="s">
        <v>781</v>
      </c>
    </row>
    <row r="3103" spans="1:5" x14ac:dyDescent="0.2">
      <c r="A3103" t="s">
        <v>875</v>
      </c>
      <c r="B3103" t="s">
        <v>304</v>
      </c>
      <c r="C3103" t="s">
        <v>388</v>
      </c>
      <c r="D3103" t="s">
        <v>179</v>
      </c>
    </row>
    <row r="3104" spans="1:5" x14ac:dyDescent="0.2">
      <c r="A3104" t="s">
        <v>875</v>
      </c>
      <c r="B3104" t="s">
        <v>304</v>
      </c>
      <c r="C3104" t="s">
        <v>388</v>
      </c>
      <c r="D3104" t="s">
        <v>307</v>
      </c>
    </row>
    <row r="3105" spans="1:5" x14ac:dyDescent="0.2">
      <c r="A3105" t="s">
        <v>875</v>
      </c>
      <c r="B3105" t="s">
        <v>304</v>
      </c>
      <c r="C3105" t="s">
        <v>388</v>
      </c>
      <c r="D3105" t="s">
        <v>201</v>
      </c>
    </row>
    <row r="3106" spans="1:5" x14ac:dyDescent="0.2">
      <c r="A3106" t="s">
        <v>875</v>
      </c>
      <c r="B3106" t="s">
        <v>304</v>
      </c>
      <c r="C3106" t="s">
        <v>388</v>
      </c>
      <c r="D3106" t="s">
        <v>274</v>
      </c>
    </row>
    <row r="3107" spans="1:5" x14ac:dyDescent="0.2">
      <c r="A3107" t="s">
        <v>875</v>
      </c>
      <c r="B3107" t="s">
        <v>304</v>
      </c>
      <c r="C3107" t="s">
        <v>388</v>
      </c>
      <c r="D3107" t="s">
        <v>113</v>
      </c>
    </row>
    <row r="3108" spans="1:5" x14ac:dyDescent="0.2">
      <c r="A3108" t="s">
        <v>875</v>
      </c>
      <c r="B3108" t="s">
        <v>304</v>
      </c>
      <c r="C3108" t="s">
        <v>388</v>
      </c>
      <c r="D3108" t="s">
        <v>26</v>
      </c>
    </row>
    <row r="3109" spans="1:5" x14ac:dyDescent="0.2">
      <c r="A3109" t="s">
        <v>875</v>
      </c>
      <c r="B3109" t="s">
        <v>304</v>
      </c>
      <c r="C3109" t="s">
        <v>388</v>
      </c>
      <c r="D3109" t="s">
        <v>62</v>
      </c>
    </row>
    <row r="3110" spans="1:5" x14ac:dyDescent="0.2">
      <c r="A3110" t="s">
        <v>875</v>
      </c>
      <c r="B3110" t="s">
        <v>304</v>
      </c>
      <c r="C3110" t="s">
        <v>388</v>
      </c>
      <c r="D3110" t="s">
        <v>165</v>
      </c>
    </row>
    <row r="3111" spans="1:5" x14ac:dyDescent="0.2">
      <c r="A3111" t="s">
        <v>875</v>
      </c>
      <c r="B3111" t="s">
        <v>304</v>
      </c>
      <c r="C3111" t="s">
        <v>388</v>
      </c>
      <c r="D3111" t="s">
        <v>278</v>
      </c>
    </row>
    <row r="3112" spans="1:5" x14ac:dyDescent="0.2">
      <c r="A3112" t="s">
        <v>875</v>
      </c>
      <c r="B3112" t="s">
        <v>304</v>
      </c>
      <c r="C3112" t="s">
        <v>388</v>
      </c>
      <c r="D3112" t="s">
        <v>311</v>
      </c>
    </row>
    <row r="3113" spans="1:5" x14ac:dyDescent="0.2">
      <c r="A3113" t="s">
        <v>875</v>
      </c>
      <c r="B3113" t="s">
        <v>91</v>
      </c>
      <c r="C3113" t="s">
        <v>388</v>
      </c>
      <c r="D3113" t="s">
        <v>83</v>
      </c>
    </row>
    <row r="3114" spans="1:5" x14ac:dyDescent="0.2">
      <c r="A3114" t="s">
        <v>875</v>
      </c>
      <c r="B3114" t="s">
        <v>91</v>
      </c>
      <c r="C3114" t="s">
        <v>388</v>
      </c>
      <c r="D3114" t="s">
        <v>136</v>
      </c>
    </row>
    <row r="3115" spans="1:5" x14ac:dyDescent="0.2">
      <c r="A3115" t="s">
        <v>875</v>
      </c>
      <c r="B3115" t="s">
        <v>91</v>
      </c>
      <c r="C3115" t="s">
        <v>388</v>
      </c>
      <c r="D3115" t="s">
        <v>213</v>
      </c>
    </row>
    <row r="3116" spans="1:5" x14ac:dyDescent="0.2">
      <c r="A3116" t="s">
        <v>875</v>
      </c>
      <c r="B3116" t="s">
        <v>91</v>
      </c>
      <c r="C3116" t="s">
        <v>388</v>
      </c>
      <c r="D3116" t="s">
        <v>72</v>
      </c>
    </row>
    <row r="3117" spans="1:5" x14ac:dyDescent="0.2">
      <c r="A3117" t="s">
        <v>875</v>
      </c>
      <c r="B3117" t="s">
        <v>91</v>
      </c>
      <c r="C3117" t="s">
        <v>388</v>
      </c>
      <c r="D3117" t="s">
        <v>307</v>
      </c>
    </row>
    <row r="3118" spans="1:5" x14ac:dyDescent="0.2">
      <c r="A3118" t="s">
        <v>875</v>
      </c>
      <c r="B3118" t="s">
        <v>62</v>
      </c>
      <c r="C3118" t="s">
        <v>386</v>
      </c>
      <c r="D3118" t="s">
        <v>389</v>
      </c>
      <c r="E3118" t="s">
        <v>459</v>
      </c>
    </row>
    <row r="3119" spans="1:5" x14ac:dyDescent="0.2">
      <c r="A3119" t="s">
        <v>875</v>
      </c>
      <c r="B3119" t="s">
        <v>62</v>
      </c>
      <c r="C3119" t="s">
        <v>386</v>
      </c>
      <c r="D3119" t="s">
        <v>81</v>
      </c>
      <c r="E3119" t="s">
        <v>387</v>
      </c>
    </row>
    <row r="3120" spans="1:5" x14ac:dyDescent="0.2">
      <c r="A3120" t="s">
        <v>875</v>
      </c>
      <c r="B3120" t="s">
        <v>62</v>
      </c>
      <c r="C3120" t="s">
        <v>388</v>
      </c>
      <c r="D3120" t="s">
        <v>59</v>
      </c>
    </row>
    <row r="3121" spans="1:5" x14ac:dyDescent="0.2">
      <c r="A3121" t="s">
        <v>875</v>
      </c>
      <c r="B3121" t="s">
        <v>62</v>
      </c>
      <c r="C3121" t="s">
        <v>388</v>
      </c>
      <c r="D3121" t="s">
        <v>374</v>
      </c>
    </row>
    <row r="3122" spans="1:5" x14ac:dyDescent="0.2">
      <c r="A3122" t="s">
        <v>875</v>
      </c>
      <c r="B3122" t="s">
        <v>62</v>
      </c>
      <c r="C3122" t="s">
        <v>388</v>
      </c>
      <c r="D3122" t="s">
        <v>201</v>
      </c>
    </row>
    <row r="3123" spans="1:5" x14ac:dyDescent="0.2">
      <c r="A3123" t="s">
        <v>875</v>
      </c>
      <c r="B3123" t="s">
        <v>62</v>
      </c>
      <c r="C3123" t="s">
        <v>388</v>
      </c>
      <c r="D3123" t="s">
        <v>389</v>
      </c>
    </row>
    <row r="3124" spans="1:5" x14ac:dyDescent="0.2">
      <c r="A3124" t="s">
        <v>875</v>
      </c>
      <c r="B3124" t="s">
        <v>62</v>
      </c>
      <c r="C3124" t="s">
        <v>388</v>
      </c>
      <c r="D3124" t="s">
        <v>26</v>
      </c>
    </row>
    <row r="3125" spans="1:5" x14ac:dyDescent="0.2">
      <c r="A3125" t="s">
        <v>875</v>
      </c>
      <c r="B3125" t="s">
        <v>111</v>
      </c>
      <c r="C3125" t="s">
        <v>386</v>
      </c>
      <c r="D3125" t="s">
        <v>389</v>
      </c>
      <c r="E3125" t="s">
        <v>531</v>
      </c>
    </row>
    <row r="3126" spans="1:5" x14ac:dyDescent="0.2">
      <c r="A3126" t="s">
        <v>875</v>
      </c>
      <c r="B3126" t="s">
        <v>111</v>
      </c>
      <c r="C3126" t="s">
        <v>386</v>
      </c>
      <c r="D3126" t="s">
        <v>389</v>
      </c>
      <c r="E3126" t="s">
        <v>449</v>
      </c>
    </row>
    <row r="3127" spans="1:5" x14ac:dyDescent="0.2">
      <c r="A3127" t="s">
        <v>875</v>
      </c>
      <c r="B3127" t="s">
        <v>111</v>
      </c>
      <c r="C3127" t="s">
        <v>386</v>
      </c>
      <c r="D3127" t="s">
        <v>59</v>
      </c>
      <c r="E3127" t="s">
        <v>752</v>
      </c>
    </row>
    <row r="3128" spans="1:5" x14ac:dyDescent="0.2">
      <c r="A3128" t="s">
        <v>875</v>
      </c>
      <c r="B3128" t="s">
        <v>111</v>
      </c>
      <c r="C3128" t="s">
        <v>386</v>
      </c>
      <c r="D3128" t="s">
        <v>59</v>
      </c>
      <c r="E3128" t="s">
        <v>764</v>
      </c>
    </row>
    <row r="3129" spans="1:5" x14ac:dyDescent="0.2">
      <c r="A3129" t="s">
        <v>875</v>
      </c>
      <c r="B3129" t="s">
        <v>111</v>
      </c>
      <c r="C3129" t="s">
        <v>386</v>
      </c>
      <c r="D3129" t="s">
        <v>389</v>
      </c>
      <c r="E3129" t="s">
        <v>450</v>
      </c>
    </row>
    <row r="3130" spans="1:5" x14ac:dyDescent="0.2">
      <c r="A3130" t="s">
        <v>875</v>
      </c>
      <c r="B3130" t="s">
        <v>111</v>
      </c>
      <c r="C3130" t="s">
        <v>386</v>
      </c>
      <c r="D3130" t="s">
        <v>203</v>
      </c>
      <c r="E3130" t="s">
        <v>689</v>
      </c>
    </row>
    <row r="3131" spans="1:5" x14ac:dyDescent="0.2">
      <c r="A3131" t="s">
        <v>875</v>
      </c>
      <c r="B3131" t="s">
        <v>111</v>
      </c>
      <c r="C3131" t="s">
        <v>386</v>
      </c>
      <c r="D3131" t="s">
        <v>8</v>
      </c>
      <c r="E3131" t="s">
        <v>755</v>
      </c>
    </row>
    <row r="3132" spans="1:5" x14ac:dyDescent="0.2">
      <c r="A3132" t="s">
        <v>875</v>
      </c>
      <c r="B3132" t="s">
        <v>111</v>
      </c>
      <c r="C3132" t="s">
        <v>386</v>
      </c>
      <c r="D3132" t="s">
        <v>8</v>
      </c>
      <c r="E3132" t="s">
        <v>767</v>
      </c>
    </row>
    <row r="3133" spans="1:5" x14ac:dyDescent="0.2">
      <c r="A3133" t="s">
        <v>875</v>
      </c>
      <c r="B3133" t="s">
        <v>111</v>
      </c>
      <c r="C3133" t="s">
        <v>386</v>
      </c>
      <c r="D3133" t="s">
        <v>8</v>
      </c>
      <c r="E3133" t="s">
        <v>769</v>
      </c>
    </row>
    <row r="3134" spans="1:5" x14ac:dyDescent="0.2">
      <c r="A3134" t="s">
        <v>875</v>
      </c>
      <c r="B3134" t="s">
        <v>111</v>
      </c>
      <c r="C3134" t="s">
        <v>386</v>
      </c>
      <c r="D3134" t="s">
        <v>59</v>
      </c>
      <c r="E3134" t="s">
        <v>770</v>
      </c>
    </row>
    <row r="3135" spans="1:5" x14ac:dyDescent="0.2">
      <c r="A3135" t="s">
        <v>875</v>
      </c>
      <c r="B3135" t="s">
        <v>111</v>
      </c>
      <c r="C3135" t="s">
        <v>386</v>
      </c>
      <c r="D3135" t="s">
        <v>8</v>
      </c>
      <c r="E3135" t="s">
        <v>474</v>
      </c>
    </row>
    <row r="3136" spans="1:5" x14ac:dyDescent="0.2">
      <c r="A3136" t="s">
        <v>875</v>
      </c>
      <c r="B3136" t="s">
        <v>111</v>
      </c>
      <c r="C3136" t="s">
        <v>386</v>
      </c>
      <c r="D3136" t="s">
        <v>59</v>
      </c>
      <c r="E3136" t="s">
        <v>760</v>
      </c>
    </row>
    <row r="3137" spans="1:5" x14ac:dyDescent="0.2">
      <c r="A3137" t="s">
        <v>875</v>
      </c>
      <c r="B3137" t="s">
        <v>111</v>
      </c>
      <c r="C3137" t="s">
        <v>386</v>
      </c>
      <c r="D3137" t="s">
        <v>46</v>
      </c>
      <c r="E3137" t="s">
        <v>762</v>
      </c>
    </row>
    <row r="3138" spans="1:5" x14ac:dyDescent="0.2">
      <c r="A3138" t="s">
        <v>875</v>
      </c>
      <c r="B3138" t="s">
        <v>111</v>
      </c>
      <c r="C3138" t="s">
        <v>388</v>
      </c>
      <c r="D3138" t="s">
        <v>179</v>
      </c>
    </row>
    <row r="3139" spans="1:5" x14ac:dyDescent="0.2">
      <c r="A3139" t="s">
        <v>875</v>
      </c>
      <c r="B3139" t="s">
        <v>111</v>
      </c>
      <c r="C3139" t="s">
        <v>388</v>
      </c>
      <c r="D3139" t="s">
        <v>307</v>
      </c>
    </row>
    <row r="3140" spans="1:5" x14ac:dyDescent="0.2">
      <c r="A3140" t="s">
        <v>875</v>
      </c>
      <c r="B3140" t="s">
        <v>111</v>
      </c>
      <c r="C3140" t="s">
        <v>388</v>
      </c>
      <c r="D3140" t="s">
        <v>261</v>
      </c>
    </row>
    <row r="3141" spans="1:5" x14ac:dyDescent="0.2">
      <c r="A3141" t="s">
        <v>875</v>
      </c>
      <c r="B3141" t="s">
        <v>111</v>
      </c>
      <c r="C3141" t="s">
        <v>388</v>
      </c>
      <c r="D3141" t="s">
        <v>172</v>
      </c>
    </row>
    <row r="3142" spans="1:5" x14ac:dyDescent="0.2">
      <c r="A3142" t="s">
        <v>875</v>
      </c>
      <c r="B3142" t="s">
        <v>111</v>
      </c>
      <c r="C3142" t="s">
        <v>388</v>
      </c>
      <c r="D3142" t="s">
        <v>72</v>
      </c>
    </row>
    <row r="3143" spans="1:5" x14ac:dyDescent="0.2">
      <c r="A3143" t="s">
        <v>875</v>
      </c>
      <c r="B3143" t="s">
        <v>111</v>
      </c>
      <c r="C3143" t="s">
        <v>388</v>
      </c>
      <c r="D3143" t="s">
        <v>295</v>
      </c>
    </row>
    <row r="3144" spans="1:5" x14ac:dyDescent="0.2">
      <c r="A3144" t="s">
        <v>875</v>
      </c>
      <c r="B3144" t="s">
        <v>111</v>
      </c>
      <c r="C3144" t="s">
        <v>388</v>
      </c>
      <c r="D3144" t="s">
        <v>135</v>
      </c>
    </row>
    <row r="3145" spans="1:5" x14ac:dyDescent="0.2">
      <c r="A3145" t="s">
        <v>875</v>
      </c>
      <c r="B3145" t="s">
        <v>111</v>
      </c>
      <c r="C3145" t="s">
        <v>388</v>
      </c>
      <c r="D3145" t="s">
        <v>311</v>
      </c>
    </row>
    <row r="3146" spans="1:5" x14ac:dyDescent="0.2">
      <c r="A3146" t="s">
        <v>875</v>
      </c>
      <c r="B3146" t="s">
        <v>111</v>
      </c>
      <c r="C3146" t="s">
        <v>388</v>
      </c>
      <c r="D3146" t="s">
        <v>360</v>
      </c>
    </row>
    <row r="3147" spans="1:5" x14ac:dyDescent="0.2">
      <c r="A3147" t="s">
        <v>875</v>
      </c>
      <c r="B3147" t="s">
        <v>111</v>
      </c>
      <c r="C3147" t="s">
        <v>388</v>
      </c>
      <c r="D3147" t="s">
        <v>185</v>
      </c>
    </row>
    <row r="3148" spans="1:5" x14ac:dyDescent="0.2">
      <c r="A3148" t="s">
        <v>875</v>
      </c>
      <c r="B3148" t="s">
        <v>111</v>
      </c>
      <c r="C3148" t="s">
        <v>388</v>
      </c>
      <c r="D3148" t="s">
        <v>188</v>
      </c>
    </row>
    <row r="3149" spans="1:5" x14ac:dyDescent="0.2">
      <c r="A3149" t="s">
        <v>875</v>
      </c>
      <c r="B3149" t="s">
        <v>111</v>
      </c>
      <c r="C3149" t="s">
        <v>388</v>
      </c>
      <c r="D3149" t="s">
        <v>83</v>
      </c>
    </row>
    <row r="3150" spans="1:5" x14ac:dyDescent="0.2">
      <c r="A3150" t="s">
        <v>875</v>
      </c>
      <c r="B3150" t="s">
        <v>111</v>
      </c>
      <c r="C3150" t="s">
        <v>388</v>
      </c>
      <c r="D3150" t="s">
        <v>128</v>
      </c>
    </row>
    <row r="3151" spans="1:5" x14ac:dyDescent="0.2">
      <c r="A3151" t="s">
        <v>875</v>
      </c>
      <c r="B3151" t="s">
        <v>111</v>
      </c>
      <c r="C3151" t="s">
        <v>388</v>
      </c>
      <c r="D3151" t="s">
        <v>308</v>
      </c>
    </row>
    <row r="3152" spans="1:5" x14ac:dyDescent="0.2">
      <c r="A3152" t="s">
        <v>875</v>
      </c>
      <c r="B3152" t="s">
        <v>111</v>
      </c>
      <c r="C3152" t="s">
        <v>388</v>
      </c>
      <c r="D3152" t="s">
        <v>43</v>
      </c>
    </row>
    <row r="3153" spans="1:5" x14ac:dyDescent="0.2">
      <c r="A3153" t="s">
        <v>875</v>
      </c>
      <c r="B3153" t="s">
        <v>111</v>
      </c>
      <c r="C3153" t="s">
        <v>388</v>
      </c>
      <c r="D3153" t="s">
        <v>220</v>
      </c>
    </row>
    <row r="3154" spans="1:5" x14ac:dyDescent="0.2">
      <c r="A3154" t="s">
        <v>875</v>
      </c>
      <c r="B3154" t="s">
        <v>180</v>
      </c>
      <c r="C3154" t="s">
        <v>386</v>
      </c>
      <c r="D3154" t="s">
        <v>389</v>
      </c>
      <c r="E3154" t="s">
        <v>459</v>
      </c>
    </row>
    <row r="3155" spans="1:5" x14ac:dyDescent="0.2">
      <c r="A3155" t="s">
        <v>875</v>
      </c>
      <c r="B3155" t="s">
        <v>180</v>
      </c>
      <c r="C3155" t="s">
        <v>386</v>
      </c>
      <c r="D3155" t="s">
        <v>81</v>
      </c>
      <c r="E3155" t="s">
        <v>387</v>
      </c>
    </row>
    <row r="3156" spans="1:5" x14ac:dyDescent="0.2">
      <c r="A3156" t="s">
        <v>875</v>
      </c>
      <c r="B3156" t="s">
        <v>180</v>
      </c>
      <c r="C3156" t="s">
        <v>386</v>
      </c>
      <c r="D3156" t="s">
        <v>365</v>
      </c>
      <c r="E3156" t="s">
        <v>469</v>
      </c>
    </row>
    <row r="3157" spans="1:5" x14ac:dyDescent="0.2">
      <c r="A3157" t="s">
        <v>875</v>
      </c>
      <c r="B3157" t="s">
        <v>180</v>
      </c>
      <c r="C3157" t="s">
        <v>386</v>
      </c>
      <c r="D3157" t="s">
        <v>365</v>
      </c>
      <c r="E3157" t="s">
        <v>470</v>
      </c>
    </row>
    <row r="3158" spans="1:5" x14ac:dyDescent="0.2">
      <c r="A3158" t="s">
        <v>875</v>
      </c>
      <c r="B3158" t="s">
        <v>180</v>
      </c>
      <c r="C3158" t="s">
        <v>386</v>
      </c>
      <c r="D3158" t="s">
        <v>274</v>
      </c>
      <c r="E3158" t="s">
        <v>464</v>
      </c>
    </row>
    <row r="3159" spans="1:5" x14ac:dyDescent="0.2">
      <c r="A3159" t="s">
        <v>875</v>
      </c>
      <c r="B3159" t="s">
        <v>180</v>
      </c>
      <c r="C3159" t="s">
        <v>386</v>
      </c>
      <c r="D3159" t="s">
        <v>8</v>
      </c>
      <c r="E3159" t="s">
        <v>471</v>
      </c>
    </row>
    <row r="3160" spans="1:5" x14ac:dyDescent="0.2">
      <c r="A3160" t="s">
        <v>875</v>
      </c>
      <c r="B3160" t="s">
        <v>180</v>
      </c>
      <c r="C3160" t="s">
        <v>386</v>
      </c>
      <c r="D3160" t="s">
        <v>8</v>
      </c>
      <c r="E3160" t="s">
        <v>472</v>
      </c>
    </row>
    <row r="3161" spans="1:5" x14ac:dyDescent="0.2">
      <c r="A3161" t="s">
        <v>875</v>
      </c>
      <c r="B3161" t="s">
        <v>180</v>
      </c>
      <c r="C3161" t="s">
        <v>386</v>
      </c>
      <c r="D3161" t="s">
        <v>8</v>
      </c>
      <c r="E3161" t="s">
        <v>473</v>
      </c>
    </row>
    <row r="3162" spans="1:5" x14ac:dyDescent="0.2">
      <c r="A3162" t="s">
        <v>875</v>
      </c>
      <c r="B3162" t="s">
        <v>180</v>
      </c>
      <c r="C3162" t="s">
        <v>386</v>
      </c>
      <c r="D3162" t="s">
        <v>8</v>
      </c>
      <c r="E3162" t="s">
        <v>474</v>
      </c>
    </row>
    <row r="3163" spans="1:5" x14ac:dyDescent="0.2">
      <c r="A3163" t="s">
        <v>875</v>
      </c>
      <c r="B3163" t="s">
        <v>180</v>
      </c>
      <c r="C3163" t="s">
        <v>386</v>
      </c>
      <c r="D3163" t="s">
        <v>8</v>
      </c>
      <c r="E3163" t="s">
        <v>475</v>
      </c>
    </row>
    <row r="3164" spans="1:5" x14ac:dyDescent="0.2">
      <c r="A3164" t="s">
        <v>875</v>
      </c>
      <c r="B3164" t="s">
        <v>180</v>
      </c>
      <c r="C3164" t="s">
        <v>386</v>
      </c>
      <c r="D3164" t="s">
        <v>389</v>
      </c>
      <c r="E3164" t="s">
        <v>450</v>
      </c>
    </row>
    <row r="3165" spans="1:5" x14ac:dyDescent="0.2">
      <c r="A3165" t="s">
        <v>875</v>
      </c>
      <c r="B3165" t="s">
        <v>180</v>
      </c>
      <c r="C3165" t="s">
        <v>388</v>
      </c>
      <c r="D3165" t="s">
        <v>59</v>
      </c>
    </row>
    <row r="3166" spans="1:5" x14ac:dyDescent="0.2">
      <c r="A3166" t="s">
        <v>875</v>
      </c>
      <c r="B3166" t="s">
        <v>180</v>
      </c>
      <c r="C3166" t="s">
        <v>388</v>
      </c>
      <c r="D3166" t="s">
        <v>120</v>
      </c>
    </row>
    <row r="3167" spans="1:5" x14ac:dyDescent="0.2">
      <c r="A3167" t="s">
        <v>875</v>
      </c>
      <c r="B3167" t="s">
        <v>180</v>
      </c>
      <c r="C3167" t="s">
        <v>388</v>
      </c>
      <c r="D3167" t="s">
        <v>201</v>
      </c>
    </row>
    <row r="3168" spans="1:5" x14ac:dyDescent="0.2">
      <c r="A3168" t="s">
        <v>875</v>
      </c>
      <c r="B3168" t="s">
        <v>180</v>
      </c>
      <c r="C3168" t="s">
        <v>388</v>
      </c>
      <c r="D3168" t="s">
        <v>26</v>
      </c>
    </row>
    <row r="3169" spans="1:5" x14ac:dyDescent="0.2">
      <c r="A3169" t="s">
        <v>875</v>
      </c>
      <c r="B3169" t="s">
        <v>100</v>
      </c>
      <c r="C3169" t="s">
        <v>386</v>
      </c>
      <c r="D3169" t="s">
        <v>1</v>
      </c>
      <c r="E3169" t="s">
        <v>476</v>
      </c>
    </row>
    <row r="3170" spans="1:5" x14ac:dyDescent="0.2">
      <c r="A3170" t="s">
        <v>875</v>
      </c>
      <c r="B3170" t="s">
        <v>100</v>
      </c>
      <c r="C3170" t="s">
        <v>386</v>
      </c>
      <c r="D3170" t="s">
        <v>1</v>
      </c>
      <c r="E3170" t="s">
        <v>477</v>
      </c>
    </row>
    <row r="3171" spans="1:5" x14ac:dyDescent="0.2">
      <c r="A3171" t="s">
        <v>875</v>
      </c>
      <c r="B3171" t="s">
        <v>100</v>
      </c>
      <c r="C3171" t="s">
        <v>386</v>
      </c>
      <c r="D3171" t="s">
        <v>389</v>
      </c>
      <c r="E3171" t="s">
        <v>742</v>
      </c>
    </row>
    <row r="3172" spans="1:5" x14ac:dyDescent="0.2">
      <c r="A3172" t="s">
        <v>875</v>
      </c>
      <c r="B3172" t="s">
        <v>100</v>
      </c>
      <c r="C3172" t="s">
        <v>386</v>
      </c>
      <c r="D3172" t="s">
        <v>389</v>
      </c>
      <c r="E3172" t="s">
        <v>456</v>
      </c>
    </row>
    <row r="3173" spans="1:5" x14ac:dyDescent="0.2">
      <c r="A3173" t="s">
        <v>875</v>
      </c>
      <c r="B3173" t="s">
        <v>100</v>
      </c>
      <c r="C3173" t="s">
        <v>388</v>
      </c>
      <c r="D3173" t="s">
        <v>217</v>
      </c>
    </row>
    <row r="3174" spans="1:5" x14ac:dyDescent="0.2">
      <c r="A3174" t="s">
        <v>875</v>
      </c>
      <c r="B3174" t="s">
        <v>100</v>
      </c>
      <c r="C3174" t="s">
        <v>388</v>
      </c>
      <c r="D3174" t="s">
        <v>154</v>
      </c>
    </row>
    <row r="3175" spans="1:5" x14ac:dyDescent="0.2">
      <c r="A3175" t="s">
        <v>875</v>
      </c>
      <c r="B3175" t="s">
        <v>100</v>
      </c>
      <c r="C3175" t="s">
        <v>388</v>
      </c>
      <c r="D3175" t="s">
        <v>374</v>
      </c>
    </row>
    <row r="3176" spans="1:5" x14ac:dyDescent="0.2">
      <c r="A3176" t="s">
        <v>875</v>
      </c>
      <c r="B3176" t="s">
        <v>100</v>
      </c>
      <c r="C3176" t="s">
        <v>388</v>
      </c>
      <c r="D3176" t="s">
        <v>307</v>
      </c>
    </row>
    <row r="3177" spans="1:5" x14ac:dyDescent="0.2">
      <c r="A3177" t="s">
        <v>875</v>
      </c>
      <c r="B3177" t="s">
        <v>165</v>
      </c>
      <c r="C3177" t="s">
        <v>386</v>
      </c>
      <c r="D3177" t="s">
        <v>389</v>
      </c>
      <c r="E3177" t="s">
        <v>478</v>
      </c>
    </row>
    <row r="3178" spans="1:5" x14ac:dyDescent="0.2">
      <c r="A3178" t="s">
        <v>875</v>
      </c>
      <c r="B3178" t="s">
        <v>165</v>
      </c>
      <c r="C3178" t="s">
        <v>386</v>
      </c>
      <c r="D3178" t="s">
        <v>389</v>
      </c>
      <c r="E3178" t="s">
        <v>450</v>
      </c>
    </row>
    <row r="3179" spans="1:5" x14ac:dyDescent="0.2">
      <c r="A3179" t="s">
        <v>875</v>
      </c>
      <c r="B3179" t="s">
        <v>165</v>
      </c>
      <c r="C3179" t="s">
        <v>386</v>
      </c>
      <c r="D3179" t="s">
        <v>234</v>
      </c>
      <c r="E3179" t="s">
        <v>466</v>
      </c>
    </row>
    <row r="3180" spans="1:5" x14ac:dyDescent="0.2">
      <c r="A3180" t="s">
        <v>875</v>
      </c>
      <c r="B3180" t="s">
        <v>165</v>
      </c>
      <c r="C3180" t="s">
        <v>386</v>
      </c>
      <c r="D3180" t="s">
        <v>389</v>
      </c>
      <c r="E3180" t="s">
        <v>476</v>
      </c>
    </row>
    <row r="3181" spans="1:5" x14ac:dyDescent="0.2">
      <c r="A3181" t="s">
        <v>875</v>
      </c>
      <c r="B3181" t="s">
        <v>165</v>
      </c>
      <c r="C3181" t="s">
        <v>388</v>
      </c>
      <c r="D3181" t="s">
        <v>59</v>
      </c>
    </row>
    <row r="3182" spans="1:5" x14ac:dyDescent="0.2">
      <c r="A3182" t="s">
        <v>875</v>
      </c>
      <c r="B3182" t="s">
        <v>165</v>
      </c>
      <c r="C3182" t="s">
        <v>388</v>
      </c>
      <c r="D3182" t="s">
        <v>20</v>
      </c>
    </row>
    <row r="3183" spans="1:5" x14ac:dyDescent="0.2">
      <c r="A3183" t="s">
        <v>875</v>
      </c>
      <c r="B3183" t="s">
        <v>165</v>
      </c>
      <c r="C3183" t="s">
        <v>388</v>
      </c>
      <c r="D3183" t="s">
        <v>100</v>
      </c>
    </row>
    <row r="3184" spans="1:5" x14ac:dyDescent="0.2">
      <c r="A3184" t="s">
        <v>875</v>
      </c>
      <c r="B3184" t="s">
        <v>165</v>
      </c>
      <c r="C3184" t="s">
        <v>388</v>
      </c>
      <c r="D3184" t="s">
        <v>374</v>
      </c>
    </row>
    <row r="3185" spans="1:5" x14ac:dyDescent="0.2">
      <c r="A3185" t="s">
        <v>875</v>
      </c>
      <c r="B3185" t="s">
        <v>165</v>
      </c>
      <c r="C3185" t="s">
        <v>388</v>
      </c>
      <c r="D3185" t="s">
        <v>217</v>
      </c>
    </row>
    <row r="3186" spans="1:5" x14ac:dyDescent="0.2">
      <c r="A3186" t="s">
        <v>875</v>
      </c>
      <c r="B3186" t="s">
        <v>165</v>
      </c>
      <c r="C3186" t="s">
        <v>388</v>
      </c>
      <c r="D3186" t="s">
        <v>317</v>
      </c>
    </row>
    <row r="3187" spans="1:5" x14ac:dyDescent="0.2">
      <c r="A3187" t="s">
        <v>875</v>
      </c>
      <c r="B3187" t="s">
        <v>165</v>
      </c>
      <c r="C3187" t="s">
        <v>388</v>
      </c>
      <c r="D3187" t="s">
        <v>106</v>
      </c>
    </row>
    <row r="3188" spans="1:5" x14ac:dyDescent="0.2">
      <c r="A3188" t="s">
        <v>875</v>
      </c>
      <c r="B3188" t="s">
        <v>165</v>
      </c>
      <c r="C3188" t="s">
        <v>388</v>
      </c>
      <c r="D3188" t="s">
        <v>307</v>
      </c>
    </row>
    <row r="3189" spans="1:5" x14ac:dyDescent="0.2">
      <c r="A3189" t="s">
        <v>875</v>
      </c>
      <c r="B3189" t="s">
        <v>20</v>
      </c>
      <c r="C3189" t="s">
        <v>386</v>
      </c>
      <c r="D3189" t="s">
        <v>389</v>
      </c>
      <c r="E3189" t="s">
        <v>476</v>
      </c>
    </row>
    <row r="3190" spans="1:5" x14ac:dyDescent="0.2">
      <c r="A3190" t="s">
        <v>875</v>
      </c>
      <c r="B3190" t="s">
        <v>20</v>
      </c>
      <c r="C3190" t="s">
        <v>386</v>
      </c>
      <c r="D3190" t="s">
        <v>106</v>
      </c>
      <c r="E3190" t="s">
        <v>577</v>
      </c>
    </row>
    <row r="3191" spans="1:5" x14ac:dyDescent="0.2">
      <c r="A3191" t="s">
        <v>875</v>
      </c>
      <c r="B3191" t="s">
        <v>20</v>
      </c>
      <c r="C3191" t="s">
        <v>386</v>
      </c>
      <c r="D3191" t="s">
        <v>389</v>
      </c>
      <c r="E3191" t="s">
        <v>450</v>
      </c>
    </row>
    <row r="3192" spans="1:5" x14ac:dyDescent="0.2">
      <c r="A3192" t="s">
        <v>875</v>
      </c>
      <c r="B3192" t="s">
        <v>20</v>
      </c>
      <c r="C3192" t="s">
        <v>386</v>
      </c>
      <c r="D3192" t="s">
        <v>389</v>
      </c>
      <c r="E3192" t="s">
        <v>457</v>
      </c>
    </row>
    <row r="3193" spans="1:5" x14ac:dyDescent="0.2">
      <c r="A3193" t="s">
        <v>875</v>
      </c>
      <c r="B3193" t="s">
        <v>20</v>
      </c>
      <c r="C3193" t="s">
        <v>386</v>
      </c>
      <c r="D3193" t="s">
        <v>106</v>
      </c>
      <c r="E3193" t="s">
        <v>465</v>
      </c>
    </row>
    <row r="3194" spans="1:5" x14ac:dyDescent="0.2">
      <c r="A3194" t="s">
        <v>875</v>
      </c>
      <c r="B3194" t="s">
        <v>20</v>
      </c>
      <c r="C3194" t="s">
        <v>386</v>
      </c>
      <c r="D3194" t="s">
        <v>389</v>
      </c>
      <c r="E3194" t="s">
        <v>468</v>
      </c>
    </row>
    <row r="3195" spans="1:5" x14ac:dyDescent="0.2">
      <c r="A3195" t="s">
        <v>875</v>
      </c>
      <c r="B3195" t="s">
        <v>20</v>
      </c>
      <c r="C3195" t="s">
        <v>386</v>
      </c>
      <c r="D3195" t="s">
        <v>389</v>
      </c>
      <c r="E3195" t="s">
        <v>456</v>
      </c>
    </row>
    <row r="3196" spans="1:5" x14ac:dyDescent="0.2">
      <c r="A3196" t="s">
        <v>875</v>
      </c>
      <c r="B3196" t="s">
        <v>20</v>
      </c>
      <c r="C3196" t="s">
        <v>386</v>
      </c>
      <c r="D3196" t="s">
        <v>389</v>
      </c>
      <c r="E3196" t="s">
        <v>467</v>
      </c>
    </row>
    <row r="3197" spans="1:5" x14ac:dyDescent="0.2">
      <c r="A3197" t="s">
        <v>875</v>
      </c>
      <c r="B3197" t="s">
        <v>20</v>
      </c>
      <c r="C3197" t="s">
        <v>386</v>
      </c>
      <c r="D3197" t="s">
        <v>389</v>
      </c>
      <c r="E3197" t="s">
        <v>451</v>
      </c>
    </row>
    <row r="3198" spans="1:5" x14ac:dyDescent="0.2">
      <c r="A3198" t="s">
        <v>875</v>
      </c>
      <c r="B3198" t="s">
        <v>20</v>
      </c>
      <c r="C3198" t="s">
        <v>388</v>
      </c>
      <c r="D3198" t="s">
        <v>100</v>
      </c>
    </row>
    <row r="3199" spans="1:5" x14ac:dyDescent="0.2">
      <c r="A3199" t="s">
        <v>875</v>
      </c>
      <c r="B3199" t="s">
        <v>20</v>
      </c>
      <c r="C3199" t="s">
        <v>388</v>
      </c>
      <c r="D3199" t="s">
        <v>59</v>
      </c>
    </row>
    <row r="3200" spans="1:5" x14ac:dyDescent="0.2">
      <c r="A3200" t="s">
        <v>875</v>
      </c>
      <c r="B3200" t="s">
        <v>20</v>
      </c>
      <c r="C3200" t="s">
        <v>388</v>
      </c>
      <c r="D3200" t="s">
        <v>217</v>
      </c>
    </row>
    <row r="3201" spans="1:5" x14ac:dyDescent="0.2">
      <c r="A3201" t="s">
        <v>875</v>
      </c>
      <c r="B3201" t="s">
        <v>20</v>
      </c>
      <c r="C3201" t="s">
        <v>388</v>
      </c>
      <c r="D3201" t="s">
        <v>307</v>
      </c>
    </row>
    <row r="3202" spans="1:5" x14ac:dyDescent="0.2">
      <c r="A3202" t="s">
        <v>875</v>
      </c>
      <c r="B3202" t="s">
        <v>278</v>
      </c>
      <c r="C3202" t="s">
        <v>386</v>
      </c>
      <c r="D3202" t="s">
        <v>81</v>
      </c>
      <c r="E3202" t="s">
        <v>387</v>
      </c>
    </row>
    <row r="3203" spans="1:5" x14ac:dyDescent="0.2">
      <c r="A3203" t="s">
        <v>875</v>
      </c>
      <c r="B3203" t="s">
        <v>278</v>
      </c>
      <c r="C3203" t="s">
        <v>388</v>
      </c>
      <c r="D3203" t="s">
        <v>26</v>
      </c>
    </row>
    <row r="3204" spans="1:5" x14ac:dyDescent="0.2">
      <c r="A3204" t="s">
        <v>875</v>
      </c>
      <c r="B3204" t="s">
        <v>278</v>
      </c>
      <c r="C3204" t="s">
        <v>388</v>
      </c>
      <c r="D3204" t="s">
        <v>115</v>
      </c>
    </row>
    <row r="3205" spans="1:5" x14ac:dyDescent="0.2">
      <c r="A3205" t="s">
        <v>875</v>
      </c>
      <c r="B3205" t="s">
        <v>278</v>
      </c>
      <c r="C3205" t="s">
        <v>388</v>
      </c>
      <c r="D3205" t="s">
        <v>234</v>
      </c>
    </row>
    <row r="3206" spans="1:5" x14ac:dyDescent="0.2">
      <c r="A3206" t="s">
        <v>875</v>
      </c>
      <c r="B3206" t="s">
        <v>271</v>
      </c>
      <c r="C3206" t="s">
        <v>386</v>
      </c>
      <c r="D3206" t="s">
        <v>389</v>
      </c>
      <c r="E3206" t="s">
        <v>449</v>
      </c>
    </row>
    <row r="3207" spans="1:5" x14ac:dyDescent="0.2">
      <c r="A3207" t="s">
        <v>875</v>
      </c>
      <c r="B3207" t="s">
        <v>271</v>
      </c>
      <c r="C3207" t="s">
        <v>386</v>
      </c>
      <c r="D3207" t="s">
        <v>59</v>
      </c>
      <c r="E3207" t="s">
        <v>752</v>
      </c>
    </row>
    <row r="3208" spans="1:5" x14ac:dyDescent="0.2">
      <c r="A3208" t="s">
        <v>875</v>
      </c>
      <c r="B3208" t="s">
        <v>271</v>
      </c>
      <c r="C3208" t="s">
        <v>386</v>
      </c>
      <c r="D3208" t="s">
        <v>59</v>
      </c>
      <c r="E3208" t="s">
        <v>760</v>
      </c>
    </row>
    <row r="3209" spans="1:5" x14ac:dyDescent="0.2">
      <c r="A3209" t="s">
        <v>875</v>
      </c>
      <c r="B3209" t="s">
        <v>271</v>
      </c>
      <c r="C3209" t="s">
        <v>386</v>
      </c>
      <c r="D3209" t="s">
        <v>59</v>
      </c>
      <c r="E3209" t="s">
        <v>776</v>
      </c>
    </row>
    <row r="3210" spans="1:5" x14ac:dyDescent="0.2">
      <c r="A3210" t="s">
        <v>875</v>
      </c>
      <c r="B3210" t="s">
        <v>271</v>
      </c>
      <c r="C3210" t="s">
        <v>386</v>
      </c>
      <c r="D3210" t="s">
        <v>59</v>
      </c>
      <c r="E3210" t="s">
        <v>764</v>
      </c>
    </row>
    <row r="3211" spans="1:5" x14ac:dyDescent="0.2">
      <c r="A3211" t="s">
        <v>875</v>
      </c>
      <c r="B3211" t="s">
        <v>271</v>
      </c>
      <c r="C3211" t="s">
        <v>386</v>
      </c>
      <c r="D3211" t="s">
        <v>389</v>
      </c>
      <c r="E3211" t="s">
        <v>450</v>
      </c>
    </row>
    <row r="3212" spans="1:5" x14ac:dyDescent="0.2">
      <c r="A3212" t="s">
        <v>875</v>
      </c>
      <c r="B3212" t="s">
        <v>271</v>
      </c>
      <c r="C3212" t="s">
        <v>386</v>
      </c>
      <c r="D3212" t="s">
        <v>59</v>
      </c>
      <c r="E3212" t="s">
        <v>770</v>
      </c>
    </row>
    <row r="3213" spans="1:5" x14ac:dyDescent="0.2">
      <c r="A3213" t="s">
        <v>875</v>
      </c>
      <c r="B3213" t="s">
        <v>271</v>
      </c>
      <c r="C3213" t="s">
        <v>386</v>
      </c>
      <c r="D3213" t="s">
        <v>215</v>
      </c>
      <c r="E3213" t="s">
        <v>480</v>
      </c>
    </row>
    <row r="3214" spans="1:5" x14ac:dyDescent="0.2">
      <c r="A3214" t="s">
        <v>875</v>
      </c>
      <c r="B3214" t="s">
        <v>271</v>
      </c>
      <c r="C3214" t="s">
        <v>388</v>
      </c>
      <c r="D3214" t="s">
        <v>8</v>
      </c>
    </row>
    <row r="3215" spans="1:5" x14ac:dyDescent="0.2">
      <c r="A3215" t="s">
        <v>875</v>
      </c>
      <c r="B3215" t="s">
        <v>271</v>
      </c>
      <c r="C3215" t="s">
        <v>388</v>
      </c>
      <c r="D3215" t="s">
        <v>202</v>
      </c>
    </row>
    <row r="3216" spans="1:5" x14ac:dyDescent="0.2">
      <c r="A3216" t="s">
        <v>875</v>
      </c>
      <c r="B3216" t="s">
        <v>271</v>
      </c>
      <c r="C3216" t="s">
        <v>388</v>
      </c>
      <c r="D3216" t="s">
        <v>307</v>
      </c>
    </row>
    <row r="3217" spans="1:5" x14ac:dyDescent="0.2">
      <c r="A3217" t="s">
        <v>875</v>
      </c>
      <c r="B3217" t="s">
        <v>261</v>
      </c>
      <c r="C3217" t="s">
        <v>386</v>
      </c>
      <c r="D3217" t="s">
        <v>203</v>
      </c>
      <c r="E3217" t="s">
        <v>689</v>
      </c>
    </row>
    <row r="3218" spans="1:5" x14ac:dyDescent="0.2">
      <c r="A3218" t="s">
        <v>875</v>
      </c>
      <c r="B3218" t="s">
        <v>261</v>
      </c>
      <c r="C3218" t="s">
        <v>386</v>
      </c>
      <c r="D3218" t="s">
        <v>203</v>
      </c>
      <c r="E3218" t="s">
        <v>795</v>
      </c>
    </row>
    <row r="3219" spans="1:5" x14ac:dyDescent="0.2">
      <c r="A3219" t="s">
        <v>875</v>
      </c>
      <c r="B3219" t="s">
        <v>261</v>
      </c>
      <c r="C3219" t="s">
        <v>386</v>
      </c>
      <c r="D3219" t="s">
        <v>203</v>
      </c>
      <c r="E3219" t="s">
        <v>796</v>
      </c>
    </row>
    <row r="3220" spans="1:5" x14ac:dyDescent="0.2">
      <c r="A3220" t="s">
        <v>875</v>
      </c>
      <c r="B3220" t="s">
        <v>261</v>
      </c>
      <c r="C3220" t="s">
        <v>388</v>
      </c>
      <c r="D3220" t="s">
        <v>307</v>
      </c>
    </row>
    <row r="3221" spans="1:5" x14ac:dyDescent="0.2">
      <c r="A3221" t="s">
        <v>875</v>
      </c>
      <c r="B3221" t="s">
        <v>261</v>
      </c>
      <c r="C3221" t="s">
        <v>388</v>
      </c>
      <c r="D3221" t="s">
        <v>274</v>
      </c>
    </row>
    <row r="3222" spans="1:5" x14ac:dyDescent="0.2">
      <c r="A3222" t="s">
        <v>875</v>
      </c>
      <c r="B3222" t="s">
        <v>261</v>
      </c>
      <c r="C3222" t="s">
        <v>388</v>
      </c>
      <c r="D3222" t="s">
        <v>201</v>
      </c>
    </row>
    <row r="3223" spans="1:5" x14ac:dyDescent="0.2">
      <c r="A3223" t="s">
        <v>875</v>
      </c>
      <c r="B3223" t="s">
        <v>261</v>
      </c>
      <c r="C3223" t="s">
        <v>388</v>
      </c>
      <c r="D3223" t="s">
        <v>120</v>
      </c>
    </row>
    <row r="3224" spans="1:5" x14ac:dyDescent="0.2">
      <c r="A3224" t="s">
        <v>875</v>
      </c>
      <c r="B3224" t="s">
        <v>261</v>
      </c>
      <c r="C3224" t="s">
        <v>388</v>
      </c>
      <c r="D3224" t="s">
        <v>26</v>
      </c>
    </row>
    <row r="3225" spans="1:5" x14ac:dyDescent="0.2">
      <c r="A3225" t="s">
        <v>875</v>
      </c>
      <c r="B3225" t="s">
        <v>261</v>
      </c>
      <c r="C3225" t="s">
        <v>388</v>
      </c>
      <c r="D3225" t="s">
        <v>128</v>
      </c>
    </row>
    <row r="3226" spans="1:5" x14ac:dyDescent="0.2">
      <c r="A3226" t="s">
        <v>875</v>
      </c>
      <c r="B3226" t="s">
        <v>261</v>
      </c>
      <c r="C3226" t="s">
        <v>388</v>
      </c>
      <c r="D3226" t="s">
        <v>186</v>
      </c>
    </row>
    <row r="3227" spans="1:5" x14ac:dyDescent="0.2">
      <c r="A3227" t="s">
        <v>875</v>
      </c>
      <c r="B3227" t="s">
        <v>113</v>
      </c>
      <c r="C3227" t="s">
        <v>386</v>
      </c>
      <c r="D3227" t="s">
        <v>389</v>
      </c>
      <c r="E3227" t="s">
        <v>459</v>
      </c>
    </row>
    <row r="3228" spans="1:5" x14ac:dyDescent="0.2">
      <c r="A3228" t="s">
        <v>875</v>
      </c>
      <c r="B3228" t="s">
        <v>113</v>
      </c>
      <c r="C3228" t="s">
        <v>386</v>
      </c>
      <c r="D3228" t="s">
        <v>81</v>
      </c>
      <c r="E3228" t="s">
        <v>387</v>
      </c>
    </row>
    <row r="3229" spans="1:5" x14ac:dyDescent="0.2">
      <c r="A3229" t="s">
        <v>875</v>
      </c>
      <c r="B3229" t="s">
        <v>113</v>
      </c>
      <c r="C3229" t="s">
        <v>386</v>
      </c>
      <c r="D3229" t="s">
        <v>389</v>
      </c>
      <c r="E3229" t="s">
        <v>450</v>
      </c>
    </row>
    <row r="3230" spans="1:5" x14ac:dyDescent="0.2">
      <c r="A3230" t="s">
        <v>875</v>
      </c>
      <c r="B3230" t="s">
        <v>113</v>
      </c>
      <c r="C3230" t="s">
        <v>386</v>
      </c>
      <c r="D3230" t="s">
        <v>234</v>
      </c>
      <c r="E3230" t="s">
        <v>466</v>
      </c>
    </row>
    <row r="3231" spans="1:5" x14ac:dyDescent="0.2">
      <c r="A3231" t="s">
        <v>875</v>
      </c>
      <c r="B3231" t="s">
        <v>113</v>
      </c>
      <c r="C3231" t="s">
        <v>386</v>
      </c>
      <c r="D3231" t="s">
        <v>389</v>
      </c>
      <c r="E3231" t="s">
        <v>476</v>
      </c>
    </row>
    <row r="3232" spans="1:5" x14ac:dyDescent="0.2">
      <c r="A3232" t="s">
        <v>875</v>
      </c>
      <c r="B3232" t="s">
        <v>113</v>
      </c>
      <c r="C3232" t="s">
        <v>388</v>
      </c>
      <c r="D3232" t="s">
        <v>120</v>
      </c>
    </row>
    <row r="3233" spans="1:5" x14ac:dyDescent="0.2">
      <c r="A3233" t="s">
        <v>875</v>
      </c>
      <c r="B3233" t="s">
        <v>113</v>
      </c>
      <c r="C3233" t="s">
        <v>388</v>
      </c>
      <c r="D3233" t="s">
        <v>274</v>
      </c>
    </row>
    <row r="3234" spans="1:5" x14ac:dyDescent="0.2">
      <c r="A3234" t="s">
        <v>875</v>
      </c>
      <c r="B3234" t="s">
        <v>113</v>
      </c>
      <c r="C3234" t="s">
        <v>388</v>
      </c>
      <c r="D3234" t="s">
        <v>389</v>
      </c>
    </row>
    <row r="3235" spans="1:5" x14ac:dyDescent="0.2">
      <c r="A3235" t="s">
        <v>875</v>
      </c>
      <c r="B3235" t="s">
        <v>113</v>
      </c>
      <c r="C3235" t="s">
        <v>388</v>
      </c>
      <c r="D3235" t="s">
        <v>201</v>
      </c>
    </row>
    <row r="3236" spans="1:5" x14ac:dyDescent="0.2">
      <c r="A3236" t="s">
        <v>875</v>
      </c>
      <c r="B3236" t="s">
        <v>113</v>
      </c>
      <c r="C3236" t="s">
        <v>388</v>
      </c>
      <c r="D3236" t="s">
        <v>26</v>
      </c>
    </row>
    <row r="3237" spans="1:5" x14ac:dyDescent="0.2">
      <c r="A3237" t="s">
        <v>875</v>
      </c>
      <c r="B3237" t="s">
        <v>113</v>
      </c>
      <c r="C3237" t="s">
        <v>388</v>
      </c>
      <c r="D3237" t="s">
        <v>278</v>
      </c>
    </row>
    <row r="3238" spans="1:5" x14ac:dyDescent="0.2">
      <c r="A3238" t="s">
        <v>875</v>
      </c>
      <c r="B3238" t="s">
        <v>9</v>
      </c>
      <c r="C3238" t="s">
        <v>388</v>
      </c>
      <c r="D3238" t="s">
        <v>59</v>
      </c>
    </row>
    <row r="3239" spans="1:5" x14ac:dyDescent="0.2">
      <c r="A3239" t="s">
        <v>875</v>
      </c>
      <c r="B3239" t="s">
        <v>277</v>
      </c>
      <c r="C3239" t="s">
        <v>386</v>
      </c>
      <c r="D3239" t="s">
        <v>389</v>
      </c>
      <c r="E3239" t="s">
        <v>459</v>
      </c>
    </row>
    <row r="3240" spans="1:5" x14ac:dyDescent="0.2">
      <c r="A3240" t="s">
        <v>875</v>
      </c>
      <c r="B3240" t="s">
        <v>277</v>
      </c>
      <c r="C3240" t="s">
        <v>386</v>
      </c>
      <c r="D3240" t="s">
        <v>81</v>
      </c>
      <c r="E3240" t="s">
        <v>387</v>
      </c>
    </row>
    <row r="3241" spans="1:5" x14ac:dyDescent="0.2">
      <c r="A3241" t="s">
        <v>875</v>
      </c>
      <c r="B3241" t="s">
        <v>277</v>
      </c>
      <c r="C3241" t="s">
        <v>386</v>
      </c>
      <c r="D3241" t="s">
        <v>110</v>
      </c>
      <c r="E3241" t="s">
        <v>479</v>
      </c>
    </row>
    <row r="3242" spans="1:5" x14ac:dyDescent="0.2">
      <c r="A3242" t="s">
        <v>875</v>
      </c>
      <c r="B3242" t="s">
        <v>277</v>
      </c>
      <c r="C3242" t="s">
        <v>386</v>
      </c>
      <c r="D3242" t="s">
        <v>389</v>
      </c>
      <c r="E3242" t="s">
        <v>449</v>
      </c>
    </row>
    <row r="3243" spans="1:5" x14ac:dyDescent="0.2">
      <c r="A3243" t="s">
        <v>875</v>
      </c>
      <c r="B3243" t="s">
        <v>277</v>
      </c>
      <c r="C3243" t="s">
        <v>386</v>
      </c>
      <c r="D3243" t="s">
        <v>128</v>
      </c>
      <c r="E3243" t="s">
        <v>681</v>
      </c>
    </row>
    <row r="3244" spans="1:5" x14ac:dyDescent="0.2">
      <c r="A3244" t="s">
        <v>875</v>
      </c>
      <c r="B3244" t="s">
        <v>277</v>
      </c>
      <c r="C3244" t="s">
        <v>386</v>
      </c>
      <c r="D3244" t="s">
        <v>203</v>
      </c>
      <c r="E3244" t="s">
        <v>689</v>
      </c>
    </row>
    <row r="3245" spans="1:5" x14ac:dyDescent="0.2">
      <c r="A3245" t="s">
        <v>875</v>
      </c>
      <c r="B3245" t="s">
        <v>277</v>
      </c>
      <c r="C3245" t="s">
        <v>388</v>
      </c>
      <c r="D3245" t="s">
        <v>261</v>
      </c>
    </row>
    <row r="3246" spans="1:5" x14ac:dyDescent="0.2">
      <c r="A3246" t="s">
        <v>875</v>
      </c>
      <c r="B3246" t="s">
        <v>277</v>
      </c>
      <c r="C3246" t="s">
        <v>388</v>
      </c>
      <c r="D3246" t="s">
        <v>201</v>
      </c>
    </row>
    <row r="3247" spans="1:5" x14ac:dyDescent="0.2">
      <c r="A3247" t="s">
        <v>875</v>
      </c>
      <c r="B3247" t="s">
        <v>277</v>
      </c>
      <c r="C3247" t="s">
        <v>388</v>
      </c>
      <c r="D3247" t="s">
        <v>26</v>
      </c>
    </row>
    <row r="3248" spans="1:5" x14ac:dyDescent="0.2">
      <c r="A3248" t="s">
        <v>875</v>
      </c>
      <c r="B3248" t="s">
        <v>277</v>
      </c>
      <c r="C3248" t="s">
        <v>388</v>
      </c>
      <c r="D3248" t="s">
        <v>236</v>
      </c>
    </row>
    <row r="3249" spans="1:5" x14ac:dyDescent="0.2">
      <c r="A3249" t="s">
        <v>875</v>
      </c>
      <c r="B3249" t="s">
        <v>277</v>
      </c>
      <c r="C3249" t="s">
        <v>388</v>
      </c>
      <c r="D3249" t="s">
        <v>274</v>
      </c>
    </row>
    <row r="3250" spans="1:5" x14ac:dyDescent="0.2">
      <c r="A3250" t="s">
        <v>875</v>
      </c>
      <c r="B3250" t="s">
        <v>277</v>
      </c>
      <c r="C3250" t="s">
        <v>388</v>
      </c>
      <c r="D3250" t="s">
        <v>234</v>
      </c>
    </row>
    <row r="3251" spans="1:5" x14ac:dyDescent="0.2">
      <c r="A3251" t="s">
        <v>875</v>
      </c>
      <c r="B3251" t="s">
        <v>277</v>
      </c>
      <c r="C3251" t="s">
        <v>388</v>
      </c>
      <c r="D3251" t="s">
        <v>88</v>
      </c>
    </row>
    <row r="3252" spans="1:5" x14ac:dyDescent="0.2">
      <c r="A3252" t="s">
        <v>875</v>
      </c>
      <c r="B3252" t="s">
        <v>277</v>
      </c>
      <c r="C3252" t="s">
        <v>388</v>
      </c>
      <c r="D3252" t="s">
        <v>9</v>
      </c>
    </row>
    <row r="3253" spans="1:5" x14ac:dyDescent="0.2">
      <c r="A3253" t="s">
        <v>875</v>
      </c>
      <c r="B3253" t="s">
        <v>277</v>
      </c>
      <c r="C3253" t="s">
        <v>388</v>
      </c>
      <c r="D3253" t="s">
        <v>20</v>
      </c>
    </row>
    <row r="3254" spans="1:5" x14ac:dyDescent="0.2">
      <c r="A3254" t="s">
        <v>875</v>
      </c>
      <c r="B3254" t="s">
        <v>277</v>
      </c>
      <c r="C3254" t="s">
        <v>388</v>
      </c>
      <c r="D3254" t="s">
        <v>100</v>
      </c>
    </row>
    <row r="3255" spans="1:5" x14ac:dyDescent="0.2">
      <c r="A3255" t="s">
        <v>875</v>
      </c>
      <c r="B3255" t="s">
        <v>277</v>
      </c>
      <c r="C3255" t="s">
        <v>388</v>
      </c>
      <c r="D3255" t="s">
        <v>59</v>
      </c>
    </row>
    <row r="3256" spans="1:5" x14ac:dyDescent="0.2">
      <c r="A3256" t="s">
        <v>875</v>
      </c>
      <c r="B3256" t="s">
        <v>277</v>
      </c>
      <c r="C3256" t="s">
        <v>388</v>
      </c>
      <c r="D3256" t="s">
        <v>8</v>
      </c>
    </row>
    <row r="3257" spans="1:5" x14ac:dyDescent="0.2">
      <c r="A3257" t="s">
        <v>875</v>
      </c>
      <c r="B3257" t="s">
        <v>277</v>
      </c>
      <c r="C3257" t="s">
        <v>388</v>
      </c>
      <c r="D3257" t="s">
        <v>307</v>
      </c>
    </row>
    <row r="3258" spans="1:5" x14ac:dyDescent="0.2">
      <c r="A3258" t="s">
        <v>875</v>
      </c>
      <c r="B3258" t="s">
        <v>277</v>
      </c>
      <c r="C3258" t="s">
        <v>388</v>
      </c>
      <c r="D3258" t="s">
        <v>278</v>
      </c>
    </row>
    <row r="3259" spans="1:5" x14ac:dyDescent="0.2">
      <c r="A3259" t="s">
        <v>875</v>
      </c>
      <c r="B3259" t="s">
        <v>277</v>
      </c>
      <c r="C3259" t="s">
        <v>388</v>
      </c>
      <c r="D3259" t="s">
        <v>113</v>
      </c>
    </row>
    <row r="3260" spans="1:5" x14ac:dyDescent="0.2">
      <c r="A3260" t="s">
        <v>875</v>
      </c>
      <c r="B3260" t="s">
        <v>277</v>
      </c>
      <c r="C3260" t="s">
        <v>388</v>
      </c>
      <c r="D3260" t="s">
        <v>308</v>
      </c>
    </row>
    <row r="3261" spans="1:5" x14ac:dyDescent="0.2">
      <c r="A3261" t="s">
        <v>875</v>
      </c>
      <c r="B3261" t="s">
        <v>88</v>
      </c>
      <c r="C3261" t="s">
        <v>386</v>
      </c>
      <c r="D3261" t="s">
        <v>389</v>
      </c>
      <c r="E3261" t="s">
        <v>459</v>
      </c>
    </row>
    <row r="3262" spans="1:5" x14ac:dyDescent="0.2">
      <c r="A3262" t="s">
        <v>875</v>
      </c>
      <c r="B3262" t="s">
        <v>88</v>
      </c>
      <c r="C3262" t="s">
        <v>386</v>
      </c>
      <c r="D3262" t="s">
        <v>81</v>
      </c>
      <c r="E3262" t="s">
        <v>387</v>
      </c>
    </row>
    <row r="3263" spans="1:5" x14ac:dyDescent="0.2">
      <c r="A3263" t="s">
        <v>875</v>
      </c>
      <c r="B3263" t="s">
        <v>88</v>
      </c>
      <c r="C3263" t="s">
        <v>386</v>
      </c>
      <c r="D3263" t="s">
        <v>389</v>
      </c>
      <c r="E3263" t="s">
        <v>476</v>
      </c>
    </row>
    <row r="3264" spans="1:5" x14ac:dyDescent="0.2">
      <c r="A3264" t="s">
        <v>875</v>
      </c>
      <c r="B3264" t="s">
        <v>88</v>
      </c>
      <c r="C3264" t="s">
        <v>386</v>
      </c>
      <c r="D3264" t="s">
        <v>120</v>
      </c>
      <c r="E3264" t="s">
        <v>461</v>
      </c>
    </row>
    <row r="3265" spans="1:5" x14ac:dyDescent="0.2">
      <c r="A3265" t="s">
        <v>875</v>
      </c>
      <c r="B3265" t="s">
        <v>88</v>
      </c>
      <c r="C3265" t="s">
        <v>386</v>
      </c>
      <c r="D3265" t="s">
        <v>203</v>
      </c>
      <c r="E3265" t="s">
        <v>689</v>
      </c>
    </row>
    <row r="3266" spans="1:5" x14ac:dyDescent="0.2">
      <c r="A3266" t="s">
        <v>875</v>
      </c>
      <c r="B3266" t="s">
        <v>88</v>
      </c>
      <c r="C3266" t="s">
        <v>386</v>
      </c>
      <c r="D3266" t="s">
        <v>120</v>
      </c>
      <c r="E3266" t="s">
        <v>460</v>
      </c>
    </row>
    <row r="3267" spans="1:5" x14ac:dyDescent="0.2">
      <c r="A3267" t="s">
        <v>875</v>
      </c>
      <c r="B3267" t="s">
        <v>88</v>
      </c>
      <c r="C3267" t="s">
        <v>386</v>
      </c>
      <c r="D3267" t="s">
        <v>274</v>
      </c>
      <c r="E3267" t="s">
        <v>797</v>
      </c>
    </row>
    <row r="3268" spans="1:5" x14ac:dyDescent="0.2">
      <c r="A3268" t="s">
        <v>875</v>
      </c>
      <c r="B3268" t="s">
        <v>88</v>
      </c>
      <c r="C3268" t="s">
        <v>386</v>
      </c>
      <c r="D3268" t="s">
        <v>236</v>
      </c>
      <c r="E3268" t="s">
        <v>687</v>
      </c>
    </row>
    <row r="3269" spans="1:5" x14ac:dyDescent="0.2">
      <c r="A3269" t="s">
        <v>875</v>
      </c>
      <c r="B3269" t="s">
        <v>88</v>
      </c>
      <c r="C3269" t="s">
        <v>386</v>
      </c>
      <c r="D3269" t="s">
        <v>180</v>
      </c>
      <c r="E3269" t="s">
        <v>798</v>
      </c>
    </row>
    <row r="3270" spans="1:5" x14ac:dyDescent="0.2">
      <c r="A3270" t="s">
        <v>875</v>
      </c>
      <c r="B3270" t="s">
        <v>88</v>
      </c>
      <c r="C3270" t="s">
        <v>386</v>
      </c>
      <c r="D3270" t="s">
        <v>261</v>
      </c>
      <c r="E3270" t="s">
        <v>799</v>
      </c>
    </row>
    <row r="3271" spans="1:5" x14ac:dyDescent="0.2">
      <c r="A3271" t="s">
        <v>875</v>
      </c>
      <c r="B3271" t="s">
        <v>88</v>
      </c>
      <c r="C3271" t="s">
        <v>386</v>
      </c>
      <c r="D3271" t="s">
        <v>389</v>
      </c>
      <c r="E3271" t="s">
        <v>450</v>
      </c>
    </row>
    <row r="3272" spans="1:5" x14ac:dyDescent="0.2">
      <c r="A3272" t="s">
        <v>875</v>
      </c>
      <c r="B3272" t="s">
        <v>88</v>
      </c>
      <c r="C3272" t="s">
        <v>386</v>
      </c>
      <c r="D3272" t="s">
        <v>234</v>
      </c>
      <c r="E3272" t="s">
        <v>466</v>
      </c>
    </row>
    <row r="3273" spans="1:5" x14ac:dyDescent="0.2">
      <c r="A3273" t="s">
        <v>875</v>
      </c>
      <c r="B3273" t="s">
        <v>88</v>
      </c>
      <c r="C3273" t="s">
        <v>386</v>
      </c>
      <c r="D3273" t="s">
        <v>274</v>
      </c>
      <c r="E3273" t="s">
        <v>800</v>
      </c>
    </row>
    <row r="3274" spans="1:5" x14ac:dyDescent="0.2">
      <c r="A3274" t="s">
        <v>875</v>
      </c>
      <c r="B3274" t="s">
        <v>88</v>
      </c>
      <c r="C3274" t="s">
        <v>386</v>
      </c>
      <c r="D3274" t="s">
        <v>261</v>
      </c>
      <c r="E3274" t="s">
        <v>801</v>
      </c>
    </row>
    <row r="3275" spans="1:5" x14ac:dyDescent="0.2">
      <c r="A3275" t="s">
        <v>875</v>
      </c>
      <c r="B3275" t="s">
        <v>88</v>
      </c>
      <c r="C3275" t="s">
        <v>386</v>
      </c>
      <c r="D3275" t="s">
        <v>81</v>
      </c>
      <c r="E3275" t="s">
        <v>387</v>
      </c>
    </row>
    <row r="3276" spans="1:5" x14ac:dyDescent="0.2">
      <c r="A3276" t="s">
        <v>875</v>
      </c>
      <c r="B3276" t="s">
        <v>88</v>
      </c>
      <c r="C3276" t="s">
        <v>386</v>
      </c>
      <c r="D3276" t="s">
        <v>59</v>
      </c>
      <c r="E3276" t="s">
        <v>802</v>
      </c>
    </row>
    <row r="3277" spans="1:5" x14ac:dyDescent="0.2">
      <c r="A3277" t="s">
        <v>875</v>
      </c>
      <c r="B3277" t="s">
        <v>88</v>
      </c>
      <c r="C3277" t="s">
        <v>386</v>
      </c>
      <c r="D3277" t="s">
        <v>261</v>
      </c>
      <c r="E3277" t="s">
        <v>803</v>
      </c>
    </row>
    <row r="3278" spans="1:5" x14ac:dyDescent="0.2">
      <c r="A3278" t="s">
        <v>875</v>
      </c>
      <c r="B3278" t="s">
        <v>88</v>
      </c>
      <c r="C3278" t="s">
        <v>386</v>
      </c>
      <c r="D3278" t="s">
        <v>307</v>
      </c>
      <c r="E3278" t="s">
        <v>506</v>
      </c>
    </row>
    <row r="3279" spans="1:5" x14ac:dyDescent="0.2">
      <c r="A3279" t="s">
        <v>875</v>
      </c>
      <c r="B3279" t="s">
        <v>88</v>
      </c>
      <c r="C3279" t="s">
        <v>386</v>
      </c>
      <c r="D3279" t="s">
        <v>59</v>
      </c>
      <c r="E3279" t="s">
        <v>763</v>
      </c>
    </row>
    <row r="3280" spans="1:5" x14ac:dyDescent="0.2">
      <c r="A3280" t="s">
        <v>875</v>
      </c>
      <c r="B3280" t="s">
        <v>88</v>
      </c>
      <c r="C3280" t="s">
        <v>386</v>
      </c>
      <c r="D3280" t="s">
        <v>59</v>
      </c>
      <c r="E3280" t="s">
        <v>764</v>
      </c>
    </row>
    <row r="3281" spans="1:5" x14ac:dyDescent="0.2">
      <c r="A3281" t="s">
        <v>875</v>
      </c>
      <c r="B3281" t="s">
        <v>88</v>
      </c>
      <c r="C3281" t="s">
        <v>386</v>
      </c>
      <c r="D3281" t="s">
        <v>201</v>
      </c>
      <c r="E3281" t="s">
        <v>463</v>
      </c>
    </row>
    <row r="3282" spans="1:5" x14ac:dyDescent="0.2">
      <c r="A3282" t="s">
        <v>875</v>
      </c>
      <c r="B3282" t="s">
        <v>88</v>
      </c>
      <c r="C3282" t="s">
        <v>386</v>
      </c>
      <c r="D3282" t="s">
        <v>120</v>
      </c>
      <c r="E3282" t="s">
        <v>460</v>
      </c>
    </row>
    <row r="3283" spans="1:5" x14ac:dyDescent="0.2">
      <c r="A3283" t="s">
        <v>875</v>
      </c>
      <c r="B3283" t="s">
        <v>88</v>
      </c>
      <c r="C3283" t="s">
        <v>386</v>
      </c>
      <c r="D3283" t="s">
        <v>261</v>
      </c>
      <c r="E3283" t="s">
        <v>804</v>
      </c>
    </row>
    <row r="3284" spans="1:5" x14ac:dyDescent="0.2">
      <c r="A3284" t="s">
        <v>875</v>
      </c>
      <c r="B3284" t="s">
        <v>88</v>
      </c>
      <c r="C3284" t="s">
        <v>386</v>
      </c>
      <c r="D3284" t="s">
        <v>59</v>
      </c>
      <c r="E3284" t="s">
        <v>805</v>
      </c>
    </row>
    <row r="3285" spans="1:5" x14ac:dyDescent="0.2">
      <c r="A3285" t="s">
        <v>875</v>
      </c>
      <c r="B3285" t="s">
        <v>88</v>
      </c>
      <c r="C3285" t="s">
        <v>386</v>
      </c>
      <c r="D3285" t="s">
        <v>261</v>
      </c>
      <c r="E3285" t="s">
        <v>806</v>
      </c>
    </row>
    <row r="3286" spans="1:5" x14ac:dyDescent="0.2">
      <c r="A3286" t="s">
        <v>875</v>
      </c>
      <c r="B3286" t="s">
        <v>88</v>
      </c>
      <c r="C3286" t="s">
        <v>386</v>
      </c>
      <c r="D3286" t="s">
        <v>274</v>
      </c>
      <c r="E3286" t="s">
        <v>807</v>
      </c>
    </row>
    <row r="3287" spans="1:5" x14ac:dyDescent="0.2">
      <c r="A3287" t="s">
        <v>875</v>
      </c>
      <c r="B3287" t="s">
        <v>88</v>
      </c>
      <c r="C3287" t="s">
        <v>386</v>
      </c>
      <c r="D3287" t="s">
        <v>59</v>
      </c>
      <c r="E3287" t="s">
        <v>770</v>
      </c>
    </row>
    <row r="3288" spans="1:5" x14ac:dyDescent="0.2">
      <c r="A3288" t="s">
        <v>875</v>
      </c>
      <c r="B3288" t="s">
        <v>88</v>
      </c>
      <c r="C3288" t="s">
        <v>386</v>
      </c>
      <c r="D3288" t="s">
        <v>365</v>
      </c>
      <c r="E3288" t="s">
        <v>469</v>
      </c>
    </row>
    <row r="3289" spans="1:5" x14ac:dyDescent="0.2">
      <c r="A3289" t="s">
        <v>875</v>
      </c>
      <c r="B3289" t="s">
        <v>88</v>
      </c>
      <c r="C3289" t="s">
        <v>388</v>
      </c>
      <c r="D3289" t="s">
        <v>236</v>
      </c>
    </row>
    <row r="3290" spans="1:5" x14ac:dyDescent="0.2">
      <c r="A3290" t="s">
        <v>875</v>
      </c>
      <c r="B3290" t="s">
        <v>88</v>
      </c>
      <c r="C3290" t="s">
        <v>388</v>
      </c>
      <c r="D3290" t="s">
        <v>274</v>
      </c>
    </row>
    <row r="3291" spans="1:5" x14ac:dyDescent="0.2">
      <c r="A3291" t="s">
        <v>875</v>
      </c>
      <c r="B3291" t="s">
        <v>88</v>
      </c>
      <c r="C3291" t="s">
        <v>388</v>
      </c>
      <c r="D3291" t="s">
        <v>201</v>
      </c>
    </row>
    <row r="3292" spans="1:5" x14ac:dyDescent="0.2">
      <c r="A3292" t="s">
        <v>875</v>
      </c>
      <c r="B3292" t="s">
        <v>88</v>
      </c>
      <c r="C3292" t="s">
        <v>388</v>
      </c>
      <c r="D3292" t="s">
        <v>26</v>
      </c>
    </row>
    <row r="3293" spans="1:5" x14ac:dyDescent="0.2">
      <c r="A3293" t="s">
        <v>875</v>
      </c>
      <c r="B3293" t="s">
        <v>88</v>
      </c>
      <c r="C3293" t="s">
        <v>388</v>
      </c>
      <c r="D3293" t="s">
        <v>113</v>
      </c>
    </row>
    <row r="3294" spans="1:5" x14ac:dyDescent="0.2">
      <c r="A3294" t="s">
        <v>875</v>
      </c>
      <c r="B3294" t="s">
        <v>88</v>
      </c>
      <c r="C3294" t="s">
        <v>388</v>
      </c>
      <c r="D3294" t="s">
        <v>59</v>
      </c>
    </row>
    <row r="3295" spans="1:5" x14ac:dyDescent="0.2">
      <c r="A3295" t="s">
        <v>875</v>
      </c>
      <c r="B3295" t="s">
        <v>88</v>
      </c>
      <c r="C3295" t="s">
        <v>388</v>
      </c>
      <c r="D3295" t="s">
        <v>8</v>
      </c>
    </row>
    <row r="3296" spans="1:5" x14ac:dyDescent="0.2">
      <c r="A3296" t="s">
        <v>875</v>
      </c>
      <c r="B3296" t="s">
        <v>88</v>
      </c>
      <c r="C3296" t="s">
        <v>388</v>
      </c>
      <c r="D3296" t="s">
        <v>110</v>
      </c>
    </row>
    <row r="3297" spans="1:5" x14ac:dyDescent="0.2">
      <c r="A3297" t="s">
        <v>875</v>
      </c>
      <c r="B3297" t="s">
        <v>88</v>
      </c>
      <c r="C3297" t="s">
        <v>388</v>
      </c>
      <c r="D3297" t="s">
        <v>261</v>
      </c>
    </row>
    <row r="3298" spans="1:5" x14ac:dyDescent="0.2">
      <c r="A3298" t="s">
        <v>875</v>
      </c>
      <c r="B3298" t="s">
        <v>88</v>
      </c>
      <c r="C3298" t="s">
        <v>388</v>
      </c>
      <c r="D3298" t="s">
        <v>234</v>
      </c>
    </row>
    <row r="3299" spans="1:5" x14ac:dyDescent="0.2">
      <c r="A3299" t="s">
        <v>875</v>
      </c>
      <c r="B3299" t="s">
        <v>88</v>
      </c>
      <c r="C3299" t="s">
        <v>388</v>
      </c>
      <c r="D3299" t="s">
        <v>365</v>
      </c>
    </row>
    <row r="3300" spans="1:5" x14ac:dyDescent="0.2">
      <c r="A3300" t="s">
        <v>875</v>
      </c>
      <c r="B3300" t="s">
        <v>88</v>
      </c>
      <c r="C3300" t="s">
        <v>388</v>
      </c>
      <c r="D3300" t="s">
        <v>180</v>
      </c>
    </row>
    <row r="3301" spans="1:5" x14ac:dyDescent="0.2">
      <c r="A3301" t="s">
        <v>875</v>
      </c>
      <c r="B3301" t="s">
        <v>88</v>
      </c>
      <c r="C3301" t="s">
        <v>388</v>
      </c>
      <c r="D3301" t="s">
        <v>374</v>
      </c>
    </row>
    <row r="3302" spans="1:5" x14ac:dyDescent="0.2">
      <c r="A3302" t="s">
        <v>875</v>
      </c>
      <c r="B3302" t="s">
        <v>88</v>
      </c>
      <c r="C3302" t="s">
        <v>388</v>
      </c>
      <c r="D3302" t="s">
        <v>366</v>
      </c>
    </row>
    <row r="3303" spans="1:5" x14ac:dyDescent="0.2">
      <c r="A3303" t="s">
        <v>875</v>
      </c>
      <c r="B3303" t="s">
        <v>88</v>
      </c>
      <c r="C3303" t="s">
        <v>388</v>
      </c>
      <c r="D3303" t="s">
        <v>165</v>
      </c>
    </row>
    <row r="3304" spans="1:5" x14ac:dyDescent="0.2">
      <c r="A3304" t="s">
        <v>875</v>
      </c>
      <c r="B3304" t="s">
        <v>88</v>
      </c>
      <c r="C3304" t="s">
        <v>388</v>
      </c>
      <c r="D3304" t="s">
        <v>100</v>
      </c>
    </row>
    <row r="3305" spans="1:5" x14ac:dyDescent="0.2">
      <c r="A3305" t="s">
        <v>875</v>
      </c>
      <c r="B3305" t="s">
        <v>88</v>
      </c>
      <c r="C3305" t="s">
        <v>388</v>
      </c>
      <c r="D3305" t="s">
        <v>389</v>
      </c>
    </row>
    <row r="3306" spans="1:5" x14ac:dyDescent="0.2">
      <c r="A3306" t="s">
        <v>875</v>
      </c>
      <c r="B3306" t="s">
        <v>88</v>
      </c>
      <c r="C3306" t="s">
        <v>388</v>
      </c>
      <c r="D3306" t="s">
        <v>278</v>
      </c>
    </row>
    <row r="3307" spans="1:5" x14ac:dyDescent="0.2">
      <c r="A3307" t="s">
        <v>875</v>
      </c>
      <c r="B3307" t="s">
        <v>88</v>
      </c>
      <c r="C3307" t="s">
        <v>388</v>
      </c>
      <c r="D3307" t="s">
        <v>128</v>
      </c>
    </row>
    <row r="3308" spans="1:5" x14ac:dyDescent="0.2">
      <c r="A3308" t="s">
        <v>875</v>
      </c>
      <c r="B3308" t="s">
        <v>88</v>
      </c>
      <c r="C3308" t="s">
        <v>388</v>
      </c>
      <c r="D3308" t="s">
        <v>20</v>
      </c>
    </row>
    <row r="3309" spans="1:5" x14ac:dyDescent="0.2">
      <c r="A3309" t="s">
        <v>875</v>
      </c>
      <c r="B3309" t="s">
        <v>88</v>
      </c>
      <c r="C3309" t="s">
        <v>388</v>
      </c>
      <c r="D3309" t="s">
        <v>115</v>
      </c>
    </row>
    <row r="3310" spans="1:5" x14ac:dyDescent="0.2">
      <c r="A3310" t="s">
        <v>875</v>
      </c>
      <c r="B3310" t="s">
        <v>88</v>
      </c>
      <c r="C3310" t="s">
        <v>388</v>
      </c>
      <c r="D3310" t="s">
        <v>106</v>
      </c>
    </row>
    <row r="3311" spans="1:5" x14ac:dyDescent="0.2">
      <c r="A3311" t="s">
        <v>875</v>
      </c>
      <c r="B3311" t="s">
        <v>110</v>
      </c>
      <c r="C3311" t="s">
        <v>386</v>
      </c>
      <c r="D3311" t="s">
        <v>202</v>
      </c>
      <c r="E3311" t="s">
        <v>445</v>
      </c>
    </row>
    <row r="3312" spans="1:5" x14ac:dyDescent="0.2">
      <c r="A3312" t="s">
        <v>875</v>
      </c>
      <c r="B3312" t="s">
        <v>110</v>
      </c>
      <c r="C3312" t="s">
        <v>386</v>
      </c>
      <c r="D3312" t="s">
        <v>389</v>
      </c>
      <c r="E3312" t="s">
        <v>459</v>
      </c>
    </row>
    <row r="3313" spans="1:5" x14ac:dyDescent="0.2">
      <c r="A3313" t="s">
        <v>875</v>
      </c>
      <c r="B3313" t="s">
        <v>110</v>
      </c>
      <c r="C3313" t="s">
        <v>386</v>
      </c>
      <c r="D3313" t="s">
        <v>81</v>
      </c>
      <c r="E3313" t="s">
        <v>387</v>
      </c>
    </row>
    <row r="3314" spans="1:5" x14ac:dyDescent="0.2">
      <c r="A3314" t="s">
        <v>875</v>
      </c>
      <c r="B3314" t="s">
        <v>110</v>
      </c>
      <c r="C3314" t="s">
        <v>386</v>
      </c>
      <c r="D3314" t="s">
        <v>389</v>
      </c>
      <c r="E3314" t="s">
        <v>478</v>
      </c>
    </row>
    <row r="3315" spans="1:5" x14ac:dyDescent="0.2">
      <c r="A3315" t="s">
        <v>875</v>
      </c>
      <c r="B3315" t="s">
        <v>110</v>
      </c>
      <c r="C3315" t="s">
        <v>386</v>
      </c>
      <c r="D3315" t="s">
        <v>389</v>
      </c>
      <c r="E3315" t="s">
        <v>448</v>
      </c>
    </row>
    <row r="3316" spans="1:5" x14ac:dyDescent="0.2">
      <c r="A3316" t="s">
        <v>875</v>
      </c>
      <c r="B3316" t="s">
        <v>110</v>
      </c>
      <c r="C3316" t="s">
        <v>386</v>
      </c>
      <c r="D3316" t="s">
        <v>389</v>
      </c>
      <c r="E3316" t="s">
        <v>450</v>
      </c>
    </row>
    <row r="3317" spans="1:5" x14ac:dyDescent="0.2">
      <c r="A3317" t="s">
        <v>875</v>
      </c>
      <c r="B3317" t="s">
        <v>110</v>
      </c>
      <c r="C3317" t="s">
        <v>386</v>
      </c>
      <c r="D3317" t="s">
        <v>389</v>
      </c>
      <c r="E3317" t="s">
        <v>457</v>
      </c>
    </row>
    <row r="3318" spans="1:5" x14ac:dyDescent="0.2">
      <c r="A3318" t="s">
        <v>875</v>
      </c>
      <c r="B3318" t="s">
        <v>110</v>
      </c>
      <c r="C3318" t="s">
        <v>386</v>
      </c>
      <c r="D3318" t="s">
        <v>389</v>
      </c>
      <c r="E3318" t="s">
        <v>451</v>
      </c>
    </row>
    <row r="3319" spans="1:5" x14ac:dyDescent="0.2">
      <c r="A3319" t="s">
        <v>875</v>
      </c>
      <c r="B3319" t="s">
        <v>110</v>
      </c>
      <c r="C3319" t="s">
        <v>386</v>
      </c>
      <c r="D3319" t="s">
        <v>389</v>
      </c>
      <c r="E3319" t="s">
        <v>476</v>
      </c>
    </row>
    <row r="3320" spans="1:5" x14ac:dyDescent="0.2">
      <c r="A3320" t="s">
        <v>875</v>
      </c>
      <c r="B3320" t="s">
        <v>110</v>
      </c>
      <c r="C3320" t="s">
        <v>386</v>
      </c>
      <c r="D3320" t="s">
        <v>300</v>
      </c>
      <c r="E3320" t="s">
        <v>792</v>
      </c>
    </row>
    <row r="3321" spans="1:5" x14ac:dyDescent="0.2">
      <c r="A3321" t="s">
        <v>875</v>
      </c>
      <c r="B3321" t="s">
        <v>110</v>
      </c>
      <c r="C3321" t="s">
        <v>386</v>
      </c>
      <c r="D3321" t="s">
        <v>59</v>
      </c>
      <c r="E3321" t="s">
        <v>752</v>
      </c>
    </row>
    <row r="3322" spans="1:5" x14ac:dyDescent="0.2">
      <c r="A3322" t="s">
        <v>875</v>
      </c>
      <c r="B3322" t="s">
        <v>110</v>
      </c>
      <c r="C3322" t="s">
        <v>386</v>
      </c>
      <c r="D3322" t="s">
        <v>59</v>
      </c>
      <c r="E3322" t="s">
        <v>776</v>
      </c>
    </row>
    <row r="3323" spans="1:5" x14ac:dyDescent="0.2">
      <c r="A3323" t="s">
        <v>875</v>
      </c>
      <c r="B3323" t="s">
        <v>110</v>
      </c>
      <c r="C3323" t="s">
        <v>386</v>
      </c>
      <c r="D3323" t="s">
        <v>59</v>
      </c>
      <c r="E3323" t="s">
        <v>764</v>
      </c>
    </row>
    <row r="3324" spans="1:5" x14ac:dyDescent="0.2">
      <c r="A3324" t="s">
        <v>875</v>
      </c>
      <c r="B3324" t="s">
        <v>110</v>
      </c>
      <c r="C3324" t="s">
        <v>386</v>
      </c>
      <c r="D3324" t="s">
        <v>128</v>
      </c>
      <c r="E3324" t="s">
        <v>681</v>
      </c>
    </row>
    <row r="3325" spans="1:5" x14ac:dyDescent="0.2">
      <c r="A3325" t="s">
        <v>875</v>
      </c>
      <c r="B3325" t="s">
        <v>110</v>
      </c>
      <c r="C3325" t="s">
        <v>386</v>
      </c>
      <c r="D3325" t="s">
        <v>59</v>
      </c>
      <c r="E3325" t="s">
        <v>754</v>
      </c>
    </row>
    <row r="3326" spans="1:5" x14ac:dyDescent="0.2">
      <c r="A3326" t="s">
        <v>875</v>
      </c>
      <c r="B3326" t="s">
        <v>110</v>
      </c>
      <c r="C3326" t="s">
        <v>386</v>
      </c>
      <c r="D3326" t="s">
        <v>203</v>
      </c>
      <c r="E3326" t="s">
        <v>795</v>
      </c>
    </row>
    <row r="3327" spans="1:5" x14ac:dyDescent="0.2">
      <c r="A3327" t="s">
        <v>875</v>
      </c>
      <c r="B3327" t="s">
        <v>110</v>
      </c>
      <c r="C3327" t="s">
        <v>386</v>
      </c>
      <c r="D3327" t="s">
        <v>120</v>
      </c>
      <c r="E3327" t="s">
        <v>790</v>
      </c>
    </row>
    <row r="3328" spans="1:5" x14ac:dyDescent="0.2">
      <c r="A3328" t="s">
        <v>875</v>
      </c>
      <c r="B3328" t="s">
        <v>110</v>
      </c>
      <c r="C3328" t="s">
        <v>386</v>
      </c>
      <c r="D3328" t="s">
        <v>128</v>
      </c>
      <c r="E3328" t="s">
        <v>690</v>
      </c>
    </row>
    <row r="3329" spans="1:5" x14ac:dyDescent="0.2">
      <c r="A3329" t="s">
        <v>875</v>
      </c>
      <c r="B3329" t="s">
        <v>110</v>
      </c>
      <c r="C3329" t="s">
        <v>386</v>
      </c>
      <c r="D3329" t="s">
        <v>59</v>
      </c>
      <c r="E3329" t="s">
        <v>760</v>
      </c>
    </row>
    <row r="3330" spans="1:5" x14ac:dyDescent="0.2">
      <c r="A3330" t="s">
        <v>875</v>
      </c>
      <c r="B3330" t="s">
        <v>110</v>
      </c>
      <c r="C3330" t="s">
        <v>386</v>
      </c>
      <c r="D3330" t="s">
        <v>128</v>
      </c>
      <c r="E3330" t="s">
        <v>808</v>
      </c>
    </row>
    <row r="3331" spans="1:5" x14ac:dyDescent="0.2">
      <c r="A3331" t="s">
        <v>875</v>
      </c>
      <c r="B3331" t="s">
        <v>110</v>
      </c>
      <c r="C3331" t="s">
        <v>386</v>
      </c>
      <c r="D3331" t="s">
        <v>203</v>
      </c>
      <c r="E3331" t="s">
        <v>689</v>
      </c>
    </row>
    <row r="3332" spans="1:5" x14ac:dyDescent="0.2">
      <c r="A3332" t="s">
        <v>875</v>
      </c>
      <c r="B3332" t="s">
        <v>110</v>
      </c>
      <c r="C3332" t="s">
        <v>386</v>
      </c>
      <c r="D3332" t="s">
        <v>106</v>
      </c>
      <c r="E3332" t="s">
        <v>465</v>
      </c>
    </row>
    <row r="3333" spans="1:5" x14ac:dyDescent="0.2">
      <c r="A3333" t="s">
        <v>875</v>
      </c>
      <c r="B3333" t="s">
        <v>110</v>
      </c>
      <c r="C3333" t="s">
        <v>386</v>
      </c>
      <c r="D3333" t="s">
        <v>59</v>
      </c>
      <c r="E3333" t="s">
        <v>770</v>
      </c>
    </row>
    <row r="3334" spans="1:5" x14ac:dyDescent="0.2">
      <c r="A3334" t="s">
        <v>875</v>
      </c>
      <c r="B3334" t="s">
        <v>110</v>
      </c>
      <c r="C3334" t="s">
        <v>386</v>
      </c>
      <c r="D3334" t="s">
        <v>203</v>
      </c>
      <c r="E3334" t="s">
        <v>796</v>
      </c>
    </row>
    <row r="3335" spans="1:5" x14ac:dyDescent="0.2">
      <c r="A3335" t="s">
        <v>875</v>
      </c>
      <c r="B3335" t="s">
        <v>110</v>
      </c>
      <c r="C3335" t="s">
        <v>388</v>
      </c>
      <c r="D3335" t="s">
        <v>317</v>
      </c>
    </row>
    <row r="3336" spans="1:5" x14ac:dyDescent="0.2">
      <c r="A3336" t="s">
        <v>875</v>
      </c>
      <c r="B3336" t="s">
        <v>110</v>
      </c>
      <c r="C3336" t="s">
        <v>388</v>
      </c>
      <c r="D3336" t="s">
        <v>57</v>
      </c>
    </row>
    <row r="3337" spans="1:5" x14ac:dyDescent="0.2">
      <c r="A3337" t="s">
        <v>875</v>
      </c>
      <c r="B3337" t="s">
        <v>110</v>
      </c>
      <c r="C3337" t="s">
        <v>388</v>
      </c>
      <c r="D3337" t="s">
        <v>236</v>
      </c>
    </row>
    <row r="3338" spans="1:5" x14ac:dyDescent="0.2">
      <c r="A3338" t="s">
        <v>875</v>
      </c>
      <c r="B3338" t="s">
        <v>110</v>
      </c>
      <c r="C3338" t="s">
        <v>388</v>
      </c>
      <c r="D3338" t="s">
        <v>274</v>
      </c>
    </row>
    <row r="3339" spans="1:5" x14ac:dyDescent="0.2">
      <c r="A3339" t="s">
        <v>875</v>
      </c>
      <c r="B3339" t="s">
        <v>110</v>
      </c>
      <c r="C3339" t="s">
        <v>388</v>
      </c>
      <c r="D3339" t="s">
        <v>113</v>
      </c>
    </row>
    <row r="3340" spans="1:5" x14ac:dyDescent="0.2">
      <c r="A3340" t="s">
        <v>875</v>
      </c>
      <c r="B3340" t="s">
        <v>110</v>
      </c>
      <c r="C3340" t="s">
        <v>388</v>
      </c>
      <c r="D3340" t="s">
        <v>8</v>
      </c>
    </row>
    <row r="3341" spans="1:5" x14ac:dyDescent="0.2">
      <c r="A3341" t="s">
        <v>875</v>
      </c>
      <c r="B3341" t="s">
        <v>110</v>
      </c>
      <c r="C3341" t="s">
        <v>388</v>
      </c>
      <c r="D3341" t="s">
        <v>311</v>
      </c>
    </row>
    <row r="3342" spans="1:5" x14ac:dyDescent="0.2">
      <c r="A3342" t="s">
        <v>875</v>
      </c>
      <c r="B3342" t="s">
        <v>110</v>
      </c>
      <c r="C3342" t="s">
        <v>388</v>
      </c>
      <c r="D3342" t="s">
        <v>185</v>
      </c>
    </row>
    <row r="3343" spans="1:5" x14ac:dyDescent="0.2">
      <c r="A3343" t="s">
        <v>875</v>
      </c>
      <c r="B3343" t="s">
        <v>110</v>
      </c>
      <c r="C3343" t="s">
        <v>388</v>
      </c>
      <c r="D3343" t="s">
        <v>100</v>
      </c>
    </row>
    <row r="3344" spans="1:5" x14ac:dyDescent="0.2">
      <c r="A3344" t="s">
        <v>875</v>
      </c>
      <c r="B3344" t="s">
        <v>110</v>
      </c>
      <c r="C3344" t="s">
        <v>388</v>
      </c>
      <c r="D3344" t="s">
        <v>20</v>
      </c>
    </row>
    <row r="3345" spans="1:4" x14ac:dyDescent="0.2">
      <c r="A3345" t="s">
        <v>875</v>
      </c>
      <c r="B3345" t="s">
        <v>110</v>
      </c>
      <c r="C3345" t="s">
        <v>388</v>
      </c>
      <c r="D3345" t="s">
        <v>217</v>
      </c>
    </row>
    <row r="3346" spans="1:4" x14ac:dyDescent="0.2">
      <c r="A3346" t="s">
        <v>875</v>
      </c>
      <c r="B3346" t="s">
        <v>110</v>
      </c>
      <c r="C3346" t="s">
        <v>388</v>
      </c>
      <c r="D3346" t="s">
        <v>234</v>
      </c>
    </row>
    <row r="3347" spans="1:4" x14ac:dyDescent="0.2">
      <c r="A3347" t="s">
        <v>875</v>
      </c>
      <c r="B3347" t="s">
        <v>110</v>
      </c>
      <c r="C3347" t="s">
        <v>388</v>
      </c>
      <c r="D3347" t="s">
        <v>180</v>
      </c>
    </row>
    <row r="3348" spans="1:4" x14ac:dyDescent="0.2">
      <c r="A3348" t="s">
        <v>875</v>
      </c>
      <c r="B3348" t="s">
        <v>110</v>
      </c>
      <c r="C3348" t="s">
        <v>388</v>
      </c>
      <c r="D3348" t="s">
        <v>201</v>
      </c>
    </row>
    <row r="3349" spans="1:4" x14ac:dyDescent="0.2">
      <c r="A3349" t="s">
        <v>875</v>
      </c>
      <c r="B3349" t="s">
        <v>110</v>
      </c>
      <c r="C3349" t="s">
        <v>388</v>
      </c>
      <c r="D3349" t="s">
        <v>315</v>
      </c>
    </row>
    <row r="3350" spans="1:4" x14ac:dyDescent="0.2">
      <c r="A3350" t="s">
        <v>875</v>
      </c>
      <c r="B3350" t="s">
        <v>110</v>
      </c>
      <c r="C3350" t="s">
        <v>388</v>
      </c>
      <c r="D3350" t="s">
        <v>215</v>
      </c>
    </row>
    <row r="3351" spans="1:4" x14ac:dyDescent="0.2">
      <c r="A3351" t="s">
        <v>875</v>
      </c>
      <c r="B3351" t="s">
        <v>110</v>
      </c>
      <c r="C3351" t="s">
        <v>388</v>
      </c>
      <c r="D3351" t="s">
        <v>26</v>
      </c>
    </row>
    <row r="3352" spans="1:4" x14ac:dyDescent="0.2">
      <c r="A3352" t="s">
        <v>875</v>
      </c>
      <c r="B3352" t="s">
        <v>110</v>
      </c>
      <c r="C3352" t="s">
        <v>388</v>
      </c>
      <c r="D3352" t="s">
        <v>165</v>
      </c>
    </row>
    <row r="3353" spans="1:4" x14ac:dyDescent="0.2">
      <c r="A3353" t="s">
        <v>875</v>
      </c>
      <c r="B3353" t="s">
        <v>110</v>
      </c>
      <c r="C3353" t="s">
        <v>388</v>
      </c>
      <c r="D3353" t="s">
        <v>366</v>
      </c>
    </row>
    <row r="3354" spans="1:4" x14ac:dyDescent="0.2">
      <c r="A3354" t="s">
        <v>875</v>
      </c>
      <c r="B3354" t="s">
        <v>110</v>
      </c>
      <c r="C3354" t="s">
        <v>388</v>
      </c>
      <c r="D3354" t="s">
        <v>389</v>
      </c>
    </row>
    <row r="3355" spans="1:4" x14ac:dyDescent="0.2">
      <c r="A3355" t="s">
        <v>875</v>
      </c>
      <c r="B3355" t="s">
        <v>110</v>
      </c>
      <c r="C3355" t="s">
        <v>388</v>
      </c>
      <c r="D3355" t="s">
        <v>307</v>
      </c>
    </row>
    <row r="3356" spans="1:4" x14ac:dyDescent="0.2">
      <c r="A3356" t="s">
        <v>875</v>
      </c>
      <c r="B3356" t="s">
        <v>110</v>
      </c>
      <c r="C3356" t="s">
        <v>388</v>
      </c>
      <c r="D3356" t="s">
        <v>365</v>
      </c>
    </row>
    <row r="3357" spans="1:4" x14ac:dyDescent="0.2">
      <c r="A3357" t="s">
        <v>875</v>
      </c>
      <c r="B3357" t="s">
        <v>110</v>
      </c>
      <c r="C3357" t="s">
        <v>388</v>
      </c>
      <c r="D3357" t="s">
        <v>9</v>
      </c>
    </row>
    <row r="3358" spans="1:4" x14ac:dyDescent="0.2">
      <c r="A3358" t="s">
        <v>875</v>
      </c>
      <c r="B3358" t="s">
        <v>110</v>
      </c>
      <c r="C3358" t="s">
        <v>388</v>
      </c>
      <c r="D3358" t="s">
        <v>278</v>
      </c>
    </row>
    <row r="3359" spans="1:4" x14ac:dyDescent="0.2">
      <c r="A3359" t="s">
        <v>875</v>
      </c>
      <c r="B3359" t="s">
        <v>110</v>
      </c>
      <c r="C3359" t="s">
        <v>388</v>
      </c>
      <c r="D3359" t="s">
        <v>77</v>
      </c>
    </row>
    <row r="3360" spans="1:4" x14ac:dyDescent="0.2">
      <c r="A3360" t="s">
        <v>875</v>
      </c>
      <c r="B3360" t="s">
        <v>110</v>
      </c>
      <c r="C3360" t="s">
        <v>388</v>
      </c>
      <c r="D3360" t="s">
        <v>308</v>
      </c>
    </row>
    <row r="3361" spans="1:5" x14ac:dyDescent="0.2">
      <c r="A3361" t="s">
        <v>875</v>
      </c>
      <c r="B3361" t="s">
        <v>110</v>
      </c>
      <c r="C3361" t="s">
        <v>388</v>
      </c>
      <c r="D3361" t="s">
        <v>261</v>
      </c>
    </row>
    <row r="3362" spans="1:5" x14ac:dyDescent="0.2">
      <c r="A3362" t="s">
        <v>875</v>
      </c>
      <c r="B3362" t="s">
        <v>110</v>
      </c>
      <c r="C3362" t="s">
        <v>388</v>
      </c>
      <c r="D3362" t="s">
        <v>115</v>
      </c>
    </row>
    <row r="3363" spans="1:5" x14ac:dyDescent="0.2">
      <c r="A3363" t="s">
        <v>875</v>
      </c>
      <c r="B3363" t="s">
        <v>315</v>
      </c>
      <c r="C3363" t="s">
        <v>388</v>
      </c>
      <c r="D3363" t="s">
        <v>374</v>
      </c>
    </row>
    <row r="3364" spans="1:5" x14ac:dyDescent="0.2">
      <c r="A3364" t="s">
        <v>875</v>
      </c>
      <c r="B3364" t="s">
        <v>315</v>
      </c>
      <c r="C3364" t="s">
        <v>388</v>
      </c>
      <c r="D3364" t="s">
        <v>59</v>
      </c>
    </row>
    <row r="3365" spans="1:5" x14ac:dyDescent="0.2">
      <c r="A3365" t="s">
        <v>875</v>
      </c>
      <c r="B3365" t="s">
        <v>315</v>
      </c>
      <c r="C3365" t="s">
        <v>388</v>
      </c>
      <c r="D3365" t="s">
        <v>317</v>
      </c>
    </row>
    <row r="3366" spans="1:5" x14ac:dyDescent="0.2">
      <c r="A3366" t="s">
        <v>875</v>
      </c>
      <c r="B3366" t="s">
        <v>236</v>
      </c>
      <c r="C3366" t="s">
        <v>386</v>
      </c>
      <c r="D3366" t="s">
        <v>202</v>
      </c>
      <c r="E3366" t="s">
        <v>445</v>
      </c>
    </row>
    <row r="3367" spans="1:5" x14ac:dyDescent="0.2">
      <c r="A3367" t="s">
        <v>875</v>
      </c>
      <c r="B3367" t="s">
        <v>236</v>
      </c>
      <c r="C3367" t="s">
        <v>386</v>
      </c>
      <c r="D3367" t="s">
        <v>389</v>
      </c>
      <c r="E3367" t="s">
        <v>459</v>
      </c>
    </row>
    <row r="3368" spans="1:5" x14ac:dyDescent="0.2">
      <c r="A3368" t="s">
        <v>875</v>
      </c>
      <c r="B3368" t="s">
        <v>236</v>
      </c>
      <c r="C3368" t="s">
        <v>386</v>
      </c>
      <c r="D3368" t="s">
        <v>81</v>
      </c>
      <c r="E3368" t="s">
        <v>387</v>
      </c>
    </row>
    <row r="3369" spans="1:5" x14ac:dyDescent="0.2">
      <c r="A3369" t="s">
        <v>875</v>
      </c>
      <c r="B3369" t="s">
        <v>236</v>
      </c>
      <c r="C3369" t="s">
        <v>386</v>
      </c>
      <c r="D3369" t="s">
        <v>128</v>
      </c>
      <c r="E3369" t="s">
        <v>809</v>
      </c>
    </row>
    <row r="3370" spans="1:5" x14ac:dyDescent="0.2">
      <c r="A3370" t="s">
        <v>875</v>
      </c>
      <c r="B3370" t="s">
        <v>236</v>
      </c>
      <c r="C3370" t="s">
        <v>386</v>
      </c>
      <c r="D3370" t="s">
        <v>128</v>
      </c>
      <c r="E3370" t="s">
        <v>808</v>
      </c>
    </row>
    <row r="3371" spans="1:5" x14ac:dyDescent="0.2">
      <c r="A3371" t="s">
        <v>875</v>
      </c>
      <c r="B3371" t="s">
        <v>236</v>
      </c>
      <c r="C3371" t="s">
        <v>386</v>
      </c>
      <c r="D3371" t="s">
        <v>128</v>
      </c>
      <c r="E3371" t="s">
        <v>681</v>
      </c>
    </row>
    <row r="3372" spans="1:5" x14ac:dyDescent="0.2">
      <c r="A3372" t="s">
        <v>875</v>
      </c>
      <c r="B3372" t="s">
        <v>236</v>
      </c>
      <c r="C3372" t="s">
        <v>386</v>
      </c>
      <c r="D3372" t="s">
        <v>203</v>
      </c>
      <c r="E3372" t="s">
        <v>689</v>
      </c>
    </row>
    <row r="3373" spans="1:5" x14ac:dyDescent="0.2">
      <c r="A3373" t="s">
        <v>875</v>
      </c>
      <c r="B3373" t="s">
        <v>236</v>
      </c>
      <c r="C3373" t="s">
        <v>386</v>
      </c>
      <c r="D3373" t="s">
        <v>203</v>
      </c>
      <c r="E3373" t="s">
        <v>796</v>
      </c>
    </row>
    <row r="3374" spans="1:5" x14ac:dyDescent="0.2">
      <c r="A3374" t="s">
        <v>875</v>
      </c>
      <c r="B3374" t="s">
        <v>236</v>
      </c>
      <c r="C3374" t="s">
        <v>386</v>
      </c>
      <c r="D3374" t="s">
        <v>128</v>
      </c>
      <c r="E3374" t="s">
        <v>690</v>
      </c>
    </row>
    <row r="3375" spans="1:5" x14ac:dyDescent="0.2">
      <c r="A3375" t="s">
        <v>875</v>
      </c>
      <c r="B3375" t="s">
        <v>236</v>
      </c>
      <c r="C3375" t="s">
        <v>388</v>
      </c>
      <c r="D3375" t="s">
        <v>261</v>
      </c>
    </row>
    <row r="3376" spans="1:5" x14ac:dyDescent="0.2">
      <c r="A3376" t="s">
        <v>875</v>
      </c>
      <c r="B3376" t="s">
        <v>236</v>
      </c>
      <c r="C3376" t="s">
        <v>388</v>
      </c>
      <c r="D3376" t="s">
        <v>374</v>
      </c>
    </row>
    <row r="3377" spans="1:4" x14ac:dyDescent="0.2">
      <c r="A3377" t="s">
        <v>875</v>
      </c>
      <c r="B3377" t="s">
        <v>236</v>
      </c>
      <c r="C3377" t="s">
        <v>388</v>
      </c>
      <c r="D3377" t="s">
        <v>389</v>
      </c>
    </row>
    <row r="3378" spans="1:4" x14ac:dyDescent="0.2">
      <c r="A3378" t="s">
        <v>875</v>
      </c>
      <c r="B3378" t="s">
        <v>236</v>
      </c>
      <c r="C3378" t="s">
        <v>388</v>
      </c>
      <c r="D3378" t="s">
        <v>113</v>
      </c>
    </row>
    <row r="3379" spans="1:4" x14ac:dyDescent="0.2">
      <c r="A3379" t="s">
        <v>875</v>
      </c>
      <c r="B3379" t="s">
        <v>236</v>
      </c>
      <c r="C3379" t="s">
        <v>388</v>
      </c>
      <c r="D3379" t="s">
        <v>317</v>
      </c>
    </row>
    <row r="3380" spans="1:4" x14ac:dyDescent="0.2">
      <c r="A3380" t="s">
        <v>875</v>
      </c>
      <c r="B3380" t="s">
        <v>236</v>
      </c>
      <c r="C3380" t="s">
        <v>388</v>
      </c>
      <c r="D3380" t="s">
        <v>274</v>
      </c>
    </row>
    <row r="3381" spans="1:4" x14ac:dyDescent="0.2">
      <c r="A3381" t="s">
        <v>875</v>
      </c>
      <c r="B3381" t="s">
        <v>236</v>
      </c>
      <c r="C3381" t="s">
        <v>388</v>
      </c>
      <c r="D3381" t="s">
        <v>201</v>
      </c>
    </row>
    <row r="3382" spans="1:4" x14ac:dyDescent="0.2">
      <c r="A3382" t="s">
        <v>875</v>
      </c>
      <c r="B3382" t="s">
        <v>236</v>
      </c>
      <c r="C3382" t="s">
        <v>388</v>
      </c>
      <c r="D3382" t="s">
        <v>26</v>
      </c>
    </row>
    <row r="3383" spans="1:4" x14ac:dyDescent="0.2">
      <c r="A3383" t="s">
        <v>875</v>
      </c>
      <c r="B3383" t="s">
        <v>236</v>
      </c>
      <c r="C3383" t="s">
        <v>388</v>
      </c>
      <c r="D3383" t="s">
        <v>215</v>
      </c>
    </row>
    <row r="3384" spans="1:4" x14ac:dyDescent="0.2">
      <c r="A3384" t="s">
        <v>875</v>
      </c>
      <c r="B3384" t="s">
        <v>236</v>
      </c>
      <c r="C3384" t="s">
        <v>388</v>
      </c>
      <c r="D3384" t="s">
        <v>120</v>
      </c>
    </row>
    <row r="3385" spans="1:4" x14ac:dyDescent="0.2">
      <c r="A3385" t="s">
        <v>875</v>
      </c>
      <c r="B3385" t="s">
        <v>236</v>
      </c>
      <c r="C3385" t="s">
        <v>388</v>
      </c>
      <c r="D3385" t="s">
        <v>234</v>
      </c>
    </row>
    <row r="3386" spans="1:4" x14ac:dyDescent="0.2">
      <c r="A3386" t="s">
        <v>875</v>
      </c>
      <c r="B3386" t="s">
        <v>236</v>
      </c>
      <c r="C3386" t="s">
        <v>388</v>
      </c>
      <c r="D3386" t="s">
        <v>365</v>
      </c>
    </row>
    <row r="3387" spans="1:4" x14ac:dyDescent="0.2">
      <c r="A3387" t="s">
        <v>875</v>
      </c>
      <c r="B3387" t="s">
        <v>236</v>
      </c>
      <c r="C3387" t="s">
        <v>388</v>
      </c>
      <c r="D3387" t="s">
        <v>156</v>
      </c>
    </row>
    <row r="3388" spans="1:4" x14ac:dyDescent="0.2">
      <c r="A3388" t="s">
        <v>875</v>
      </c>
      <c r="B3388" t="s">
        <v>236</v>
      </c>
      <c r="C3388" t="s">
        <v>388</v>
      </c>
      <c r="D3388" t="s">
        <v>366</v>
      </c>
    </row>
    <row r="3389" spans="1:4" x14ac:dyDescent="0.2">
      <c r="A3389" t="s">
        <v>875</v>
      </c>
      <c r="B3389" t="s">
        <v>236</v>
      </c>
      <c r="C3389" t="s">
        <v>388</v>
      </c>
      <c r="D3389" t="s">
        <v>278</v>
      </c>
    </row>
    <row r="3390" spans="1:4" x14ac:dyDescent="0.2">
      <c r="A3390" t="s">
        <v>875</v>
      </c>
      <c r="B3390" t="s">
        <v>236</v>
      </c>
      <c r="C3390" t="s">
        <v>388</v>
      </c>
      <c r="D3390" t="s">
        <v>308</v>
      </c>
    </row>
    <row r="3391" spans="1:4" x14ac:dyDescent="0.2">
      <c r="A3391" t="s">
        <v>875</v>
      </c>
      <c r="B3391" t="s">
        <v>236</v>
      </c>
      <c r="C3391" t="s">
        <v>388</v>
      </c>
      <c r="D3391" t="s">
        <v>115</v>
      </c>
    </row>
    <row r="3392" spans="1:4" x14ac:dyDescent="0.2">
      <c r="A3392" t="s">
        <v>875</v>
      </c>
      <c r="B3392" t="s">
        <v>236</v>
      </c>
      <c r="C3392" t="s">
        <v>388</v>
      </c>
      <c r="D3392" t="s">
        <v>307</v>
      </c>
    </row>
    <row r="3393" spans="1:5" x14ac:dyDescent="0.2">
      <c r="A3393" t="s">
        <v>875</v>
      </c>
      <c r="B3393" t="s">
        <v>60</v>
      </c>
      <c r="C3393" t="s">
        <v>386</v>
      </c>
      <c r="D3393" t="s">
        <v>215</v>
      </c>
      <c r="E3393" t="s">
        <v>480</v>
      </c>
    </row>
    <row r="3394" spans="1:5" x14ac:dyDescent="0.2">
      <c r="A3394" t="s">
        <v>875</v>
      </c>
      <c r="B3394" t="s">
        <v>60</v>
      </c>
      <c r="C3394" t="s">
        <v>386</v>
      </c>
      <c r="D3394" t="s">
        <v>389</v>
      </c>
      <c r="E3394" t="s">
        <v>450</v>
      </c>
    </row>
    <row r="3395" spans="1:5" x14ac:dyDescent="0.2">
      <c r="A3395" t="s">
        <v>875</v>
      </c>
      <c r="B3395" t="s">
        <v>60</v>
      </c>
      <c r="C3395" t="s">
        <v>386</v>
      </c>
      <c r="D3395" t="s">
        <v>389</v>
      </c>
      <c r="E3395" t="s">
        <v>468</v>
      </c>
    </row>
    <row r="3396" spans="1:5" x14ac:dyDescent="0.2">
      <c r="A3396" t="s">
        <v>875</v>
      </c>
      <c r="B3396" t="s">
        <v>60</v>
      </c>
      <c r="C3396" t="s">
        <v>386</v>
      </c>
      <c r="D3396" t="s">
        <v>389</v>
      </c>
      <c r="E3396" t="s">
        <v>481</v>
      </c>
    </row>
    <row r="3397" spans="1:5" x14ac:dyDescent="0.2">
      <c r="A3397" t="s">
        <v>875</v>
      </c>
      <c r="B3397" t="s">
        <v>60</v>
      </c>
      <c r="C3397" t="s">
        <v>386</v>
      </c>
      <c r="D3397" t="s">
        <v>389</v>
      </c>
      <c r="E3397" t="s">
        <v>451</v>
      </c>
    </row>
    <row r="3398" spans="1:5" x14ac:dyDescent="0.2">
      <c r="A3398" t="s">
        <v>875</v>
      </c>
      <c r="B3398" t="s">
        <v>60</v>
      </c>
      <c r="C3398" t="s">
        <v>386</v>
      </c>
      <c r="D3398" t="s">
        <v>73</v>
      </c>
      <c r="E3398" t="s">
        <v>810</v>
      </c>
    </row>
    <row r="3399" spans="1:5" x14ac:dyDescent="0.2">
      <c r="A3399" t="s">
        <v>875</v>
      </c>
      <c r="B3399" t="s">
        <v>60</v>
      </c>
      <c r="C3399" t="s">
        <v>388</v>
      </c>
      <c r="D3399" t="s">
        <v>374</v>
      </c>
    </row>
    <row r="3400" spans="1:5" x14ac:dyDescent="0.2">
      <c r="A3400" t="s">
        <v>875</v>
      </c>
      <c r="B3400" t="s">
        <v>60</v>
      </c>
      <c r="C3400" t="s">
        <v>388</v>
      </c>
      <c r="D3400" t="s">
        <v>317</v>
      </c>
    </row>
    <row r="3401" spans="1:5" x14ac:dyDescent="0.2">
      <c r="A3401" t="s">
        <v>875</v>
      </c>
      <c r="B3401" t="s">
        <v>60</v>
      </c>
      <c r="C3401" t="s">
        <v>388</v>
      </c>
      <c r="D3401" t="s">
        <v>124</v>
      </c>
    </row>
    <row r="3402" spans="1:5" x14ac:dyDescent="0.2">
      <c r="A3402" t="s">
        <v>875</v>
      </c>
      <c r="B3402" t="s">
        <v>73</v>
      </c>
      <c r="C3402" t="s">
        <v>386</v>
      </c>
      <c r="D3402" t="s">
        <v>389</v>
      </c>
      <c r="E3402" t="s">
        <v>448</v>
      </c>
    </row>
    <row r="3403" spans="1:5" x14ac:dyDescent="0.2">
      <c r="A3403" t="s">
        <v>875</v>
      </c>
      <c r="B3403" t="s">
        <v>73</v>
      </c>
      <c r="C3403" t="s">
        <v>386</v>
      </c>
      <c r="D3403" t="s">
        <v>389</v>
      </c>
      <c r="E3403" t="s">
        <v>450</v>
      </c>
    </row>
    <row r="3404" spans="1:5" x14ac:dyDescent="0.2">
      <c r="A3404" t="s">
        <v>875</v>
      </c>
      <c r="B3404" t="s">
        <v>73</v>
      </c>
      <c r="C3404" t="s">
        <v>386</v>
      </c>
      <c r="D3404" t="s">
        <v>389</v>
      </c>
      <c r="E3404" t="s">
        <v>468</v>
      </c>
    </row>
    <row r="3405" spans="1:5" x14ac:dyDescent="0.2">
      <c r="A3405" t="s">
        <v>875</v>
      </c>
      <c r="B3405" t="s">
        <v>73</v>
      </c>
      <c r="C3405" t="s">
        <v>386</v>
      </c>
      <c r="D3405" t="s">
        <v>389</v>
      </c>
      <c r="E3405" t="s">
        <v>451</v>
      </c>
    </row>
    <row r="3406" spans="1:5" x14ac:dyDescent="0.2">
      <c r="A3406" t="s">
        <v>875</v>
      </c>
      <c r="B3406" t="s">
        <v>73</v>
      </c>
      <c r="C3406" t="s">
        <v>388</v>
      </c>
      <c r="D3406" t="s">
        <v>374</v>
      </c>
    </row>
    <row r="3407" spans="1:5" x14ac:dyDescent="0.2">
      <c r="A3407" t="s">
        <v>875</v>
      </c>
      <c r="B3407" t="s">
        <v>73</v>
      </c>
      <c r="C3407" t="s">
        <v>388</v>
      </c>
      <c r="D3407" t="s">
        <v>317</v>
      </c>
    </row>
    <row r="3408" spans="1:5" x14ac:dyDescent="0.2">
      <c r="A3408" t="s">
        <v>875</v>
      </c>
      <c r="B3408" t="s">
        <v>291</v>
      </c>
      <c r="C3408" t="s">
        <v>386</v>
      </c>
      <c r="D3408" t="s">
        <v>13</v>
      </c>
      <c r="E3408" t="s">
        <v>407</v>
      </c>
    </row>
    <row r="3409" spans="1:5" x14ac:dyDescent="0.2">
      <c r="A3409" t="s">
        <v>875</v>
      </c>
      <c r="B3409" t="s">
        <v>291</v>
      </c>
      <c r="C3409" t="s">
        <v>386</v>
      </c>
      <c r="D3409" t="s">
        <v>19</v>
      </c>
      <c r="E3409" t="s">
        <v>482</v>
      </c>
    </row>
    <row r="3410" spans="1:5" x14ac:dyDescent="0.2">
      <c r="A3410" t="s">
        <v>875</v>
      </c>
      <c r="B3410" t="s">
        <v>291</v>
      </c>
      <c r="C3410" t="s">
        <v>386</v>
      </c>
      <c r="D3410" t="s">
        <v>19</v>
      </c>
      <c r="E3410" t="s">
        <v>483</v>
      </c>
    </row>
    <row r="3411" spans="1:5" x14ac:dyDescent="0.2">
      <c r="A3411" t="s">
        <v>875</v>
      </c>
      <c r="B3411" t="s">
        <v>291</v>
      </c>
      <c r="C3411" t="s">
        <v>386</v>
      </c>
      <c r="D3411" t="s">
        <v>19</v>
      </c>
      <c r="E3411" t="s">
        <v>484</v>
      </c>
    </row>
    <row r="3412" spans="1:5" x14ac:dyDescent="0.2">
      <c r="A3412" t="s">
        <v>875</v>
      </c>
      <c r="B3412" t="s">
        <v>291</v>
      </c>
      <c r="C3412" t="s">
        <v>386</v>
      </c>
      <c r="D3412" t="s">
        <v>19</v>
      </c>
      <c r="E3412" t="s">
        <v>485</v>
      </c>
    </row>
    <row r="3413" spans="1:5" x14ac:dyDescent="0.2">
      <c r="A3413" t="s">
        <v>875</v>
      </c>
      <c r="B3413" t="s">
        <v>291</v>
      </c>
      <c r="C3413" t="s">
        <v>386</v>
      </c>
      <c r="D3413" t="s">
        <v>19</v>
      </c>
      <c r="E3413" t="s">
        <v>486</v>
      </c>
    </row>
    <row r="3414" spans="1:5" x14ac:dyDescent="0.2">
      <c r="A3414" t="s">
        <v>875</v>
      </c>
      <c r="B3414" t="s">
        <v>291</v>
      </c>
      <c r="C3414" t="s">
        <v>386</v>
      </c>
      <c r="D3414" t="s">
        <v>19</v>
      </c>
      <c r="E3414" t="s">
        <v>487</v>
      </c>
    </row>
    <row r="3415" spans="1:5" x14ac:dyDescent="0.2">
      <c r="A3415" t="s">
        <v>875</v>
      </c>
      <c r="B3415" t="s">
        <v>291</v>
      </c>
      <c r="C3415" t="s">
        <v>386</v>
      </c>
      <c r="D3415" t="s">
        <v>19</v>
      </c>
      <c r="E3415" t="s">
        <v>488</v>
      </c>
    </row>
    <row r="3416" spans="1:5" x14ac:dyDescent="0.2">
      <c r="A3416" t="s">
        <v>875</v>
      </c>
      <c r="B3416" t="s">
        <v>291</v>
      </c>
      <c r="C3416" t="s">
        <v>386</v>
      </c>
      <c r="D3416" t="s">
        <v>19</v>
      </c>
      <c r="E3416" t="s">
        <v>489</v>
      </c>
    </row>
    <row r="3417" spans="1:5" x14ac:dyDescent="0.2">
      <c r="A3417" t="s">
        <v>875</v>
      </c>
      <c r="B3417" t="s">
        <v>291</v>
      </c>
      <c r="C3417" t="s">
        <v>386</v>
      </c>
      <c r="D3417" t="s">
        <v>19</v>
      </c>
      <c r="E3417" t="s">
        <v>490</v>
      </c>
    </row>
    <row r="3418" spans="1:5" x14ac:dyDescent="0.2">
      <c r="A3418" t="s">
        <v>875</v>
      </c>
      <c r="B3418" t="s">
        <v>291</v>
      </c>
      <c r="C3418" t="s">
        <v>386</v>
      </c>
      <c r="D3418" t="s">
        <v>13</v>
      </c>
      <c r="E3418" t="s">
        <v>410</v>
      </c>
    </row>
    <row r="3419" spans="1:5" x14ac:dyDescent="0.2">
      <c r="A3419" t="s">
        <v>875</v>
      </c>
      <c r="B3419" t="s">
        <v>291</v>
      </c>
      <c r="C3419" t="s">
        <v>386</v>
      </c>
      <c r="D3419" t="s">
        <v>13</v>
      </c>
      <c r="E3419" t="s">
        <v>411</v>
      </c>
    </row>
    <row r="3420" spans="1:5" x14ac:dyDescent="0.2">
      <c r="A3420" t="s">
        <v>875</v>
      </c>
      <c r="B3420" t="s">
        <v>291</v>
      </c>
      <c r="C3420" t="s">
        <v>386</v>
      </c>
      <c r="D3420" t="s">
        <v>19</v>
      </c>
      <c r="E3420" t="s">
        <v>491</v>
      </c>
    </row>
    <row r="3421" spans="1:5" x14ac:dyDescent="0.2">
      <c r="A3421" t="s">
        <v>875</v>
      </c>
      <c r="B3421" t="s">
        <v>291</v>
      </c>
      <c r="C3421" t="s">
        <v>386</v>
      </c>
      <c r="D3421" t="s">
        <v>19</v>
      </c>
      <c r="E3421" t="s">
        <v>492</v>
      </c>
    </row>
    <row r="3422" spans="1:5" x14ac:dyDescent="0.2">
      <c r="A3422" t="s">
        <v>875</v>
      </c>
      <c r="B3422" t="s">
        <v>291</v>
      </c>
      <c r="C3422" t="s">
        <v>386</v>
      </c>
      <c r="D3422" t="s">
        <v>19</v>
      </c>
      <c r="E3422" t="s">
        <v>493</v>
      </c>
    </row>
    <row r="3423" spans="1:5" x14ac:dyDescent="0.2">
      <c r="A3423" t="s">
        <v>875</v>
      </c>
      <c r="B3423" t="s">
        <v>291</v>
      </c>
      <c r="C3423" t="s">
        <v>386</v>
      </c>
      <c r="D3423" t="s">
        <v>13</v>
      </c>
      <c r="E3423" t="s">
        <v>494</v>
      </c>
    </row>
    <row r="3424" spans="1:5" x14ac:dyDescent="0.2">
      <c r="A3424" t="s">
        <v>875</v>
      </c>
      <c r="B3424" t="s">
        <v>291</v>
      </c>
      <c r="C3424" t="s">
        <v>386</v>
      </c>
      <c r="D3424" t="s">
        <v>13</v>
      </c>
      <c r="E3424" t="s">
        <v>412</v>
      </c>
    </row>
    <row r="3425" spans="1:5" x14ac:dyDescent="0.2">
      <c r="A3425" t="s">
        <v>875</v>
      </c>
      <c r="B3425" t="s">
        <v>291</v>
      </c>
      <c r="C3425" t="s">
        <v>386</v>
      </c>
      <c r="D3425" t="s">
        <v>13</v>
      </c>
      <c r="E3425" t="s">
        <v>413</v>
      </c>
    </row>
    <row r="3426" spans="1:5" x14ac:dyDescent="0.2">
      <c r="A3426" t="s">
        <v>875</v>
      </c>
      <c r="B3426" t="s">
        <v>291</v>
      </c>
      <c r="C3426" t="s">
        <v>386</v>
      </c>
      <c r="D3426" t="s">
        <v>13</v>
      </c>
      <c r="E3426" t="s">
        <v>414</v>
      </c>
    </row>
    <row r="3427" spans="1:5" x14ac:dyDescent="0.2">
      <c r="A3427" t="s">
        <v>875</v>
      </c>
      <c r="B3427" t="s">
        <v>291</v>
      </c>
      <c r="C3427" t="s">
        <v>386</v>
      </c>
      <c r="D3427" t="s">
        <v>13</v>
      </c>
      <c r="E3427" t="s">
        <v>415</v>
      </c>
    </row>
    <row r="3428" spans="1:5" x14ac:dyDescent="0.2">
      <c r="A3428" t="s">
        <v>875</v>
      </c>
      <c r="B3428" t="s">
        <v>291</v>
      </c>
      <c r="C3428" t="s">
        <v>386</v>
      </c>
      <c r="D3428" t="s">
        <v>13</v>
      </c>
      <c r="E3428" t="s">
        <v>417</v>
      </c>
    </row>
    <row r="3429" spans="1:5" x14ac:dyDescent="0.2">
      <c r="A3429" t="s">
        <v>875</v>
      </c>
      <c r="B3429" t="s">
        <v>291</v>
      </c>
      <c r="C3429" t="s">
        <v>386</v>
      </c>
      <c r="D3429" t="s">
        <v>13</v>
      </c>
      <c r="E3429" t="s">
        <v>418</v>
      </c>
    </row>
    <row r="3430" spans="1:5" x14ac:dyDescent="0.2">
      <c r="A3430" t="s">
        <v>875</v>
      </c>
      <c r="B3430" t="s">
        <v>291</v>
      </c>
      <c r="C3430" t="s">
        <v>386</v>
      </c>
      <c r="D3430" t="s">
        <v>215</v>
      </c>
      <c r="E3430" t="s">
        <v>480</v>
      </c>
    </row>
    <row r="3431" spans="1:5" x14ac:dyDescent="0.2">
      <c r="A3431" t="s">
        <v>875</v>
      </c>
      <c r="B3431" t="s">
        <v>291</v>
      </c>
      <c r="C3431" t="s">
        <v>386</v>
      </c>
      <c r="D3431" t="s">
        <v>389</v>
      </c>
      <c r="E3431" t="s">
        <v>449</v>
      </c>
    </row>
    <row r="3432" spans="1:5" x14ac:dyDescent="0.2">
      <c r="A3432" t="s">
        <v>875</v>
      </c>
      <c r="B3432" t="s">
        <v>291</v>
      </c>
      <c r="C3432" t="s">
        <v>386</v>
      </c>
      <c r="D3432" t="s">
        <v>389</v>
      </c>
      <c r="E3432" t="s">
        <v>450</v>
      </c>
    </row>
    <row r="3433" spans="1:5" x14ac:dyDescent="0.2">
      <c r="A3433" t="s">
        <v>875</v>
      </c>
      <c r="B3433" t="s">
        <v>291</v>
      </c>
      <c r="C3433" t="s">
        <v>386</v>
      </c>
      <c r="D3433" t="s">
        <v>389</v>
      </c>
      <c r="E3433" t="s">
        <v>468</v>
      </c>
    </row>
    <row r="3434" spans="1:5" x14ac:dyDescent="0.2">
      <c r="A3434" t="s">
        <v>875</v>
      </c>
      <c r="B3434" t="s">
        <v>291</v>
      </c>
      <c r="C3434" t="s">
        <v>386</v>
      </c>
      <c r="D3434" t="s">
        <v>389</v>
      </c>
      <c r="E3434" t="s">
        <v>481</v>
      </c>
    </row>
    <row r="3435" spans="1:5" x14ac:dyDescent="0.2">
      <c r="A3435" t="s">
        <v>875</v>
      </c>
      <c r="B3435" t="s">
        <v>291</v>
      </c>
      <c r="C3435" t="s">
        <v>386</v>
      </c>
      <c r="D3435" t="s">
        <v>389</v>
      </c>
      <c r="E3435" t="s">
        <v>451</v>
      </c>
    </row>
    <row r="3436" spans="1:5" x14ac:dyDescent="0.2">
      <c r="A3436" t="s">
        <v>875</v>
      </c>
      <c r="B3436" t="s">
        <v>291</v>
      </c>
      <c r="C3436" t="s">
        <v>386</v>
      </c>
      <c r="D3436" t="s">
        <v>73</v>
      </c>
      <c r="E3436" t="s">
        <v>810</v>
      </c>
    </row>
    <row r="3437" spans="1:5" x14ac:dyDescent="0.2">
      <c r="A3437" t="s">
        <v>875</v>
      </c>
      <c r="B3437" t="s">
        <v>291</v>
      </c>
      <c r="C3437" t="s">
        <v>386</v>
      </c>
      <c r="D3437" t="s">
        <v>60</v>
      </c>
      <c r="E3437" t="s">
        <v>811</v>
      </c>
    </row>
    <row r="3438" spans="1:5" x14ac:dyDescent="0.2">
      <c r="A3438" t="s">
        <v>875</v>
      </c>
      <c r="B3438" t="s">
        <v>291</v>
      </c>
      <c r="C3438" t="s">
        <v>388</v>
      </c>
      <c r="D3438" t="s">
        <v>374</v>
      </c>
    </row>
    <row r="3439" spans="1:5" x14ac:dyDescent="0.2">
      <c r="A3439" t="s">
        <v>875</v>
      </c>
      <c r="B3439" t="s">
        <v>291</v>
      </c>
      <c r="C3439" t="s">
        <v>388</v>
      </c>
      <c r="D3439" t="s">
        <v>61</v>
      </c>
    </row>
    <row r="3440" spans="1:5" x14ac:dyDescent="0.2">
      <c r="A3440" t="s">
        <v>875</v>
      </c>
      <c r="B3440" t="s">
        <v>291</v>
      </c>
      <c r="C3440" t="s">
        <v>388</v>
      </c>
      <c r="D3440" t="s">
        <v>124</v>
      </c>
    </row>
    <row r="3441" spans="1:5" x14ac:dyDescent="0.2">
      <c r="A3441" t="s">
        <v>875</v>
      </c>
      <c r="B3441" t="s">
        <v>291</v>
      </c>
      <c r="C3441" t="s">
        <v>388</v>
      </c>
      <c r="D3441" t="s">
        <v>60</v>
      </c>
    </row>
    <row r="3442" spans="1:5" x14ac:dyDescent="0.2">
      <c r="A3442" t="s">
        <v>875</v>
      </c>
      <c r="B3442" t="s">
        <v>61</v>
      </c>
      <c r="C3442" t="s">
        <v>386</v>
      </c>
      <c r="D3442" t="s">
        <v>273</v>
      </c>
      <c r="E3442" t="s">
        <v>495</v>
      </c>
    </row>
    <row r="3443" spans="1:5" x14ac:dyDescent="0.2">
      <c r="A3443" t="s">
        <v>875</v>
      </c>
      <c r="B3443" t="s">
        <v>61</v>
      </c>
      <c r="C3443" t="s">
        <v>386</v>
      </c>
      <c r="D3443" t="s">
        <v>215</v>
      </c>
      <c r="E3443" t="s">
        <v>480</v>
      </c>
    </row>
    <row r="3444" spans="1:5" x14ac:dyDescent="0.2">
      <c r="A3444" t="s">
        <v>875</v>
      </c>
      <c r="B3444" t="s">
        <v>61</v>
      </c>
      <c r="C3444" t="s">
        <v>386</v>
      </c>
      <c r="D3444" t="s">
        <v>389</v>
      </c>
      <c r="E3444" t="s">
        <v>449</v>
      </c>
    </row>
    <row r="3445" spans="1:5" x14ac:dyDescent="0.2">
      <c r="A3445" t="s">
        <v>875</v>
      </c>
      <c r="B3445" t="s">
        <v>61</v>
      </c>
      <c r="C3445" t="s">
        <v>386</v>
      </c>
      <c r="D3445" t="s">
        <v>389</v>
      </c>
      <c r="E3445" t="s">
        <v>450</v>
      </c>
    </row>
    <row r="3446" spans="1:5" x14ac:dyDescent="0.2">
      <c r="A3446" t="s">
        <v>875</v>
      </c>
      <c r="B3446" t="s">
        <v>61</v>
      </c>
      <c r="C3446" t="s">
        <v>386</v>
      </c>
      <c r="D3446" t="s">
        <v>389</v>
      </c>
      <c r="E3446" t="s">
        <v>468</v>
      </c>
    </row>
    <row r="3447" spans="1:5" x14ac:dyDescent="0.2">
      <c r="A3447" t="s">
        <v>875</v>
      </c>
      <c r="B3447" t="s">
        <v>61</v>
      </c>
      <c r="C3447" t="s">
        <v>386</v>
      </c>
      <c r="D3447" t="s">
        <v>389</v>
      </c>
      <c r="E3447" t="s">
        <v>481</v>
      </c>
    </row>
    <row r="3448" spans="1:5" x14ac:dyDescent="0.2">
      <c r="A3448" t="s">
        <v>875</v>
      </c>
      <c r="B3448" t="s">
        <v>61</v>
      </c>
      <c r="C3448" t="s">
        <v>386</v>
      </c>
      <c r="D3448" t="s">
        <v>389</v>
      </c>
      <c r="E3448" t="s">
        <v>451</v>
      </c>
    </row>
    <row r="3449" spans="1:5" x14ac:dyDescent="0.2">
      <c r="A3449" t="s">
        <v>875</v>
      </c>
      <c r="B3449" t="s">
        <v>61</v>
      </c>
      <c r="C3449" t="s">
        <v>386</v>
      </c>
      <c r="D3449" t="s">
        <v>73</v>
      </c>
      <c r="E3449" t="s">
        <v>810</v>
      </c>
    </row>
    <row r="3450" spans="1:5" x14ac:dyDescent="0.2">
      <c r="A3450" t="s">
        <v>875</v>
      </c>
      <c r="B3450" t="s">
        <v>61</v>
      </c>
      <c r="C3450" t="s">
        <v>386</v>
      </c>
      <c r="D3450" t="s">
        <v>389</v>
      </c>
      <c r="E3450" t="s">
        <v>403</v>
      </c>
    </row>
    <row r="3451" spans="1:5" x14ac:dyDescent="0.2">
      <c r="A3451" t="s">
        <v>875</v>
      </c>
      <c r="B3451" t="s">
        <v>61</v>
      </c>
      <c r="C3451" t="s">
        <v>386</v>
      </c>
      <c r="D3451" t="s">
        <v>389</v>
      </c>
      <c r="E3451" t="s">
        <v>450</v>
      </c>
    </row>
    <row r="3452" spans="1:5" x14ac:dyDescent="0.2">
      <c r="A3452" t="s">
        <v>875</v>
      </c>
      <c r="B3452" t="s">
        <v>61</v>
      </c>
      <c r="C3452" t="s">
        <v>386</v>
      </c>
      <c r="D3452" t="s">
        <v>389</v>
      </c>
      <c r="E3452" t="s">
        <v>451</v>
      </c>
    </row>
    <row r="3453" spans="1:5" x14ac:dyDescent="0.2">
      <c r="A3453" t="s">
        <v>875</v>
      </c>
      <c r="B3453" t="s">
        <v>61</v>
      </c>
      <c r="C3453" t="s">
        <v>388</v>
      </c>
      <c r="D3453" t="s">
        <v>374</v>
      </c>
    </row>
    <row r="3454" spans="1:5" x14ac:dyDescent="0.2">
      <c r="A3454" t="s">
        <v>875</v>
      </c>
      <c r="B3454" t="s">
        <v>61</v>
      </c>
      <c r="C3454" t="s">
        <v>388</v>
      </c>
      <c r="D3454" t="s">
        <v>124</v>
      </c>
    </row>
    <row r="3455" spans="1:5" x14ac:dyDescent="0.2">
      <c r="A3455" t="s">
        <v>875</v>
      </c>
      <c r="B3455" t="s">
        <v>61</v>
      </c>
      <c r="C3455" t="s">
        <v>388</v>
      </c>
      <c r="D3455" t="s">
        <v>60</v>
      </c>
    </row>
    <row r="3456" spans="1:5" x14ac:dyDescent="0.2">
      <c r="A3456" t="s">
        <v>875</v>
      </c>
      <c r="B3456" t="s">
        <v>61</v>
      </c>
      <c r="C3456" t="s">
        <v>388</v>
      </c>
      <c r="D3456" t="s">
        <v>317</v>
      </c>
    </row>
    <row r="3457" spans="1:5" x14ac:dyDescent="0.2">
      <c r="A3457" t="s">
        <v>875</v>
      </c>
      <c r="B3457" t="s">
        <v>124</v>
      </c>
      <c r="C3457" t="s">
        <v>386</v>
      </c>
      <c r="D3457" t="s">
        <v>215</v>
      </c>
      <c r="E3457" t="s">
        <v>480</v>
      </c>
    </row>
    <row r="3458" spans="1:5" x14ac:dyDescent="0.2">
      <c r="A3458" t="s">
        <v>875</v>
      </c>
      <c r="B3458" t="s">
        <v>124</v>
      </c>
      <c r="C3458" t="s">
        <v>386</v>
      </c>
      <c r="D3458" t="s">
        <v>364</v>
      </c>
      <c r="E3458" t="s">
        <v>496</v>
      </c>
    </row>
    <row r="3459" spans="1:5" x14ac:dyDescent="0.2">
      <c r="A3459" t="s">
        <v>875</v>
      </c>
      <c r="B3459" t="s">
        <v>124</v>
      </c>
      <c r="C3459" t="s">
        <v>386</v>
      </c>
      <c r="D3459" t="s">
        <v>389</v>
      </c>
      <c r="E3459" t="s">
        <v>450</v>
      </c>
    </row>
    <row r="3460" spans="1:5" x14ac:dyDescent="0.2">
      <c r="A3460" t="s">
        <v>875</v>
      </c>
      <c r="B3460" t="s">
        <v>124</v>
      </c>
      <c r="C3460" t="s">
        <v>386</v>
      </c>
      <c r="D3460" t="s">
        <v>389</v>
      </c>
      <c r="E3460" t="s">
        <v>468</v>
      </c>
    </row>
    <row r="3461" spans="1:5" x14ac:dyDescent="0.2">
      <c r="A3461" t="s">
        <v>875</v>
      </c>
      <c r="B3461" t="s">
        <v>124</v>
      </c>
      <c r="C3461" t="s">
        <v>386</v>
      </c>
      <c r="D3461" t="s">
        <v>389</v>
      </c>
      <c r="E3461" t="s">
        <v>451</v>
      </c>
    </row>
    <row r="3462" spans="1:5" x14ac:dyDescent="0.2">
      <c r="A3462" t="s">
        <v>875</v>
      </c>
      <c r="B3462" t="s">
        <v>124</v>
      </c>
      <c r="C3462" t="s">
        <v>386</v>
      </c>
      <c r="D3462" t="s">
        <v>389</v>
      </c>
      <c r="E3462" t="s">
        <v>402</v>
      </c>
    </row>
    <row r="3463" spans="1:5" x14ac:dyDescent="0.2">
      <c r="A3463" t="s">
        <v>875</v>
      </c>
      <c r="B3463" t="s">
        <v>124</v>
      </c>
      <c r="C3463" t="s">
        <v>386</v>
      </c>
      <c r="D3463" t="s">
        <v>389</v>
      </c>
      <c r="E3463" t="s">
        <v>403</v>
      </c>
    </row>
    <row r="3464" spans="1:5" x14ac:dyDescent="0.2">
      <c r="A3464" t="s">
        <v>875</v>
      </c>
      <c r="B3464" t="s">
        <v>124</v>
      </c>
      <c r="C3464" t="s">
        <v>386</v>
      </c>
      <c r="D3464" t="s">
        <v>389</v>
      </c>
      <c r="E3464" t="s">
        <v>497</v>
      </c>
    </row>
    <row r="3465" spans="1:5" x14ac:dyDescent="0.2">
      <c r="A3465" t="s">
        <v>875</v>
      </c>
      <c r="B3465" t="s">
        <v>124</v>
      </c>
      <c r="C3465" t="s">
        <v>386</v>
      </c>
      <c r="D3465" t="s">
        <v>389</v>
      </c>
      <c r="E3465" t="s">
        <v>450</v>
      </c>
    </row>
    <row r="3466" spans="1:5" x14ac:dyDescent="0.2">
      <c r="A3466" t="s">
        <v>875</v>
      </c>
      <c r="B3466" t="s">
        <v>124</v>
      </c>
      <c r="C3466" t="s">
        <v>386</v>
      </c>
      <c r="D3466" t="s">
        <v>389</v>
      </c>
      <c r="E3466" t="s">
        <v>451</v>
      </c>
    </row>
    <row r="3467" spans="1:5" x14ac:dyDescent="0.2">
      <c r="A3467" t="s">
        <v>875</v>
      </c>
      <c r="B3467" t="s">
        <v>124</v>
      </c>
      <c r="C3467" t="s">
        <v>388</v>
      </c>
      <c r="D3467" t="s">
        <v>374</v>
      </c>
    </row>
    <row r="3468" spans="1:5" x14ac:dyDescent="0.2">
      <c r="A3468" t="s">
        <v>875</v>
      </c>
      <c r="B3468" t="s">
        <v>124</v>
      </c>
      <c r="C3468" t="s">
        <v>388</v>
      </c>
      <c r="D3468" t="s">
        <v>317</v>
      </c>
    </row>
    <row r="3469" spans="1:5" x14ac:dyDescent="0.2">
      <c r="A3469" t="s">
        <v>875</v>
      </c>
      <c r="B3469" t="s">
        <v>124</v>
      </c>
      <c r="C3469" t="s">
        <v>388</v>
      </c>
      <c r="D3469" t="s">
        <v>73</v>
      </c>
    </row>
    <row r="3470" spans="1:5" x14ac:dyDescent="0.2">
      <c r="A3470" t="s">
        <v>875</v>
      </c>
      <c r="B3470" t="s">
        <v>203</v>
      </c>
      <c r="C3470" t="s">
        <v>386</v>
      </c>
      <c r="D3470" t="s">
        <v>389</v>
      </c>
      <c r="E3470" t="s">
        <v>450</v>
      </c>
    </row>
    <row r="3471" spans="1:5" x14ac:dyDescent="0.2">
      <c r="A3471" t="s">
        <v>875</v>
      </c>
      <c r="B3471" t="s">
        <v>203</v>
      </c>
      <c r="C3471" t="s">
        <v>388</v>
      </c>
      <c r="D3471" t="s">
        <v>307</v>
      </c>
    </row>
    <row r="3472" spans="1:5" x14ac:dyDescent="0.2">
      <c r="A3472" t="s">
        <v>875</v>
      </c>
      <c r="B3472" t="s">
        <v>156</v>
      </c>
      <c r="C3472" t="s">
        <v>386</v>
      </c>
      <c r="D3472" t="s">
        <v>389</v>
      </c>
      <c r="E3472" t="s">
        <v>450</v>
      </c>
    </row>
    <row r="3473" spans="1:5" x14ac:dyDescent="0.2">
      <c r="A3473" t="s">
        <v>875</v>
      </c>
      <c r="B3473" t="s">
        <v>156</v>
      </c>
      <c r="C3473" t="s">
        <v>386</v>
      </c>
      <c r="D3473" t="s">
        <v>203</v>
      </c>
      <c r="E3473" t="s">
        <v>689</v>
      </c>
    </row>
    <row r="3474" spans="1:5" x14ac:dyDescent="0.2">
      <c r="A3474" t="s">
        <v>875</v>
      </c>
      <c r="B3474" t="s">
        <v>156</v>
      </c>
      <c r="C3474" t="s">
        <v>386</v>
      </c>
      <c r="D3474" t="s">
        <v>203</v>
      </c>
      <c r="E3474" t="s">
        <v>795</v>
      </c>
    </row>
    <row r="3475" spans="1:5" x14ac:dyDescent="0.2">
      <c r="A3475" t="s">
        <v>875</v>
      </c>
      <c r="B3475" t="s">
        <v>156</v>
      </c>
      <c r="C3475" t="s">
        <v>386</v>
      </c>
      <c r="D3475" t="s">
        <v>203</v>
      </c>
      <c r="E3475" t="s">
        <v>796</v>
      </c>
    </row>
    <row r="3476" spans="1:5" x14ac:dyDescent="0.2">
      <c r="A3476" t="s">
        <v>875</v>
      </c>
      <c r="B3476" t="s">
        <v>156</v>
      </c>
      <c r="C3476" t="s">
        <v>386</v>
      </c>
      <c r="D3476" t="s">
        <v>203</v>
      </c>
      <c r="E3476" t="s">
        <v>680</v>
      </c>
    </row>
    <row r="3477" spans="1:5" x14ac:dyDescent="0.2">
      <c r="A3477" t="s">
        <v>875</v>
      </c>
      <c r="B3477" t="s">
        <v>156</v>
      </c>
      <c r="C3477" t="s">
        <v>388</v>
      </c>
      <c r="D3477" t="s">
        <v>307</v>
      </c>
    </row>
    <row r="3478" spans="1:5" x14ac:dyDescent="0.2">
      <c r="A3478" t="s">
        <v>875</v>
      </c>
      <c r="B3478" t="s">
        <v>156</v>
      </c>
      <c r="C3478" t="s">
        <v>388</v>
      </c>
      <c r="D3478" t="s">
        <v>128</v>
      </c>
    </row>
    <row r="3479" spans="1:5" x14ac:dyDescent="0.2">
      <c r="A3479" t="s">
        <v>875</v>
      </c>
      <c r="B3479" t="s">
        <v>308</v>
      </c>
      <c r="C3479" t="s">
        <v>386</v>
      </c>
      <c r="D3479" t="s">
        <v>389</v>
      </c>
      <c r="E3479" t="s">
        <v>498</v>
      </c>
    </row>
    <row r="3480" spans="1:5" x14ac:dyDescent="0.2">
      <c r="A3480" t="s">
        <v>875</v>
      </c>
      <c r="B3480" t="s">
        <v>308</v>
      </c>
      <c r="C3480" t="s">
        <v>386</v>
      </c>
      <c r="D3480" t="s">
        <v>389</v>
      </c>
      <c r="E3480" t="s">
        <v>447</v>
      </c>
    </row>
    <row r="3481" spans="1:5" x14ac:dyDescent="0.2">
      <c r="A3481" t="s">
        <v>875</v>
      </c>
      <c r="B3481" t="s">
        <v>308</v>
      </c>
      <c r="C3481" t="s">
        <v>386</v>
      </c>
      <c r="D3481" t="s">
        <v>389</v>
      </c>
      <c r="E3481" t="s">
        <v>450</v>
      </c>
    </row>
    <row r="3482" spans="1:5" x14ac:dyDescent="0.2">
      <c r="A3482" t="s">
        <v>875</v>
      </c>
      <c r="B3482" t="s">
        <v>308</v>
      </c>
      <c r="C3482" t="s">
        <v>386</v>
      </c>
      <c r="D3482" t="s">
        <v>389</v>
      </c>
      <c r="E3482" t="s">
        <v>456</v>
      </c>
    </row>
    <row r="3483" spans="1:5" x14ac:dyDescent="0.2">
      <c r="A3483" t="s">
        <v>875</v>
      </c>
      <c r="B3483" t="s">
        <v>308</v>
      </c>
      <c r="C3483" t="s">
        <v>386</v>
      </c>
      <c r="D3483" t="s">
        <v>389</v>
      </c>
      <c r="E3483" t="s">
        <v>430</v>
      </c>
    </row>
    <row r="3484" spans="1:5" x14ac:dyDescent="0.2">
      <c r="A3484" t="s">
        <v>875</v>
      </c>
      <c r="B3484" t="s">
        <v>308</v>
      </c>
      <c r="C3484" t="s">
        <v>386</v>
      </c>
      <c r="D3484" t="s">
        <v>389</v>
      </c>
      <c r="E3484" t="s">
        <v>452</v>
      </c>
    </row>
    <row r="3485" spans="1:5" x14ac:dyDescent="0.2">
      <c r="A3485" t="s">
        <v>875</v>
      </c>
      <c r="B3485" t="s">
        <v>308</v>
      </c>
      <c r="C3485" t="s">
        <v>386</v>
      </c>
      <c r="D3485" t="s">
        <v>389</v>
      </c>
      <c r="E3485" t="s">
        <v>453</v>
      </c>
    </row>
    <row r="3486" spans="1:5" x14ac:dyDescent="0.2">
      <c r="A3486" t="s">
        <v>875</v>
      </c>
      <c r="B3486" t="s">
        <v>308</v>
      </c>
      <c r="C3486" t="s">
        <v>386</v>
      </c>
      <c r="D3486" t="s">
        <v>203</v>
      </c>
      <c r="E3486" t="s">
        <v>689</v>
      </c>
    </row>
    <row r="3487" spans="1:5" x14ac:dyDescent="0.2">
      <c r="A3487" t="s">
        <v>875</v>
      </c>
      <c r="B3487" t="s">
        <v>308</v>
      </c>
      <c r="C3487" t="s">
        <v>386</v>
      </c>
      <c r="D3487" t="s">
        <v>203</v>
      </c>
      <c r="E3487" t="s">
        <v>680</v>
      </c>
    </row>
    <row r="3488" spans="1:5" x14ac:dyDescent="0.2">
      <c r="A3488" t="s">
        <v>875</v>
      </c>
      <c r="B3488" t="s">
        <v>308</v>
      </c>
      <c r="C3488" t="s">
        <v>388</v>
      </c>
      <c r="D3488" t="s">
        <v>307</v>
      </c>
    </row>
    <row r="3489" spans="1:5" x14ac:dyDescent="0.2">
      <c r="A3489" t="s">
        <v>875</v>
      </c>
      <c r="B3489" t="s">
        <v>308</v>
      </c>
      <c r="C3489" t="s">
        <v>388</v>
      </c>
      <c r="D3489" t="s">
        <v>128</v>
      </c>
    </row>
    <row r="3490" spans="1:5" x14ac:dyDescent="0.2">
      <c r="A3490" t="s">
        <v>875</v>
      </c>
      <c r="B3490" t="s">
        <v>128</v>
      </c>
      <c r="C3490" t="s">
        <v>386</v>
      </c>
      <c r="D3490" t="s">
        <v>389</v>
      </c>
      <c r="E3490" t="s">
        <v>390</v>
      </c>
    </row>
    <row r="3491" spans="1:5" x14ac:dyDescent="0.2">
      <c r="A3491" t="s">
        <v>875</v>
      </c>
      <c r="B3491" t="s">
        <v>128</v>
      </c>
      <c r="C3491" t="s">
        <v>386</v>
      </c>
      <c r="D3491" t="s">
        <v>389</v>
      </c>
      <c r="E3491" t="s">
        <v>392</v>
      </c>
    </row>
    <row r="3492" spans="1:5" x14ac:dyDescent="0.2">
      <c r="A3492" t="s">
        <v>875</v>
      </c>
      <c r="B3492" t="s">
        <v>128</v>
      </c>
      <c r="C3492" t="s">
        <v>386</v>
      </c>
      <c r="D3492" t="s">
        <v>389</v>
      </c>
      <c r="E3492" t="s">
        <v>499</v>
      </c>
    </row>
    <row r="3493" spans="1:5" x14ac:dyDescent="0.2">
      <c r="A3493" t="s">
        <v>875</v>
      </c>
      <c r="B3493" t="s">
        <v>128</v>
      </c>
      <c r="C3493" t="s">
        <v>386</v>
      </c>
      <c r="D3493" t="s">
        <v>389</v>
      </c>
      <c r="E3493" t="s">
        <v>498</v>
      </c>
    </row>
    <row r="3494" spans="1:5" x14ac:dyDescent="0.2">
      <c r="A3494" t="s">
        <v>875</v>
      </c>
      <c r="B3494" t="s">
        <v>128</v>
      </c>
      <c r="C3494" t="s">
        <v>386</v>
      </c>
      <c r="D3494" t="s">
        <v>389</v>
      </c>
      <c r="E3494" t="s">
        <v>447</v>
      </c>
    </row>
    <row r="3495" spans="1:5" x14ac:dyDescent="0.2">
      <c r="A3495" t="s">
        <v>875</v>
      </c>
      <c r="B3495" t="s">
        <v>128</v>
      </c>
      <c r="C3495" t="s">
        <v>386</v>
      </c>
      <c r="D3495" t="s">
        <v>389</v>
      </c>
      <c r="E3495" t="s">
        <v>450</v>
      </c>
    </row>
    <row r="3496" spans="1:5" x14ac:dyDescent="0.2">
      <c r="A3496" t="s">
        <v>875</v>
      </c>
      <c r="B3496" t="s">
        <v>128</v>
      </c>
      <c r="C3496" t="s">
        <v>386</v>
      </c>
      <c r="D3496" t="s">
        <v>389</v>
      </c>
      <c r="E3496" t="s">
        <v>430</v>
      </c>
    </row>
    <row r="3497" spans="1:5" x14ac:dyDescent="0.2">
      <c r="A3497" t="s">
        <v>875</v>
      </c>
      <c r="B3497" t="s">
        <v>128</v>
      </c>
      <c r="C3497" t="s">
        <v>386</v>
      </c>
      <c r="D3497" t="s">
        <v>389</v>
      </c>
      <c r="E3497" t="s">
        <v>453</v>
      </c>
    </row>
    <row r="3498" spans="1:5" x14ac:dyDescent="0.2">
      <c r="A3498" t="s">
        <v>875</v>
      </c>
      <c r="B3498" t="s">
        <v>128</v>
      </c>
      <c r="C3498" t="s">
        <v>386</v>
      </c>
      <c r="D3498" t="s">
        <v>317</v>
      </c>
      <c r="E3498" t="s">
        <v>812</v>
      </c>
    </row>
    <row r="3499" spans="1:5" x14ac:dyDescent="0.2">
      <c r="A3499" t="s">
        <v>875</v>
      </c>
      <c r="B3499" t="s">
        <v>128</v>
      </c>
      <c r="C3499" t="s">
        <v>386</v>
      </c>
      <c r="D3499" t="s">
        <v>106</v>
      </c>
      <c r="E3499" t="s">
        <v>465</v>
      </c>
    </row>
    <row r="3500" spans="1:5" x14ac:dyDescent="0.2">
      <c r="A3500" t="s">
        <v>875</v>
      </c>
      <c r="B3500" t="s">
        <v>128</v>
      </c>
      <c r="C3500" t="s">
        <v>386</v>
      </c>
      <c r="D3500" t="s">
        <v>27</v>
      </c>
      <c r="E3500" t="s">
        <v>749</v>
      </c>
    </row>
    <row r="3501" spans="1:5" x14ac:dyDescent="0.2">
      <c r="A3501" t="s">
        <v>875</v>
      </c>
      <c r="B3501" t="s">
        <v>128</v>
      </c>
      <c r="C3501" t="s">
        <v>388</v>
      </c>
      <c r="D3501" t="s">
        <v>307</v>
      </c>
    </row>
    <row r="3502" spans="1:5" x14ac:dyDescent="0.2">
      <c r="A3502" t="s">
        <v>875</v>
      </c>
      <c r="B3502" t="s">
        <v>128</v>
      </c>
      <c r="C3502" t="s">
        <v>388</v>
      </c>
      <c r="D3502" t="s">
        <v>203</v>
      </c>
    </row>
    <row r="3503" spans="1:5" x14ac:dyDescent="0.2">
      <c r="A3503" t="s">
        <v>875</v>
      </c>
      <c r="B3503" t="s">
        <v>128</v>
      </c>
      <c r="C3503" t="s">
        <v>388</v>
      </c>
      <c r="D3503" t="s">
        <v>172</v>
      </c>
    </row>
    <row r="3504" spans="1:5" x14ac:dyDescent="0.2">
      <c r="A3504" t="s">
        <v>875</v>
      </c>
      <c r="B3504" t="s">
        <v>57</v>
      </c>
      <c r="C3504" t="s">
        <v>386</v>
      </c>
      <c r="D3504" t="s">
        <v>389</v>
      </c>
      <c r="E3504" t="s">
        <v>500</v>
      </c>
    </row>
    <row r="3505" spans="1:5" x14ac:dyDescent="0.2">
      <c r="A3505" t="s">
        <v>875</v>
      </c>
      <c r="B3505" t="s">
        <v>57</v>
      </c>
      <c r="C3505" t="s">
        <v>386</v>
      </c>
      <c r="D3505" t="s">
        <v>389</v>
      </c>
      <c r="E3505" t="s">
        <v>454</v>
      </c>
    </row>
    <row r="3506" spans="1:5" x14ac:dyDescent="0.2">
      <c r="A3506" t="s">
        <v>875</v>
      </c>
      <c r="B3506" t="s">
        <v>57</v>
      </c>
      <c r="C3506" t="s">
        <v>386</v>
      </c>
      <c r="D3506" t="s">
        <v>389</v>
      </c>
      <c r="E3506" t="s">
        <v>478</v>
      </c>
    </row>
    <row r="3507" spans="1:5" x14ac:dyDescent="0.2">
      <c r="A3507" t="s">
        <v>875</v>
      </c>
      <c r="B3507" t="s">
        <v>57</v>
      </c>
      <c r="C3507" t="s">
        <v>386</v>
      </c>
      <c r="D3507" t="s">
        <v>389</v>
      </c>
      <c r="E3507" t="s">
        <v>448</v>
      </c>
    </row>
    <row r="3508" spans="1:5" x14ac:dyDescent="0.2">
      <c r="A3508" t="s">
        <v>875</v>
      </c>
      <c r="B3508" t="s">
        <v>57</v>
      </c>
      <c r="C3508" t="s">
        <v>386</v>
      </c>
      <c r="D3508" t="s">
        <v>389</v>
      </c>
      <c r="E3508" t="s">
        <v>501</v>
      </c>
    </row>
    <row r="3509" spans="1:5" x14ac:dyDescent="0.2">
      <c r="A3509" t="s">
        <v>875</v>
      </c>
      <c r="B3509" t="s">
        <v>57</v>
      </c>
      <c r="C3509" t="s">
        <v>386</v>
      </c>
      <c r="D3509" t="s">
        <v>389</v>
      </c>
      <c r="E3509" t="s">
        <v>502</v>
      </c>
    </row>
    <row r="3510" spans="1:5" x14ac:dyDescent="0.2">
      <c r="A3510" t="s">
        <v>875</v>
      </c>
      <c r="B3510" t="s">
        <v>57</v>
      </c>
      <c r="C3510" t="s">
        <v>386</v>
      </c>
      <c r="D3510" t="s">
        <v>389</v>
      </c>
      <c r="E3510" t="s">
        <v>503</v>
      </c>
    </row>
    <row r="3511" spans="1:5" x14ac:dyDescent="0.2">
      <c r="A3511" t="s">
        <v>875</v>
      </c>
      <c r="B3511" t="s">
        <v>57</v>
      </c>
      <c r="C3511" t="s">
        <v>386</v>
      </c>
      <c r="D3511" t="s">
        <v>389</v>
      </c>
      <c r="E3511" t="s">
        <v>449</v>
      </c>
    </row>
    <row r="3512" spans="1:5" x14ac:dyDescent="0.2">
      <c r="A3512" t="s">
        <v>875</v>
      </c>
      <c r="B3512" t="s">
        <v>57</v>
      </c>
      <c r="C3512" t="s">
        <v>386</v>
      </c>
      <c r="D3512" t="s">
        <v>389</v>
      </c>
      <c r="E3512" t="s">
        <v>450</v>
      </c>
    </row>
    <row r="3513" spans="1:5" x14ac:dyDescent="0.2">
      <c r="A3513" t="s">
        <v>875</v>
      </c>
      <c r="B3513" t="s">
        <v>57</v>
      </c>
      <c r="C3513" t="s">
        <v>386</v>
      </c>
      <c r="D3513" t="s">
        <v>389</v>
      </c>
      <c r="E3513" t="s">
        <v>504</v>
      </c>
    </row>
    <row r="3514" spans="1:5" x14ac:dyDescent="0.2">
      <c r="A3514" t="s">
        <v>875</v>
      </c>
      <c r="B3514" t="s">
        <v>57</v>
      </c>
      <c r="C3514" t="s">
        <v>386</v>
      </c>
      <c r="D3514" t="s">
        <v>234</v>
      </c>
      <c r="E3514" t="s">
        <v>466</v>
      </c>
    </row>
    <row r="3515" spans="1:5" x14ac:dyDescent="0.2">
      <c r="A3515" t="s">
        <v>875</v>
      </c>
      <c r="B3515" t="s">
        <v>57</v>
      </c>
      <c r="C3515" t="s">
        <v>386</v>
      </c>
      <c r="D3515" t="s">
        <v>389</v>
      </c>
      <c r="E3515" t="s">
        <v>457</v>
      </c>
    </row>
    <row r="3516" spans="1:5" x14ac:dyDescent="0.2">
      <c r="A3516" t="s">
        <v>875</v>
      </c>
      <c r="B3516" t="s">
        <v>57</v>
      </c>
      <c r="C3516" t="s">
        <v>386</v>
      </c>
      <c r="D3516" t="s">
        <v>389</v>
      </c>
      <c r="E3516" t="s">
        <v>451</v>
      </c>
    </row>
    <row r="3517" spans="1:5" x14ac:dyDescent="0.2">
      <c r="A3517" t="s">
        <v>875</v>
      </c>
      <c r="B3517" t="s">
        <v>57</v>
      </c>
      <c r="C3517" t="s">
        <v>388</v>
      </c>
      <c r="D3517" t="s">
        <v>317</v>
      </c>
    </row>
    <row r="3518" spans="1:5" x14ac:dyDescent="0.2">
      <c r="A3518" t="s">
        <v>875</v>
      </c>
      <c r="B3518" t="s">
        <v>57</v>
      </c>
      <c r="C3518" t="s">
        <v>388</v>
      </c>
      <c r="D3518" t="s">
        <v>374</v>
      </c>
    </row>
    <row r="3519" spans="1:5" x14ac:dyDescent="0.2">
      <c r="A3519" t="s">
        <v>875</v>
      </c>
      <c r="B3519" t="s">
        <v>321</v>
      </c>
      <c r="C3519" t="s">
        <v>386</v>
      </c>
      <c r="D3519" t="s">
        <v>389</v>
      </c>
      <c r="E3519" t="s">
        <v>454</v>
      </c>
    </row>
    <row r="3520" spans="1:5" x14ac:dyDescent="0.2">
      <c r="A3520" t="s">
        <v>875</v>
      </c>
      <c r="B3520" t="s">
        <v>321</v>
      </c>
      <c r="C3520" t="s">
        <v>386</v>
      </c>
      <c r="D3520" t="s">
        <v>389</v>
      </c>
      <c r="E3520" t="s">
        <v>467</v>
      </c>
    </row>
    <row r="3521" spans="1:5" x14ac:dyDescent="0.2">
      <c r="A3521" t="s">
        <v>875</v>
      </c>
      <c r="B3521" t="s">
        <v>321</v>
      </c>
      <c r="C3521" t="s">
        <v>386</v>
      </c>
      <c r="D3521" t="s">
        <v>389</v>
      </c>
      <c r="E3521" t="s">
        <v>449</v>
      </c>
    </row>
    <row r="3522" spans="1:5" x14ac:dyDescent="0.2">
      <c r="A3522" t="s">
        <v>875</v>
      </c>
      <c r="B3522" t="s">
        <v>321</v>
      </c>
      <c r="C3522" t="s">
        <v>386</v>
      </c>
      <c r="D3522" t="s">
        <v>389</v>
      </c>
      <c r="E3522" t="s">
        <v>450</v>
      </c>
    </row>
    <row r="3523" spans="1:5" x14ac:dyDescent="0.2">
      <c r="A3523" t="s">
        <v>875</v>
      </c>
      <c r="B3523" t="s">
        <v>321</v>
      </c>
      <c r="C3523" t="s">
        <v>386</v>
      </c>
      <c r="D3523" t="s">
        <v>389</v>
      </c>
      <c r="E3523" t="s">
        <v>451</v>
      </c>
    </row>
    <row r="3524" spans="1:5" x14ac:dyDescent="0.2">
      <c r="A3524" t="s">
        <v>875</v>
      </c>
      <c r="B3524" t="s">
        <v>321</v>
      </c>
      <c r="C3524" t="s">
        <v>388</v>
      </c>
      <c r="D3524" t="s">
        <v>374</v>
      </c>
    </row>
    <row r="3525" spans="1:5" x14ac:dyDescent="0.2">
      <c r="A3525" t="s">
        <v>875</v>
      </c>
      <c r="B3525" t="s">
        <v>321</v>
      </c>
      <c r="C3525" t="s">
        <v>388</v>
      </c>
      <c r="D3525" t="s">
        <v>317</v>
      </c>
    </row>
    <row r="3526" spans="1:5" x14ac:dyDescent="0.2">
      <c r="A3526" t="s">
        <v>875</v>
      </c>
      <c r="B3526" t="s">
        <v>319</v>
      </c>
      <c r="C3526" t="s">
        <v>386</v>
      </c>
      <c r="D3526" t="s">
        <v>389</v>
      </c>
      <c r="E3526" t="s">
        <v>450</v>
      </c>
    </row>
    <row r="3527" spans="1:5" x14ac:dyDescent="0.2">
      <c r="A3527" t="s">
        <v>875</v>
      </c>
      <c r="B3527" t="s">
        <v>319</v>
      </c>
      <c r="C3527" t="s">
        <v>386</v>
      </c>
      <c r="D3527" t="s">
        <v>234</v>
      </c>
      <c r="E3527" t="s">
        <v>505</v>
      </c>
    </row>
    <row r="3528" spans="1:5" x14ac:dyDescent="0.2">
      <c r="A3528" t="s">
        <v>875</v>
      </c>
      <c r="B3528" t="s">
        <v>319</v>
      </c>
      <c r="C3528" t="s">
        <v>386</v>
      </c>
      <c r="D3528" t="s">
        <v>389</v>
      </c>
      <c r="E3528" t="s">
        <v>468</v>
      </c>
    </row>
    <row r="3529" spans="1:5" x14ac:dyDescent="0.2">
      <c r="A3529" t="s">
        <v>875</v>
      </c>
      <c r="B3529" t="s">
        <v>319</v>
      </c>
      <c r="C3529" t="s">
        <v>386</v>
      </c>
      <c r="D3529" t="s">
        <v>234</v>
      </c>
      <c r="E3529" t="s">
        <v>466</v>
      </c>
    </row>
    <row r="3530" spans="1:5" x14ac:dyDescent="0.2">
      <c r="A3530" t="s">
        <v>875</v>
      </c>
      <c r="B3530" t="s">
        <v>319</v>
      </c>
      <c r="C3530" t="s">
        <v>386</v>
      </c>
      <c r="D3530" t="s">
        <v>389</v>
      </c>
      <c r="E3530" t="s">
        <v>451</v>
      </c>
    </row>
    <row r="3531" spans="1:5" x14ac:dyDescent="0.2">
      <c r="A3531" t="s">
        <v>875</v>
      </c>
      <c r="B3531" t="s">
        <v>364</v>
      </c>
      <c r="C3531" t="s">
        <v>386</v>
      </c>
      <c r="D3531" t="s">
        <v>374</v>
      </c>
      <c r="E3531" t="s">
        <v>506</v>
      </c>
    </row>
    <row r="3532" spans="1:5" x14ac:dyDescent="0.2">
      <c r="A3532" t="s">
        <v>875</v>
      </c>
      <c r="B3532" t="s">
        <v>364</v>
      </c>
      <c r="C3532" t="s">
        <v>386</v>
      </c>
      <c r="D3532" t="s">
        <v>389</v>
      </c>
      <c r="E3532" t="s">
        <v>450</v>
      </c>
    </row>
    <row r="3533" spans="1:5" x14ac:dyDescent="0.2">
      <c r="A3533" t="s">
        <v>875</v>
      </c>
      <c r="B3533" t="s">
        <v>364</v>
      </c>
      <c r="C3533" t="s">
        <v>386</v>
      </c>
      <c r="D3533" t="s">
        <v>389</v>
      </c>
      <c r="E3533" t="s">
        <v>451</v>
      </c>
    </row>
    <row r="3534" spans="1:5" x14ac:dyDescent="0.2">
      <c r="A3534" t="s">
        <v>875</v>
      </c>
      <c r="B3534" t="s">
        <v>293</v>
      </c>
      <c r="C3534" t="s">
        <v>386</v>
      </c>
      <c r="D3534" t="s">
        <v>389</v>
      </c>
      <c r="E3534" t="s">
        <v>433</v>
      </c>
    </row>
    <row r="3535" spans="1:5" x14ac:dyDescent="0.2">
      <c r="A3535" t="s">
        <v>875</v>
      </c>
      <c r="B3535" t="s">
        <v>293</v>
      </c>
      <c r="C3535" t="s">
        <v>386</v>
      </c>
      <c r="D3535" t="s">
        <v>389</v>
      </c>
      <c r="E3535" t="s">
        <v>434</v>
      </c>
    </row>
    <row r="3536" spans="1:5" x14ac:dyDescent="0.2">
      <c r="A3536" t="s">
        <v>875</v>
      </c>
      <c r="B3536" t="s">
        <v>293</v>
      </c>
      <c r="C3536" t="s">
        <v>386</v>
      </c>
      <c r="D3536" t="s">
        <v>389</v>
      </c>
      <c r="E3536" t="s">
        <v>435</v>
      </c>
    </row>
    <row r="3537" spans="1:5" x14ac:dyDescent="0.2">
      <c r="A3537" t="s">
        <v>875</v>
      </c>
      <c r="B3537" t="s">
        <v>293</v>
      </c>
      <c r="C3537" t="s">
        <v>386</v>
      </c>
      <c r="D3537" t="s">
        <v>389</v>
      </c>
      <c r="E3537" t="s">
        <v>507</v>
      </c>
    </row>
    <row r="3538" spans="1:5" x14ac:dyDescent="0.2">
      <c r="A3538" t="s">
        <v>875</v>
      </c>
      <c r="B3538" t="s">
        <v>293</v>
      </c>
      <c r="C3538" t="s">
        <v>386</v>
      </c>
      <c r="D3538" t="s">
        <v>372</v>
      </c>
      <c r="E3538" t="s">
        <v>508</v>
      </c>
    </row>
    <row r="3539" spans="1:5" x14ac:dyDescent="0.2">
      <c r="A3539" t="s">
        <v>875</v>
      </c>
      <c r="B3539" t="s">
        <v>293</v>
      </c>
      <c r="C3539" t="s">
        <v>386</v>
      </c>
      <c r="D3539" t="s">
        <v>54</v>
      </c>
      <c r="E3539" t="s">
        <v>444</v>
      </c>
    </row>
    <row r="3540" spans="1:5" x14ac:dyDescent="0.2">
      <c r="A3540" t="s">
        <v>875</v>
      </c>
      <c r="B3540" t="s">
        <v>293</v>
      </c>
      <c r="C3540" t="s">
        <v>386</v>
      </c>
      <c r="D3540" t="s">
        <v>266</v>
      </c>
      <c r="E3540" t="s">
        <v>509</v>
      </c>
    </row>
    <row r="3541" spans="1:5" x14ac:dyDescent="0.2">
      <c r="A3541" t="s">
        <v>875</v>
      </c>
      <c r="B3541" t="s">
        <v>293</v>
      </c>
      <c r="C3541" t="s">
        <v>386</v>
      </c>
      <c r="D3541" t="s">
        <v>266</v>
      </c>
      <c r="E3541" t="s">
        <v>510</v>
      </c>
    </row>
    <row r="3542" spans="1:5" x14ac:dyDescent="0.2">
      <c r="A3542" t="s">
        <v>875</v>
      </c>
      <c r="B3542" t="s">
        <v>293</v>
      </c>
      <c r="C3542" t="s">
        <v>386</v>
      </c>
      <c r="D3542" t="s">
        <v>266</v>
      </c>
      <c r="E3542" t="s">
        <v>511</v>
      </c>
    </row>
    <row r="3543" spans="1:5" x14ac:dyDescent="0.2">
      <c r="A3543" t="s">
        <v>875</v>
      </c>
      <c r="B3543" t="s">
        <v>293</v>
      </c>
      <c r="C3543" t="s">
        <v>386</v>
      </c>
      <c r="D3543" t="s">
        <v>266</v>
      </c>
      <c r="E3543" t="s">
        <v>512</v>
      </c>
    </row>
    <row r="3544" spans="1:5" x14ac:dyDescent="0.2">
      <c r="A3544" t="s">
        <v>875</v>
      </c>
      <c r="B3544" t="s">
        <v>293</v>
      </c>
      <c r="C3544" t="s">
        <v>386</v>
      </c>
      <c r="D3544" t="s">
        <v>266</v>
      </c>
      <c r="E3544" t="s">
        <v>513</v>
      </c>
    </row>
    <row r="3545" spans="1:5" x14ac:dyDescent="0.2">
      <c r="A3545" t="s">
        <v>875</v>
      </c>
      <c r="B3545" t="s">
        <v>293</v>
      </c>
      <c r="C3545" t="s">
        <v>386</v>
      </c>
      <c r="D3545" t="s">
        <v>266</v>
      </c>
      <c r="E3545" t="s">
        <v>514</v>
      </c>
    </row>
    <row r="3546" spans="1:5" x14ac:dyDescent="0.2">
      <c r="A3546" t="s">
        <v>875</v>
      </c>
      <c r="B3546" t="s">
        <v>293</v>
      </c>
      <c r="C3546" t="s">
        <v>386</v>
      </c>
      <c r="D3546" t="s">
        <v>266</v>
      </c>
      <c r="E3546" t="s">
        <v>515</v>
      </c>
    </row>
    <row r="3547" spans="1:5" x14ac:dyDescent="0.2">
      <c r="A3547" t="s">
        <v>875</v>
      </c>
      <c r="B3547" t="s">
        <v>293</v>
      </c>
      <c r="C3547" t="s">
        <v>386</v>
      </c>
      <c r="D3547" t="s">
        <v>375</v>
      </c>
      <c r="E3547" t="s">
        <v>516</v>
      </c>
    </row>
    <row r="3548" spans="1:5" x14ac:dyDescent="0.2">
      <c r="A3548" t="s">
        <v>875</v>
      </c>
      <c r="B3548" t="s">
        <v>293</v>
      </c>
      <c r="C3548" t="s">
        <v>386</v>
      </c>
      <c r="D3548" t="s">
        <v>375</v>
      </c>
      <c r="E3548" t="s">
        <v>517</v>
      </c>
    </row>
    <row r="3549" spans="1:5" x14ac:dyDescent="0.2">
      <c r="A3549" t="s">
        <v>875</v>
      </c>
      <c r="B3549" t="s">
        <v>293</v>
      </c>
      <c r="C3549" t="s">
        <v>386</v>
      </c>
      <c r="D3549" t="s">
        <v>389</v>
      </c>
      <c r="E3549" t="s">
        <v>450</v>
      </c>
    </row>
    <row r="3550" spans="1:5" x14ac:dyDescent="0.2">
      <c r="A3550" t="s">
        <v>875</v>
      </c>
      <c r="B3550" t="s">
        <v>293</v>
      </c>
      <c r="C3550" t="s">
        <v>386</v>
      </c>
      <c r="D3550" t="s">
        <v>234</v>
      </c>
      <c r="E3550" t="s">
        <v>505</v>
      </c>
    </row>
    <row r="3551" spans="1:5" x14ac:dyDescent="0.2">
      <c r="A3551" t="s">
        <v>875</v>
      </c>
      <c r="B3551" t="s">
        <v>293</v>
      </c>
      <c r="C3551" t="s">
        <v>386</v>
      </c>
      <c r="D3551" t="s">
        <v>389</v>
      </c>
      <c r="E3551" t="s">
        <v>451</v>
      </c>
    </row>
    <row r="3552" spans="1:5" x14ac:dyDescent="0.2">
      <c r="A3552" t="s">
        <v>875</v>
      </c>
      <c r="B3552" t="s">
        <v>103</v>
      </c>
      <c r="C3552" t="s">
        <v>386</v>
      </c>
      <c r="D3552" t="s">
        <v>389</v>
      </c>
      <c r="E3552" t="s">
        <v>449</v>
      </c>
    </row>
    <row r="3553" spans="1:5" x14ac:dyDescent="0.2">
      <c r="A3553" t="s">
        <v>875</v>
      </c>
      <c r="B3553" t="s">
        <v>103</v>
      </c>
      <c r="C3553" t="s">
        <v>386</v>
      </c>
      <c r="D3553" t="s">
        <v>389</v>
      </c>
      <c r="E3553" t="s">
        <v>450</v>
      </c>
    </row>
    <row r="3554" spans="1:5" x14ac:dyDescent="0.2">
      <c r="A3554" t="s">
        <v>875</v>
      </c>
      <c r="B3554" t="s">
        <v>103</v>
      </c>
      <c r="C3554" t="s">
        <v>386</v>
      </c>
      <c r="D3554" t="s">
        <v>234</v>
      </c>
      <c r="E3554" t="s">
        <v>518</v>
      </c>
    </row>
    <row r="3555" spans="1:5" x14ac:dyDescent="0.2">
      <c r="A3555" t="s">
        <v>875</v>
      </c>
      <c r="B3555" t="s">
        <v>103</v>
      </c>
      <c r="C3555" t="s">
        <v>386</v>
      </c>
      <c r="D3555" t="s">
        <v>389</v>
      </c>
      <c r="E3555" t="s">
        <v>468</v>
      </c>
    </row>
    <row r="3556" spans="1:5" x14ac:dyDescent="0.2">
      <c r="A3556" t="s">
        <v>875</v>
      </c>
      <c r="B3556" t="s">
        <v>103</v>
      </c>
      <c r="C3556" t="s">
        <v>386</v>
      </c>
      <c r="D3556" t="s">
        <v>389</v>
      </c>
      <c r="E3556" t="s">
        <v>451</v>
      </c>
    </row>
    <row r="3557" spans="1:5" x14ac:dyDescent="0.2">
      <c r="A3557" t="s">
        <v>875</v>
      </c>
      <c r="B3557" t="s">
        <v>168</v>
      </c>
      <c r="C3557" t="s">
        <v>386</v>
      </c>
      <c r="D3557" t="s">
        <v>389</v>
      </c>
      <c r="E3557" t="s">
        <v>450</v>
      </c>
    </row>
    <row r="3558" spans="1:5" x14ac:dyDescent="0.2">
      <c r="A3558" t="s">
        <v>875</v>
      </c>
      <c r="B3558" t="s">
        <v>168</v>
      </c>
      <c r="C3558" t="s">
        <v>386</v>
      </c>
      <c r="D3558" t="s">
        <v>234</v>
      </c>
      <c r="E3558" t="s">
        <v>519</v>
      </c>
    </row>
    <row r="3559" spans="1:5" x14ac:dyDescent="0.2">
      <c r="A3559" t="s">
        <v>875</v>
      </c>
      <c r="B3559" t="s">
        <v>168</v>
      </c>
      <c r="C3559" t="s">
        <v>386</v>
      </c>
      <c r="D3559" t="s">
        <v>389</v>
      </c>
      <c r="E3559" t="s">
        <v>468</v>
      </c>
    </row>
    <row r="3560" spans="1:5" x14ac:dyDescent="0.2">
      <c r="A3560" t="s">
        <v>875</v>
      </c>
      <c r="B3560" t="s">
        <v>168</v>
      </c>
      <c r="C3560" t="s">
        <v>386</v>
      </c>
      <c r="D3560" t="s">
        <v>389</v>
      </c>
      <c r="E3560" t="s">
        <v>451</v>
      </c>
    </row>
    <row r="3561" spans="1:5" x14ac:dyDescent="0.2">
      <c r="A3561" t="s">
        <v>875</v>
      </c>
      <c r="B3561" t="s">
        <v>168</v>
      </c>
      <c r="C3561" t="s">
        <v>386</v>
      </c>
      <c r="D3561" t="s">
        <v>389</v>
      </c>
      <c r="E3561" t="s">
        <v>449</v>
      </c>
    </row>
    <row r="3562" spans="1:5" x14ac:dyDescent="0.2">
      <c r="A3562" t="s">
        <v>875</v>
      </c>
      <c r="B3562" t="s">
        <v>142</v>
      </c>
      <c r="C3562" t="s">
        <v>386</v>
      </c>
      <c r="D3562" t="s">
        <v>198</v>
      </c>
      <c r="E3562" t="s">
        <v>520</v>
      </c>
    </row>
    <row r="3563" spans="1:5" x14ac:dyDescent="0.2">
      <c r="A3563" t="s">
        <v>875</v>
      </c>
      <c r="B3563" t="s">
        <v>142</v>
      </c>
      <c r="C3563" t="s">
        <v>386</v>
      </c>
      <c r="D3563" t="s">
        <v>198</v>
      </c>
      <c r="E3563" t="s">
        <v>521</v>
      </c>
    </row>
    <row r="3564" spans="1:5" x14ac:dyDescent="0.2">
      <c r="A3564" t="s">
        <v>875</v>
      </c>
      <c r="B3564" t="s">
        <v>142</v>
      </c>
      <c r="C3564" t="s">
        <v>386</v>
      </c>
      <c r="D3564" t="s">
        <v>198</v>
      </c>
      <c r="E3564" t="s">
        <v>522</v>
      </c>
    </row>
    <row r="3565" spans="1:5" x14ac:dyDescent="0.2">
      <c r="A3565" t="s">
        <v>875</v>
      </c>
      <c r="B3565" t="s">
        <v>142</v>
      </c>
      <c r="C3565" t="s">
        <v>386</v>
      </c>
      <c r="D3565" t="s">
        <v>198</v>
      </c>
      <c r="E3565" t="s">
        <v>523</v>
      </c>
    </row>
    <row r="3566" spans="1:5" x14ac:dyDescent="0.2">
      <c r="A3566" t="s">
        <v>875</v>
      </c>
      <c r="B3566" t="s">
        <v>142</v>
      </c>
      <c r="C3566" t="s">
        <v>386</v>
      </c>
      <c r="D3566" t="s">
        <v>198</v>
      </c>
      <c r="E3566" t="s">
        <v>524</v>
      </c>
    </row>
    <row r="3567" spans="1:5" x14ac:dyDescent="0.2">
      <c r="A3567" t="s">
        <v>875</v>
      </c>
      <c r="B3567" t="s">
        <v>142</v>
      </c>
      <c r="C3567" t="s">
        <v>386</v>
      </c>
      <c r="D3567" t="s">
        <v>198</v>
      </c>
      <c r="E3567" t="s">
        <v>525</v>
      </c>
    </row>
    <row r="3568" spans="1:5" x14ac:dyDescent="0.2">
      <c r="A3568" t="s">
        <v>875</v>
      </c>
      <c r="B3568" t="s">
        <v>142</v>
      </c>
      <c r="C3568" t="s">
        <v>386</v>
      </c>
      <c r="D3568" t="s">
        <v>389</v>
      </c>
      <c r="E3568" t="s">
        <v>500</v>
      </c>
    </row>
    <row r="3569" spans="1:5" x14ac:dyDescent="0.2">
      <c r="A3569" t="s">
        <v>875</v>
      </c>
      <c r="B3569" t="s">
        <v>142</v>
      </c>
      <c r="C3569" t="s">
        <v>386</v>
      </c>
      <c r="D3569" t="s">
        <v>389</v>
      </c>
      <c r="E3569" t="s">
        <v>454</v>
      </c>
    </row>
    <row r="3570" spans="1:5" x14ac:dyDescent="0.2">
      <c r="A3570" t="s">
        <v>875</v>
      </c>
      <c r="B3570" t="s">
        <v>142</v>
      </c>
      <c r="C3570" t="s">
        <v>386</v>
      </c>
      <c r="D3570" t="s">
        <v>389</v>
      </c>
      <c r="E3570" t="s">
        <v>448</v>
      </c>
    </row>
    <row r="3571" spans="1:5" x14ac:dyDescent="0.2">
      <c r="A3571" t="s">
        <v>875</v>
      </c>
      <c r="B3571" t="s">
        <v>142</v>
      </c>
      <c r="C3571" t="s">
        <v>386</v>
      </c>
      <c r="D3571" t="s">
        <v>389</v>
      </c>
      <c r="E3571" t="s">
        <v>501</v>
      </c>
    </row>
    <row r="3572" spans="1:5" x14ac:dyDescent="0.2">
      <c r="A3572" t="s">
        <v>875</v>
      </c>
      <c r="B3572" t="s">
        <v>142</v>
      </c>
      <c r="C3572" t="s">
        <v>386</v>
      </c>
      <c r="D3572" t="s">
        <v>389</v>
      </c>
      <c r="E3572" t="s">
        <v>449</v>
      </c>
    </row>
    <row r="3573" spans="1:5" x14ac:dyDescent="0.2">
      <c r="A3573" t="s">
        <v>875</v>
      </c>
      <c r="B3573" t="s">
        <v>142</v>
      </c>
      <c r="C3573" t="s">
        <v>386</v>
      </c>
      <c r="D3573" t="s">
        <v>389</v>
      </c>
      <c r="E3573" t="s">
        <v>450</v>
      </c>
    </row>
    <row r="3574" spans="1:5" x14ac:dyDescent="0.2">
      <c r="A3574" t="s">
        <v>875</v>
      </c>
      <c r="B3574" t="s">
        <v>142</v>
      </c>
      <c r="C3574" t="s">
        <v>386</v>
      </c>
      <c r="D3574" t="s">
        <v>234</v>
      </c>
      <c r="E3574" t="s">
        <v>505</v>
      </c>
    </row>
    <row r="3575" spans="1:5" x14ac:dyDescent="0.2">
      <c r="A3575" t="s">
        <v>875</v>
      </c>
      <c r="B3575" t="s">
        <v>142</v>
      </c>
      <c r="C3575" t="s">
        <v>386</v>
      </c>
      <c r="D3575" t="s">
        <v>234</v>
      </c>
      <c r="E3575" t="s">
        <v>518</v>
      </c>
    </row>
    <row r="3576" spans="1:5" x14ac:dyDescent="0.2">
      <c r="A3576" t="s">
        <v>875</v>
      </c>
      <c r="B3576" t="s">
        <v>142</v>
      </c>
      <c r="C3576" t="s">
        <v>386</v>
      </c>
      <c r="D3576" t="s">
        <v>389</v>
      </c>
      <c r="E3576" t="s">
        <v>468</v>
      </c>
    </row>
    <row r="3577" spans="1:5" x14ac:dyDescent="0.2">
      <c r="A3577" t="s">
        <v>875</v>
      </c>
      <c r="B3577" t="s">
        <v>142</v>
      </c>
      <c r="C3577" t="s">
        <v>386</v>
      </c>
      <c r="D3577" t="s">
        <v>389</v>
      </c>
      <c r="E3577" t="s">
        <v>451</v>
      </c>
    </row>
    <row r="3578" spans="1:5" x14ac:dyDescent="0.2">
      <c r="A3578" t="s">
        <v>875</v>
      </c>
      <c r="B3578" t="s">
        <v>77</v>
      </c>
      <c r="C3578" t="s">
        <v>386</v>
      </c>
      <c r="D3578" t="s">
        <v>389</v>
      </c>
      <c r="E3578" t="s">
        <v>526</v>
      </c>
    </row>
    <row r="3579" spans="1:5" x14ac:dyDescent="0.2">
      <c r="A3579" t="s">
        <v>875</v>
      </c>
      <c r="B3579" t="s">
        <v>77</v>
      </c>
      <c r="C3579" t="s">
        <v>386</v>
      </c>
      <c r="D3579" t="s">
        <v>389</v>
      </c>
      <c r="E3579" t="s">
        <v>449</v>
      </c>
    </row>
    <row r="3580" spans="1:5" x14ac:dyDescent="0.2">
      <c r="A3580" t="s">
        <v>875</v>
      </c>
      <c r="B3580" t="s">
        <v>77</v>
      </c>
      <c r="C3580" t="s">
        <v>386</v>
      </c>
      <c r="D3580" t="s">
        <v>389</v>
      </c>
      <c r="E3580" t="s">
        <v>450</v>
      </c>
    </row>
    <row r="3581" spans="1:5" x14ac:dyDescent="0.2">
      <c r="A3581" t="s">
        <v>875</v>
      </c>
      <c r="B3581" t="s">
        <v>77</v>
      </c>
      <c r="C3581" t="s">
        <v>386</v>
      </c>
      <c r="D3581" t="s">
        <v>234</v>
      </c>
      <c r="E3581" t="s">
        <v>466</v>
      </c>
    </row>
    <row r="3582" spans="1:5" x14ac:dyDescent="0.2">
      <c r="A3582" t="s">
        <v>875</v>
      </c>
      <c r="B3582" t="s">
        <v>77</v>
      </c>
      <c r="C3582" t="s">
        <v>386</v>
      </c>
      <c r="D3582" t="s">
        <v>389</v>
      </c>
      <c r="E3582" t="s">
        <v>468</v>
      </c>
    </row>
    <row r="3583" spans="1:5" x14ac:dyDescent="0.2">
      <c r="A3583" t="s">
        <v>875</v>
      </c>
      <c r="B3583" t="s">
        <v>77</v>
      </c>
      <c r="C3583" t="s">
        <v>386</v>
      </c>
      <c r="D3583" t="s">
        <v>389</v>
      </c>
      <c r="E3583" t="s">
        <v>451</v>
      </c>
    </row>
    <row r="3584" spans="1:5" x14ac:dyDescent="0.2">
      <c r="A3584" t="s">
        <v>875</v>
      </c>
      <c r="B3584" t="s">
        <v>98</v>
      </c>
      <c r="C3584" t="s">
        <v>386</v>
      </c>
      <c r="D3584" t="s">
        <v>272</v>
      </c>
      <c r="E3584" t="s">
        <v>527</v>
      </c>
    </row>
    <row r="3585" spans="1:5" x14ac:dyDescent="0.2">
      <c r="A3585" t="s">
        <v>875</v>
      </c>
      <c r="B3585" t="s">
        <v>98</v>
      </c>
      <c r="C3585" t="s">
        <v>386</v>
      </c>
      <c r="D3585" t="s">
        <v>272</v>
      </c>
      <c r="E3585" t="s">
        <v>528</v>
      </c>
    </row>
    <row r="3586" spans="1:5" x14ac:dyDescent="0.2">
      <c r="A3586" t="s">
        <v>875</v>
      </c>
      <c r="B3586" t="s">
        <v>98</v>
      </c>
      <c r="C3586" t="s">
        <v>386</v>
      </c>
      <c r="D3586" t="s">
        <v>272</v>
      </c>
      <c r="E3586" t="s">
        <v>529</v>
      </c>
    </row>
    <row r="3587" spans="1:5" x14ac:dyDescent="0.2">
      <c r="A3587" t="s">
        <v>875</v>
      </c>
      <c r="B3587" t="s">
        <v>98</v>
      </c>
      <c r="C3587" t="s">
        <v>386</v>
      </c>
      <c r="D3587" t="s">
        <v>272</v>
      </c>
      <c r="E3587" t="s">
        <v>530</v>
      </c>
    </row>
    <row r="3588" spans="1:5" x14ac:dyDescent="0.2">
      <c r="A3588" t="s">
        <v>875</v>
      </c>
      <c r="B3588" t="s">
        <v>98</v>
      </c>
      <c r="C3588" t="s">
        <v>386</v>
      </c>
      <c r="D3588" t="s">
        <v>389</v>
      </c>
      <c r="E3588" t="s">
        <v>478</v>
      </c>
    </row>
    <row r="3589" spans="1:5" x14ac:dyDescent="0.2">
      <c r="A3589" t="s">
        <v>875</v>
      </c>
      <c r="B3589" t="s">
        <v>98</v>
      </c>
      <c r="C3589" t="s">
        <v>386</v>
      </c>
      <c r="D3589" t="s">
        <v>389</v>
      </c>
      <c r="E3589" t="s">
        <v>501</v>
      </c>
    </row>
    <row r="3590" spans="1:5" x14ac:dyDescent="0.2">
      <c r="A3590" t="s">
        <v>875</v>
      </c>
      <c r="B3590" t="s">
        <v>98</v>
      </c>
      <c r="C3590" t="s">
        <v>386</v>
      </c>
      <c r="D3590" t="s">
        <v>389</v>
      </c>
      <c r="E3590" t="s">
        <v>531</v>
      </c>
    </row>
    <row r="3591" spans="1:5" x14ac:dyDescent="0.2">
      <c r="A3591" t="s">
        <v>875</v>
      </c>
      <c r="B3591" t="s">
        <v>98</v>
      </c>
      <c r="C3591" t="s">
        <v>386</v>
      </c>
      <c r="D3591" t="s">
        <v>389</v>
      </c>
      <c r="E3591" t="s">
        <v>449</v>
      </c>
    </row>
    <row r="3592" spans="1:5" x14ac:dyDescent="0.2">
      <c r="A3592" t="s">
        <v>875</v>
      </c>
      <c r="B3592" t="s">
        <v>98</v>
      </c>
      <c r="C3592" t="s">
        <v>386</v>
      </c>
      <c r="D3592" t="s">
        <v>389</v>
      </c>
      <c r="E3592" t="s">
        <v>450</v>
      </c>
    </row>
    <row r="3593" spans="1:5" x14ac:dyDescent="0.2">
      <c r="A3593" t="s">
        <v>875</v>
      </c>
      <c r="B3593" t="s">
        <v>98</v>
      </c>
      <c r="C3593" t="s">
        <v>386</v>
      </c>
      <c r="D3593" t="s">
        <v>389</v>
      </c>
      <c r="E3593" t="s">
        <v>468</v>
      </c>
    </row>
    <row r="3594" spans="1:5" x14ac:dyDescent="0.2">
      <c r="A3594" t="s">
        <v>875</v>
      </c>
      <c r="B3594" t="s">
        <v>98</v>
      </c>
      <c r="C3594" t="s">
        <v>386</v>
      </c>
      <c r="D3594" t="s">
        <v>389</v>
      </c>
      <c r="E3594" t="s">
        <v>532</v>
      </c>
    </row>
    <row r="3595" spans="1:5" x14ac:dyDescent="0.2">
      <c r="A3595" t="s">
        <v>875</v>
      </c>
      <c r="B3595" t="s">
        <v>98</v>
      </c>
      <c r="C3595" t="s">
        <v>386</v>
      </c>
      <c r="D3595" t="s">
        <v>389</v>
      </c>
      <c r="E3595" t="s">
        <v>451</v>
      </c>
    </row>
    <row r="3596" spans="1:5" x14ac:dyDescent="0.2">
      <c r="A3596" t="s">
        <v>875</v>
      </c>
      <c r="B3596" t="s">
        <v>98</v>
      </c>
      <c r="C3596" t="s">
        <v>388</v>
      </c>
      <c r="D3596" t="s">
        <v>374</v>
      </c>
    </row>
    <row r="3597" spans="1:5" x14ac:dyDescent="0.2">
      <c r="A3597" t="s">
        <v>875</v>
      </c>
      <c r="B3597" t="s">
        <v>5</v>
      </c>
      <c r="C3597" t="s">
        <v>386</v>
      </c>
      <c r="D3597" t="s">
        <v>389</v>
      </c>
      <c r="E3597" t="s">
        <v>450</v>
      </c>
    </row>
    <row r="3598" spans="1:5" x14ac:dyDescent="0.2">
      <c r="A3598" t="s">
        <v>875</v>
      </c>
      <c r="B3598" t="s">
        <v>5</v>
      </c>
      <c r="C3598" t="s">
        <v>386</v>
      </c>
      <c r="D3598" t="s">
        <v>389</v>
      </c>
      <c r="E3598" t="s">
        <v>449</v>
      </c>
    </row>
    <row r="3599" spans="1:5" x14ac:dyDescent="0.2">
      <c r="A3599" t="s">
        <v>875</v>
      </c>
      <c r="B3599" t="s">
        <v>5</v>
      </c>
      <c r="C3599" t="s">
        <v>386</v>
      </c>
      <c r="D3599" t="s">
        <v>389</v>
      </c>
      <c r="E3599" t="s">
        <v>451</v>
      </c>
    </row>
    <row r="3600" spans="1:5" x14ac:dyDescent="0.2">
      <c r="A3600" t="s">
        <v>875</v>
      </c>
      <c r="B3600" t="s">
        <v>5</v>
      </c>
      <c r="C3600" t="s">
        <v>386</v>
      </c>
      <c r="D3600" t="s">
        <v>389</v>
      </c>
      <c r="E3600" t="s">
        <v>478</v>
      </c>
    </row>
    <row r="3601" spans="1:5" x14ac:dyDescent="0.2">
      <c r="A3601" t="s">
        <v>875</v>
      </c>
      <c r="B3601" t="s">
        <v>5</v>
      </c>
      <c r="C3601" t="s">
        <v>388</v>
      </c>
      <c r="D3601" t="s">
        <v>307</v>
      </c>
    </row>
    <row r="3602" spans="1:5" x14ac:dyDescent="0.2">
      <c r="A3602" t="s">
        <v>875</v>
      </c>
      <c r="B3602" t="s">
        <v>5</v>
      </c>
      <c r="C3602" t="s">
        <v>388</v>
      </c>
      <c r="D3602" t="s">
        <v>272</v>
      </c>
    </row>
    <row r="3603" spans="1:5" x14ac:dyDescent="0.2">
      <c r="A3603" t="s">
        <v>875</v>
      </c>
      <c r="B3603" t="s">
        <v>5</v>
      </c>
      <c r="C3603" t="s">
        <v>388</v>
      </c>
      <c r="D3603" t="s">
        <v>98</v>
      </c>
    </row>
    <row r="3604" spans="1:5" x14ac:dyDescent="0.2">
      <c r="A3604" t="s">
        <v>875</v>
      </c>
      <c r="B3604" t="s">
        <v>5</v>
      </c>
      <c r="C3604" t="s">
        <v>388</v>
      </c>
      <c r="D3604" t="s">
        <v>263</v>
      </c>
    </row>
    <row r="3605" spans="1:5" x14ac:dyDescent="0.2">
      <c r="A3605" t="s">
        <v>875</v>
      </c>
      <c r="B3605" t="s">
        <v>272</v>
      </c>
      <c r="C3605" t="s">
        <v>386</v>
      </c>
      <c r="D3605" t="s">
        <v>389</v>
      </c>
      <c r="E3605" t="s">
        <v>533</v>
      </c>
    </row>
    <row r="3606" spans="1:5" x14ac:dyDescent="0.2">
      <c r="A3606" t="s">
        <v>875</v>
      </c>
      <c r="B3606" t="s">
        <v>272</v>
      </c>
      <c r="C3606" t="s">
        <v>386</v>
      </c>
      <c r="D3606" t="s">
        <v>389</v>
      </c>
      <c r="E3606" t="s">
        <v>449</v>
      </c>
    </row>
    <row r="3607" spans="1:5" x14ac:dyDescent="0.2">
      <c r="A3607" t="s">
        <v>875</v>
      </c>
      <c r="B3607" t="s">
        <v>272</v>
      </c>
      <c r="C3607" t="s">
        <v>386</v>
      </c>
      <c r="D3607" t="s">
        <v>389</v>
      </c>
      <c r="E3607" t="s">
        <v>450</v>
      </c>
    </row>
    <row r="3608" spans="1:5" x14ac:dyDescent="0.2">
      <c r="A3608" t="s">
        <v>875</v>
      </c>
      <c r="B3608" t="s">
        <v>272</v>
      </c>
      <c r="C3608" t="s">
        <v>388</v>
      </c>
      <c r="D3608" t="s">
        <v>374</v>
      </c>
    </row>
    <row r="3609" spans="1:5" x14ac:dyDescent="0.2">
      <c r="A3609" t="s">
        <v>875</v>
      </c>
      <c r="B3609" t="s">
        <v>102</v>
      </c>
      <c r="C3609" t="s">
        <v>386</v>
      </c>
      <c r="D3609" t="s">
        <v>226</v>
      </c>
      <c r="E3609" t="s">
        <v>396</v>
      </c>
    </row>
    <row r="3610" spans="1:5" x14ac:dyDescent="0.2">
      <c r="A3610" t="s">
        <v>875</v>
      </c>
      <c r="B3610" t="s">
        <v>102</v>
      </c>
      <c r="C3610" t="s">
        <v>386</v>
      </c>
      <c r="D3610" t="s">
        <v>226</v>
      </c>
      <c r="E3610" t="s">
        <v>395</v>
      </c>
    </row>
    <row r="3611" spans="1:5" x14ac:dyDescent="0.2">
      <c r="A3611" t="s">
        <v>875</v>
      </c>
      <c r="B3611" t="s">
        <v>102</v>
      </c>
      <c r="C3611" t="s">
        <v>386</v>
      </c>
      <c r="D3611" t="s">
        <v>194</v>
      </c>
      <c r="E3611" t="s">
        <v>534</v>
      </c>
    </row>
    <row r="3612" spans="1:5" x14ac:dyDescent="0.2">
      <c r="A3612" t="s">
        <v>875</v>
      </c>
      <c r="B3612" t="s">
        <v>102</v>
      </c>
      <c r="C3612" t="s">
        <v>386</v>
      </c>
      <c r="D3612" t="s">
        <v>23</v>
      </c>
      <c r="E3612" t="s">
        <v>535</v>
      </c>
    </row>
    <row r="3613" spans="1:5" x14ac:dyDescent="0.2">
      <c r="A3613" t="s">
        <v>875</v>
      </c>
      <c r="B3613" t="s">
        <v>102</v>
      </c>
      <c r="C3613" t="s">
        <v>386</v>
      </c>
      <c r="D3613" t="s">
        <v>67</v>
      </c>
      <c r="E3613" t="s">
        <v>536</v>
      </c>
    </row>
    <row r="3614" spans="1:5" x14ac:dyDescent="0.2">
      <c r="A3614" t="s">
        <v>875</v>
      </c>
      <c r="B3614" t="s">
        <v>102</v>
      </c>
      <c r="C3614" t="s">
        <v>386</v>
      </c>
      <c r="D3614" t="s">
        <v>67</v>
      </c>
      <c r="E3614" t="s">
        <v>537</v>
      </c>
    </row>
    <row r="3615" spans="1:5" x14ac:dyDescent="0.2">
      <c r="A3615" t="s">
        <v>875</v>
      </c>
      <c r="B3615" t="s">
        <v>102</v>
      </c>
      <c r="C3615" t="s">
        <v>386</v>
      </c>
      <c r="D3615" t="s">
        <v>67</v>
      </c>
      <c r="E3615" t="s">
        <v>538</v>
      </c>
    </row>
    <row r="3616" spans="1:5" x14ac:dyDescent="0.2">
      <c r="A3616" t="s">
        <v>875</v>
      </c>
      <c r="B3616" t="s">
        <v>102</v>
      </c>
      <c r="C3616" t="s">
        <v>386</v>
      </c>
      <c r="D3616" t="s">
        <v>67</v>
      </c>
      <c r="E3616" t="s">
        <v>539</v>
      </c>
    </row>
    <row r="3617" spans="1:5" x14ac:dyDescent="0.2">
      <c r="A3617" t="s">
        <v>875</v>
      </c>
      <c r="B3617" t="s">
        <v>102</v>
      </c>
      <c r="C3617" t="s">
        <v>386</v>
      </c>
      <c r="D3617" t="s">
        <v>222</v>
      </c>
      <c r="E3617" t="s">
        <v>540</v>
      </c>
    </row>
    <row r="3618" spans="1:5" x14ac:dyDescent="0.2">
      <c r="A3618" t="s">
        <v>875</v>
      </c>
      <c r="B3618" t="s">
        <v>102</v>
      </c>
      <c r="C3618" t="s">
        <v>386</v>
      </c>
      <c r="D3618" t="s">
        <v>65</v>
      </c>
      <c r="E3618" t="s">
        <v>541</v>
      </c>
    </row>
    <row r="3619" spans="1:5" x14ac:dyDescent="0.2">
      <c r="A3619" t="s">
        <v>875</v>
      </c>
      <c r="B3619" t="s">
        <v>102</v>
      </c>
      <c r="C3619" t="s">
        <v>386</v>
      </c>
      <c r="D3619" t="s">
        <v>65</v>
      </c>
      <c r="E3619" t="s">
        <v>542</v>
      </c>
    </row>
    <row r="3620" spans="1:5" x14ac:dyDescent="0.2">
      <c r="A3620" t="s">
        <v>875</v>
      </c>
      <c r="B3620" t="s">
        <v>102</v>
      </c>
      <c r="C3620" t="s">
        <v>386</v>
      </c>
      <c r="D3620" t="s">
        <v>65</v>
      </c>
      <c r="E3620" t="s">
        <v>543</v>
      </c>
    </row>
    <row r="3621" spans="1:5" x14ac:dyDescent="0.2">
      <c r="A3621" t="s">
        <v>875</v>
      </c>
      <c r="B3621" t="s">
        <v>102</v>
      </c>
      <c r="C3621" t="s">
        <v>386</v>
      </c>
      <c r="D3621" t="s">
        <v>65</v>
      </c>
      <c r="E3621" t="s">
        <v>544</v>
      </c>
    </row>
    <row r="3622" spans="1:5" x14ac:dyDescent="0.2">
      <c r="A3622" t="s">
        <v>875</v>
      </c>
      <c r="B3622" t="s">
        <v>102</v>
      </c>
      <c r="C3622" t="s">
        <v>386</v>
      </c>
      <c r="D3622" t="s">
        <v>65</v>
      </c>
      <c r="E3622" t="s">
        <v>545</v>
      </c>
    </row>
    <row r="3623" spans="1:5" x14ac:dyDescent="0.2">
      <c r="A3623" t="s">
        <v>875</v>
      </c>
      <c r="B3623" t="s">
        <v>102</v>
      </c>
      <c r="C3623" t="s">
        <v>386</v>
      </c>
      <c r="D3623" t="s">
        <v>389</v>
      </c>
      <c r="E3623" t="s">
        <v>450</v>
      </c>
    </row>
    <row r="3624" spans="1:5" x14ac:dyDescent="0.2">
      <c r="A3624" t="s">
        <v>875</v>
      </c>
      <c r="B3624" t="s">
        <v>102</v>
      </c>
      <c r="C3624" t="s">
        <v>386</v>
      </c>
      <c r="D3624" t="s">
        <v>234</v>
      </c>
      <c r="E3624" t="s">
        <v>505</v>
      </c>
    </row>
    <row r="3625" spans="1:5" x14ac:dyDescent="0.2">
      <c r="A3625" t="s">
        <v>875</v>
      </c>
      <c r="B3625" t="s">
        <v>102</v>
      </c>
      <c r="C3625" t="s">
        <v>386</v>
      </c>
      <c r="D3625" t="s">
        <v>389</v>
      </c>
      <c r="E3625" t="s">
        <v>532</v>
      </c>
    </row>
    <row r="3626" spans="1:5" x14ac:dyDescent="0.2">
      <c r="A3626" t="s">
        <v>875</v>
      </c>
      <c r="B3626" t="s">
        <v>93</v>
      </c>
      <c r="C3626" t="s">
        <v>386</v>
      </c>
      <c r="D3626" t="s">
        <v>226</v>
      </c>
      <c r="E3626" t="s">
        <v>396</v>
      </c>
    </row>
    <row r="3627" spans="1:5" x14ac:dyDescent="0.2">
      <c r="A3627" t="s">
        <v>875</v>
      </c>
      <c r="B3627" t="s">
        <v>93</v>
      </c>
      <c r="C3627" t="s">
        <v>386</v>
      </c>
      <c r="D3627" t="s">
        <v>226</v>
      </c>
      <c r="E3627" t="s">
        <v>395</v>
      </c>
    </row>
    <row r="3628" spans="1:5" x14ac:dyDescent="0.2">
      <c r="A3628" t="s">
        <v>875</v>
      </c>
      <c r="B3628" t="s">
        <v>93</v>
      </c>
      <c r="C3628" t="s">
        <v>386</v>
      </c>
      <c r="D3628" t="s">
        <v>389</v>
      </c>
      <c r="E3628" t="s">
        <v>450</v>
      </c>
    </row>
    <row r="3629" spans="1:5" x14ac:dyDescent="0.2">
      <c r="A3629" t="s">
        <v>875</v>
      </c>
      <c r="B3629" t="s">
        <v>93</v>
      </c>
      <c r="C3629" t="s">
        <v>386</v>
      </c>
      <c r="D3629" t="s">
        <v>234</v>
      </c>
      <c r="E3629" t="s">
        <v>546</v>
      </c>
    </row>
    <row r="3630" spans="1:5" x14ac:dyDescent="0.2">
      <c r="A3630" t="s">
        <v>875</v>
      </c>
      <c r="B3630" t="s">
        <v>93</v>
      </c>
      <c r="C3630" t="s">
        <v>386</v>
      </c>
      <c r="D3630" t="s">
        <v>389</v>
      </c>
      <c r="E3630" t="s">
        <v>457</v>
      </c>
    </row>
    <row r="3631" spans="1:5" x14ac:dyDescent="0.2">
      <c r="A3631" t="s">
        <v>875</v>
      </c>
      <c r="B3631" t="s">
        <v>93</v>
      </c>
      <c r="C3631" t="s">
        <v>386</v>
      </c>
      <c r="D3631" t="s">
        <v>389</v>
      </c>
      <c r="E3631" t="s">
        <v>451</v>
      </c>
    </row>
    <row r="3632" spans="1:5" x14ac:dyDescent="0.2">
      <c r="A3632" t="s">
        <v>875</v>
      </c>
      <c r="B3632" t="s">
        <v>93</v>
      </c>
      <c r="C3632" t="s">
        <v>388</v>
      </c>
      <c r="D3632" t="s">
        <v>374</v>
      </c>
    </row>
    <row r="3633" spans="1:5" x14ac:dyDescent="0.2">
      <c r="A3633" t="s">
        <v>875</v>
      </c>
      <c r="B3633" t="s">
        <v>93</v>
      </c>
      <c r="C3633" t="s">
        <v>388</v>
      </c>
      <c r="D3633" t="s">
        <v>317</v>
      </c>
    </row>
    <row r="3634" spans="1:5" x14ac:dyDescent="0.2">
      <c r="A3634" t="s">
        <v>875</v>
      </c>
      <c r="B3634" t="s">
        <v>194</v>
      </c>
      <c r="C3634" t="s">
        <v>386</v>
      </c>
      <c r="D3634" t="s">
        <v>226</v>
      </c>
      <c r="E3634" t="s">
        <v>396</v>
      </c>
    </row>
    <row r="3635" spans="1:5" x14ac:dyDescent="0.2">
      <c r="A3635" t="s">
        <v>875</v>
      </c>
      <c r="B3635" t="s">
        <v>194</v>
      </c>
      <c r="C3635" t="s">
        <v>386</v>
      </c>
      <c r="D3635" t="s">
        <v>226</v>
      </c>
      <c r="E3635" t="s">
        <v>547</v>
      </c>
    </row>
    <row r="3636" spans="1:5" x14ac:dyDescent="0.2">
      <c r="A3636" t="s">
        <v>875</v>
      </c>
      <c r="B3636" t="s">
        <v>194</v>
      </c>
      <c r="C3636" t="s">
        <v>386</v>
      </c>
      <c r="D3636" t="s">
        <v>226</v>
      </c>
      <c r="E3636" t="s">
        <v>419</v>
      </c>
    </row>
    <row r="3637" spans="1:5" x14ac:dyDescent="0.2">
      <c r="A3637" t="s">
        <v>875</v>
      </c>
      <c r="B3637" t="s">
        <v>194</v>
      </c>
      <c r="C3637" t="s">
        <v>386</v>
      </c>
      <c r="D3637" t="s">
        <v>226</v>
      </c>
      <c r="E3637" t="s">
        <v>395</v>
      </c>
    </row>
    <row r="3638" spans="1:5" x14ac:dyDescent="0.2">
      <c r="A3638" t="s">
        <v>875</v>
      </c>
      <c r="B3638" t="s">
        <v>194</v>
      </c>
      <c r="C3638" t="s">
        <v>386</v>
      </c>
      <c r="D3638" t="s">
        <v>389</v>
      </c>
      <c r="E3638" t="s">
        <v>548</v>
      </c>
    </row>
    <row r="3639" spans="1:5" x14ac:dyDescent="0.2">
      <c r="A3639" t="s">
        <v>875</v>
      </c>
      <c r="B3639" t="s">
        <v>194</v>
      </c>
      <c r="C3639" t="s">
        <v>386</v>
      </c>
      <c r="D3639" t="s">
        <v>389</v>
      </c>
      <c r="E3639" t="s">
        <v>450</v>
      </c>
    </row>
    <row r="3640" spans="1:5" x14ac:dyDescent="0.2">
      <c r="A3640" t="s">
        <v>875</v>
      </c>
      <c r="B3640" t="s">
        <v>194</v>
      </c>
      <c r="C3640" t="s">
        <v>386</v>
      </c>
      <c r="D3640" t="s">
        <v>389</v>
      </c>
      <c r="E3640" t="s">
        <v>549</v>
      </c>
    </row>
    <row r="3641" spans="1:5" x14ac:dyDescent="0.2">
      <c r="A3641" t="s">
        <v>875</v>
      </c>
      <c r="B3641" t="s">
        <v>194</v>
      </c>
      <c r="C3641" t="s">
        <v>386</v>
      </c>
      <c r="D3641" t="s">
        <v>389</v>
      </c>
      <c r="E3641" t="s">
        <v>550</v>
      </c>
    </row>
    <row r="3642" spans="1:5" x14ac:dyDescent="0.2">
      <c r="A3642" t="s">
        <v>875</v>
      </c>
      <c r="B3642" t="s">
        <v>194</v>
      </c>
      <c r="C3642" t="s">
        <v>386</v>
      </c>
      <c r="D3642" t="s">
        <v>234</v>
      </c>
      <c r="E3642" t="s">
        <v>546</v>
      </c>
    </row>
    <row r="3643" spans="1:5" x14ac:dyDescent="0.2">
      <c r="A3643" t="s">
        <v>875</v>
      </c>
      <c r="B3643" t="s">
        <v>194</v>
      </c>
      <c r="C3643" t="s">
        <v>386</v>
      </c>
      <c r="D3643" t="s">
        <v>234</v>
      </c>
      <c r="E3643" t="s">
        <v>551</v>
      </c>
    </row>
    <row r="3644" spans="1:5" x14ac:dyDescent="0.2">
      <c r="A3644" t="s">
        <v>875</v>
      </c>
      <c r="B3644" t="s">
        <v>194</v>
      </c>
      <c r="C3644" t="s">
        <v>386</v>
      </c>
      <c r="D3644" t="s">
        <v>234</v>
      </c>
      <c r="E3644" t="s">
        <v>552</v>
      </c>
    </row>
    <row r="3645" spans="1:5" x14ac:dyDescent="0.2">
      <c r="A3645" t="s">
        <v>875</v>
      </c>
      <c r="B3645" t="s">
        <v>194</v>
      </c>
      <c r="C3645" t="s">
        <v>386</v>
      </c>
      <c r="D3645" t="s">
        <v>234</v>
      </c>
      <c r="E3645" t="s">
        <v>553</v>
      </c>
    </row>
    <row r="3646" spans="1:5" x14ac:dyDescent="0.2">
      <c r="A3646" t="s">
        <v>875</v>
      </c>
      <c r="B3646" t="s">
        <v>194</v>
      </c>
      <c r="C3646" t="s">
        <v>386</v>
      </c>
      <c r="D3646" t="s">
        <v>234</v>
      </c>
      <c r="E3646" t="s">
        <v>554</v>
      </c>
    </row>
    <row r="3647" spans="1:5" x14ac:dyDescent="0.2">
      <c r="A3647" t="s">
        <v>875</v>
      </c>
      <c r="B3647" t="s">
        <v>194</v>
      </c>
      <c r="C3647" t="s">
        <v>386</v>
      </c>
      <c r="D3647" t="s">
        <v>389</v>
      </c>
      <c r="E3647" t="s">
        <v>451</v>
      </c>
    </row>
    <row r="3648" spans="1:5" x14ac:dyDescent="0.2">
      <c r="A3648" t="s">
        <v>875</v>
      </c>
      <c r="B3648" t="s">
        <v>152</v>
      </c>
      <c r="C3648" t="s">
        <v>386</v>
      </c>
      <c r="D3648" t="s">
        <v>226</v>
      </c>
      <c r="E3648" t="s">
        <v>396</v>
      </c>
    </row>
    <row r="3649" spans="1:5" x14ac:dyDescent="0.2">
      <c r="A3649" t="s">
        <v>875</v>
      </c>
      <c r="B3649" t="s">
        <v>152</v>
      </c>
      <c r="C3649" t="s">
        <v>386</v>
      </c>
      <c r="D3649" t="s">
        <v>226</v>
      </c>
      <c r="E3649" t="s">
        <v>395</v>
      </c>
    </row>
    <row r="3650" spans="1:5" x14ac:dyDescent="0.2">
      <c r="A3650" t="s">
        <v>875</v>
      </c>
      <c r="B3650" t="s">
        <v>152</v>
      </c>
      <c r="C3650" t="s">
        <v>386</v>
      </c>
      <c r="D3650" t="s">
        <v>194</v>
      </c>
      <c r="E3650" t="s">
        <v>534</v>
      </c>
    </row>
    <row r="3651" spans="1:5" x14ac:dyDescent="0.2">
      <c r="A3651" t="s">
        <v>875</v>
      </c>
      <c r="B3651" t="s">
        <v>152</v>
      </c>
      <c r="C3651" t="s">
        <v>386</v>
      </c>
      <c r="D3651" t="s">
        <v>256</v>
      </c>
      <c r="E3651" t="s">
        <v>555</v>
      </c>
    </row>
    <row r="3652" spans="1:5" x14ac:dyDescent="0.2">
      <c r="A3652" t="s">
        <v>875</v>
      </c>
      <c r="B3652" t="s">
        <v>152</v>
      </c>
      <c r="C3652" t="s">
        <v>386</v>
      </c>
      <c r="D3652" t="s">
        <v>389</v>
      </c>
      <c r="E3652" t="s">
        <v>450</v>
      </c>
    </row>
    <row r="3653" spans="1:5" x14ac:dyDescent="0.2">
      <c r="A3653" t="s">
        <v>875</v>
      </c>
      <c r="B3653" t="s">
        <v>152</v>
      </c>
      <c r="C3653" t="s">
        <v>386</v>
      </c>
      <c r="D3653" t="s">
        <v>234</v>
      </c>
      <c r="E3653" t="s">
        <v>546</v>
      </c>
    </row>
    <row r="3654" spans="1:5" x14ac:dyDescent="0.2">
      <c r="A3654" t="s">
        <v>875</v>
      </c>
      <c r="B3654" t="s">
        <v>10</v>
      </c>
      <c r="C3654" t="s">
        <v>386</v>
      </c>
      <c r="D3654" t="s">
        <v>198</v>
      </c>
      <c r="E3654" t="s">
        <v>521</v>
      </c>
    </row>
    <row r="3655" spans="1:5" x14ac:dyDescent="0.2">
      <c r="A3655" t="s">
        <v>875</v>
      </c>
      <c r="B3655" t="s">
        <v>10</v>
      </c>
      <c r="C3655" t="s">
        <v>386</v>
      </c>
      <c r="D3655" t="s">
        <v>198</v>
      </c>
      <c r="E3655" t="s">
        <v>522</v>
      </c>
    </row>
    <row r="3656" spans="1:5" x14ac:dyDescent="0.2">
      <c r="A3656" t="s">
        <v>875</v>
      </c>
      <c r="B3656" t="s">
        <v>10</v>
      </c>
      <c r="C3656" t="s">
        <v>386</v>
      </c>
      <c r="D3656" t="s">
        <v>198</v>
      </c>
      <c r="E3656" t="s">
        <v>523</v>
      </c>
    </row>
    <row r="3657" spans="1:5" x14ac:dyDescent="0.2">
      <c r="A3657" t="s">
        <v>875</v>
      </c>
      <c r="B3657" t="s">
        <v>10</v>
      </c>
      <c r="C3657" t="s">
        <v>386</v>
      </c>
      <c r="D3657" t="s">
        <v>389</v>
      </c>
      <c r="E3657" t="s">
        <v>450</v>
      </c>
    </row>
    <row r="3658" spans="1:5" x14ac:dyDescent="0.2">
      <c r="A3658" t="s">
        <v>875</v>
      </c>
      <c r="B3658" t="s">
        <v>10</v>
      </c>
      <c r="C3658" t="s">
        <v>386</v>
      </c>
      <c r="D3658" t="s">
        <v>389</v>
      </c>
      <c r="E3658" t="s">
        <v>468</v>
      </c>
    </row>
    <row r="3659" spans="1:5" x14ac:dyDescent="0.2">
      <c r="A3659" t="s">
        <v>875</v>
      </c>
      <c r="B3659" t="s">
        <v>10</v>
      </c>
      <c r="C3659" t="s">
        <v>386</v>
      </c>
      <c r="D3659" t="s">
        <v>389</v>
      </c>
      <c r="E3659" t="s">
        <v>451</v>
      </c>
    </row>
    <row r="3660" spans="1:5" x14ac:dyDescent="0.2">
      <c r="A3660" t="s">
        <v>875</v>
      </c>
      <c r="B3660" t="s">
        <v>36</v>
      </c>
      <c r="C3660" t="s">
        <v>386</v>
      </c>
      <c r="D3660" t="s">
        <v>226</v>
      </c>
      <c r="E3660" t="s">
        <v>396</v>
      </c>
    </row>
    <row r="3661" spans="1:5" x14ac:dyDescent="0.2">
      <c r="A3661" t="s">
        <v>875</v>
      </c>
      <c r="B3661" t="s">
        <v>36</v>
      </c>
      <c r="C3661" t="s">
        <v>386</v>
      </c>
      <c r="D3661" t="s">
        <v>226</v>
      </c>
      <c r="E3661" t="s">
        <v>395</v>
      </c>
    </row>
    <row r="3662" spans="1:5" x14ac:dyDescent="0.2">
      <c r="A3662" t="s">
        <v>875</v>
      </c>
      <c r="B3662" t="s">
        <v>36</v>
      </c>
      <c r="C3662" t="s">
        <v>386</v>
      </c>
      <c r="D3662" t="s">
        <v>198</v>
      </c>
      <c r="E3662" t="s">
        <v>523</v>
      </c>
    </row>
    <row r="3663" spans="1:5" x14ac:dyDescent="0.2">
      <c r="A3663" t="s">
        <v>875</v>
      </c>
      <c r="B3663" t="s">
        <v>36</v>
      </c>
      <c r="C3663" t="s">
        <v>386</v>
      </c>
      <c r="D3663" t="s">
        <v>198</v>
      </c>
      <c r="E3663" t="s">
        <v>525</v>
      </c>
    </row>
    <row r="3664" spans="1:5" x14ac:dyDescent="0.2">
      <c r="A3664" t="s">
        <v>875</v>
      </c>
      <c r="B3664" t="s">
        <v>36</v>
      </c>
      <c r="C3664" t="s">
        <v>386</v>
      </c>
      <c r="D3664" t="s">
        <v>389</v>
      </c>
      <c r="E3664" t="s">
        <v>450</v>
      </c>
    </row>
    <row r="3665" spans="1:5" x14ac:dyDescent="0.2">
      <c r="A3665" t="s">
        <v>875</v>
      </c>
      <c r="B3665" t="s">
        <v>36</v>
      </c>
      <c r="C3665" t="s">
        <v>386</v>
      </c>
      <c r="D3665" t="s">
        <v>234</v>
      </c>
      <c r="E3665" t="s">
        <v>505</v>
      </c>
    </row>
    <row r="3666" spans="1:5" x14ac:dyDescent="0.2">
      <c r="A3666" t="s">
        <v>875</v>
      </c>
      <c r="B3666" t="s">
        <v>36</v>
      </c>
      <c r="C3666" t="s">
        <v>386</v>
      </c>
      <c r="D3666" t="s">
        <v>234</v>
      </c>
      <c r="E3666" t="s">
        <v>546</v>
      </c>
    </row>
    <row r="3667" spans="1:5" x14ac:dyDescent="0.2">
      <c r="A3667" t="s">
        <v>875</v>
      </c>
      <c r="B3667" t="s">
        <v>36</v>
      </c>
      <c r="C3667" t="s">
        <v>386</v>
      </c>
      <c r="D3667" t="s">
        <v>389</v>
      </c>
      <c r="E3667" t="s">
        <v>468</v>
      </c>
    </row>
    <row r="3668" spans="1:5" x14ac:dyDescent="0.2">
      <c r="A3668" t="s">
        <v>875</v>
      </c>
      <c r="B3668" t="s">
        <v>36</v>
      </c>
      <c r="C3668" t="s">
        <v>386</v>
      </c>
      <c r="D3668" t="s">
        <v>234</v>
      </c>
      <c r="E3668" t="s">
        <v>556</v>
      </c>
    </row>
    <row r="3669" spans="1:5" x14ac:dyDescent="0.2">
      <c r="A3669" t="s">
        <v>875</v>
      </c>
      <c r="B3669" t="s">
        <v>36</v>
      </c>
      <c r="C3669" t="s">
        <v>386</v>
      </c>
      <c r="D3669" t="s">
        <v>234</v>
      </c>
      <c r="E3669" t="s">
        <v>557</v>
      </c>
    </row>
    <row r="3670" spans="1:5" x14ac:dyDescent="0.2">
      <c r="A3670" t="s">
        <v>875</v>
      </c>
      <c r="B3670" t="s">
        <v>36</v>
      </c>
      <c r="C3670" t="s">
        <v>386</v>
      </c>
      <c r="D3670" t="s">
        <v>389</v>
      </c>
      <c r="E3670" t="s">
        <v>451</v>
      </c>
    </row>
    <row r="3671" spans="1:5" x14ac:dyDescent="0.2">
      <c r="A3671" t="s">
        <v>875</v>
      </c>
      <c r="B3671" t="s">
        <v>370</v>
      </c>
      <c r="C3671" t="s">
        <v>386</v>
      </c>
      <c r="D3671" t="s">
        <v>246</v>
      </c>
      <c r="E3671" t="s">
        <v>558</v>
      </c>
    </row>
    <row r="3672" spans="1:5" x14ac:dyDescent="0.2">
      <c r="A3672" t="s">
        <v>875</v>
      </c>
      <c r="B3672" t="s">
        <v>370</v>
      </c>
      <c r="C3672" t="s">
        <v>386</v>
      </c>
      <c r="D3672" t="s">
        <v>389</v>
      </c>
      <c r="E3672" t="s">
        <v>450</v>
      </c>
    </row>
    <row r="3673" spans="1:5" x14ac:dyDescent="0.2">
      <c r="A3673" t="s">
        <v>875</v>
      </c>
      <c r="B3673" t="s">
        <v>370</v>
      </c>
      <c r="C3673" t="s">
        <v>386</v>
      </c>
      <c r="D3673" t="s">
        <v>389</v>
      </c>
      <c r="E3673" t="s">
        <v>457</v>
      </c>
    </row>
    <row r="3674" spans="1:5" x14ac:dyDescent="0.2">
      <c r="A3674" t="s">
        <v>875</v>
      </c>
      <c r="B3674" t="s">
        <v>370</v>
      </c>
      <c r="C3674" t="s">
        <v>386</v>
      </c>
      <c r="D3674" t="s">
        <v>389</v>
      </c>
      <c r="E3674" t="s">
        <v>451</v>
      </c>
    </row>
    <row r="3675" spans="1:5" x14ac:dyDescent="0.2">
      <c r="A3675" t="s">
        <v>875</v>
      </c>
      <c r="B3675" t="s">
        <v>370</v>
      </c>
      <c r="C3675" t="s">
        <v>386</v>
      </c>
      <c r="D3675" t="s">
        <v>226</v>
      </c>
      <c r="E3675" t="s">
        <v>396</v>
      </c>
    </row>
    <row r="3676" spans="1:5" x14ac:dyDescent="0.2">
      <c r="A3676" t="s">
        <v>875</v>
      </c>
      <c r="B3676" t="s">
        <v>370</v>
      </c>
      <c r="C3676" t="s">
        <v>386</v>
      </c>
      <c r="D3676" t="s">
        <v>226</v>
      </c>
      <c r="E3676" t="s">
        <v>395</v>
      </c>
    </row>
    <row r="3677" spans="1:5" x14ac:dyDescent="0.2">
      <c r="A3677" t="s">
        <v>875</v>
      </c>
      <c r="B3677" t="s">
        <v>370</v>
      </c>
      <c r="C3677" t="s">
        <v>388</v>
      </c>
      <c r="D3677" t="s">
        <v>317</v>
      </c>
    </row>
    <row r="3678" spans="1:5" x14ac:dyDescent="0.2">
      <c r="A3678" t="s">
        <v>875</v>
      </c>
      <c r="B3678" t="s">
        <v>370</v>
      </c>
      <c r="C3678" t="s">
        <v>388</v>
      </c>
      <c r="D3678" t="s">
        <v>374</v>
      </c>
    </row>
    <row r="3679" spans="1:5" x14ac:dyDescent="0.2">
      <c r="A3679" t="s">
        <v>875</v>
      </c>
      <c r="B3679" t="s">
        <v>246</v>
      </c>
      <c r="C3679" t="s">
        <v>386</v>
      </c>
      <c r="D3679" t="s">
        <v>226</v>
      </c>
      <c r="E3679" t="s">
        <v>396</v>
      </c>
    </row>
    <row r="3680" spans="1:5" x14ac:dyDescent="0.2">
      <c r="A3680" t="s">
        <v>875</v>
      </c>
      <c r="B3680" t="s">
        <v>246</v>
      </c>
      <c r="C3680" t="s">
        <v>386</v>
      </c>
      <c r="D3680" t="s">
        <v>226</v>
      </c>
      <c r="E3680" t="s">
        <v>547</v>
      </c>
    </row>
    <row r="3681" spans="1:5" x14ac:dyDescent="0.2">
      <c r="A3681" t="s">
        <v>875</v>
      </c>
      <c r="B3681" t="s">
        <v>246</v>
      </c>
      <c r="C3681" t="s">
        <v>386</v>
      </c>
      <c r="D3681" t="s">
        <v>226</v>
      </c>
      <c r="E3681" t="s">
        <v>419</v>
      </c>
    </row>
    <row r="3682" spans="1:5" x14ac:dyDescent="0.2">
      <c r="A3682" t="s">
        <v>875</v>
      </c>
      <c r="B3682" t="s">
        <v>246</v>
      </c>
      <c r="C3682" t="s">
        <v>386</v>
      </c>
      <c r="D3682" t="s">
        <v>226</v>
      </c>
      <c r="E3682" t="s">
        <v>395</v>
      </c>
    </row>
    <row r="3683" spans="1:5" x14ac:dyDescent="0.2">
      <c r="A3683" t="s">
        <v>875</v>
      </c>
      <c r="B3683" t="s">
        <v>246</v>
      </c>
      <c r="C3683" t="s">
        <v>386</v>
      </c>
      <c r="D3683" t="s">
        <v>182</v>
      </c>
      <c r="E3683" t="s">
        <v>420</v>
      </c>
    </row>
    <row r="3684" spans="1:5" x14ac:dyDescent="0.2">
      <c r="A3684" t="s">
        <v>875</v>
      </c>
      <c r="B3684" t="s">
        <v>246</v>
      </c>
      <c r="C3684" t="s">
        <v>386</v>
      </c>
      <c r="D3684" t="s">
        <v>280</v>
      </c>
      <c r="E3684" t="s">
        <v>559</v>
      </c>
    </row>
    <row r="3685" spans="1:5" x14ac:dyDescent="0.2">
      <c r="A3685" t="s">
        <v>875</v>
      </c>
      <c r="B3685" t="s">
        <v>246</v>
      </c>
      <c r="C3685" t="s">
        <v>386</v>
      </c>
      <c r="D3685" t="s">
        <v>389</v>
      </c>
      <c r="E3685" t="s">
        <v>450</v>
      </c>
    </row>
    <row r="3686" spans="1:5" x14ac:dyDescent="0.2">
      <c r="A3686" t="s">
        <v>875</v>
      </c>
      <c r="B3686" t="s">
        <v>246</v>
      </c>
      <c r="C3686" t="s">
        <v>386</v>
      </c>
      <c r="D3686" t="s">
        <v>234</v>
      </c>
      <c r="E3686" t="s">
        <v>546</v>
      </c>
    </row>
    <row r="3687" spans="1:5" x14ac:dyDescent="0.2">
      <c r="A3687" t="s">
        <v>875</v>
      </c>
      <c r="B3687" t="s">
        <v>246</v>
      </c>
      <c r="C3687" t="s">
        <v>386</v>
      </c>
      <c r="D3687" t="s">
        <v>389</v>
      </c>
      <c r="E3687" t="s">
        <v>457</v>
      </c>
    </row>
    <row r="3688" spans="1:5" x14ac:dyDescent="0.2">
      <c r="A3688" t="s">
        <v>875</v>
      </c>
      <c r="B3688" t="s">
        <v>246</v>
      </c>
      <c r="C3688" t="s">
        <v>386</v>
      </c>
      <c r="D3688" t="s">
        <v>389</v>
      </c>
      <c r="E3688" t="s">
        <v>451</v>
      </c>
    </row>
    <row r="3689" spans="1:5" x14ac:dyDescent="0.2">
      <c r="A3689" t="s">
        <v>875</v>
      </c>
      <c r="B3689" t="s">
        <v>270</v>
      </c>
      <c r="C3689" t="s">
        <v>386</v>
      </c>
      <c r="D3689" t="s">
        <v>389</v>
      </c>
      <c r="E3689" t="s">
        <v>447</v>
      </c>
    </row>
    <row r="3690" spans="1:5" x14ac:dyDescent="0.2">
      <c r="A3690" t="s">
        <v>875</v>
      </c>
      <c r="B3690" t="s">
        <v>270</v>
      </c>
      <c r="C3690" t="s">
        <v>386</v>
      </c>
      <c r="D3690" t="s">
        <v>389</v>
      </c>
      <c r="E3690" t="s">
        <v>449</v>
      </c>
    </row>
    <row r="3691" spans="1:5" x14ac:dyDescent="0.2">
      <c r="A3691" t="s">
        <v>875</v>
      </c>
      <c r="B3691" t="s">
        <v>270</v>
      </c>
      <c r="C3691" t="s">
        <v>386</v>
      </c>
      <c r="D3691" t="s">
        <v>389</v>
      </c>
      <c r="E3691" t="s">
        <v>450</v>
      </c>
    </row>
    <row r="3692" spans="1:5" x14ac:dyDescent="0.2">
      <c r="A3692" t="s">
        <v>875</v>
      </c>
      <c r="B3692" t="s">
        <v>270</v>
      </c>
      <c r="C3692" t="s">
        <v>386</v>
      </c>
      <c r="D3692" t="s">
        <v>389</v>
      </c>
      <c r="E3692" t="s">
        <v>550</v>
      </c>
    </row>
    <row r="3693" spans="1:5" x14ac:dyDescent="0.2">
      <c r="A3693" t="s">
        <v>875</v>
      </c>
      <c r="B3693" t="s">
        <v>270</v>
      </c>
      <c r="C3693" t="s">
        <v>386</v>
      </c>
      <c r="D3693" t="s">
        <v>234</v>
      </c>
      <c r="E3693" t="s">
        <v>505</v>
      </c>
    </row>
    <row r="3694" spans="1:5" x14ac:dyDescent="0.2">
      <c r="A3694" t="s">
        <v>875</v>
      </c>
      <c r="B3694" t="s">
        <v>270</v>
      </c>
      <c r="C3694" t="s">
        <v>386</v>
      </c>
      <c r="D3694" t="s">
        <v>389</v>
      </c>
      <c r="E3694" t="s">
        <v>468</v>
      </c>
    </row>
    <row r="3695" spans="1:5" x14ac:dyDescent="0.2">
      <c r="A3695" t="s">
        <v>875</v>
      </c>
      <c r="B3695" t="s">
        <v>270</v>
      </c>
      <c r="C3695" t="s">
        <v>386</v>
      </c>
      <c r="D3695" t="s">
        <v>234</v>
      </c>
      <c r="E3695" t="s">
        <v>560</v>
      </c>
    </row>
    <row r="3696" spans="1:5" x14ac:dyDescent="0.2">
      <c r="A3696" t="s">
        <v>875</v>
      </c>
      <c r="B3696" t="s">
        <v>270</v>
      </c>
      <c r="C3696" t="s">
        <v>386</v>
      </c>
      <c r="D3696" t="s">
        <v>389</v>
      </c>
      <c r="E3696" t="s">
        <v>451</v>
      </c>
    </row>
    <row r="3697" spans="1:5" x14ac:dyDescent="0.2">
      <c r="A3697" t="s">
        <v>875</v>
      </c>
      <c r="B3697" t="s">
        <v>270</v>
      </c>
      <c r="C3697" t="s">
        <v>386</v>
      </c>
      <c r="D3697" t="s">
        <v>389</v>
      </c>
      <c r="E3697" t="s">
        <v>430</v>
      </c>
    </row>
    <row r="3698" spans="1:5" x14ac:dyDescent="0.2">
      <c r="A3698" t="s">
        <v>875</v>
      </c>
      <c r="B3698" t="s">
        <v>270</v>
      </c>
      <c r="C3698" t="s">
        <v>386</v>
      </c>
      <c r="D3698" t="s">
        <v>389</v>
      </c>
      <c r="E3698" t="s">
        <v>453</v>
      </c>
    </row>
    <row r="3699" spans="1:5" x14ac:dyDescent="0.2">
      <c r="A3699" t="s">
        <v>875</v>
      </c>
      <c r="B3699" t="s">
        <v>37</v>
      </c>
      <c r="C3699" t="s">
        <v>386</v>
      </c>
      <c r="D3699" t="s">
        <v>389</v>
      </c>
      <c r="E3699" t="s">
        <v>447</v>
      </c>
    </row>
    <row r="3700" spans="1:5" x14ac:dyDescent="0.2">
      <c r="A3700" t="s">
        <v>875</v>
      </c>
      <c r="B3700" t="s">
        <v>37</v>
      </c>
      <c r="C3700" t="s">
        <v>386</v>
      </c>
      <c r="D3700" t="s">
        <v>215</v>
      </c>
      <c r="E3700" t="s">
        <v>480</v>
      </c>
    </row>
    <row r="3701" spans="1:5" x14ac:dyDescent="0.2">
      <c r="A3701" t="s">
        <v>875</v>
      </c>
      <c r="B3701" t="s">
        <v>37</v>
      </c>
      <c r="C3701" t="s">
        <v>386</v>
      </c>
      <c r="D3701" t="s">
        <v>344</v>
      </c>
      <c r="E3701" t="s">
        <v>561</v>
      </c>
    </row>
    <row r="3702" spans="1:5" x14ac:dyDescent="0.2">
      <c r="A3702" t="s">
        <v>875</v>
      </c>
      <c r="B3702" t="s">
        <v>37</v>
      </c>
      <c r="C3702" t="s">
        <v>386</v>
      </c>
      <c r="D3702" t="s">
        <v>354</v>
      </c>
      <c r="E3702" t="s">
        <v>562</v>
      </c>
    </row>
    <row r="3703" spans="1:5" x14ac:dyDescent="0.2">
      <c r="A3703" t="s">
        <v>875</v>
      </c>
      <c r="B3703" t="s">
        <v>37</v>
      </c>
      <c r="C3703" t="s">
        <v>386</v>
      </c>
      <c r="D3703" t="s">
        <v>47</v>
      </c>
      <c r="E3703" t="s">
        <v>563</v>
      </c>
    </row>
    <row r="3704" spans="1:5" x14ac:dyDescent="0.2">
      <c r="A3704" t="s">
        <v>875</v>
      </c>
      <c r="B3704" t="s">
        <v>37</v>
      </c>
      <c r="C3704" t="s">
        <v>386</v>
      </c>
      <c r="D3704" t="s">
        <v>85</v>
      </c>
      <c r="E3704" t="s">
        <v>564</v>
      </c>
    </row>
    <row r="3705" spans="1:5" x14ac:dyDescent="0.2">
      <c r="A3705" t="s">
        <v>875</v>
      </c>
      <c r="B3705" t="s">
        <v>37</v>
      </c>
      <c r="C3705" t="s">
        <v>386</v>
      </c>
      <c r="D3705" t="s">
        <v>85</v>
      </c>
      <c r="E3705" t="s">
        <v>565</v>
      </c>
    </row>
    <row r="3706" spans="1:5" x14ac:dyDescent="0.2">
      <c r="A3706" t="s">
        <v>875</v>
      </c>
      <c r="B3706" t="s">
        <v>37</v>
      </c>
      <c r="C3706" t="s">
        <v>386</v>
      </c>
      <c r="D3706" t="s">
        <v>85</v>
      </c>
      <c r="E3706" t="s">
        <v>566</v>
      </c>
    </row>
    <row r="3707" spans="1:5" x14ac:dyDescent="0.2">
      <c r="A3707" t="s">
        <v>875</v>
      </c>
      <c r="B3707" t="s">
        <v>37</v>
      </c>
      <c r="C3707" t="s">
        <v>386</v>
      </c>
      <c r="D3707" t="s">
        <v>344</v>
      </c>
      <c r="E3707" t="s">
        <v>567</v>
      </c>
    </row>
    <row r="3708" spans="1:5" x14ac:dyDescent="0.2">
      <c r="A3708" t="s">
        <v>875</v>
      </c>
      <c r="B3708" t="s">
        <v>37</v>
      </c>
      <c r="C3708" t="s">
        <v>386</v>
      </c>
      <c r="D3708" t="s">
        <v>85</v>
      </c>
      <c r="E3708" t="s">
        <v>568</v>
      </c>
    </row>
    <row r="3709" spans="1:5" x14ac:dyDescent="0.2">
      <c r="A3709" t="s">
        <v>875</v>
      </c>
      <c r="B3709" t="s">
        <v>37</v>
      </c>
      <c r="C3709" t="s">
        <v>386</v>
      </c>
      <c r="D3709" t="s">
        <v>344</v>
      </c>
      <c r="E3709" t="s">
        <v>569</v>
      </c>
    </row>
    <row r="3710" spans="1:5" x14ac:dyDescent="0.2">
      <c r="A3710" t="s">
        <v>875</v>
      </c>
      <c r="B3710" t="s">
        <v>37</v>
      </c>
      <c r="C3710" t="s">
        <v>386</v>
      </c>
      <c r="D3710" t="s">
        <v>344</v>
      </c>
      <c r="E3710" t="s">
        <v>570</v>
      </c>
    </row>
    <row r="3711" spans="1:5" x14ac:dyDescent="0.2">
      <c r="A3711" t="s">
        <v>875</v>
      </c>
      <c r="B3711" t="s">
        <v>37</v>
      </c>
      <c r="C3711" t="s">
        <v>386</v>
      </c>
      <c r="D3711" t="s">
        <v>85</v>
      </c>
      <c r="E3711" t="s">
        <v>571</v>
      </c>
    </row>
    <row r="3712" spans="1:5" x14ac:dyDescent="0.2">
      <c r="A3712" t="s">
        <v>875</v>
      </c>
      <c r="B3712" t="s">
        <v>37</v>
      </c>
      <c r="C3712" t="s">
        <v>386</v>
      </c>
      <c r="D3712" t="s">
        <v>85</v>
      </c>
      <c r="E3712" t="s">
        <v>572</v>
      </c>
    </row>
    <row r="3713" spans="1:5" x14ac:dyDescent="0.2">
      <c r="A3713" t="s">
        <v>875</v>
      </c>
      <c r="B3713" t="s">
        <v>37</v>
      </c>
      <c r="C3713" t="s">
        <v>386</v>
      </c>
      <c r="D3713" t="s">
        <v>85</v>
      </c>
      <c r="E3713" t="s">
        <v>573</v>
      </c>
    </row>
    <row r="3714" spans="1:5" x14ac:dyDescent="0.2">
      <c r="A3714" t="s">
        <v>875</v>
      </c>
      <c r="B3714" t="s">
        <v>37</v>
      </c>
      <c r="C3714" t="s">
        <v>386</v>
      </c>
      <c r="D3714" t="s">
        <v>85</v>
      </c>
      <c r="E3714" t="s">
        <v>574</v>
      </c>
    </row>
    <row r="3715" spans="1:5" x14ac:dyDescent="0.2">
      <c r="A3715" t="s">
        <v>875</v>
      </c>
      <c r="B3715" t="s">
        <v>37</v>
      </c>
      <c r="C3715" t="s">
        <v>386</v>
      </c>
      <c r="D3715" t="s">
        <v>354</v>
      </c>
      <c r="E3715" t="s">
        <v>575</v>
      </c>
    </row>
    <row r="3716" spans="1:5" x14ac:dyDescent="0.2">
      <c r="A3716" t="s">
        <v>875</v>
      </c>
      <c r="B3716" t="s">
        <v>37</v>
      </c>
      <c r="C3716" t="s">
        <v>386</v>
      </c>
      <c r="D3716" t="s">
        <v>389</v>
      </c>
      <c r="E3716" t="s">
        <v>478</v>
      </c>
    </row>
    <row r="3717" spans="1:5" x14ac:dyDescent="0.2">
      <c r="A3717" t="s">
        <v>875</v>
      </c>
      <c r="B3717" t="s">
        <v>37</v>
      </c>
      <c r="C3717" t="s">
        <v>386</v>
      </c>
      <c r="D3717" t="s">
        <v>389</v>
      </c>
      <c r="E3717" t="s">
        <v>576</v>
      </c>
    </row>
    <row r="3718" spans="1:5" x14ac:dyDescent="0.2">
      <c r="A3718" t="s">
        <v>875</v>
      </c>
      <c r="B3718" t="s">
        <v>37</v>
      </c>
      <c r="C3718" t="s">
        <v>386</v>
      </c>
      <c r="D3718" t="s">
        <v>389</v>
      </c>
      <c r="E3718" t="s">
        <v>449</v>
      </c>
    </row>
    <row r="3719" spans="1:5" x14ac:dyDescent="0.2">
      <c r="A3719" t="s">
        <v>875</v>
      </c>
      <c r="B3719" t="s">
        <v>37</v>
      </c>
      <c r="C3719" t="s">
        <v>386</v>
      </c>
      <c r="D3719" t="s">
        <v>389</v>
      </c>
      <c r="E3719" t="s">
        <v>450</v>
      </c>
    </row>
    <row r="3720" spans="1:5" x14ac:dyDescent="0.2">
      <c r="A3720" t="s">
        <v>875</v>
      </c>
      <c r="B3720" t="s">
        <v>37</v>
      </c>
      <c r="C3720" t="s">
        <v>386</v>
      </c>
      <c r="D3720" t="s">
        <v>106</v>
      </c>
      <c r="E3720" t="s">
        <v>577</v>
      </c>
    </row>
    <row r="3721" spans="1:5" x14ac:dyDescent="0.2">
      <c r="A3721" t="s">
        <v>875</v>
      </c>
      <c r="B3721" t="s">
        <v>37</v>
      </c>
      <c r="C3721" t="s">
        <v>386</v>
      </c>
      <c r="D3721" t="s">
        <v>389</v>
      </c>
      <c r="E3721" t="s">
        <v>456</v>
      </c>
    </row>
    <row r="3722" spans="1:5" x14ac:dyDescent="0.2">
      <c r="A3722" t="s">
        <v>875</v>
      </c>
      <c r="B3722" t="s">
        <v>37</v>
      </c>
      <c r="C3722" t="s">
        <v>386</v>
      </c>
      <c r="D3722" t="s">
        <v>389</v>
      </c>
      <c r="E3722" t="s">
        <v>430</v>
      </c>
    </row>
    <row r="3723" spans="1:5" x14ac:dyDescent="0.2">
      <c r="A3723" t="s">
        <v>875</v>
      </c>
      <c r="B3723" t="s">
        <v>37</v>
      </c>
      <c r="C3723" t="s">
        <v>388</v>
      </c>
      <c r="D3723" t="s">
        <v>374</v>
      </c>
    </row>
    <row r="3724" spans="1:5" x14ac:dyDescent="0.2">
      <c r="A3724" t="s">
        <v>875</v>
      </c>
      <c r="B3724" t="s">
        <v>37</v>
      </c>
      <c r="C3724" t="s">
        <v>388</v>
      </c>
      <c r="D3724" t="s">
        <v>317</v>
      </c>
    </row>
    <row r="3725" spans="1:5" x14ac:dyDescent="0.2">
      <c r="A3725" t="s">
        <v>875</v>
      </c>
      <c r="B3725" t="s">
        <v>37</v>
      </c>
      <c r="C3725" t="s">
        <v>388</v>
      </c>
      <c r="D3725" t="s">
        <v>47</v>
      </c>
    </row>
    <row r="3726" spans="1:5" x14ac:dyDescent="0.2">
      <c r="A3726" t="s">
        <v>875</v>
      </c>
      <c r="B3726" t="s">
        <v>37</v>
      </c>
      <c r="C3726" t="s">
        <v>388</v>
      </c>
      <c r="D3726" t="s">
        <v>29</v>
      </c>
    </row>
    <row r="3727" spans="1:5" x14ac:dyDescent="0.2">
      <c r="A3727" t="s">
        <v>875</v>
      </c>
      <c r="B3727" t="s">
        <v>122</v>
      </c>
      <c r="C3727" t="s">
        <v>386</v>
      </c>
      <c r="D3727" t="s">
        <v>344</v>
      </c>
      <c r="E3727" t="s">
        <v>561</v>
      </c>
    </row>
    <row r="3728" spans="1:5" x14ac:dyDescent="0.2">
      <c r="A3728" t="s">
        <v>875</v>
      </c>
      <c r="B3728" t="s">
        <v>122</v>
      </c>
      <c r="C3728" t="s">
        <v>386</v>
      </c>
      <c r="D3728" t="s">
        <v>368</v>
      </c>
      <c r="E3728" t="s">
        <v>578</v>
      </c>
    </row>
    <row r="3729" spans="1:5" x14ac:dyDescent="0.2">
      <c r="A3729" t="s">
        <v>875</v>
      </c>
      <c r="B3729" t="s">
        <v>122</v>
      </c>
      <c r="C3729" t="s">
        <v>386</v>
      </c>
      <c r="D3729" t="s">
        <v>344</v>
      </c>
      <c r="E3729" t="s">
        <v>569</v>
      </c>
    </row>
    <row r="3730" spans="1:5" x14ac:dyDescent="0.2">
      <c r="A3730" t="s">
        <v>875</v>
      </c>
      <c r="B3730" t="s">
        <v>122</v>
      </c>
      <c r="C3730" t="s">
        <v>386</v>
      </c>
      <c r="D3730" t="s">
        <v>339</v>
      </c>
      <c r="E3730" t="s">
        <v>579</v>
      </c>
    </row>
    <row r="3731" spans="1:5" x14ac:dyDescent="0.2">
      <c r="A3731" t="s">
        <v>875</v>
      </c>
      <c r="B3731" t="s">
        <v>122</v>
      </c>
      <c r="C3731" t="s">
        <v>386</v>
      </c>
      <c r="D3731" t="s">
        <v>47</v>
      </c>
      <c r="E3731" t="s">
        <v>580</v>
      </c>
    </row>
    <row r="3732" spans="1:5" x14ac:dyDescent="0.2">
      <c r="A3732" t="s">
        <v>875</v>
      </c>
      <c r="B3732" t="s">
        <v>122</v>
      </c>
      <c r="C3732" t="s">
        <v>386</v>
      </c>
      <c r="D3732" t="s">
        <v>368</v>
      </c>
      <c r="E3732" t="s">
        <v>581</v>
      </c>
    </row>
    <row r="3733" spans="1:5" x14ac:dyDescent="0.2">
      <c r="A3733" t="s">
        <v>875</v>
      </c>
      <c r="B3733" t="s">
        <v>122</v>
      </c>
      <c r="C3733" t="s">
        <v>386</v>
      </c>
      <c r="D3733" t="s">
        <v>47</v>
      </c>
      <c r="E3733" t="s">
        <v>582</v>
      </c>
    </row>
    <row r="3734" spans="1:5" x14ac:dyDescent="0.2">
      <c r="A3734" t="s">
        <v>875</v>
      </c>
      <c r="B3734" t="s">
        <v>122</v>
      </c>
      <c r="C3734" t="s">
        <v>386</v>
      </c>
      <c r="D3734" t="s">
        <v>85</v>
      </c>
      <c r="E3734" t="s">
        <v>571</v>
      </c>
    </row>
    <row r="3735" spans="1:5" x14ac:dyDescent="0.2">
      <c r="A3735" t="s">
        <v>875</v>
      </c>
      <c r="B3735" t="s">
        <v>122</v>
      </c>
      <c r="C3735" t="s">
        <v>386</v>
      </c>
      <c r="D3735" t="s">
        <v>85</v>
      </c>
      <c r="E3735" t="s">
        <v>572</v>
      </c>
    </row>
    <row r="3736" spans="1:5" x14ac:dyDescent="0.2">
      <c r="A3736" t="s">
        <v>875</v>
      </c>
      <c r="B3736" t="s">
        <v>122</v>
      </c>
      <c r="C3736" t="s">
        <v>386</v>
      </c>
      <c r="D3736" t="s">
        <v>85</v>
      </c>
      <c r="E3736" t="s">
        <v>583</v>
      </c>
    </row>
    <row r="3737" spans="1:5" x14ac:dyDescent="0.2">
      <c r="A3737" t="s">
        <v>875</v>
      </c>
      <c r="B3737" t="s">
        <v>122</v>
      </c>
      <c r="C3737" t="s">
        <v>386</v>
      </c>
      <c r="D3737" t="s">
        <v>389</v>
      </c>
      <c r="E3737" t="s">
        <v>500</v>
      </c>
    </row>
    <row r="3738" spans="1:5" x14ac:dyDescent="0.2">
      <c r="A3738" t="s">
        <v>875</v>
      </c>
      <c r="B3738" t="s">
        <v>122</v>
      </c>
      <c r="C3738" t="s">
        <v>386</v>
      </c>
      <c r="D3738" t="s">
        <v>389</v>
      </c>
      <c r="E3738" t="s">
        <v>501</v>
      </c>
    </row>
    <row r="3739" spans="1:5" x14ac:dyDescent="0.2">
      <c r="A3739" t="s">
        <v>875</v>
      </c>
      <c r="B3739" t="s">
        <v>122</v>
      </c>
      <c r="C3739" t="s">
        <v>386</v>
      </c>
      <c r="D3739" t="s">
        <v>389</v>
      </c>
      <c r="E3739" t="s">
        <v>449</v>
      </c>
    </row>
    <row r="3740" spans="1:5" x14ac:dyDescent="0.2">
      <c r="A3740" t="s">
        <v>875</v>
      </c>
      <c r="B3740" t="s">
        <v>122</v>
      </c>
      <c r="C3740" t="s">
        <v>386</v>
      </c>
      <c r="D3740" t="s">
        <v>389</v>
      </c>
      <c r="E3740" t="s">
        <v>450</v>
      </c>
    </row>
    <row r="3741" spans="1:5" x14ac:dyDescent="0.2">
      <c r="A3741" t="s">
        <v>875</v>
      </c>
      <c r="B3741" t="s">
        <v>122</v>
      </c>
      <c r="C3741" t="s">
        <v>386</v>
      </c>
      <c r="D3741" t="s">
        <v>389</v>
      </c>
      <c r="E3741" t="s">
        <v>451</v>
      </c>
    </row>
    <row r="3742" spans="1:5" x14ac:dyDescent="0.2">
      <c r="A3742" t="s">
        <v>875</v>
      </c>
      <c r="B3742" t="s">
        <v>122</v>
      </c>
      <c r="C3742" t="s">
        <v>388</v>
      </c>
      <c r="D3742" t="s">
        <v>374</v>
      </c>
    </row>
    <row r="3743" spans="1:5" x14ac:dyDescent="0.2">
      <c r="A3743" t="s">
        <v>875</v>
      </c>
      <c r="B3743" t="s">
        <v>344</v>
      </c>
      <c r="C3743" t="s">
        <v>386</v>
      </c>
      <c r="D3743" t="s">
        <v>389</v>
      </c>
      <c r="E3743" t="s">
        <v>526</v>
      </c>
    </row>
    <row r="3744" spans="1:5" x14ac:dyDescent="0.2">
      <c r="A3744" t="s">
        <v>875</v>
      </c>
      <c r="B3744" t="s">
        <v>344</v>
      </c>
      <c r="C3744" t="s">
        <v>386</v>
      </c>
      <c r="D3744" t="s">
        <v>389</v>
      </c>
      <c r="E3744" t="s">
        <v>454</v>
      </c>
    </row>
    <row r="3745" spans="1:5" x14ac:dyDescent="0.2">
      <c r="A3745" t="s">
        <v>875</v>
      </c>
      <c r="B3745" t="s">
        <v>344</v>
      </c>
      <c r="C3745" t="s">
        <v>386</v>
      </c>
      <c r="D3745" t="s">
        <v>389</v>
      </c>
      <c r="E3745" t="s">
        <v>448</v>
      </c>
    </row>
    <row r="3746" spans="1:5" x14ac:dyDescent="0.2">
      <c r="A3746" t="s">
        <v>875</v>
      </c>
      <c r="B3746" t="s">
        <v>344</v>
      </c>
      <c r="C3746" t="s">
        <v>386</v>
      </c>
      <c r="D3746" t="s">
        <v>389</v>
      </c>
      <c r="E3746" t="s">
        <v>449</v>
      </c>
    </row>
    <row r="3747" spans="1:5" x14ac:dyDescent="0.2">
      <c r="A3747" t="s">
        <v>875</v>
      </c>
      <c r="B3747" t="s">
        <v>344</v>
      </c>
      <c r="C3747" t="s">
        <v>386</v>
      </c>
      <c r="D3747" t="s">
        <v>389</v>
      </c>
      <c r="E3747" t="s">
        <v>450</v>
      </c>
    </row>
    <row r="3748" spans="1:5" x14ac:dyDescent="0.2">
      <c r="A3748" t="s">
        <v>875</v>
      </c>
      <c r="B3748" t="s">
        <v>344</v>
      </c>
      <c r="C3748" t="s">
        <v>386</v>
      </c>
      <c r="D3748" t="s">
        <v>389</v>
      </c>
      <c r="E3748" t="s">
        <v>451</v>
      </c>
    </row>
    <row r="3749" spans="1:5" x14ac:dyDescent="0.2">
      <c r="A3749" t="s">
        <v>875</v>
      </c>
      <c r="B3749" t="s">
        <v>344</v>
      </c>
      <c r="C3749" t="s">
        <v>388</v>
      </c>
      <c r="D3749" t="s">
        <v>374</v>
      </c>
    </row>
    <row r="3750" spans="1:5" x14ac:dyDescent="0.2">
      <c r="A3750" t="s">
        <v>875</v>
      </c>
      <c r="B3750" t="s">
        <v>86</v>
      </c>
      <c r="C3750" t="s">
        <v>386</v>
      </c>
      <c r="D3750" t="s">
        <v>57</v>
      </c>
      <c r="E3750" t="s">
        <v>584</v>
      </c>
    </row>
    <row r="3751" spans="1:5" x14ac:dyDescent="0.2">
      <c r="A3751" t="s">
        <v>875</v>
      </c>
      <c r="B3751" t="s">
        <v>86</v>
      </c>
      <c r="C3751" t="s">
        <v>386</v>
      </c>
      <c r="D3751" t="s">
        <v>344</v>
      </c>
      <c r="E3751" t="s">
        <v>561</v>
      </c>
    </row>
    <row r="3752" spans="1:5" x14ac:dyDescent="0.2">
      <c r="A3752" t="s">
        <v>875</v>
      </c>
      <c r="B3752" t="s">
        <v>86</v>
      </c>
      <c r="C3752" t="s">
        <v>386</v>
      </c>
      <c r="D3752" t="s">
        <v>368</v>
      </c>
      <c r="E3752" t="s">
        <v>585</v>
      </c>
    </row>
    <row r="3753" spans="1:5" x14ac:dyDescent="0.2">
      <c r="A3753" t="s">
        <v>875</v>
      </c>
      <c r="B3753" t="s">
        <v>86</v>
      </c>
      <c r="C3753" t="s">
        <v>386</v>
      </c>
      <c r="D3753" t="s">
        <v>339</v>
      </c>
      <c r="E3753" t="s">
        <v>586</v>
      </c>
    </row>
    <row r="3754" spans="1:5" x14ac:dyDescent="0.2">
      <c r="A3754" t="s">
        <v>875</v>
      </c>
      <c r="B3754" t="s">
        <v>86</v>
      </c>
      <c r="C3754" t="s">
        <v>386</v>
      </c>
      <c r="D3754" t="s">
        <v>344</v>
      </c>
      <c r="E3754" t="s">
        <v>567</v>
      </c>
    </row>
    <row r="3755" spans="1:5" x14ac:dyDescent="0.2">
      <c r="A3755" t="s">
        <v>875</v>
      </c>
      <c r="B3755" t="s">
        <v>86</v>
      </c>
      <c r="C3755" t="s">
        <v>386</v>
      </c>
      <c r="D3755" t="s">
        <v>368</v>
      </c>
      <c r="E3755" t="s">
        <v>578</v>
      </c>
    </row>
    <row r="3756" spans="1:5" x14ac:dyDescent="0.2">
      <c r="A3756" t="s">
        <v>875</v>
      </c>
      <c r="B3756" t="s">
        <v>86</v>
      </c>
      <c r="C3756" t="s">
        <v>386</v>
      </c>
      <c r="D3756" t="s">
        <v>85</v>
      </c>
      <c r="E3756" t="s">
        <v>568</v>
      </c>
    </row>
    <row r="3757" spans="1:5" x14ac:dyDescent="0.2">
      <c r="A3757" t="s">
        <v>875</v>
      </c>
      <c r="B3757" t="s">
        <v>86</v>
      </c>
      <c r="C3757" t="s">
        <v>386</v>
      </c>
      <c r="D3757" t="s">
        <v>344</v>
      </c>
      <c r="E3757" t="s">
        <v>569</v>
      </c>
    </row>
    <row r="3758" spans="1:5" x14ac:dyDescent="0.2">
      <c r="A3758" t="s">
        <v>875</v>
      </c>
      <c r="B3758" t="s">
        <v>86</v>
      </c>
      <c r="C3758" t="s">
        <v>386</v>
      </c>
      <c r="D3758" t="s">
        <v>344</v>
      </c>
      <c r="E3758" t="s">
        <v>570</v>
      </c>
    </row>
    <row r="3759" spans="1:5" x14ac:dyDescent="0.2">
      <c r="A3759" t="s">
        <v>875</v>
      </c>
      <c r="B3759" t="s">
        <v>86</v>
      </c>
      <c r="C3759" t="s">
        <v>386</v>
      </c>
      <c r="D3759" t="s">
        <v>339</v>
      </c>
      <c r="E3759" t="s">
        <v>579</v>
      </c>
    </row>
    <row r="3760" spans="1:5" x14ac:dyDescent="0.2">
      <c r="A3760" t="s">
        <v>875</v>
      </c>
      <c r="B3760" t="s">
        <v>86</v>
      </c>
      <c r="C3760" t="s">
        <v>386</v>
      </c>
      <c r="D3760" t="s">
        <v>339</v>
      </c>
      <c r="E3760" t="s">
        <v>587</v>
      </c>
    </row>
    <row r="3761" spans="1:5" x14ac:dyDescent="0.2">
      <c r="A3761" t="s">
        <v>875</v>
      </c>
      <c r="B3761" t="s">
        <v>86</v>
      </c>
      <c r="C3761" t="s">
        <v>386</v>
      </c>
      <c r="D3761" t="s">
        <v>47</v>
      </c>
      <c r="E3761" t="s">
        <v>580</v>
      </c>
    </row>
    <row r="3762" spans="1:5" x14ac:dyDescent="0.2">
      <c r="A3762" t="s">
        <v>875</v>
      </c>
      <c r="B3762" t="s">
        <v>86</v>
      </c>
      <c r="C3762" t="s">
        <v>386</v>
      </c>
      <c r="D3762" t="s">
        <v>47</v>
      </c>
      <c r="E3762" t="s">
        <v>588</v>
      </c>
    </row>
    <row r="3763" spans="1:5" x14ac:dyDescent="0.2">
      <c r="A3763" t="s">
        <v>875</v>
      </c>
      <c r="B3763" t="s">
        <v>86</v>
      </c>
      <c r="C3763" t="s">
        <v>386</v>
      </c>
      <c r="D3763" t="s">
        <v>368</v>
      </c>
      <c r="E3763" t="s">
        <v>581</v>
      </c>
    </row>
    <row r="3764" spans="1:5" x14ac:dyDescent="0.2">
      <c r="A3764" t="s">
        <v>875</v>
      </c>
      <c r="B3764" t="s">
        <v>86</v>
      </c>
      <c r="C3764" t="s">
        <v>386</v>
      </c>
      <c r="D3764" t="s">
        <v>47</v>
      </c>
      <c r="E3764" t="s">
        <v>582</v>
      </c>
    </row>
    <row r="3765" spans="1:5" x14ac:dyDescent="0.2">
      <c r="A3765" t="s">
        <v>875</v>
      </c>
      <c r="B3765" t="s">
        <v>86</v>
      </c>
      <c r="C3765" t="s">
        <v>386</v>
      </c>
      <c r="D3765" t="s">
        <v>85</v>
      </c>
      <c r="E3765" t="s">
        <v>571</v>
      </c>
    </row>
    <row r="3766" spans="1:5" x14ac:dyDescent="0.2">
      <c r="A3766" t="s">
        <v>875</v>
      </c>
      <c r="B3766" t="s">
        <v>86</v>
      </c>
      <c r="C3766" t="s">
        <v>386</v>
      </c>
      <c r="D3766" t="s">
        <v>85</v>
      </c>
      <c r="E3766" t="s">
        <v>572</v>
      </c>
    </row>
    <row r="3767" spans="1:5" x14ac:dyDescent="0.2">
      <c r="A3767" t="s">
        <v>875</v>
      </c>
      <c r="B3767" t="s">
        <v>86</v>
      </c>
      <c r="C3767" t="s">
        <v>386</v>
      </c>
      <c r="D3767" t="s">
        <v>85</v>
      </c>
      <c r="E3767" t="s">
        <v>583</v>
      </c>
    </row>
    <row r="3768" spans="1:5" x14ac:dyDescent="0.2">
      <c r="A3768" t="s">
        <v>875</v>
      </c>
      <c r="B3768" t="s">
        <v>86</v>
      </c>
      <c r="C3768" t="s">
        <v>386</v>
      </c>
      <c r="D3768" t="s">
        <v>389</v>
      </c>
      <c r="E3768" t="s">
        <v>454</v>
      </c>
    </row>
    <row r="3769" spans="1:5" x14ac:dyDescent="0.2">
      <c r="A3769" t="s">
        <v>875</v>
      </c>
      <c r="B3769" t="s">
        <v>86</v>
      </c>
      <c r="C3769" t="s">
        <v>386</v>
      </c>
      <c r="D3769" t="s">
        <v>389</v>
      </c>
      <c r="E3769" t="s">
        <v>501</v>
      </c>
    </row>
    <row r="3770" spans="1:5" x14ac:dyDescent="0.2">
      <c r="A3770" t="s">
        <v>875</v>
      </c>
      <c r="B3770" t="s">
        <v>86</v>
      </c>
      <c r="C3770" t="s">
        <v>386</v>
      </c>
      <c r="D3770" t="s">
        <v>389</v>
      </c>
      <c r="E3770" t="s">
        <v>449</v>
      </c>
    </row>
    <row r="3771" spans="1:5" x14ac:dyDescent="0.2">
      <c r="A3771" t="s">
        <v>875</v>
      </c>
      <c r="B3771" t="s">
        <v>86</v>
      </c>
      <c r="C3771" t="s">
        <v>386</v>
      </c>
      <c r="D3771" t="s">
        <v>389</v>
      </c>
      <c r="E3771" t="s">
        <v>450</v>
      </c>
    </row>
    <row r="3772" spans="1:5" x14ac:dyDescent="0.2">
      <c r="A3772" t="s">
        <v>875</v>
      </c>
      <c r="B3772" t="s">
        <v>86</v>
      </c>
      <c r="C3772" t="s">
        <v>386</v>
      </c>
      <c r="D3772" t="s">
        <v>389</v>
      </c>
      <c r="E3772" t="s">
        <v>457</v>
      </c>
    </row>
    <row r="3773" spans="1:5" x14ac:dyDescent="0.2">
      <c r="A3773" t="s">
        <v>875</v>
      </c>
      <c r="B3773" t="s">
        <v>86</v>
      </c>
      <c r="C3773" t="s">
        <v>388</v>
      </c>
      <c r="D3773" t="s">
        <v>374</v>
      </c>
    </row>
    <row r="3774" spans="1:5" x14ac:dyDescent="0.2">
      <c r="A3774" t="s">
        <v>875</v>
      </c>
      <c r="B3774" t="s">
        <v>368</v>
      </c>
      <c r="C3774" t="s">
        <v>386</v>
      </c>
      <c r="D3774" t="s">
        <v>344</v>
      </c>
      <c r="E3774" t="s">
        <v>561</v>
      </c>
    </row>
    <row r="3775" spans="1:5" x14ac:dyDescent="0.2">
      <c r="A3775" t="s">
        <v>875</v>
      </c>
      <c r="B3775" t="s">
        <v>368</v>
      </c>
      <c r="C3775" t="s">
        <v>386</v>
      </c>
      <c r="D3775" t="s">
        <v>343</v>
      </c>
      <c r="E3775" t="s">
        <v>589</v>
      </c>
    </row>
    <row r="3776" spans="1:5" x14ac:dyDescent="0.2">
      <c r="A3776" t="s">
        <v>875</v>
      </c>
      <c r="B3776" t="s">
        <v>368</v>
      </c>
      <c r="C3776" t="s">
        <v>386</v>
      </c>
      <c r="D3776" t="s">
        <v>344</v>
      </c>
      <c r="E3776" t="s">
        <v>569</v>
      </c>
    </row>
    <row r="3777" spans="1:5" x14ac:dyDescent="0.2">
      <c r="A3777" t="s">
        <v>875</v>
      </c>
      <c r="B3777" t="s">
        <v>368</v>
      </c>
      <c r="C3777" t="s">
        <v>386</v>
      </c>
      <c r="D3777" t="s">
        <v>344</v>
      </c>
      <c r="E3777" t="s">
        <v>570</v>
      </c>
    </row>
    <row r="3778" spans="1:5" x14ac:dyDescent="0.2">
      <c r="A3778" t="s">
        <v>875</v>
      </c>
      <c r="B3778" t="s">
        <v>368</v>
      </c>
      <c r="C3778" t="s">
        <v>386</v>
      </c>
      <c r="D3778" t="s">
        <v>339</v>
      </c>
      <c r="E3778" t="s">
        <v>579</v>
      </c>
    </row>
    <row r="3779" spans="1:5" x14ac:dyDescent="0.2">
      <c r="A3779" t="s">
        <v>875</v>
      </c>
      <c r="B3779" t="s">
        <v>368</v>
      </c>
      <c r="C3779" t="s">
        <v>386</v>
      </c>
      <c r="D3779" t="s">
        <v>339</v>
      </c>
      <c r="E3779" t="s">
        <v>587</v>
      </c>
    </row>
    <row r="3780" spans="1:5" x14ac:dyDescent="0.2">
      <c r="A3780" t="s">
        <v>875</v>
      </c>
      <c r="B3780" t="s">
        <v>368</v>
      </c>
      <c r="C3780" t="s">
        <v>386</v>
      </c>
      <c r="D3780" t="s">
        <v>389</v>
      </c>
      <c r="E3780" t="s">
        <v>449</v>
      </c>
    </row>
    <row r="3781" spans="1:5" x14ac:dyDescent="0.2">
      <c r="A3781" t="s">
        <v>875</v>
      </c>
      <c r="B3781" t="s">
        <v>368</v>
      </c>
      <c r="C3781" t="s">
        <v>386</v>
      </c>
      <c r="D3781" t="s">
        <v>389</v>
      </c>
      <c r="E3781" t="s">
        <v>450</v>
      </c>
    </row>
    <row r="3782" spans="1:5" x14ac:dyDescent="0.2">
      <c r="A3782" t="s">
        <v>875</v>
      </c>
      <c r="B3782" t="s">
        <v>368</v>
      </c>
      <c r="C3782" t="s">
        <v>388</v>
      </c>
      <c r="D3782" t="s">
        <v>374</v>
      </c>
    </row>
    <row r="3783" spans="1:5" x14ac:dyDescent="0.2">
      <c r="A3783" t="s">
        <v>875</v>
      </c>
      <c r="B3783" t="s">
        <v>368</v>
      </c>
      <c r="C3783" t="s">
        <v>388</v>
      </c>
      <c r="D3783" t="s">
        <v>215</v>
      </c>
    </row>
    <row r="3784" spans="1:5" x14ac:dyDescent="0.2">
      <c r="A3784" t="s">
        <v>875</v>
      </c>
      <c r="B3784" t="s">
        <v>368</v>
      </c>
      <c r="C3784" t="s">
        <v>388</v>
      </c>
      <c r="D3784" t="s">
        <v>47</v>
      </c>
    </row>
    <row r="3785" spans="1:5" x14ac:dyDescent="0.2">
      <c r="A3785" t="s">
        <v>875</v>
      </c>
      <c r="B3785" t="s">
        <v>368</v>
      </c>
      <c r="C3785" t="s">
        <v>388</v>
      </c>
      <c r="D3785" t="s">
        <v>79</v>
      </c>
    </row>
    <row r="3786" spans="1:5" x14ac:dyDescent="0.2">
      <c r="A3786" t="s">
        <v>875</v>
      </c>
      <c r="B3786" t="s">
        <v>368</v>
      </c>
      <c r="C3786" t="s">
        <v>388</v>
      </c>
      <c r="D3786" t="s">
        <v>187</v>
      </c>
    </row>
    <row r="3787" spans="1:5" x14ac:dyDescent="0.2">
      <c r="A3787" t="s">
        <v>875</v>
      </c>
      <c r="B3787" t="s">
        <v>345</v>
      </c>
      <c r="C3787" t="s">
        <v>386</v>
      </c>
      <c r="D3787" t="s">
        <v>37</v>
      </c>
      <c r="E3787" t="s">
        <v>590</v>
      </c>
    </row>
    <row r="3788" spans="1:5" x14ac:dyDescent="0.2">
      <c r="A3788" t="s">
        <v>875</v>
      </c>
      <c r="B3788" t="s">
        <v>345</v>
      </c>
      <c r="C3788" t="s">
        <v>386</v>
      </c>
      <c r="D3788" t="s">
        <v>344</v>
      </c>
      <c r="E3788" t="s">
        <v>561</v>
      </c>
    </row>
    <row r="3789" spans="1:5" x14ac:dyDescent="0.2">
      <c r="A3789" t="s">
        <v>875</v>
      </c>
      <c r="B3789" t="s">
        <v>345</v>
      </c>
      <c r="C3789" t="s">
        <v>386</v>
      </c>
      <c r="D3789" t="s">
        <v>47</v>
      </c>
      <c r="E3789" t="s">
        <v>591</v>
      </c>
    </row>
    <row r="3790" spans="1:5" x14ac:dyDescent="0.2">
      <c r="A3790" t="s">
        <v>875</v>
      </c>
      <c r="B3790" t="s">
        <v>345</v>
      </c>
      <c r="C3790" t="s">
        <v>386</v>
      </c>
      <c r="D3790" t="s">
        <v>74</v>
      </c>
      <c r="E3790" t="s">
        <v>592</v>
      </c>
    </row>
    <row r="3791" spans="1:5" x14ac:dyDescent="0.2">
      <c r="A3791" t="s">
        <v>875</v>
      </c>
      <c r="B3791" t="s">
        <v>345</v>
      </c>
      <c r="C3791" t="s">
        <v>386</v>
      </c>
      <c r="D3791" t="s">
        <v>344</v>
      </c>
      <c r="E3791" t="s">
        <v>569</v>
      </c>
    </row>
    <row r="3792" spans="1:5" x14ac:dyDescent="0.2">
      <c r="A3792" t="s">
        <v>875</v>
      </c>
      <c r="B3792" t="s">
        <v>345</v>
      </c>
      <c r="C3792" t="s">
        <v>386</v>
      </c>
      <c r="D3792" t="s">
        <v>47</v>
      </c>
      <c r="E3792" t="s">
        <v>580</v>
      </c>
    </row>
    <row r="3793" spans="1:5" x14ac:dyDescent="0.2">
      <c r="A3793" t="s">
        <v>875</v>
      </c>
      <c r="B3793" t="s">
        <v>345</v>
      </c>
      <c r="C3793" t="s">
        <v>386</v>
      </c>
      <c r="D3793" t="s">
        <v>349</v>
      </c>
      <c r="E3793" t="s">
        <v>593</v>
      </c>
    </row>
    <row r="3794" spans="1:5" x14ac:dyDescent="0.2">
      <c r="A3794" t="s">
        <v>875</v>
      </c>
      <c r="B3794" t="s">
        <v>345</v>
      </c>
      <c r="C3794" t="s">
        <v>386</v>
      </c>
      <c r="D3794" t="s">
        <v>349</v>
      </c>
      <c r="E3794" t="s">
        <v>594</v>
      </c>
    </row>
    <row r="3795" spans="1:5" x14ac:dyDescent="0.2">
      <c r="A3795" t="s">
        <v>875</v>
      </c>
      <c r="B3795" t="s">
        <v>345</v>
      </c>
      <c r="C3795" t="s">
        <v>386</v>
      </c>
      <c r="D3795" t="s">
        <v>137</v>
      </c>
      <c r="E3795" t="s">
        <v>595</v>
      </c>
    </row>
    <row r="3796" spans="1:5" x14ac:dyDescent="0.2">
      <c r="A3796" t="s">
        <v>875</v>
      </c>
      <c r="B3796" t="s">
        <v>345</v>
      </c>
      <c r="C3796" t="s">
        <v>386</v>
      </c>
      <c r="D3796" t="s">
        <v>47</v>
      </c>
      <c r="E3796" t="s">
        <v>582</v>
      </c>
    </row>
    <row r="3797" spans="1:5" x14ac:dyDescent="0.2">
      <c r="A3797" t="s">
        <v>875</v>
      </c>
      <c r="B3797" t="s">
        <v>345</v>
      </c>
      <c r="C3797" t="s">
        <v>386</v>
      </c>
      <c r="D3797" t="s">
        <v>85</v>
      </c>
      <c r="E3797" t="s">
        <v>571</v>
      </c>
    </row>
    <row r="3798" spans="1:5" x14ac:dyDescent="0.2">
      <c r="A3798" t="s">
        <v>875</v>
      </c>
      <c r="B3798" t="s">
        <v>345</v>
      </c>
      <c r="C3798" t="s">
        <v>386</v>
      </c>
      <c r="D3798" t="s">
        <v>85</v>
      </c>
      <c r="E3798" t="s">
        <v>572</v>
      </c>
    </row>
    <row r="3799" spans="1:5" x14ac:dyDescent="0.2">
      <c r="A3799" t="s">
        <v>875</v>
      </c>
      <c r="B3799" t="s">
        <v>345</v>
      </c>
      <c r="C3799" t="s">
        <v>386</v>
      </c>
      <c r="D3799" t="s">
        <v>85</v>
      </c>
      <c r="E3799" t="s">
        <v>573</v>
      </c>
    </row>
    <row r="3800" spans="1:5" x14ac:dyDescent="0.2">
      <c r="A3800" t="s">
        <v>875</v>
      </c>
      <c r="B3800" t="s">
        <v>345</v>
      </c>
      <c r="C3800" t="s">
        <v>386</v>
      </c>
      <c r="D3800" t="s">
        <v>85</v>
      </c>
      <c r="E3800" t="s">
        <v>583</v>
      </c>
    </row>
    <row r="3801" spans="1:5" x14ac:dyDescent="0.2">
      <c r="A3801" t="s">
        <v>875</v>
      </c>
      <c r="B3801" t="s">
        <v>345</v>
      </c>
      <c r="C3801" t="s">
        <v>386</v>
      </c>
      <c r="D3801" t="s">
        <v>389</v>
      </c>
      <c r="E3801" t="s">
        <v>531</v>
      </c>
    </row>
    <row r="3802" spans="1:5" x14ac:dyDescent="0.2">
      <c r="A3802" t="s">
        <v>875</v>
      </c>
      <c r="B3802" t="s">
        <v>345</v>
      </c>
      <c r="C3802" t="s">
        <v>386</v>
      </c>
      <c r="D3802" t="s">
        <v>389</v>
      </c>
      <c r="E3802" t="s">
        <v>449</v>
      </c>
    </row>
    <row r="3803" spans="1:5" x14ac:dyDescent="0.2">
      <c r="A3803" t="s">
        <v>875</v>
      </c>
      <c r="B3803" t="s">
        <v>345</v>
      </c>
      <c r="C3803" t="s">
        <v>386</v>
      </c>
      <c r="D3803" t="s">
        <v>389</v>
      </c>
      <c r="E3803" t="s">
        <v>450</v>
      </c>
    </row>
    <row r="3804" spans="1:5" x14ac:dyDescent="0.2">
      <c r="A3804" t="s">
        <v>875</v>
      </c>
      <c r="B3804" t="s">
        <v>345</v>
      </c>
      <c r="C3804" t="s">
        <v>386</v>
      </c>
      <c r="D3804" t="s">
        <v>389</v>
      </c>
      <c r="E3804" t="s">
        <v>457</v>
      </c>
    </row>
    <row r="3805" spans="1:5" x14ac:dyDescent="0.2">
      <c r="A3805" t="s">
        <v>875</v>
      </c>
      <c r="B3805" t="s">
        <v>345</v>
      </c>
      <c r="C3805" t="s">
        <v>388</v>
      </c>
      <c r="D3805" t="s">
        <v>374</v>
      </c>
    </row>
    <row r="3806" spans="1:5" x14ac:dyDescent="0.2">
      <c r="A3806" t="s">
        <v>875</v>
      </c>
      <c r="B3806" t="s">
        <v>92</v>
      </c>
      <c r="C3806" t="s">
        <v>386</v>
      </c>
      <c r="D3806" t="s">
        <v>317</v>
      </c>
      <c r="E3806" t="s">
        <v>812</v>
      </c>
    </row>
    <row r="3807" spans="1:5" x14ac:dyDescent="0.2">
      <c r="A3807" t="s">
        <v>875</v>
      </c>
      <c r="B3807" t="s">
        <v>92</v>
      </c>
      <c r="C3807" t="s">
        <v>386</v>
      </c>
      <c r="D3807" t="s">
        <v>389</v>
      </c>
      <c r="E3807" t="s">
        <v>449</v>
      </c>
    </row>
    <row r="3808" spans="1:5" x14ac:dyDescent="0.2">
      <c r="A3808" t="s">
        <v>875</v>
      </c>
      <c r="B3808" t="s">
        <v>92</v>
      </c>
      <c r="C3808" t="s">
        <v>386</v>
      </c>
      <c r="D3808" t="s">
        <v>389</v>
      </c>
      <c r="E3808" t="s">
        <v>453</v>
      </c>
    </row>
    <row r="3809" spans="1:5" x14ac:dyDescent="0.2">
      <c r="A3809" t="s">
        <v>875</v>
      </c>
      <c r="B3809" t="s">
        <v>92</v>
      </c>
      <c r="C3809" t="s">
        <v>386</v>
      </c>
      <c r="D3809" t="s">
        <v>389</v>
      </c>
      <c r="E3809" t="s">
        <v>450</v>
      </c>
    </row>
    <row r="3810" spans="1:5" x14ac:dyDescent="0.2">
      <c r="A3810" t="s">
        <v>875</v>
      </c>
      <c r="B3810" t="s">
        <v>92</v>
      </c>
      <c r="C3810" t="s">
        <v>386</v>
      </c>
      <c r="D3810" t="s">
        <v>389</v>
      </c>
      <c r="E3810" t="s">
        <v>430</v>
      </c>
    </row>
    <row r="3811" spans="1:5" x14ac:dyDescent="0.2">
      <c r="A3811" t="s">
        <v>875</v>
      </c>
      <c r="B3811" t="s">
        <v>92</v>
      </c>
      <c r="C3811" t="s">
        <v>386</v>
      </c>
      <c r="D3811" t="s">
        <v>317</v>
      </c>
      <c r="E3811" t="s">
        <v>813</v>
      </c>
    </row>
    <row r="3812" spans="1:5" x14ac:dyDescent="0.2">
      <c r="A3812" t="s">
        <v>875</v>
      </c>
      <c r="B3812" t="s">
        <v>92</v>
      </c>
      <c r="C3812" t="s">
        <v>388</v>
      </c>
      <c r="D3812" t="s">
        <v>307</v>
      </c>
    </row>
    <row r="3813" spans="1:5" x14ac:dyDescent="0.2">
      <c r="A3813" t="s">
        <v>875</v>
      </c>
      <c r="B3813" t="s">
        <v>92</v>
      </c>
      <c r="C3813" t="s">
        <v>388</v>
      </c>
      <c r="D3813" t="s">
        <v>344</v>
      </c>
    </row>
    <row r="3814" spans="1:5" x14ac:dyDescent="0.2">
      <c r="A3814" t="s">
        <v>875</v>
      </c>
      <c r="B3814" t="s">
        <v>92</v>
      </c>
      <c r="C3814" t="s">
        <v>388</v>
      </c>
      <c r="D3814" t="s">
        <v>348</v>
      </c>
    </row>
    <row r="3815" spans="1:5" x14ac:dyDescent="0.2">
      <c r="A3815" t="s">
        <v>875</v>
      </c>
      <c r="B3815" t="s">
        <v>92</v>
      </c>
      <c r="C3815" t="s">
        <v>388</v>
      </c>
      <c r="D3815" t="s">
        <v>85</v>
      </c>
    </row>
    <row r="3816" spans="1:5" x14ac:dyDescent="0.2">
      <c r="A3816" t="s">
        <v>875</v>
      </c>
      <c r="B3816" t="s">
        <v>92</v>
      </c>
      <c r="C3816" t="s">
        <v>388</v>
      </c>
      <c r="D3816" t="s">
        <v>11</v>
      </c>
    </row>
    <row r="3817" spans="1:5" x14ac:dyDescent="0.2">
      <c r="A3817" t="s">
        <v>875</v>
      </c>
      <c r="B3817" t="s">
        <v>348</v>
      </c>
      <c r="C3817" t="s">
        <v>386</v>
      </c>
      <c r="D3817" t="s">
        <v>389</v>
      </c>
      <c r="E3817" t="s">
        <v>531</v>
      </c>
    </row>
    <row r="3818" spans="1:5" x14ac:dyDescent="0.2">
      <c r="A3818" t="s">
        <v>875</v>
      </c>
      <c r="B3818" t="s">
        <v>348</v>
      </c>
      <c r="C3818" t="s">
        <v>386</v>
      </c>
      <c r="D3818" t="s">
        <v>389</v>
      </c>
      <c r="E3818" t="s">
        <v>449</v>
      </c>
    </row>
    <row r="3819" spans="1:5" x14ac:dyDescent="0.2">
      <c r="A3819" t="s">
        <v>875</v>
      </c>
      <c r="B3819" t="s">
        <v>348</v>
      </c>
      <c r="C3819" t="s">
        <v>386</v>
      </c>
      <c r="D3819" t="s">
        <v>389</v>
      </c>
      <c r="E3819" t="s">
        <v>450</v>
      </c>
    </row>
    <row r="3820" spans="1:5" x14ac:dyDescent="0.2">
      <c r="A3820" t="s">
        <v>875</v>
      </c>
      <c r="B3820" t="s">
        <v>348</v>
      </c>
      <c r="C3820" t="s">
        <v>388</v>
      </c>
      <c r="D3820" t="s">
        <v>307</v>
      </c>
    </row>
    <row r="3821" spans="1:5" x14ac:dyDescent="0.2">
      <c r="A3821" t="s">
        <v>875</v>
      </c>
      <c r="B3821" t="s">
        <v>348</v>
      </c>
      <c r="C3821" t="s">
        <v>388</v>
      </c>
      <c r="D3821" t="s">
        <v>344</v>
      </c>
    </row>
    <row r="3822" spans="1:5" x14ac:dyDescent="0.2">
      <c r="A3822" t="s">
        <v>875</v>
      </c>
      <c r="B3822" t="s">
        <v>339</v>
      </c>
      <c r="C3822" t="s">
        <v>386</v>
      </c>
      <c r="D3822" t="s">
        <v>389</v>
      </c>
      <c r="E3822" t="s">
        <v>447</v>
      </c>
    </row>
    <row r="3823" spans="1:5" x14ac:dyDescent="0.2">
      <c r="A3823" t="s">
        <v>875</v>
      </c>
      <c r="B3823" t="s">
        <v>339</v>
      </c>
      <c r="C3823" t="s">
        <v>386</v>
      </c>
      <c r="D3823" t="s">
        <v>106</v>
      </c>
      <c r="E3823" t="s">
        <v>596</v>
      </c>
    </row>
    <row r="3824" spans="1:5" x14ac:dyDescent="0.2">
      <c r="A3824" t="s">
        <v>875</v>
      </c>
      <c r="B3824" t="s">
        <v>339</v>
      </c>
      <c r="C3824" t="s">
        <v>386</v>
      </c>
      <c r="D3824" t="s">
        <v>106</v>
      </c>
      <c r="E3824" t="s">
        <v>465</v>
      </c>
    </row>
    <row r="3825" spans="1:5" x14ac:dyDescent="0.2">
      <c r="A3825" t="s">
        <v>875</v>
      </c>
      <c r="B3825" t="s">
        <v>339</v>
      </c>
      <c r="C3825" t="s">
        <v>386</v>
      </c>
      <c r="D3825" t="s">
        <v>344</v>
      </c>
      <c r="E3825" t="s">
        <v>561</v>
      </c>
    </row>
    <row r="3826" spans="1:5" x14ac:dyDescent="0.2">
      <c r="A3826" t="s">
        <v>875</v>
      </c>
      <c r="B3826" t="s">
        <v>339</v>
      </c>
      <c r="C3826" t="s">
        <v>386</v>
      </c>
      <c r="D3826" t="s">
        <v>47</v>
      </c>
      <c r="E3826" t="s">
        <v>563</v>
      </c>
    </row>
    <row r="3827" spans="1:5" x14ac:dyDescent="0.2">
      <c r="A3827" t="s">
        <v>875</v>
      </c>
      <c r="B3827" t="s">
        <v>339</v>
      </c>
      <c r="C3827" t="s">
        <v>386</v>
      </c>
      <c r="D3827" t="s">
        <v>47</v>
      </c>
      <c r="E3827" t="s">
        <v>597</v>
      </c>
    </row>
    <row r="3828" spans="1:5" x14ac:dyDescent="0.2">
      <c r="A3828" t="s">
        <v>875</v>
      </c>
      <c r="B3828" t="s">
        <v>339</v>
      </c>
      <c r="C3828" t="s">
        <v>386</v>
      </c>
      <c r="D3828" t="s">
        <v>24</v>
      </c>
      <c r="E3828" t="s">
        <v>598</v>
      </c>
    </row>
    <row r="3829" spans="1:5" x14ac:dyDescent="0.2">
      <c r="A3829" t="s">
        <v>875</v>
      </c>
      <c r="B3829" t="s">
        <v>339</v>
      </c>
      <c r="C3829" t="s">
        <v>386</v>
      </c>
      <c r="D3829" t="s">
        <v>85</v>
      </c>
      <c r="E3829" t="s">
        <v>564</v>
      </c>
    </row>
    <row r="3830" spans="1:5" x14ac:dyDescent="0.2">
      <c r="A3830" t="s">
        <v>875</v>
      </c>
      <c r="B3830" t="s">
        <v>339</v>
      </c>
      <c r="C3830" t="s">
        <v>386</v>
      </c>
      <c r="D3830" t="s">
        <v>85</v>
      </c>
      <c r="E3830" t="s">
        <v>565</v>
      </c>
    </row>
    <row r="3831" spans="1:5" x14ac:dyDescent="0.2">
      <c r="A3831" t="s">
        <v>875</v>
      </c>
      <c r="B3831" t="s">
        <v>339</v>
      </c>
      <c r="C3831" t="s">
        <v>386</v>
      </c>
      <c r="D3831" t="s">
        <v>344</v>
      </c>
      <c r="E3831" t="s">
        <v>567</v>
      </c>
    </row>
    <row r="3832" spans="1:5" x14ac:dyDescent="0.2">
      <c r="A3832" t="s">
        <v>875</v>
      </c>
      <c r="B3832" t="s">
        <v>339</v>
      </c>
      <c r="C3832" t="s">
        <v>386</v>
      </c>
      <c r="D3832" t="s">
        <v>85</v>
      </c>
      <c r="E3832" t="s">
        <v>568</v>
      </c>
    </row>
    <row r="3833" spans="1:5" x14ac:dyDescent="0.2">
      <c r="A3833" t="s">
        <v>875</v>
      </c>
      <c r="B3833" t="s">
        <v>339</v>
      </c>
      <c r="C3833" t="s">
        <v>386</v>
      </c>
      <c r="D3833" t="s">
        <v>344</v>
      </c>
      <c r="E3833" t="s">
        <v>569</v>
      </c>
    </row>
    <row r="3834" spans="1:5" x14ac:dyDescent="0.2">
      <c r="A3834" t="s">
        <v>875</v>
      </c>
      <c r="B3834" t="s">
        <v>339</v>
      </c>
      <c r="C3834" t="s">
        <v>386</v>
      </c>
      <c r="D3834" t="s">
        <v>344</v>
      </c>
      <c r="E3834" t="s">
        <v>570</v>
      </c>
    </row>
    <row r="3835" spans="1:5" x14ac:dyDescent="0.2">
      <c r="A3835" t="s">
        <v>875</v>
      </c>
      <c r="B3835" t="s">
        <v>339</v>
      </c>
      <c r="C3835" t="s">
        <v>386</v>
      </c>
      <c r="D3835" t="s">
        <v>47</v>
      </c>
      <c r="E3835" t="s">
        <v>580</v>
      </c>
    </row>
    <row r="3836" spans="1:5" x14ac:dyDescent="0.2">
      <c r="A3836" t="s">
        <v>875</v>
      </c>
      <c r="B3836" t="s">
        <v>339</v>
      </c>
      <c r="C3836" t="s">
        <v>386</v>
      </c>
      <c r="D3836" t="s">
        <v>47</v>
      </c>
      <c r="E3836" t="s">
        <v>588</v>
      </c>
    </row>
    <row r="3837" spans="1:5" x14ac:dyDescent="0.2">
      <c r="A3837" t="s">
        <v>875</v>
      </c>
      <c r="B3837" t="s">
        <v>339</v>
      </c>
      <c r="C3837" t="s">
        <v>386</v>
      </c>
      <c r="D3837" t="s">
        <v>47</v>
      </c>
      <c r="E3837" t="s">
        <v>599</v>
      </c>
    </row>
    <row r="3838" spans="1:5" x14ac:dyDescent="0.2">
      <c r="A3838" t="s">
        <v>875</v>
      </c>
      <c r="B3838" t="s">
        <v>339</v>
      </c>
      <c r="C3838" t="s">
        <v>386</v>
      </c>
      <c r="D3838" t="s">
        <v>47</v>
      </c>
      <c r="E3838" t="s">
        <v>582</v>
      </c>
    </row>
    <row r="3839" spans="1:5" x14ac:dyDescent="0.2">
      <c r="A3839" t="s">
        <v>875</v>
      </c>
      <c r="B3839" t="s">
        <v>339</v>
      </c>
      <c r="C3839" t="s">
        <v>386</v>
      </c>
      <c r="D3839" t="s">
        <v>85</v>
      </c>
      <c r="E3839" t="s">
        <v>571</v>
      </c>
    </row>
    <row r="3840" spans="1:5" x14ac:dyDescent="0.2">
      <c r="A3840" t="s">
        <v>875</v>
      </c>
      <c r="B3840" t="s">
        <v>339</v>
      </c>
      <c r="C3840" t="s">
        <v>386</v>
      </c>
      <c r="D3840" t="s">
        <v>85</v>
      </c>
      <c r="E3840" t="s">
        <v>572</v>
      </c>
    </row>
    <row r="3841" spans="1:5" x14ac:dyDescent="0.2">
      <c r="A3841" t="s">
        <v>875</v>
      </c>
      <c r="B3841" t="s">
        <v>339</v>
      </c>
      <c r="C3841" t="s">
        <v>386</v>
      </c>
      <c r="D3841" t="s">
        <v>85</v>
      </c>
      <c r="E3841" t="s">
        <v>583</v>
      </c>
    </row>
    <row r="3842" spans="1:5" x14ac:dyDescent="0.2">
      <c r="A3842" t="s">
        <v>875</v>
      </c>
      <c r="B3842" t="s">
        <v>339</v>
      </c>
      <c r="C3842" t="s">
        <v>386</v>
      </c>
      <c r="D3842" t="s">
        <v>85</v>
      </c>
      <c r="E3842" t="s">
        <v>600</v>
      </c>
    </row>
    <row r="3843" spans="1:5" x14ac:dyDescent="0.2">
      <c r="A3843" t="s">
        <v>875</v>
      </c>
      <c r="B3843" t="s">
        <v>339</v>
      </c>
      <c r="C3843" t="s">
        <v>386</v>
      </c>
      <c r="D3843" t="s">
        <v>85</v>
      </c>
      <c r="E3843" t="s">
        <v>574</v>
      </c>
    </row>
    <row r="3844" spans="1:5" x14ac:dyDescent="0.2">
      <c r="A3844" t="s">
        <v>875</v>
      </c>
      <c r="B3844" t="s">
        <v>339</v>
      </c>
      <c r="C3844" t="s">
        <v>386</v>
      </c>
      <c r="D3844" t="s">
        <v>389</v>
      </c>
      <c r="E3844" t="s">
        <v>478</v>
      </c>
    </row>
    <row r="3845" spans="1:5" x14ac:dyDescent="0.2">
      <c r="A3845" t="s">
        <v>875</v>
      </c>
      <c r="B3845" t="s">
        <v>339</v>
      </c>
      <c r="C3845" t="s">
        <v>386</v>
      </c>
      <c r="D3845" t="s">
        <v>389</v>
      </c>
      <c r="E3845" t="s">
        <v>448</v>
      </c>
    </row>
    <row r="3846" spans="1:5" x14ac:dyDescent="0.2">
      <c r="A3846" t="s">
        <v>875</v>
      </c>
      <c r="B3846" t="s">
        <v>339</v>
      </c>
      <c r="C3846" t="s">
        <v>386</v>
      </c>
      <c r="D3846" t="s">
        <v>389</v>
      </c>
      <c r="E3846" t="s">
        <v>497</v>
      </c>
    </row>
    <row r="3847" spans="1:5" x14ac:dyDescent="0.2">
      <c r="A3847" t="s">
        <v>875</v>
      </c>
      <c r="B3847" t="s">
        <v>339</v>
      </c>
      <c r="C3847" t="s">
        <v>386</v>
      </c>
      <c r="D3847" t="s">
        <v>389</v>
      </c>
      <c r="E3847" t="s">
        <v>576</v>
      </c>
    </row>
    <row r="3848" spans="1:5" x14ac:dyDescent="0.2">
      <c r="A3848" t="s">
        <v>875</v>
      </c>
      <c r="B3848" t="s">
        <v>339</v>
      </c>
      <c r="C3848" t="s">
        <v>386</v>
      </c>
      <c r="D3848" t="s">
        <v>389</v>
      </c>
      <c r="E3848" t="s">
        <v>449</v>
      </c>
    </row>
    <row r="3849" spans="1:5" x14ac:dyDescent="0.2">
      <c r="A3849" t="s">
        <v>875</v>
      </c>
      <c r="B3849" t="s">
        <v>339</v>
      </c>
      <c r="C3849" t="s">
        <v>386</v>
      </c>
      <c r="D3849" t="s">
        <v>389</v>
      </c>
      <c r="E3849" t="s">
        <v>450</v>
      </c>
    </row>
    <row r="3850" spans="1:5" x14ac:dyDescent="0.2">
      <c r="A3850" t="s">
        <v>875</v>
      </c>
      <c r="B3850" t="s">
        <v>339</v>
      </c>
      <c r="C3850" t="s">
        <v>386</v>
      </c>
      <c r="D3850" t="s">
        <v>106</v>
      </c>
      <c r="E3850" t="s">
        <v>577</v>
      </c>
    </row>
    <row r="3851" spans="1:5" x14ac:dyDescent="0.2">
      <c r="A3851" t="s">
        <v>875</v>
      </c>
      <c r="B3851" t="s">
        <v>339</v>
      </c>
      <c r="C3851" t="s">
        <v>386</v>
      </c>
      <c r="D3851" t="s">
        <v>389</v>
      </c>
      <c r="E3851" t="s">
        <v>451</v>
      </c>
    </row>
    <row r="3852" spans="1:5" x14ac:dyDescent="0.2">
      <c r="A3852" t="s">
        <v>875</v>
      </c>
      <c r="B3852" t="s">
        <v>339</v>
      </c>
      <c r="C3852" t="s">
        <v>386</v>
      </c>
      <c r="D3852" t="s">
        <v>389</v>
      </c>
      <c r="E3852" t="s">
        <v>430</v>
      </c>
    </row>
    <row r="3853" spans="1:5" x14ac:dyDescent="0.2">
      <c r="A3853" t="s">
        <v>875</v>
      </c>
      <c r="B3853" t="s">
        <v>339</v>
      </c>
      <c r="C3853" t="s">
        <v>388</v>
      </c>
      <c r="D3853" t="s">
        <v>374</v>
      </c>
    </row>
    <row r="3854" spans="1:5" x14ac:dyDescent="0.2">
      <c r="A3854" t="s">
        <v>875</v>
      </c>
      <c r="B3854" t="s">
        <v>339</v>
      </c>
      <c r="C3854" t="s">
        <v>388</v>
      </c>
      <c r="D3854" t="s">
        <v>317</v>
      </c>
    </row>
    <row r="3855" spans="1:5" x14ac:dyDescent="0.2">
      <c r="A3855" t="s">
        <v>875</v>
      </c>
      <c r="B3855" t="s">
        <v>339</v>
      </c>
      <c r="C3855" t="s">
        <v>388</v>
      </c>
      <c r="D3855" t="s">
        <v>215</v>
      </c>
    </row>
    <row r="3856" spans="1:5" x14ac:dyDescent="0.2">
      <c r="A3856" t="s">
        <v>875</v>
      </c>
      <c r="B3856" t="s">
        <v>34</v>
      </c>
      <c r="C3856" t="s">
        <v>386</v>
      </c>
      <c r="D3856" t="s">
        <v>37</v>
      </c>
      <c r="E3856" t="s">
        <v>590</v>
      </c>
    </row>
    <row r="3857" spans="1:5" x14ac:dyDescent="0.2">
      <c r="A3857" t="s">
        <v>875</v>
      </c>
      <c r="B3857" t="s">
        <v>34</v>
      </c>
      <c r="C3857" t="s">
        <v>386</v>
      </c>
      <c r="D3857" t="s">
        <v>344</v>
      </c>
      <c r="E3857" t="s">
        <v>561</v>
      </c>
    </row>
    <row r="3858" spans="1:5" x14ac:dyDescent="0.2">
      <c r="A3858" t="s">
        <v>875</v>
      </c>
      <c r="B3858" t="s">
        <v>34</v>
      </c>
      <c r="C3858" t="s">
        <v>386</v>
      </c>
      <c r="D3858" t="s">
        <v>24</v>
      </c>
      <c r="E3858" t="s">
        <v>601</v>
      </c>
    </row>
    <row r="3859" spans="1:5" x14ac:dyDescent="0.2">
      <c r="A3859" t="s">
        <v>875</v>
      </c>
      <c r="B3859" t="s">
        <v>34</v>
      </c>
      <c r="C3859" t="s">
        <v>386</v>
      </c>
      <c r="D3859" t="s">
        <v>137</v>
      </c>
      <c r="E3859" t="s">
        <v>602</v>
      </c>
    </row>
    <row r="3860" spans="1:5" x14ac:dyDescent="0.2">
      <c r="A3860" t="s">
        <v>875</v>
      </c>
      <c r="B3860" t="s">
        <v>34</v>
      </c>
      <c r="C3860" t="s">
        <v>386</v>
      </c>
      <c r="D3860" t="s">
        <v>74</v>
      </c>
      <c r="E3860" t="s">
        <v>603</v>
      </c>
    </row>
    <row r="3861" spans="1:5" x14ac:dyDescent="0.2">
      <c r="A3861" t="s">
        <v>875</v>
      </c>
      <c r="B3861" t="s">
        <v>34</v>
      </c>
      <c r="C3861" t="s">
        <v>386</v>
      </c>
      <c r="D3861" t="s">
        <v>74</v>
      </c>
      <c r="E3861" t="s">
        <v>592</v>
      </c>
    </row>
    <row r="3862" spans="1:5" x14ac:dyDescent="0.2">
      <c r="A3862" t="s">
        <v>875</v>
      </c>
      <c r="B3862" t="s">
        <v>34</v>
      </c>
      <c r="C3862" t="s">
        <v>386</v>
      </c>
      <c r="D3862" t="s">
        <v>345</v>
      </c>
      <c r="E3862" t="s">
        <v>604</v>
      </c>
    </row>
    <row r="3863" spans="1:5" x14ac:dyDescent="0.2">
      <c r="A3863" t="s">
        <v>875</v>
      </c>
      <c r="B3863" t="s">
        <v>34</v>
      </c>
      <c r="C3863" t="s">
        <v>386</v>
      </c>
      <c r="D3863" t="s">
        <v>344</v>
      </c>
      <c r="E3863" t="s">
        <v>569</v>
      </c>
    </row>
    <row r="3864" spans="1:5" x14ac:dyDescent="0.2">
      <c r="A3864" t="s">
        <v>875</v>
      </c>
      <c r="B3864" t="s">
        <v>34</v>
      </c>
      <c r="C3864" t="s">
        <v>386</v>
      </c>
      <c r="D3864" t="s">
        <v>339</v>
      </c>
      <c r="E3864" t="s">
        <v>579</v>
      </c>
    </row>
    <row r="3865" spans="1:5" x14ac:dyDescent="0.2">
      <c r="A3865" t="s">
        <v>875</v>
      </c>
      <c r="B3865" t="s">
        <v>34</v>
      </c>
      <c r="C3865" t="s">
        <v>386</v>
      </c>
      <c r="D3865" t="s">
        <v>349</v>
      </c>
      <c r="E3865" t="s">
        <v>593</v>
      </c>
    </row>
    <row r="3866" spans="1:5" x14ac:dyDescent="0.2">
      <c r="A3866" t="s">
        <v>875</v>
      </c>
      <c r="B3866" t="s">
        <v>34</v>
      </c>
      <c r="C3866" t="s">
        <v>386</v>
      </c>
      <c r="D3866" t="s">
        <v>137</v>
      </c>
      <c r="E3866" t="s">
        <v>595</v>
      </c>
    </row>
    <row r="3867" spans="1:5" x14ac:dyDescent="0.2">
      <c r="A3867" t="s">
        <v>875</v>
      </c>
      <c r="B3867" t="s">
        <v>34</v>
      </c>
      <c r="C3867" t="s">
        <v>386</v>
      </c>
      <c r="D3867" t="s">
        <v>85</v>
      </c>
      <c r="E3867" t="s">
        <v>571</v>
      </c>
    </row>
    <row r="3868" spans="1:5" x14ac:dyDescent="0.2">
      <c r="A3868" t="s">
        <v>875</v>
      </c>
      <c r="B3868" t="s">
        <v>34</v>
      </c>
      <c r="C3868" t="s">
        <v>386</v>
      </c>
      <c r="D3868" t="s">
        <v>85</v>
      </c>
      <c r="E3868" t="s">
        <v>572</v>
      </c>
    </row>
    <row r="3869" spans="1:5" x14ac:dyDescent="0.2">
      <c r="A3869" t="s">
        <v>875</v>
      </c>
      <c r="B3869" t="s">
        <v>34</v>
      </c>
      <c r="C3869" t="s">
        <v>386</v>
      </c>
      <c r="D3869" t="s">
        <v>85</v>
      </c>
      <c r="E3869" t="s">
        <v>573</v>
      </c>
    </row>
    <row r="3870" spans="1:5" x14ac:dyDescent="0.2">
      <c r="A3870" t="s">
        <v>875</v>
      </c>
      <c r="B3870" t="s">
        <v>34</v>
      </c>
      <c r="C3870" t="s">
        <v>386</v>
      </c>
      <c r="D3870" t="s">
        <v>85</v>
      </c>
      <c r="E3870" t="s">
        <v>583</v>
      </c>
    </row>
    <row r="3871" spans="1:5" x14ac:dyDescent="0.2">
      <c r="A3871" t="s">
        <v>875</v>
      </c>
      <c r="B3871" t="s">
        <v>34</v>
      </c>
      <c r="C3871" t="s">
        <v>386</v>
      </c>
      <c r="D3871" t="s">
        <v>85</v>
      </c>
      <c r="E3871" t="s">
        <v>600</v>
      </c>
    </row>
    <row r="3872" spans="1:5" x14ac:dyDescent="0.2">
      <c r="A3872" t="s">
        <v>875</v>
      </c>
      <c r="B3872" t="s">
        <v>34</v>
      </c>
      <c r="C3872" t="s">
        <v>386</v>
      </c>
      <c r="D3872" t="s">
        <v>85</v>
      </c>
      <c r="E3872" t="s">
        <v>574</v>
      </c>
    </row>
    <row r="3873" spans="1:5" x14ac:dyDescent="0.2">
      <c r="A3873" t="s">
        <v>875</v>
      </c>
      <c r="B3873" t="s">
        <v>34</v>
      </c>
      <c r="C3873" t="s">
        <v>386</v>
      </c>
      <c r="D3873" t="s">
        <v>389</v>
      </c>
      <c r="E3873" t="s">
        <v>478</v>
      </c>
    </row>
    <row r="3874" spans="1:5" x14ac:dyDescent="0.2">
      <c r="A3874" t="s">
        <v>875</v>
      </c>
      <c r="B3874" t="s">
        <v>34</v>
      </c>
      <c r="C3874" t="s">
        <v>386</v>
      </c>
      <c r="D3874" t="s">
        <v>389</v>
      </c>
      <c r="E3874" t="s">
        <v>531</v>
      </c>
    </row>
    <row r="3875" spans="1:5" x14ac:dyDescent="0.2">
      <c r="A3875" t="s">
        <v>875</v>
      </c>
      <c r="B3875" t="s">
        <v>34</v>
      </c>
      <c r="C3875" t="s">
        <v>386</v>
      </c>
      <c r="D3875" t="s">
        <v>389</v>
      </c>
      <c r="E3875" t="s">
        <v>449</v>
      </c>
    </row>
    <row r="3876" spans="1:5" x14ac:dyDescent="0.2">
      <c r="A3876" t="s">
        <v>875</v>
      </c>
      <c r="B3876" t="s">
        <v>34</v>
      </c>
      <c r="C3876" t="s">
        <v>386</v>
      </c>
      <c r="D3876" t="s">
        <v>389</v>
      </c>
      <c r="E3876" t="s">
        <v>450</v>
      </c>
    </row>
    <row r="3877" spans="1:5" x14ac:dyDescent="0.2">
      <c r="A3877" t="s">
        <v>875</v>
      </c>
      <c r="B3877" t="s">
        <v>34</v>
      </c>
      <c r="C3877" t="s">
        <v>388</v>
      </c>
      <c r="D3877" t="s">
        <v>374</v>
      </c>
    </row>
    <row r="3878" spans="1:5" x14ac:dyDescent="0.2">
      <c r="A3878" t="s">
        <v>875</v>
      </c>
      <c r="B3878" t="s">
        <v>34</v>
      </c>
      <c r="C3878" t="s">
        <v>388</v>
      </c>
      <c r="D3878" t="s">
        <v>47</v>
      </c>
    </row>
    <row r="3879" spans="1:5" x14ac:dyDescent="0.2">
      <c r="A3879" t="s">
        <v>875</v>
      </c>
      <c r="B3879" t="s">
        <v>63</v>
      </c>
      <c r="C3879" t="s">
        <v>386</v>
      </c>
      <c r="D3879" t="s">
        <v>106</v>
      </c>
      <c r="E3879" t="s">
        <v>465</v>
      </c>
    </row>
    <row r="3880" spans="1:5" x14ac:dyDescent="0.2">
      <c r="A3880" t="s">
        <v>875</v>
      </c>
      <c r="B3880" t="s">
        <v>63</v>
      </c>
      <c r="C3880" t="s">
        <v>386</v>
      </c>
      <c r="D3880" t="s">
        <v>57</v>
      </c>
      <c r="E3880" t="s">
        <v>584</v>
      </c>
    </row>
    <row r="3881" spans="1:5" x14ac:dyDescent="0.2">
      <c r="A3881" t="s">
        <v>875</v>
      </c>
      <c r="B3881" t="s">
        <v>63</v>
      </c>
      <c r="C3881" t="s">
        <v>386</v>
      </c>
      <c r="D3881" t="s">
        <v>344</v>
      </c>
      <c r="E3881" t="s">
        <v>561</v>
      </c>
    </row>
    <row r="3882" spans="1:5" x14ac:dyDescent="0.2">
      <c r="A3882" t="s">
        <v>875</v>
      </c>
      <c r="B3882" t="s">
        <v>63</v>
      </c>
      <c r="C3882" t="s">
        <v>386</v>
      </c>
      <c r="D3882" t="s">
        <v>344</v>
      </c>
      <c r="E3882" t="s">
        <v>567</v>
      </c>
    </row>
    <row r="3883" spans="1:5" x14ac:dyDescent="0.2">
      <c r="A3883" t="s">
        <v>875</v>
      </c>
      <c r="B3883" t="s">
        <v>63</v>
      </c>
      <c r="C3883" t="s">
        <v>386</v>
      </c>
      <c r="D3883" t="s">
        <v>344</v>
      </c>
      <c r="E3883" t="s">
        <v>569</v>
      </c>
    </row>
    <row r="3884" spans="1:5" x14ac:dyDescent="0.2">
      <c r="A3884" t="s">
        <v>875</v>
      </c>
      <c r="B3884" t="s">
        <v>63</v>
      </c>
      <c r="C3884" t="s">
        <v>386</v>
      </c>
      <c r="D3884" t="s">
        <v>344</v>
      </c>
      <c r="E3884" t="s">
        <v>570</v>
      </c>
    </row>
    <row r="3885" spans="1:5" x14ac:dyDescent="0.2">
      <c r="A3885" t="s">
        <v>875</v>
      </c>
      <c r="B3885" t="s">
        <v>63</v>
      </c>
      <c r="C3885" t="s">
        <v>386</v>
      </c>
      <c r="D3885" t="s">
        <v>47</v>
      </c>
      <c r="E3885" t="s">
        <v>580</v>
      </c>
    </row>
    <row r="3886" spans="1:5" x14ac:dyDescent="0.2">
      <c r="A3886" t="s">
        <v>875</v>
      </c>
      <c r="B3886" t="s">
        <v>63</v>
      </c>
      <c r="C3886" t="s">
        <v>386</v>
      </c>
      <c r="D3886" t="s">
        <v>47</v>
      </c>
      <c r="E3886" t="s">
        <v>582</v>
      </c>
    </row>
    <row r="3887" spans="1:5" x14ac:dyDescent="0.2">
      <c r="A3887" t="s">
        <v>875</v>
      </c>
      <c r="B3887" t="s">
        <v>63</v>
      </c>
      <c r="C3887" t="s">
        <v>386</v>
      </c>
      <c r="D3887" t="s">
        <v>85</v>
      </c>
      <c r="E3887" t="s">
        <v>571</v>
      </c>
    </row>
    <row r="3888" spans="1:5" x14ac:dyDescent="0.2">
      <c r="A3888" t="s">
        <v>875</v>
      </c>
      <c r="B3888" t="s">
        <v>63</v>
      </c>
      <c r="C3888" t="s">
        <v>386</v>
      </c>
      <c r="D3888" t="s">
        <v>85</v>
      </c>
      <c r="E3888" t="s">
        <v>572</v>
      </c>
    </row>
    <row r="3889" spans="1:5" x14ac:dyDescent="0.2">
      <c r="A3889" t="s">
        <v>875</v>
      </c>
      <c r="B3889" t="s">
        <v>63</v>
      </c>
      <c r="C3889" t="s">
        <v>386</v>
      </c>
      <c r="D3889" t="s">
        <v>389</v>
      </c>
      <c r="E3889" t="s">
        <v>448</v>
      </c>
    </row>
    <row r="3890" spans="1:5" x14ac:dyDescent="0.2">
      <c r="A3890" t="s">
        <v>875</v>
      </c>
      <c r="B3890" t="s">
        <v>63</v>
      </c>
      <c r="C3890" t="s">
        <v>386</v>
      </c>
      <c r="D3890" t="s">
        <v>389</v>
      </c>
      <c r="E3890" t="s">
        <v>449</v>
      </c>
    </row>
    <row r="3891" spans="1:5" x14ac:dyDescent="0.2">
      <c r="A3891" t="s">
        <v>875</v>
      </c>
      <c r="B3891" t="s">
        <v>63</v>
      </c>
      <c r="C3891" t="s">
        <v>386</v>
      </c>
      <c r="D3891" t="s">
        <v>389</v>
      </c>
      <c r="E3891" t="s">
        <v>450</v>
      </c>
    </row>
    <row r="3892" spans="1:5" x14ac:dyDescent="0.2">
      <c r="A3892" t="s">
        <v>875</v>
      </c>
      <c r="B3892" t="s">
        <v>63</v>
      </c>
      <c r="C3892" t="s">
        <v>386</v>
      </c>
      <c r="D3892" t="s">
        <v>106</v>
      </c>
      <c r="E3892" t="s">
        <v>577</v>
      </c>
    </row>
    <row r="3893" spans="1:5" x14ac:dyDescent="0.2">
      <c r="A3893" t="s">
        <v>875</v>
      </c>
      <c r="B3893" t="s">
        <v>63</v>
      </c>
      <c r="C3893" t="s">
        <v>388</v>
      </c>
      <c r="D3893" t="s">
        <v>339</v>
      </c>
    </row>
    <row r="3894" spans="1:5" x14ac:dyDescent="0.2">
      <c r="A3894" t="s">
        <v>875</v>
      </c>
      <c r="B3894" t="s">
        <v>63</v>
      </c>
      <c r="C3894" t="s">
        <v>388</v>
      </c>
      <c r="D3894" t="s">
        <v>317</v>
      </c>
    </row>
    <row r="3895" spans="1:5" x14ac:dyDescent="0.2">
      <c r="A3895" t="s">
        <v>875</v>
      </c>
      <c r="B3895" t="s">
        <v>145</v>
      </c>
      <c r="C3895" t="s">
        <v>388</v>
      </c>
      <c r="D3895" t="s">
        <v>389</v>
      </c>
    </row>
    <row r="3896" spans="1:5" x14ac:dyDescent="0.2">
      <c r="A3896" t="s">
        <v>875</v>
      </c>
      <c r="B3896" t="s">
        <v>145</v>
      </c>
      <c r="C3896" t="s">
        <v>388</v>
      </c>
      <c r="D3896" t="s">
        <v>57</v>
      </c>
    </row>
    <row r="3897" spans="1:5" x14ac:dyDescent="0.2">
      <c r="A3897" t="s">
        <v>875</v>
      </c>
      <c r="B3897" t="s">
        <v>145</v>
      </c>
      <c r="C3897" t="s">
        <v>388</v>
      </c>
      <c r="D3897" t="s">
        <v>374</v>
      </c>
    </row>
    <row r="3898" spans="1:5" x14ac:dyDescent="0.2">
      <c r="A3898" t="s">
        <v>875</v>
      </c>
      <c r="B3898" t="s">
        <v>145</v>
      </c>
      <c r="C3898" t="s">
        <v>388</v>
      </c>
      <c r="D3898" t="s">
        <v>368</v>
      </c>
    </row>
    <row r="3899" spans="1:5" x14ac:dyDescent="0.2">
      <c r="A3899" t="s">
        <v>875</v>
      </c>
      <c r="B3899" t="s">
        <v>145</v>
      </c>
      <c r="C3899" t="s">
        <v>388</v>
      </c>
      <c r="D3899" t="s">
        <v>24</v>
      </c>
    </row>
    <row r="3900" spans="1:5" x14ac:dyDescent="0.2">
      <c r="A3900" t="s">
        <v>875</v>
      </c>
      <c r="B3900" t="s">
        <v>145</v>
      </c>
      <c r="C3900" t="s">
        <v>388</v>
      </c>
      <c r="D3900" t="s">
        <v>47</v>
      </c>
    </row>
    <row r="3901" spans="1:5" x14ac:dyDescent="0.2">
      <c r="A3901" t="s">
        <v>875</v>
      </c>
      <c r="B3901" t="s">
        <v>145</v>
      </c>
      <c r="C3901" t="s">
        <v>388</v>
      </c>
      <c r="D3901" t="s">
        <v>339</v>
      </c>
    </row>
    <row r="3902" spans="1:5" x14ac:dyDescent="0.2">
      <c r="A3902" t="s">
        <v>875</v>
      </c>
      <c r="B3902" t="s">
        <v>145</v>
      </c>
      <c r="C3902" t="s">
        <v>388</v>
      </c>
      <c r="D3902" t="s">
        <v>344</v>
      </c>
    </row>
    <row r="3903" spans="1:5" x14ac:dyDescent="0.2">
      <c r="A3903" t="s">
        <v>875</v>
      </c>
      <c r="B3903" t="s">
        <v>145</v>
      </c>
      <c r="C3903" t="s">
        <v>388</v>
      </c>
      <c r="D3903" t="s">
        <v>37</v>
      </c>
    </row>
    <row r="3904" spans="1:5" x14ac:dyDescent="0.2">
      <c r="A3904" t="s">
        <v>875</v>
      </c>
      <c r="B3904" t="s">
        <v>145</v>
      </c>
      <c r="C3904" t="s">
        <v>388</v>
      </c>
      <c r="D3904" t="s">
        <v>59</v>
      </c>
    </row>
    <row r="3905" spans="1:5" x14ac:dyDescent="0.2">
      <c r="A3905" t="s">
        <v>875</v>
      </c>
      <c r="B3905" t="s">
        <v>145</v>
      </c>
      <c r="C3905" t="s">
        <v>388</v>
      </c>
      <c r="D3905" t="s">
        <v>273</v>
      </c>
    </row>
    <row r="3906" spans="1:5" x14ac:dyDescent="0.2">
      <c r="A3906" t="s">
        <v>875</v>
      </c>
      <c r="B3906" t="s">
        <v>145</v>
      </c>
      <c r="C3906" t="s">
        <v>388</v>
      </c>
      <c r="D3906" t="s">
        <v>85</v>
      </c>
    </row>
    <row r="3907" spans="1:5" x14ac:dyDescent="0.2">
      <c r="A3907" t="s">
        <v>875</v>
      </c>
      <c r="B3907" t="s">
        <v>145</v>
      </c>
      <c r="C3907" t="s">
        <v>388</v>
      </c>
      <c r="D3907" t="s">
        <v>11</v>
      </c>
    </row>
    <row r="3908" spans="1:5" x14ac:dyDescent="0.2">
      <c r="A3908" t="s">
        <v>875</v>
      </c>
      <c r="B3908" t="s">
        <v>354</v>
      </c>
      <c r="C3908" t="s">
        <v>386</v>
      </c>
      <c r="D3908" t="s">
        <v>215</v>
      </c>
      <c r="E3908" t="s">
        <v>480</v>
      </c>
    </row>
    <row r="3909" spans="1:5" x14ac:dyDescent="0.2">
      <c r="A3909" t="s">
        <v>875</v>
      </c>
      <c r="B3909" t="s">
        <v>354</v>
      </c>
      <c r="C3909" t="s">
        <v>388</v>
      </c>
      <c r="D3909" t="s">
        <v>374</v>
      </c>
    </row>
    <row r="3910" spans="1:5" x14ac:dyDescent="0.2">
      <c r="A3910" t="s">
        <v>875</v>
      </c>
      <c r="B3910" t="s">
        <v>24</v>
      </c>
      <c r="C3910" t="s">
        <v>386</v>
      </c>
      <c r="D3910" t="s">
        <v>389</v>
      </c>
      <c r="E3910" t="s">
        <v>447</v>
      </c>
    </row>
    <row r="3911" spans="1:5" x14ac:dyDescent="0.2">
      <c r="A3911" t="s">
        <v>875</v>
      </c>
      <c r="B3911" t="s">
        <v>24</v>
      </c>
      <c r="C3911" t="s">
        <v>386</v>
      </c>
      <c r="D3911" t="s">
        <v>344</v>
      </c>
      <c r="E3911" t="s">
        <v>561</v>
      </c>
    </row>
    <row r="3912" spans="1:5" x14ac:dyDescent="0.2">
      <c r="A3912" t="s">
        <v>875</v>
      </c>
      <c r="B3912" t="s">
        <v>24</v>
      </c>
      <c r="C3912" t="s">
        <v>386</v>
      </c>
      <c r="D3912" t="s">
        <v>47</v>
      </c>
      <c r="E3912" t="s">
        <v>563</v>
      </c>
    </row>
    <row r="3913" spans="1:5" x14ac:dyDescent="0.2">
      <c r="A3913" t="s">
        <v>875</v>
      </c>
      <c r="B3913" t="s">
        <v>24</v>
      </c>
      <c r="C3913" t="s">
        <v>386</v>
      </c>
      <c r="D3913" t="s">
        <v>47</v>
      </c>
      <c r="E3913" t="s">
        <v>597</v>
      </c>
    </row>
    <row r="3914" spans="1:5" x14ac:dyDescent="0.2">
      <c r="A3914" t="s">
        <v>875</v>
      </c>
      <c r="B3914" t="s">
        <v>24</v>
      </c>
      <c r="C3914" t="s">
        <v>386</v>
      </c>
      <c r="D3914" t="s">
        <v>85</v>
      </c>
      <c r="E3914" t="s">
        <v>564</v>
      </c>
    </row>
    <row r="3915" spans="1:5" x14ac:dyDescent="0.2">
      <c r="A3915" t="s">
        <v>875</v>
      </c>
      <c r="B3915" t="s">
        <v>24</v>
      </c>
      <c r="C3915" t="s">
        <v>386</v>
      </c>
      <c r="D3915" t="s">
        <v>85</v>
      </c>
      <c r="E3915" t="s">
        <v>565</v>
      </c>
    </row>
    <row r="3916" spans="1:5" x14ac:dyDescent="0.2">
      <c r="A3916" t="s">
        <v>875</v>
      </c>
      <c r="B3916" t="s">
        <v>24</v>
      </c>
      <c r="C3916" t="s">
        <v>386</v>
      </c>
      <c r="D3916" t="s">
        <v>85</v>
      </c>
      <c r="E3916" t="s">
        <v>566</v>
      </c>
    </row>
    <row r="3917" spans="1:5" x14ac:dyDescent="0.2">
      <c r="A3917" t="s">
        <v>875</v>
      </c>
      <c r="B3917" t="s">
        <v>24</v>
      </c>
      <c r="C3917" t="s">
        <v>386</v>
      </c>
      <c r="D3917" t="s">
        <v>344</v>
      </c>
      <c r="E3917" t="s">
        <v>567</v>
      </c>
    </row>
    <row r="3918" spans="1:5" x14ac:dyDescent="0.2">
      <c r="A3918" t="s">
        <v>875</v>
      </c>
      <c r="B3918" t="s">
        <v>24</v>
      </c>
      <c r="C3918" t="s">
        <v>386</v>
      </c>
      <c r="D3918" t="s">
        <v>85</v>
      </c>
      <c r="E3918" t="s">
        <v>568</v>
      </c>
    </row>
    <row r="3919" spans="1:5" x14ac:dyDescent="0.2">
      <c r="A3919" t="s">
        <v>875</v>
      </c>
      <c r="B3919" t="s">
        <v>24</v>
      </c>
      <c r="C3919" t="s">
        <v>386</v>
      </c>
      <c r="D3919" t="s">
        <v>344</v>
      </c>
      <c r="E3919" t="s">
        <v>569</v>
      </c>
    </row>
    <row r="3920" spans="1:5" x14ac:dyDescent="0.2">
      <c r="A3920" t="s">
        <v>875</v>
      </c>
      <c r="B3920" t="s">
        <v>24</v>
      </c>
      <c r="C3920" t="s">
        <v>386</v>
      </c>
      <c r="D3920" t="s">
        <v>344</v>
      </c>
      <c r="E3920" t="s">
        <v>570</v>
      </c>
    </row>
    <row r="3921" spans="1:5" x14ac:dyDescent="0.2">
      <c r="A3921" t="s">
        <v>875</v>
      </c>
      <c r="B3921" t="s">
        <v>24</v>
      </c>
      <c r="C3921" t="s">
        <v>386</v>
      </c>
      <c r="D3921" t="s">
        <v>47</v>
      </c>
      <c r="E3921" t="s">
        <v>580</v>
      </c>
    </row>
    <row r="3922" spans="1:5" x14ac:dyDescent="0.2">
      <c r="A3922" t="s">
        <v>875</v>
      </c>
      <c r="B3922" t="s">
        <v>24</v>
      </c>
      <c r="C3922" t="s">
        <v>386</v>
      </c>
      <c r="D3922" t="s">
        <v>47</v>
      </c>
      <c r="E3922" t="s">
        <v>588</v>
      </c>
    </row>
    <row r="3923" spans="1:5" x14ac:dyDescent="0.2">
      <c r="A3923" t="s">
        <v>875</v>
      </c>
      <c r="B3923" t="s">
        <v>24</v>
      </c>
      <c r="C3923" t="s">
        <v>386</v>
      </c>
      <c r="D3923" t="s">
        <v>47</v>
      </c>
      <c r="E3923" t="s">
        <v>599</v>
      </c>
    </row>
    <row r="3924" spans="1:5" x14ac:dyDescent="0.2">
      <c r="A3924" t="s">
        <v>875</v>
      </c>
      <c r="B3924" t="s">
        <v>24</v>
      </c>
      <c r="C3924" t="s">
        <v>386</v>
      </c>
      <c r="D3924" t="s">
        <v>47</v>
      </c>
      <c r="E3924" t="s">
        <v>582</v>
      </c>
    </row>
    <row r="3925" spans="1:5" x14ac:dyDescent="0.2">
      <c r="A3925" t="s">
        <v>875</v>
      </c>
      <c r="B3925" t="s">
        <v>24</v>
      </c>
      <c r="C3925" t="s">
        <v>386</v>
      </c>
      <c r="D3925" t="s">
        <v>85</v>
      </c>
      <c r="E3925" t="s">
        <v>571</v>
      </c>
    </row>
    <row r="3926" spans="1:5" x14ac:dyDescent="0.2">
      <c r="A3926" t="s">
        <v>875</v>
      </c>
      <c r="B3926" t="s">
        <v>24</v>
      </c>
      <c r="C3926" t="s">
        <v>386</v>
      </c>
      <c r="D3926" t="s">
        <v>85</v>
      </c>
      <c r="E3926" t="s">
        <v>583</v>
      </c>
    </row>
    <row r="3927" spans="1:5" x14ac:dyDescent="0.2">
      <c r="A3927" t="s">
        <v>875</v>
      </c>
      <c r="B3927" t="s">
        <v>24</v>
      </c>
      <c r="C3927" t="s">
        <v>386</v>
      </c>
      <c r="D3927" t="s">
        <v>85</v>
      </c>
      <c r="E3927" t="s">
        <v>600</v>
      </c>
    </row>
    <row r="3928" spans="1:5" x14ac:dyDescent="0.2">
      <c r="A3928" t="s">
        <v>875</v>
      </c>
      <c r="B3928" t="s">
        <v>24</v>
      </c>
      <c r="C3928" t="s">
        <v>386</v>
      </c>
      <c r="D3928" t="s">
        <v>85</v>
      </c>
      <c r="E3928" t="s">
        <v>574</v>
      </c>
    </row>
    <row r="3929" spans="1:5" x14ac:dyDescent="0.2">
      <c r="A3929" t="s">
        <v>875</v>
      </c>
      <c r="B3929" t="s">
        <v>24</v>
      </c>
      <c r="C3929" t="s">
        <v>386</v>
      </c>
      <c r="D3929" t="s">
        <v>389</v>
      </c>
      <c r="E3929" t="s">
        <v>449</v>
      </c>
    </row>
    <row r="3930" spans="1:5" x14ac:dyDescent="0.2">
      <c r="A3930" t="s">
        <v>875</v>
      </c>
      <c r="B3930" t="s">
        <v>24</v>
      </c>
      <c r="C3930" t="s">
        <v>386</v>
      </c>
      <c r="D3930" t="s">
        <v>389</v>
      </c>
      <c r="E3930" t="s">
        <v>450</v>
      </c>
    </row>
    <row r="3931" spans="1:5" x14ac:dyDescent="0.2">
      <c r="A3931" t="s">
        <v>875</v>
      </c>
      <c r="B3931" t="s">
        <v>24</v>
      </c>
      <c r="C3931" t="s">
        <v>386</v>
      </c>
      <c r="D3931" t="s">
        <v>106</v>
      </c>
      <c r="E3931" t="s">
        <v>577</v>
      </c>
    </row>
    <row r="3932" spans="1:5" x14ac:dyDescent="0.2">
      <c r="A3932" t="s">
        <v>875</v>
      </c>
      <c r="B3932" t="s">
        <v>24</v>
      </c>
      <c r="C3932" t="s">
        <v>386</v>
      </c>
      <c r="D3932" t="s">
        <v>389</v>
      </c>
      <c r="E3932" t="s">
        <v>430</v>
      </c>
    </row>
    <row r="3933" spans="1:5" x14ac:dyDescent="0.2">
      <c r="A3933" t="s">
        <v>875</v>
      </c>
      <c r="B3933" t="s">
        <v>24</v>
      </c>
      <c r="C3933" t="s">
        <v>388</v>
      </c>
      <c r="D3933" t="s">
        <v>374</v>
      </c>
    </row>
    <row r="3934" spans="1:5" x14ac:dyDescent="0.2">
      <c r="A3934" t="s">
        <v>875</v>
      </c>
      <c r="B3934" t="s">
        <v>24</v>
      </c>
      <c r="C3934" t="s">
        <v>388</v>
      </c>
      <c r="D3934" t="s">
        <v>317</v>
      </c>
    </row>
    <row r="3935" spans="1:5" x14ac:dyDescent="0.2">
      <c r="A3935" t="s">
        <v>875</v>
      </c>
      <c r="B3935" t="s">
        <v>24</v>
      </c>
      <c r="C3935" t="s">
        <v>388</v>
      </c>
      <c r="D3935" t="s">
        <v>29</v>
      </c>
    </row>
    <row r="3936" spans="1:5" x14ac:dyDescent="0.2">
      <c r="A3936" t="s">
        <v>875</v>
      </c>
      <c r="B3936" t="s">
        <v>47</v>
      </c>
      <c r="C3936" t="s">
        <v>386</v>
      </c>
      <c r="D3936" t="s">
        <v>389</v>
      </c>
      <c r="E3936" t="s">
        <v>467</v>
      </c>
    </row>
    <row r="3937" spans="1:5" x14ac:dyDescent="0.2">
      <c r="A3937" t="s">
        <v>875</v>
      </c>
      <c r="B3937" t="s">
        <v>47</v>
      </c>
      <c r="C3937" t="s">
        <v>386</v>
      </c>
      <c r="D3937" t="s">
        <v>389</v>
      </c>
      <c r="E3937" t="s">
        <v>449</v>
      </c>
    </row>
    <row r="3938" spans="1:5" x14ac:dyDescent="0.2">
      <c r="A3938" t="s">
        <v>875</v>
      </c>
      <c r="B3938" t="s">
        <v>47</v>
      </c>
      <c r="C3938" t="s">
        <v>386</v>
      </c>
      <c r="D3938" t="s">
        <v>389</v>
      </c>
      <c r="E3938" t="s">
        <v>450</v>
      </c>
    </row>
    <row r="3939" spans="1:5" x14ac:dyDescent="0.2">
      <c r="A3939" t="s">
        <v>875</v>
      </c>
      <c r="B3939" t="s">
        <v>47</v>
      </c>
      <c r="C3939" t="s">
        <v>388</v>
      </c>
      <c r="D3939" t="s">
        <v>374</v>
      </c>
    </row>
    <row r="3940" spans="1:5" x14ac:dyDescent="0.2">
      <c r="A3940" t="s">
        <v>875</v>
      </c>
      <c r="B3940" t="s">
        <v>47</v>
      </c>
      <c r="C3940" t="s">
        <v>388</v>
      </c>
      <c r="D3940" t="s">
        <v>344</v>
      </c>
    </row>
    <row r="3941" spans="1:5" x14ac:dyDescent="0.2">
      <c r="A3941" t="s">
        <v>875</v>
      </c>
      <c r="B3941" t="s">
        <v>264</v>
      </c>
      <c r="C3941" t="s">
        <v>386</v>
      </c>
      <c r="D3941" t="s">
        <v>344</v>
      </c>
      <c r="E3941" t="s">
        <v>561</v>
      </c>
    </row>
    <row r="3942" spans="1:5" x14ac:dyDescent="0.2">
      <c r="A3942" t="s">
        <v>875</v>
      </c>
      <c r="B3942" t="s">
        <v>264</v>
      </c>
      <c r="C3942" t="s">
        <v>386</v>
      </c>
      <c r="D3942" t="s">
        <v>368</v>
      </c>
      <c r="E3942" t="s">
        <v>585</v>
      </c>
    </row>
    <row r="3943" spans="1:5" x14ac:dyDescent="0.2">
      <c r="A3943" t="s">
        <v>875</v>
      </c>
      <c r="B3943" t="s">
        <v>264</v>
      </c>
      <c r="C3943" t="s">
        <v>386</v>
      </c>
      <c r="D3943" t="s">
        <v>47</v>
      </c>
      <c r="E3943" t="s">
        <v>605</v>
      </c>
    </row>
    <row r="3944" spans="1:5" x14ac:dyDescent="0.2">
      <c r="A3944" t="s">
        <v>875</v>
      </c>
      <c r="B3944" t="s">
        <v>264</v>
      </c>
      <c r="C3944" t="s">
        <v>386</v>
      </c>
      <c r="D3944" t="s">
        <v>85</v>
      </c>
      <c r="E3944" t="s">
        <v>566</v>
      </c>
    </row>
    <row r="3945" spans="1:5" x14ac:dyDescent="0.2">
      <c r="A3945" t="s">
        <v>875</v>
      </c>
      <c r="B3945" t="s">
        <v>264</v>
      </c>
      <c r="C3945" t="s">
        <v>386</v>
      </c>
      <c r="D3945" t="s">
        <v>343</v>
      </c>
      <c r="E3945" t="s">
        <v>589</v>
      </c>
    </row>
    <row r="3946" spans="1:5" x14ac:dyDescent="0.2">
      <c r="A3946" t="s">
        <v>875</v>
      </c>
      <c r="B3946" t="s">
        <v>264</v>
      </c>
      <c r="C3946" t="s">
        <v>386</v>
      </c>
      <c r="D3946" t="s">
        <v>344</v>
      </c>
      <c r="E3946" t="s">
        <v>567</v>
      </c>
    </row>
    <row r="3947" spans="1:5" x14ac:dyDescent="0.2">
      <c r="A3947" t="s">
        <v>875</v>
      </c>
      <c r="B3947" t="s">
        <v>264</v>
      </c>
      <c r="C3947" t="s">
        <v>386</v>
      </c>
      <c r="D3947" t="s">
        <v>368</v>
      </c>
      <c r="E3947" t="s">
        <v>578</v>
      </c>
    </row>
    <row r="3948" spans="1:5" x14ac:dyDescent="0.2">
      <c r="A3948" t="s">
        <v>875</v>
      </c>
      <c r="B3948" t="s">
        <v>264</v>
      </c>
      <c r="C3948" t="s">
        <v>386</v>
      </c>
      <c r="D3948" t="s">
        <v>344</v>
      </c>
      <c r="E3948" t="s">
        <v>569</v>
      </c>
    </row>
    <row r="3949" spans="1:5" x14ac:dyDescent="0.2">
      <c r="A3949" t="s">
        <v>875</v>
      </c>
      <c r="B3949" t="s">
        <v>264</v>
      </c>
      <c r="C3949" t="s">
        <v>386</v>
      </c>
      <c r="D3949" t="s">
        <v>339</v>
      </c>
      <c r="E3949" t="s">
        <v>579</v>
      </c>
    </row>
    <row r="3950" spans="1:5" x14ac:dyDescent="0.2">
      <c r="A3950" t="s">
        <v>875</v>
      </c>
      <c r="B3950" t="s">
        <v>264</v>
      </c>
      <c r="C3950" t="s">
        <v>386</v>
      </c>
      <c r="D3950" t="s">
        <v>339</v>
      </c>
      <c r="E3950" t="s">
        <v>587</v>
      </c>
    </row>
    <row r="3951" spans="1:5" x14ac:dyDescent="0.2">
      <c r="A3951" t="s">
        <v>875</v>
      </c>
      <c r="B3951" t="s">
        <v>264</v>
      </c>
      <c r="C3951" t="s">
        <v>386</v>
      </c>
      <c r="D3951" t="s">
        <v>47</v>
      </c>
      <c r="E3951" t="s">
        <v>580</v>
      </c>
    </row>
    <row r="3952" spans="1:5" x14ac:dyDescent="0.2">
      <c r="A3952" t="s">
        <v>875</v>
      </c>
      <c r="B3952" t="s">
        <v>264</v>
      </c>
      <c r="C3952" t="s">
        <v>386</v>
      </c>
      <c r="D3952" t="s">
        <v>47</v>
      </c>
      <c r="E3952" t="s">
        <v>588</v>
      </c>
    </row>
    <row r="3953" spans="1:5" x14ac:dyDescent="0.2">
      <c r="A3953" t="s">
        <v>875</v>
      </c>
      <c r="B3953" t="s">
        <v>264</v>
      </c>
      <c r="C3953" t="s">
        <v>386</v>
      </c>
      <c r="D3953" t="s">
        <v>368</v>
      </c>
      <c r="E3953" t="s">
        <v>581</v>
      </c>
    </row>
    <row r="3954" spans="1:5" x14ac:dyDescent="0.2">
      <c r="A3954" t="s">
        <v>875</v>
      </c>
      <c r="B3954" t="s">
        <v>264</v>
      </c>
      <c r="C3954" t="s">
        <v>386</v>
      </c>
      <c r="D3954" t="s">
        <v>47</v>
      </c>
      <c r="E3954" t="s">
        <v>582</v>
      </c>
    </row>
    <row r="3955" spans="1:5" x14ac:dyDescent="0.2">
      <c r="A3955" t="s">
        <v>875</v>
      </c>
      <c r="B3955" t="s">
        <v>264</v>
      </c>
      <c r="C3955" t="s">
        <v>386</v>
      </c>
      <c r="D3955" t="s">
        <v>85</v>
      </c>
      <c r="E3955" t="s">
        <v>571</v>
      </c>
    </row>
    <row r="3956" spans="1:5" x14ac:dyDescent="0.2">
      <c r="A3956" t="s">
        <v>875</v>
      </c>
      <c r="B3956" t="s">
        <v>264</v>
      </c>
      <c r="C3956" t="s">
        <v>386</v>
      </c>
      <c r="D3956" t="s">
        <v>85</v>
      </c>
      <c r="E3956" t="s">
        <v>572</v>
      </c>
    </row>
    <row r="3957" spans="1:5" x14ac:dyDescent="0.2">
      <c r="A3957" t="s">
        <v>875</v>
      </c>
      <c r="B3957" t="s">
        <v>264</v>
      </c>
      <c r="C3957" t="s">
        <v>386</v>
      </c>
      <c r="D3957" t="s">
        <v>85</v>
      </c>
      <c r="E3957" t="s">
        <v>583</v>
      </c>
    </row>
    <row r="3958" spans="1:5" x14ac:dyDescent="0.2">
      <c r="A3958" t="s">
        <v>875</v>
      </c>
      <c r="B3958" t="s">
        <v>264</v>
      </c>
      <c r="C3958" t="s">
        <v>386</v>
      </c>
      <c r="D3958" t="s">
        <v>389</v>
      </c>
      <c r="E3958" t="s">
        <v>449</v>
      </c>
    </row>
    <row r="3959" spans="1:5" x14ac:dyDescent="0.2">
      <c r="A3959" t="s">
        <v>875</v>
      </c>
      <c r="B3959" t="s">
        <v>264</v>
      </c>
      <c r="C3959" t="s">
        <v>386</v>
      </c>
      <c r="D3959" t="s">
        <v>389</v>
      </c>
      <c r="E3959" t="s">
        <v>450</v>
      </c>
    </row>
    <row r="3960" spans="1:5" x14ac:dyDescent="0.2">
      <c r="A3960" t="s">
        <v>875</v>
      </c>
      <c r="B3960" t="s">
        <v>264</v>
      </c>
      <c r="C3960" t="s">
        <v>388</v>
      </c>
      <c r="D3960" t="s">
        <v>374</v>
      </c>
    </row>
    <row r="3961" spans="1:5" x14ac:dyDescent="0.2">
      <c r="A3961" t="s">
        <v>875</v>
      </c>
      <c r="B3961" t="s">
        <v>264</v>
      </c>
      <c r="C3961" t="s">
        <v>388</v>
      </c>
      <c r="D3961" t="s">
        <v>215</v>
      </c>
    </row>
    <row r="3962" spans="1:5" x14ac:dyDescent="0.2">
      <c r="A3962" t="s">
        <v>875</v>
      </c>
      <c r="B3962" t="s">
        <v>137</v>
      </c>
      <c r="C3962" t="s">
        <v>386</v>
      </c>
      <c r="D3962" t="s">
        <v>57</v>
      </c>
      <c r="E3962" t="s">
        <v>584</v>
      </c>
    </row>
    <row r="3963" spans="1:5" x14ac:dyDescent="0.2">
      <c r="A3963" t="s">
        <v>875</v>
      </c>
      <c r="B3963" t="s">
        <v>137</v>
      </c>
      <c r="C3963" t="s">
        <v>386</v>
      </c>
      <c r="D3963" t="s">
        <v>272</v>
      </c>
      <c r="E3963" t="s">
        <v>527</v>
      </c>
    </row>
    <row r="3964" spans="1:5" x14ac:dyDescent="0.2">
      <c r="A3964" t="s">
        <v>875</v>
      </c>
      <c r="B3964" t="s">
        <v>137</v>
      </c>
      <c r="C3964" t="s">
        <v>386</v>
      </c>
      <c r="D3964" t="s">
        <v>98</v>
      </c>
      <c r="E3964" t="s">
        <v>606</v>
      </c>
    </row>
    <row r="3965" spans="1:5" x14ac:dyDescent="0.2">
      <c r="A3965" t="s">
        <v>875</v>
      </c>
      <c r="B3965" t="s">
        <v>137</v>
      </c>
      <c r="C3965" t="s">
        <v>386</v>
      </c>
      <c r="D3965" t="s">
        <v>272</v>
      </c>
      <c r="E3965" t="s">
        <v>528</v>
      </c>
    </row>
    <row r="3966" spans="1:5" x14ac:dyDescent="0.2">
      <c r="A3966" t="s">
        <v>875</v>
      </c>
      <c r="B3966" t="s">
        <v>137</v>
      </c>
      <c r="C3966" t="s">
        <v>386</v>
      </c>
      <c r="D3966" t="s">
        <v>37</v>
      </c>
      <c r="E3966" t="s">
        <v>607</v>
      </c>
    </row>
    <row r="3967" spans="1:5" x14ac:dyDescent="0.2">
      <c r="A3967" t="s">
        <v>875</v>
      </c>
      <c r="B3967" t="s">
        <v>137</v>
      </c>
      <c r="C3967" t="s">
        <v>386</v>
      </c>
      <c r="D3967" t="s">
        <v>344</v>
      </c>
      <c r="E3967" t="s">
        <v>561</v>
      </c>
    </row>
    <row r="3968" spans="1:5" x14ac:dyDescent="0.2">
      <c r="A3968" t="s">
        <v>875</v>
      </c>
      <c r="B3968" t="s">
        <v>137</v>
      </c>
      <c r="C3968" t="s">
        <v>386</v>
      </c>
      <c r="D3968" t="s">
        <v>47</v>
      </c>
      <c r="E3968" t="s">
        <v>563</v>
      </c>
    </row>
    <row r="3969" spans="1:5" x14ac:dyDescent="0.2">
      <c r="A3969" t="s">
        <v>875</v>
      </c>
      <c r="B3969" t="s">
        <v>137</v>
      </c>
      <c r="C3969" t="s">
        <v>386</v>
      </c>
      <c r="D3969" t="s">
        <v>24</v>
      </c>
      <c r="E3969" t="s">
        <v>601</v>
      </c>
    </row>
    <row r="3970" spans="1:5" x14ac:dyDescent="0.2">
      <c r="A3970" t="s">
        <v>875</v>
      </c>
      <c r="B3970" t="s">
        <v>137</v>
      </c>
      <c r="C3970" t="s">
        <v>386</v>
      </c>
      <c r="D3970" t="s">
        <v>349</v>
      </c>
      <c r="E3970" t="s">
        <v>608</v>
      </c>
    </row>
    <row r="3971" spans="1:5" x14ac:dyDescent="0.2">
      <c r="A3971" t="s">
        <v>875</v>
      </c>
      <c r="B3971" t="s">
        <v>137</v>
      </c>
      <c r="C3971" t="s">
        <v>386</v>
      </c>
      <c r="D3971" t="s">
        <v>272</v>
      </c>
      <c r="E3971" t="s">
        <v>530</v>
      </c>
    </row>
    <row r="3972" spans="1:5" x14ac:dyDescent="0.2">
      <c r="A3972" t="s">
        <v>875</v>
      </c>
      <c r="B3972" t="s">
        <v>137</v>
      </c>
      <c r="C3972" t="s">
        <v>386</v>
      </c>
      <c r="D3972" t="s">
        <v>344</v>
      </c>
      <c r="E3972" t="s">
        <v>569</v>
      </c>
    </row>
    <row r="3973" spans="1:5" x14ac:dyDescent="0.2">
      <c r="A3973" t="s">
        <v>875</v>
      </c>
      <c r="B3973" t="s">
        <v>137</v>
      </c>
      <c r="C3973" t="s">
        <v>386</v>
      </c>
      <c r="D3973" t="s">
        <v>344</v>
      </c>
      <c r="E3973" t="s">
        <v>570</v>
      </c>
    </row>
    <row r="3974" spans="1:5" x14ac:dyDescent="0.2">
      <c r="A3974" t="s">
        <v>875</v>
      </c>
      <c r="B3974" t="s">
        <v>137</v>
      </c>
      <c r="C3974" t="s">
        <v>386</v>
      </c>
      <c r="D3974" t="s">
        <v>47</v>
      </c>
      <c r="E3974" t="s">
        <v>580</v>
      </c>
    </row>
    <row r="3975" spans="1:5" x14ac:dyDescent="0.2">
      <c r="A3975" t="s">
        <v>875</v>
      </c>
      <c r="B3975" t="s">
        <v>137</v>
      </c>
      <c r="C3975" t="s">
        <v>386</v>
      </c>
      <c r="D3975" t="s">
        <v>47</v>
      </c>
      <c r="E3975" t="s">
        <v>588</v>
      </c>
    </row>
    <row r="3976" spans="1:5" x14ac:dyDescent="0.2">
      <c r="A3976" t="s">
        <v>875</v>
      </c>
      <c r="B3976" t="s">
        <v>137</v>
      </c>
      <c r="C3976" t="s">
        <v>386</v>
      </c>
      <c r="D3976" t="s">
        <v>349</v>
      </c>
      <c r="E3976" t="s">
        <v>593</v>
      </c>
    </row>
    <row r="3977" spans="1:5" x14ac:dyDescent="0.2">
      <c r="A3977" t="s">
        <v>875</v>
      </c>
      <c r="B3977" t="s">
        <v>137</v>
      </c>
      <c r="C3977" t="s">
        <v>386</v>
      </c>
      <c r="D3977" t="s">
        <v>349</v>
      </c>
      <c r="E3977" t="s">
        <v>594</v>
      </c>
    </row>
    <row r="3978" spans="1:5" x14ac:dyDescent="0.2">
      <c r="A3978" t="s">
        <v>875</v>
      </c>
      <c r="B3978" t="s">
        <v>137</v>
      </c>
      <c r="C3978" t="s">
        <v>386</v>
      </c>
      <c r="D3978" t="s">
        <v>47</v>
      </c>
      <c r="E3978" t="s">
        <v>582</v>
      </c>
    </row>
    <row r="3979" spans="1:5" x14ac:dyDescent="0.2">
      <c r="A3979" t="s">
        <v>875</v>
      </c>
      <c r="B3979" t="s">
        <v>137</v>
      </c>
      <c r="C3979" t="s">
        <v>386</v>
      </c>
      <c r="D3979" t="s">
        <v>85</v>
      </c>
      <c r="E3979" t="s">
        <v>571</v>
      </c>
    </row>
    <row r="3980" spans="1:5" x14ac:dyDescent="0.2">
      <c r="A3980" t="s">
        <v>875</v>
      </c>
      <c r="B3980" t="s">
        <v>137</v>
      </c>
      <c r="C3980" t="s">
        <v>386</v>
      </c>
      <c r="D3980" t="s">
        <v>85</v>
      </c>
      <c r="E3980" t="s">
        <v>572</v>
      </c>
    </row>
    <row r="3981" spans="1:5" x14ac:dyDescent="0.2">
      <c r="A3981" t="s">
        <v>875</v>
      </c>
      <c r="B3981" t="s">
        <v>137</v>
      </c>
      <c r="C3981" t="s">
        <v>386</v>
      </c>
      <c r="D3981" t="s">
        <v>85</v>
      </c>
      <c r="E3981" t="s">
        <v>573</v>
      </c>
    </row>
    <row r="3982" spans="1:5" x14ac:dyDescent="0.2">
      <c r="A3982" t="s">
        <v>875</v>
      </c>
      <c r="B3982" t="s">
        <v>137</v>
      </c>
      <c r="C3982" t="s">
        <v>386</v>
      </c>
      <c r="D3982" t="s">
        <v>85</v>
      </c>
      <c r="E3982" t="s">
        <v>583</v>
      </c>
    </row>
    <row r="3983" spans="1:5" x14ac:dyDescent="0.2">
      <c r="A3983" t="s">
        <v>875</v>
      </c>
      <c r="B3983" t="s">
        <v>137</v>
      </c>
      <c r="C3983" t="s">
        <v>386</v>
      </c>
      <c r="D3983" t="s">
        <v>85</v>
      </c>
      <c r="E3983" t="s">
        <v>574</v>
      </c>
    </row>
    <row r="3984" spans="1:5" x14ac:dyDescent="0.2">
      <c r="A3984" t="s">
        <v>875</v>
      </c>
      <c r="B3984" t="s">
        <v>137</v>
      </c>
      <c r="C3984" t="s">
        <v>386</v>
      </c>
      <c r="D3984" t="s">
        <v>75</v>
      </c>
      <c r="E3984" t="s">
        <v>609</v>
      </c>
    </row>
    <row r="3985" spans="1:5" x14ac:dyDescent="0.2">
      <c r="A3985" t="s">
        <v>875</v>
      </c>
      <c r="B3985" t="s">
        <v>137</v>
      </c>
      <c r="C3985" t="s">
        <v>386</v>
      </c>
      <c r="D3985" t="s">
        <v>349</v>
      </c>
      <c r="E3985" t="s">
        <v>610</v>
      </c>
    </row>
    <row r="3986" spans="1:5" x14ac:dyDescent="0.2">
      <c r="A3986" t="s">
        <v>875</v>
      </c>
      <c r="B3986" t="s">
        <v>137</v>
      </c>
      <c r="C3986" t="s">
        <v>386</v>
      </c>
      <c r="D3986" t="s">
        <v>389</v>
      </c>
      <c r="E3986" t="s">
        <v>611</v>
      </c>
    </row>
    <row r="3987" spans="1:5" x14ac:dyDescent="0.2">
      <c r="A3987" t="s">
        <v>875</v>
      </c>
      <c r="B3987" t="s">
        <v>137</v>
      </c>
      <c r="C3987" t="s">
        <v>386</v>
      </c>
      <c r="D3987" t="s">
        <v>389</v>
      </c>
      <c r="E3987" t="s">
        <v>478</v>
      </c>
    </row>
    <row r="3988" spans="1:5" x14ac:dyDescent="0.2">
      <c r="A3988" t="s">
        <v>875</v>
      </c>
      <c r="B3988" t="s">
        <v>137</v>
      </c>
      <c r="C3988" t="s">
        <v>386</v>
      </c>
      <c r="D3988" t="s">
        <v>389</v>
      </c>
      <c r="E3988" t="s">
        <v>501</v>
      </c>
    </row>
    <row r="3989" spans="1:5" x14ac:dyDescent="0.2">
      <c r="A3989" t="s">
        <v>875</v>
      </c>
      <c r="B3989" t="s">
        <v>137</v>
      </c>
      <c r="C3989" t="s">
        <v>386</v>
      </c>
      <c r="D3989" t="s">
        <v>389</v>
      </c>
      <c r="E3989" t="s">
        <v>533</v>
      </c>
    </row>
    <row r="3990" spans="1:5" x14ac:dyDescent="0.2">
      <c r="A3990" t="s">
        <v>875</v>
      </c>
      <c r="B3990" t="s">
        <v>137</v>
      </c>
      <c r="C3990" t="s">
        <v>386</v>
      </c>
      <c r="D3990" t="s">
        <v>389</v>
      </c>
      <c r="E3990" t="s">
        <v>531</v>
      </c>
    </row>
    <row r="3991" spans="1:5" x14ac:dyDescent="0.2">
      <c r="A3991" t="s">
        <v>875</v>
      </c>
      <c r="B3991" t="s">
        <v>137</v>
      </c>
      <c r="C3991" t="s">
        <v>386</v>
      </c>
      <c r="D3991" t="s">
        <v>389</v>
      </c>
      <c r="E3991" t="s">
        <v>449</v>
      </c>
    </row>
    <row r="3992" spans="1:5" x14ac:dyDescent="0.2">
      <c r="A3992" t="s">
        <v>875</v>
      </c>
      <c r="B3992" t="s">
        <v>137</v>
      </c>
      <c r="C3992" t="s">
        <v>386</v>
      </c>
      <c r="D3992" t="s">
        <v>389</v>
      </c>
      <c r="E3992" t="s">
        <v>450</v>
      </c>
    </row>
    <row r="3993" spans="1:5" x14ac:dyDescent="0.2">
      <c r="A3993" t="s">
        <v>875</v>
      </c>
      <c r="B3993" t="s">
        <v>137</v>
      </c>
      <c r="C3993" t="s">
        <v>386</v>
      </c>
      <c r="D3993" t="s">
        <v>57</v>
      </c>
      <c r="E3993" t="s">
        <v>612</v>
      </c>
    </row>
    <row r="3994" spans="1:5" x14ac:dyDescent="0.2">
      <c r="A3994" t="s">
        <v>875</v>
      </c>
      <c r="B3994" t="s">
        <v>137</v>
      </c>
      <c r="C3994" t="s">
        <v>386</v>
      </c>
      <c r="D3994" t="s">
        <v>389</v>
      </c>
      <c r="E3994" t="s">
        <v>457</v>
      </c>
    </row>
    <row r="3995" spans="1:5" x14ac:dyDescent="0.2">
      <c r="A3995" t="s">
        <v>875</v>
      </c>
      <c r="B3995" t="s">
        <v>137</v>
      </c>
      <c r="C3995" t="s">
        <v>386</v>
      </c>
      <c r="D3995" t="s">
        <v>389</v>
      </c>
      <c r="E3995" t="s">
        <v>648</v>
      </c>
    </row>
    <row r="3996" spans="1:5" x14ac:dyDescent="0.2">
      <c r="A3996" t="s">
        <v>875</v>
      </c>
      <c r="B3996" t="s">
        <v>137</v>
      </c>
      <c r="C3996" t="s">
        <v>386</v>
      </c>
      <c r="D3996" t="s">
        <v>389</v>
      </c>
      <c r="E3996" t="s">
        <v>646</v>
      </c>
    </row>
    <row r="3997" spans="1:5" x14ac:dyDescent="0.2">
      <c r="A3997" t="s">
        <v>875</v>
      </c>
      <c r="B3997" t="s">
        <v>137</v>
      </c>
      <c r="C3997" t="s">
        <v>386</v>
      </c>
      <c r="D3997" t="s">
        <v>389</v>
      </c>
      <c r="E3997" t="s">
        <v>453</v>
      </c>
    </row>
    <row r="3998" spans="1:5" x14ac:dyDescent="0.2">
      <c r="A3998" t="s">
        <v>875</v>
      </c>
      <c r="B3998" t="s">
        <v>137</v>
      </c>
      <c r="C3998" t="s">
        <v>386</v>
      </c>
      <c r="D3998" t="s">
        <v>389</v>
      </c>
      <c r="E3998" t="s">
        <v>447</v>
      </c>
    </row>
    <row r="3999" spans="1:5" x14ac:dyDescent="0.2">
      <c r="A3999" t="s">
        <v>875</v>
      </c>
      <c r="B3999" t="s">
        <v>137</v>
      </c>
      <c r="C3999" t="s">
        <v>386</v>
      </c>
      <c r="D3999" t="s">
        <v>389</v>
      </c>
      <c r="E3999" t="s">
        <v>430</v>
      </c>
    </row>
    <row r="4000" spans="1:5" x14ac:dyDescent="0.2">
      <c r="A4000" t="s">
        <v>875</v>
      </c>
      <c r="B4000" t="s">
        <v>137</v>
      </c>
      <c r="C4000" t="s">
        <v>386</v>
      </c>
      <c r="D4000" t="s">
        <v>389</v>
      </c>
      <c r="E4000" t="s">
        <v>814</v>
      </c>
    </row>
    <row r="4001" spans="1:5" x14ac:dyDescent="0.2">
      <c r="A4001" t="s">
        <v>875</v>
      </c>
      <c r="B4001" t="s">
        <v>137</v>
      </c>
      <c r="C4001" t="s">
        <v>386</v>
      </c>
      <c r="D4001" t="s">
        <v>389</v>
      </c>
      <c r="E4001" t="s">
        <v>647</v>
      </c>
    </row>
    <row r="4002" spans="1:5" x14ac:dyDescent="0.2">
      <c r="A4002" t="s">
        <v>875</v>
      </c>
      <c r="B4002" t="s">
        <v>137</v>
      </c>
      <c r="C4002" t="s">
        <v>386</v>
      </c>
      <c r="D4002" t="s">
        <v>389</v>
      </c>
      <c r="E4002" t="s">
        <v>456</v>
      </c>
    </row>
    <row r="4003" spans="1:5" x14ac:dyDescent="0.2">
      <c r="A4003" t="s">
        <v>875</v>
      </c>
      <c r="B4003" t="s">
        <v>137</v>
      </c>
      <c r="C4003" t="s">
        <v>388</v>
      </c>
      <c r="D4003" t="s">
        <v>374</v>
      </c>
    </row>
    <row r="4004" spans="1:5" x14ac:dyDescent="0.2">
      <c r="A4004" t="s">
        <v>875</v>
      </c>
      <c r="B4004" t="s">
        <v>349</v>
      </c>
      <c r="C4004" t="s">
        <v>386</v>
      </c>
      <c r="D4004" t="s">
        <v>57</v>
      </c>
      <c r="E4004" t="s">
        <v>584</v>
      </c>
    </row>
    <row r="4005" spans="1:5" x14ac:dyDescent="0.2">
      <c r="A4005" t="s">
        <v>875</v>
      </c>
      <c r="B4005" t="s">
        <v>349</v>
      </c>
      <c r="C4005" t="s">
        <v>386</v>
      </c>
      <c r="D4005" t="s">
        <v>37</v>
      </c>
      <c r="E4005" t="s">
        <v>607</v>
      </c>
    </row>
    <row r="4006" spans="1:5" x14ac:dyDescent="0.2">
      <c r="A4006" t="s">
        <v>875</v>
      </c>
      <c r="B4006" t="s">
        <v>349</v>
      </c>
      <c r="C4006" t="s">
        <v>386</v>
      </c>
      <c r="D4006" t="s">
        <v>37</v>
      </c>
      <c r="E4006" t="s">
        <v>590</v>
      </c>
    </row>
    <row r="4007" spans="1:5" x14ac:dyDescent="0.2">
      <c r="A4007" t="s">
        <v>875</v>
      </c>
      <c r="B4007" t="s">
        <v>349</v>
      </c>
      <c r="C4007" t="s">
        <v>386</v>
      </c>
      <c r="D4007" t="s">
        <v>344</v>
      </c>
      <c r="E4007" t="s">
        <v>561</v>
      </c>
    </row>
    <row r="4008" spans="1:5" x14ac:dyDescent="0.2">
      <c r="A4008" t="s">
        <v>875</v>
      </c>
      <c r="B4008" t="s">
        <v>349</v>
      </c>
      <c r="C4008" t="s">
        <v>386</v>
      </c>
      <c r="D4008" t="s">
        <v>47</v>
      </c>
      <c r="E4008" t="s">
        <v>563</v>
      </c>
    </row>
    <row r="4009" spans="1:5" x14ac:dyDescent="0.2">
      <c r="A4009" t="s">
        <v>875</v>
      </c>
      <c r="B4009" t="s">
        <v>349</v>
      </c>
      <c r="C4009" t="s">
        <v>386</v>
      </c>
      <c r="D4009" t="s">
        <v>47</v>
      </c>
      <c r="E4009" t="s">
        <v>591</v>
      </c>
    </row>
    <row r="4010" spans="1:5" x14ac:dyDescent="0.2">
      <c r="A4010" t="s">
        <v>875</v>
      </c>
      <c r="B4010" t="s">
        <v>349</v>
      </c>
      <c r="C4010" t="s">
        <v>386</v>
      </c>
      <c r="D4010" t="s">
        <v>47</v>
      </c>
      <c r="E4010" t="s">
        <v>597</v>
      </c>
    </row>
    <row r="4011" spans="1:5" x14ac:dyDescent="0.2">
      <c r="A4011" t="s">
        <v>875</v>
      </c>
      <c r="B4011" t="s">
        <v>349</v>
      </c>
      <c r="C4011" t="s">
        <v>386</v>
      </c>
      <c r="D4011" t="s">
        <v>24</v>
      </c>
      <c r="E4011" t="s">
        <v>601</v>
      </c>
    </row>
    <row r="4012" spans="1:5" x14ac:dyDescent="0.2">
      <c r="A4012" t="s">
        <v>875</v>
      </c>
      <c r="B4012" t="s">
        <v>349</v>
      </c>
      <c r="C4012" t="s">
        <v>386</v>
      </c>
      <c r="D4012" t="s">
        <v>85</v>
      </c>
      <c r="E4012" t="s">
        <v>566</v>
      </c>
    </row>
    <row r="4013" spans="1:5" x14ac:dyDescent="0.2">
      <c r="A4013" t="s">
        <v>875</v>
      </c>
      <c r="B4013" t="s">
        <v>349</v>
      </c>
      <c r="C4013" t="s">
        <v>386</v>
      </c>
      <c r="D4013" t="s">
        <v>344</v>
      </c>
      <c r="E4013" t="s">
        <v>569</v>
      </c>
    </row>
    <row r="4014" spans="1:5" x14ac:dyDescent="0.2">
      <c r="A4014" t="s">
        <v>875</v>
      </c>
      <c r="B4014" t="s">
        <v>349</v>
      </c>
      <c r="C4014" t="s">
        <v>386</v>
      </c>
      <c r="D4014" t="s">
        <v>47</v>
      </c>
      <c r="E4014" t="s">
        <v>580</v>
      </c>
    </row>
    <row r="4015" spans="1:5" x14ac:dyDescent="0.2">
      <c r="A4015" t="s">
        <v>875</v>
      </c>
      <c r="B4015" t="s">
        <v>349</v>
      </c>
      <c r="C4015" t="s">
        <v>386</v>
      </c>
      <c r="D4015" t="s">
        <v>47</v>
      </c>
      <c r="E4015" t="s">
        <v>588</v>
      </c>
    </row>
    <row r="4016" spans="1:5" x14ac:dyDescent="0.2">
      <c r="A4016" t="s">
        <v>875</v>
      </c>
      <c r="B4016" t="s">
        <v>349</v>
      </c>
      <c r="C4016" t="s">
        <v>386</v>
      </c>
      <c r="D4016" t="s">
        <v>47</v>
      </c>
      <c r="E4016" t="s">
        <v>599</v>
      </c>
    </row>
    <row r="4017" spans="1:5" x14ac:dyDescent="0.2">
      <c r="A4017" t="s">
        <v>875</v>
      </c>
      <c r="B4017" t="s">
        <v>349</v>
      </c>
      <c r="C4017" t="s">
        <v>386</v>
      </c>
      <c r="D4017" t="s">
        <v>47</v>
      </c>
      <c r="E4017" t="s">
        <v>582</v>
      </c>
    </row>
    <row r="4018" spans="1:5" x14ac:dyDescent="0.2">
      <c r="A4018" t="s">
        <v>875</v>
      </c>
      <c r="B4018" t="s">
        <v>349</v>
      </c>
      <c r="C4018" t="s">
        <v>386</v>
      </c>
      <c r="D4018" t="s">
        <v>85</v>
      </c>
      <c r="E4018" t="s">
        <v>571</v>
      </c>
    </row>
    <row r="4019" spans="1:5" x14ac:dyDescent="0.2">
      <c r="A4019" t="s">
        <v>875</v>
      </c>
      <c r="B4019" t="s">
        <v>349</v>
      </c>
      <c r="C4019" t="s">
        <v>386</v>
      </c>
      <c r="D4019" t="s">
        <v>85</v>
      </c>
      <c r="E4019" t="s">
        <v>572</v>
      </c>
    </row>
    <row r="4020" spans="1:5" x14ac:dyDescent="0.2">
      <c r="A4020" t="s">
        <v>875</v>
      </c>
      <c r="B4020" t="s">
        <v>349</v>
      </c>
      <c r="C4020" t="s">
        <v>386</v>
      </c>
      <c r="D4020" t="s">
        <v>85</v>
      </c>
      <c r="E4020" t="s">
        <v>573</v>
      </c>
    </row>
    <row r="4021" spans="1:5" x14ac:dyDescent="0.2">
      <c r="A4021" t="s">
        <v>875</v>
      </c>
      <c r="B4021" t="s">
        <v>349</v>
      </c>
      <c r="C4021" t="s">
        <v>386</v>
      </c>
      <c r="D4021" t="s">
        <v>85</v>
      </c>
      <c r="E4021" t="s">
        <v>583</v>
      </c>
    </row>
    <row r="4022" spans="1:5" x14ac:dyDescent="0.2">
      <c r="A4022" t="s">
        <v>875</v>
      </c>
      <c r="B4022" t="s">
        <v>349</v>
      </c>
      <c r="C4022" t="s">
        <v>386</v>
      </c>
      <c r="D4022" t="s">
        <v>389</v>
      </c>
      <c r="E4022" t="s">
        <v>531</v>
      </c>
    </row>
    <row r="4023" spans="1:5" x14ac:dyDescent="0.2">
      <c r="A4023" t="s">
        <v>875</v>
      </c>
      <c r="B4023" t="s">
        <v>349</v>
      </c>
      <c r="C4023" t="s">
        <v>386</v>
      </c>
      <c r="D4023" t="s">
        <v>389</v>
      </c>
      <c r="E4023" t="s">
        <v>449</v>
      </c>
    </row>
    <row r="4024" spans="1:5" x14ac:dyDescent="0.2">
      <c r="A4024" t="s">
        <v>875</v>
      </c>
      <c r="B4024" t="s">
        <v>349</v>
      </c>
      <c r="C4024" t="s">
        <v>386</v>
      </c>
      <c r="D4024" t="s">
        <v>389</v>
      </c>
      <c r="E4024" t="s">
        <v>450</v>
      </c>
    </row>
    <row r="4025" spans="1:5" x14ac:dyDescent="0.2">
      <c r="A4025" t="s">
        <v>875</v>
      </c>
      <c r="B4025" t="s">
        <v>349</v>
      </c>
      <c r="C4025" t="s">
        <v>386</v>
      </c>
      <c r="D4025" t="s">
        <v>57</v>
      </c>
      <c r="E4025" t="s">
        <v>612</v>
      </c>
    </row>
    <row r="4026" spans="1:5" x14ac:dyDescent="0.2">
      <c r="A4026" t="s">
        <v>875</v>
      </c>
      <c r="B4026" t="s">
        <v>349</v>
      </c>
      <c r="C4026" t="s">
        <v>388</v>
      </c>
      <c r="D4026" t="s">
        <v>374</v>
      </c>
    </row>
    <row r="4027" spans="1:5" x14ac:dyDescent="0.2">
      <c r="A4027" t="s">
        <v>875</v>
      </c>
      <c r="B4027" t="s">
        <v>349</v>
      </c>
      <c r="C4027" t="s">
        <v>388</v>
      </c>
      <c r="D4027" t="s">
        <v>389</v>
      </c>
    </row>
    <row r="4028" spans="1:5" x14ac:dyDescent="0.2">
      <c r="A4028" t="s">
        <v>875</v>
      </c>
      <c r="B4028" t="s">
        <v>18</v>
      </c>
      <c r="C4028" t="s">
        <v>386</v>
      </c>
      <c r="D4028" t="s">
        <v>57</v>
      </c>
      <c r="E4028" t="s">
        <v>584</v>
      </c>
    </row>
    <row r="4029" spans="1:5" x14ac:dyDescent="0.2">
      <c r="A4029" t="s">
        <v>875</v>
      </c>
      <c r="B4029" t="s">
        <v>18</v>
      </c>
      <c r="C4029" t="s">
        <v>386</v>
      </c>
      <c r="D4029" t="s">
        <v>37</v>
      </c>
      <c r="E4029" t="s">
        <v>607</v>
      </c>
    </row>
    <row r="4030" spans="1:5" x14ac:dyDescent="0.2">
      <c r="A4030" t="s">
        <v>875</v>
      </c>
      <c r="B4030" t="s">
        <v>18</v>
      </c>
      <c r="C4030" t="s">
        <v>386</v>
      </c>
      <c r="D4030" t="s">
        <v>344</v>
      </c>
      <c r="E4030" t="s">
        <v>561</v>
      </c>
    </row>
    <row r="4031" spans="1:5" x14ac:dyDescent="0.2">
      <c r="A4031" t="s">
        <v>875</v>
      </c>
      <c r="B4031" t="s">
        <v>18</v>
      </c>
      <c r="C4031" t="s">
        <v>386</v>
      </c>
      <c r="D4031" t="s">
        <v>368</v>
      </c>
      <c r="E4031" t="s">
        <v>585</v>
      </c>
    </row>
    <row r="4032" spans="1:5" x14ac:dyDescent="0.2">
      <c r="A4032" t="s">
        <v>875</v>
      </c>
      <c r="B4032" t="s">
        <v>18</v>
      </c>
      <c r="C4032" t="s">
        <v>386</v>
      </c>
      <c r="D4032" t="s">
        <v>34</v>
      </c>
      <c r="E4032" t="s">
        <v>613</v>
      </c>
    </row>
    <row r="4033" spans="1:5" x14ac:dyDescent="0.2">
      <c r="A4033" t="s">
        <v>875</v>
      </c>
      <c r="B4033" t="s">
        <v>18</v>
      </c>
      <c r="C4033" t="s">
        <v>386</v>
      </c>
      <c r="D4033" t="s">
        <v>24</v>
      </c>
      <c r="E4033" t="s">
        <v>601</v>
      </c>
    </row>
    <row r="4034" spans="1:5" x14ac:dyDescent="0.2">
      <c r="A4034" t="s">
        <v>875</v>
      </c>
      <c r="B4034" t="s">
        <v>18</v>
      </c>
      <c r="C4034" t="s">
        <v>386</v>
      </c>
      <c r="D4034" t="s">
        <v>74</v>
      </c>
      <c r="E4034" t="s">
        <v>592</v>
      </c>
    </row>
    <row r="4035" spans="1:5" x14ac:dyDescent="0.2">
      <c r="A4035" t="s">
        <v>875</v>
      </c>
      <c r="B4035" t="s">
        <v>18</v>
      </c>
      <c r="C4035" t="s">
        <v>386</v>
      </c>
      <c r="D4035" t="s">
        <v>343</v>
      </c>
      <c r="E4035" t="s">
        <v>589</v>
      </c>
    </row>
    <row r="4036" spans="1:5" x14ac:dyDescent="0.2">
      <c r="A4036" t="s">
        <v>875</v>
      </c>
      <c r="B4036" t="s">
        <v>18</v>
      </c>
      <c r="C4036" t="s">
        <v>386</v>
      </c>
      <c r="D4036" t="s">
        <v>345</v>
      </c>
      <c r="E4036" t="s">
        <v>604</v>
      </c>
    </row>
    <row r="4037" spans="1:5" x14ac:dyDescent="0.2">
      <c r="A4037" t="s">
        <v>875</v>
      </c>
      <c r="B4037" t="s">
        <v>18</v>
      </c>
      <c r="C4037" t="s">
        <v>386</v>
      </c>
      <c r="D4037" t="s">
        <v>344</v>
      </c>
      <c r="E4037" t="s">
        <v>569</v>
      </c>
    </row>
    <row r="4038" spans="1:5" x14ac:dyDescent="0.2">
      <c r="A4038" t="s">
        <v>875</v>
      </c>
      <c r="B4038" t="s">
        <v>18</v>
      </c>
      <c r="C4038" t="s">
        <v>386</v>
      </c>
      <c r="D4038" t="s">
        <v>339</v>
      </c>
      <c r="E4038" t="s">
        <v>579</v>
      </c>
    </row>
    <row r="4039" spans="1:5" x14ac:dyDescent="0.2">
      <c r="A4039" t="s">
        <v>875</v>
      </c>
      <c r="B4039" t="s">
        <v>18</v>
      </c>
      <c r="C4039" t="s">
        <v>386</v>
      </c>
      <c r="D4039" t="s">
        <v>339</v>
      </c>
      <c r="E4039" t="s">
        <v>587</v>
      </c>
    </row>
    <row r="4040" spans="1:5" x14ac:dyDescent="0.2">
      <c r="A4040" t="s">
        <v>875</v>
      </c>
      <c r="B4040" t="s">
        <v>18</v>
      </c>
      <c r="C4040" t="s">
        <v>386</v>
      </c>
      <c r="D4040" t="s">
        <v>47</v>
      </c>
      <c r="E4040" t="s">
        <v>580</v>
      </c>
    </row>
    <row r="4041" spans="1:5" x14ac:dyDescent="0.2">
      <c r="A4041" t="s">
        <v>875</v>
      </c>
      <c r="B4041" t="s">
        <v>18</v>
      </c>
      <c r="C4041" t="s">
        <v>386</v>
      </c>
      <c r="D4041" t="s">
        <v>368</v>
      </c>
      <c r="E4041" t="s">
        <v>581</v>
      </c>
    </row>
    <row r="4042" spans="1:5" x14ac:dyDescent="0.2">
      <c r="A4042" t="s">
        <v>875</v>
      </c>
      <c r="B4042" t="s">
        <v>18</v>
      </c>
      <c r="C4042" t="s">
        <v>386</v>
      </c>
      <c r="D4042" t="s">
        <v>47</v>
      </c>
      <c r="E4042" t="s">
        <v>582</v>
      </c>
    </row>
    <row r="4043" spans="1:5" x14ac:dyDescent="0.2">
      <c r="A4043" t="s">
        <v>875</v>
      </c>
      <c r="B4043" t="s">
        <v>18</v>
      </c>
      <c r="C4043" t="s">
        <v>386</v>
      </c>
      <c r="D4043" t="s">
        <v>85</v>
      </c>
      <c r="E4043" t="s">
        <v>571</v>
      </c>
    </row>
    <row r="4044" spans="1:5" x14ac:dyDescent="0.2">
      <c r="A4044" t="s">
        <v>875</v>
      </c>
      <c r="B4044" t="s">
        <v>18</v>
      </c>
      <c r="C4044" t="s">
        <v>386</v>
      </c>
      <c r="D4044" t="s">
        <v>85</v>
      </c>
      <c r="E4044" t="s">
        <v>572</v>
      </c>
    </row>
    <row r="4045" spans="1:5" x14ac:dyDescent="0.2">
      <c r="A4045" t="s">
        <v>875</v>
      </c>
      <c r="B4045" t="s">
        <v>18</v>
      </c>
      <c r="C4045" t="s">
        <v>386</v>
      </c>
      <c r="D4045" t="s">
        <v>85</v>
      </c>
      <c r="E4045" t="s">
        <v>573</v>
      </c>
    </row>
    <row r="4046" spans="1:5" x14ac:dyDescent="0.2">
      <c r="A4046" t="s">
        <v>875</v>
      </c>
      <c r="B4046" t="s">
        <v>18</v>
      </c>
      <c r="C4046" t="s">
        <v>386</v>
      </c>
      <c r="D4046" t="s">
        <v>85</v>
      </c>
      <c r="E4046" t="s">
        <v>583</v>
      </c>
    </row>
    <row r="4047" spans="1:5" x14ac:dyDescent="0.2">
      <c r="A4047" t="s">
        <v>875</v>
      </c>
      <c r="B4047" t="s">
        <v>18</v>
      </c>
      <c r="C4047" t="s">
        <v>386</v>
      </c>
      <c r="D4047" t="s">
        <v>85</v>
      </c>
      <c r="E4047" t="s">
        <v>600</v>
      </c>
    </row>
    <row r="4048" spans="1:5" x14ac:dyDescent="0.2">
      <c r="A4048" t="s">
        <v>875</v>
      </c>
      <c r="B4048" t="s">
        <v>18</v>
      </c>
      <c r="C4048" t="s">
        <v>386</v>
      </c>
      <c r="D4048" t="s">
        <v>389</v>
      </c>
      <c r="E4048" t="s">
        <v>478</v>
      </c>
    </row>
    <row r="4049" spans="1:5" x14ac:dyDescent="0.2">
      <c r="A4049" t="s">
        <v>875</v>
      </c>
      <c r="B4049" t="s">
        <v>18</v>
      </c>
      <c r="C4049" t="s">
        <v>386</v>
      </c>
      <c r="D4049" t="s">
        <v>389</v>
      </c>
      <c r="E4049" t="s">
        <v>501</v>
      </c>
    </row>
    <row r="4050" spans="1:5" x14ac:dyDescent="0.2">
      <c r="A4050" t="s">
        <v>875</v>
      </c>
      <c r="B4050" t="s">
        <v>18</v>
      </c>
      <c r="C4050" t="s">
        <v>386</v>
      </c>
      <c r="D4050" t="s">
        <v>389</v>
      </c>
      <c r="E4050" t="s">
        <v>449</v>
      </c>
    </row>
    <row r="4051" spans="1:5" x14ac:dyDescent="0.2">
      <c r="A4051" t="s">
        <v>875</v>
      </c>
      <c r="B4051" t="s">
        <v>18</v>
      </c>
      <c r="C4051" t="s">
        <v>386</v>
      </c>
      <c r="D4051" t="s">
        <v>389</v>
      </c>
      <c r="E4051" t="s">
        <v>450</v>
      </c>
    </row>
    <row r="4052" spans="1:5" x14ac:dyDescent="0.2">
      <c r="A4052" t="s">
        <v>875</v>
      </c>
      <c r="B4052" t="s">
        <v>18</v>
      </c>
      <c r="C4052" t="s">
        <v>386</v>
      </c>
      <c r="D4052" t="s">
        <v>389</v>
      </c>
      <c r="E4052" t="s">
        <v>457</v>
      </c>
    </row>
    <row r="4053" spans="1:5" x14ac:dyDescent="0.2">
      <c r="A4053" t="s">
        <v>875</v>
      </c>
      <c r="B4053" t="s">
        <v>18</v>
      </c>
      <c r="C4053" t="s">
        <v>388</v>
      </c>
      <c r="D4053" t="s">
        <v>374</v>
      </c>
    </row>
    <row r="4054" spans="1:5" x14ac:dyDescent="0.2">
      <c r="A4054" t="s">
        <v>875</v>
      </c>
      <c r="B4054" t="s">
        <v>18</v>
      </c>
      <c r="C4054" t="s">
        <v>388</v>
      </c>
      <c r="D4054" t="s">
        <v>74</v>
      </c>
    </row>
    <row r="4055" spans="1:5" x14ac:dyDescent="0.2">
      <c r="A4055" t="s">
        <v>875</v>
      </c>
      <c r="B4055" t="s">
        <v>18</v>
      </c>
      <c r="C4055" t="s">
        <v>388</v>
      </c>
      <c r="D4055" t="s">
        <v>47</v>
      </c>
    </row>
    <row r="4056" spans="1:5" x14ac:dyDescent="0.2">
      <c r="A4056" t="s">
        <v>875</v>
      </c>
      <c r="B4056" t="s">
        <v>314</v>
      </c>
      <c r="C4056" t="s">
        <v>386</v>
      </c>
      <c r="D4056" t="s">
        <v>57</v>
      </c>
      <c r="E4056" t="s">
        <v>584</v>
      </c>
    </row>
    <row r="4057" spans="1:5" x14ac:dyDescent="0.2">
      <c r="A4057" t="s">
        <v>875</v>
      </c>
      <c r="B4057" t="s">
        <v>314</v>
      </c>
      <c r="C4057" t="s">
        <v>386</v>
      </c>
      <c r="D4057" t="s">
        <v>272</v>
      </c>
      <c r="E4057" t="s">
        <v>527</v>
      </c>
    </row>
    <row r="4058" spans="1:5" x14ac:dyDescent="0.2">
      <c r="A4058" t="s">
        <v>875</v>
      </c>
      <c r="B4058" t="s">
        <v>314</v>
      </c>
      <c r="C4058" t="s">
        <v>386</v>
      </c>
      <c r="D4058" t="s">
        <v>37</v>
      </c>
      <c r="E4058" t="s">
        <v>607</v>
      </c>
    </row>
    <row r="4059" spans="1:5" x14ac:dyDescent="0.2">
      <c r="A4059" t="s">
        <v>875</v>
      </c>
      <c r="B4059" t="s">
        <v>314</v>
      </c>
      <c r="C4059" t="s">
        <v>386</v>
      </c>
      <c r="D4059" t="s">
        <v>37</v>
      </c>
      <c r="E4059" t="s">
        <v>590</v>
      </c>
    </row>
    <row r="4060" spans="1:5" x14ac:dyDescent="0.2">
      <c r="A4060" t="s">
        <v>875</v>
      </c>
      <c r="B4060" t="s">
        <v>314</v>
      </c>
      <c r="C4060" t="s">
        <v>386</v>
      </c>
      <c r="D4060" t="s">
        <v>344</v>
      </c>
      <c r="E4060" t="s">
        <v>561</v>
      </c>
    </row>
    <row r="4061" spans="1:5" x14ac:dyDescent="0.2">
      <c r="A4061" t="s">
        <v>875</v>
      </c>
      <c r="B4061" t="s">
        <v>314</v>
      </c>
      <c r="C4061" t="s">
        <v>386</v>
      </c>
      <c r="D4061" t="s">
        <v>368</v>
      </c>
      <c r="E4061" t="s">
        <v>585</v>
      </c>
    </row>
    <row r="4062" spans="1:5" x14ac:dyDescent="0.2">
      <c r="A4062" t="s">
        <v>875</v>
      </c>
      <c r="B4062" t="s">
        <v>314</v>
      </c>
      <c r="C4062" t="s">
        <v>386</v>
      </c>
      <c r="D4062" t="s">
        <v>339</v>
      </c>
      <c r="E4062" t="s">
        <v>586</v>
      </c>
    </row>
    <row r="4063" spans="1:5" x14ac:dyDescent="0.2">
      <c r="A4063" t="s">
        <v>875</v>
      </c>
      <c r="B4063" t="s">
        <v>314</v>
      </c>
      <c r="C4063" t="s">
        <v>386</v>
      </c>
      <c r="D4063" t="s">
        <v>339</v>
      </c>
      <c r="E4063" t="s">
        <v>614</v>
      </c>
    </row>
    <row r="4064" spans="1:5" x14ac:dyDescent="0.2">
      <c r="A4064" t="s">
        <v>875</v>
      </c>
      <c r="B4064" t="s">
        <v>314</v>
      </c>
      <c r="C4064" t="s">
        <v>386</v>
      </c>
      <c r="D4064" t="s">
        <v>47</v>
      </c>
      <c r="E4064" t="s">
        <v>563</v>
      </c>
    </row>
    <row r="4065" spans="1:5" x14ac:dyDescent="0.2">
      <c r="A4065" t="s">
        <v>875</v>
      </c>
      <c r="B4065" t="s">
        <v>314</v>
      </c>
      <c r="C4065" t="s">
        <v>386</v>
      </c>
      <c r="D4065" t="s">
        <v>24</v>
      </c>
      <c r="E4065" t="s">
        <v>601</v>
      </c>
    </row>
    <row r="4066" spans="1:5" x14ac:dyDescent="0.2">
      <c r="A4066" t="s">
        <v>875</v>
      </c>
      <c r="B4066" t="s">
        <v>314</v>
      </c>
      <c r="C4066" t="s">
        <v>386</v>
      </c>
      <c r="D4066" t="s">
        <v>85</v>
      </c>
      <c r="E4066" t="s">
        <v>564</v>
      </c>
    </row>
    <row r="4067" spans="1:5" x14ac:dyDescent="0.2">
      <c r="A4067" t="s">
        <v>875</v>
      </c>
      <c r="B4067" t="s">
        <v>314</v>
      </c>
      <c r="C4067" t="s">
        <v>386</v>
      </c>
      <c r="D4067" t="s">
        <v>137</v>
      </c>
      <c r="E4067" t="s">
        <v>602</v>
      </c>
    </row>
    <row r="4068" spans="1:5" x14ac:dyDescent="0.2">
      <c r="A4068" t="s">
        <v>875</v>
      </c>
      <c r="B4068" t="s">
        <v>314</v>
      </c>
      <c r="C4068" t="s">
        <v>386</v>
      </c>
      <c r="D4068" t="s">
        <v>85</v>
      </c>
      <c r="E4068" t="s">
        <v>565</v>
      </c>
    </row>
    <row r="4069" spans="1:5" x14ac:dyDescent="0.2">
      <c r="A4069" t="s">
        <v>875</v>
      </c>
      <c r="B4069" t="s">
        <v>314</v>
      </c>
      <c r="C4069" t="s">
        <v>386</v>
      </c>
      <c r="D4069" t="s">
        <v>85</v>
      </c>
      <c r="E4069" t="s">
        <v>566</v>
      </c>
    </row>
    <row r="4070" spans="1:5" x14ac:dyDescent="0.2">
      <c r="A4070" t="s">
        <v>875</v>
      </c>
      <c r="B4070" t="s">
        <v>314</v>
      </c>
      <c r="C4070" t="s">
        <v>386</v>
      </c>
      <c r="D4070" t="s">
        <v>368</v>
      </c>
      <c r="E4070" t="s">
        <v>578</v>
      </c>
    </row>
    <row r="4071" spans="1:5" x14ac:dyDescent="0.2">
      <c r="A4071" t="s">
        <v>875</v>
      </c>
      <c r="B4071" t="s">
        <v>314</v>
      </c>
      <c r="C4071" t="s">
        <v>386</v>
      </c>
      <c r="D4071" t="s">
        <v>344</v>
      </c>
      <c r="E4071" t="s">
        <v>569</v>
      </c>
    </row>
    <row r="4072" spans="1:5" x14ac:dyDescent="0.2">
      <c r="A4072" t="s">
        <v>875</v>
      </c>
      <c r="B4072" t="s">
        <v>314</v>
      </c>
      <c r="C4072" t="s">
        <v>386</v>
      </c>
      <c r="D4072" t="s">
        <v>339</v>
      </c>
      <c r="E4072" t="s">
        <v>579</v>
      </c>
    </row>
    <row r="4073" spans="1:5" x14ac:dyDescent="0.2">
      <c r="A4073" t="s">
        <v>875</v>
      </c>
      <c r="B4073" t="s">
        <v>314</v>
      </c>
      <c r="C4073" t="s">
        <v>386</v>
      </c>
      <c r="D4073" t="s">
        <v>339</v>
      </c>
      <c r="E4073" t="s">
        <v>615</v>
      </c>
    </row>
    <row r="4074" spans="1:5" x14ac:dyDescent="0.2">
      <c r="A4074" t="s">
        <v>875</v>
      </c>
      <c r="B4074" t="s">
        <v>314</v>
      </c>
      <c r="C4074" t="s">
        <v>386</v>
      </c>
      <c r="D4074" t="s">
        <v>47</v>
      </c>
      <c r="E4074" t="s">
        <v>580</v>
      </c>
    </row>
    <row r="4075" spans="1:5" x14ac:dyDescent="0.2">
      <c r="A4075" t="s">
        <v>875</v>
      </c>
      <c r="B4075" t="s">
        <v>314</v>
      </c>
      <c r="C4075" t="s">
        <v>386</v>
      </c>
      <c r="D4075" t="s">
        <v>47</v>
      </c>
      <c r="E4075" t="s">
        <v>588</v>
      </c>
    </row>
    <row r="4076" spans="1:5" x14ac:dyDescent="0.2">
      <c r="A4076" t="s">
        <v>875</v>
      </c>
      <c r="B4076" t="s">
        <v>314</v>
      </c>
      <c r="C4076" t="s">
        <v>386</v>
      </c>
      <c r="D4076" t="s">
        <v>368</v>
      </c>
      <c r="E4076" t="s">
        <v>581</v>
      </c>
    </row>
    <row r="4077" spans="1:5" x14ac:dyDescent="0.2">
      <c r="A4077" t="s">
        <v>875</v>
      </c>
      <c r="B4077" t="s">
        <v>314</v>
      </c>
      <c r="C4077" t="s">
        <v>386</v>
      </c>
      <c r="D4077" t="s">
        <v>137</v>
      </c>
      <c r="E4077" t="s">
        <v>595</v>
      </c>
    </row>
    <row r="4078" spans="1:5" x14ac:dyDescent="0.2">
      <c r="A4078" t="s">
        <v>875</v>
      </c>
      <c r="B4078" t="s">
        <v>314</v>
      </c>
      <c r="C4078" t="s">
        <v>386</v>
      </c>
      <c r="D4078" t="s">
        <v>47</v>
      </c>
      <c r="E4078" t="s">
        <v>582</v>
      </c>
    </row>
    <row r="4079" spans="1:5" x14ac:dyDescent="0.2">
      <c r="A4079" t="s">
        <v>875</v>
      </c>
      <c r="B4079" t="s">
        <v>314</v>
      </c>
      <c r="C4079" t="s">
        <v>386</v>
      </c>
      <c r="D4079" t="s">
        <v>85</v>
      </c>
      <c r="E4079" t="s">
        <v>571</v>
      </c>
    </row>
    <row r="4080" spans="1:5" x14ac:dyDescent="0.2">
      <c r="A4080" t="s">
        <v>875</v>
      </c>
      <c r="B4080" t="s">
        <v>314</v>
      </c>
      <c r="C4080" t="s">
        <v>386</v>
      </c>
      <c r="D4080" t="s">
        <v>85</v>
      </c>
      <c r="E4080" t="s">
        <v>572</v>
      </c>
    </row>
    <row r="4081" spans="1:5" x14ac:dyDescent="0.2">
      <c r="A4081" t="s">
        <v>875</v>
      </c>
      <c r="B4081" t="s">
        <v>314</v>
      </c>
      <c r="C4081" t="s">
        <v>386</v>
      </c>
      <c r="D4081" t="s">
        <v>85</v>
      </c>
      <c r="E4081" t="s">
        <v>573</v>
      </c>
    </row>
    <row r="4082" spans="1:5" x14ac:dyDescent="0.2">
      <c r="A4082" t="s">
        <v>875</v>
      </c>
      <c r="B4082" t="s">
        <v>314</v>
      </c>
      <c r="C4082" t="s">
        <v>386</v>
      </c>
      <c r="D4082" t="s">
        <v>85</v>
      </c>
      <c r="E4082" t="s">
        <v>583</v>
      </c>
    </row>
    <row r="4083" spans="1:5" x14ac:dyDescent="0.2">
      <c r="A4083" t="s">
        <v>875</v>
      </c>
      <c r="B4083" t="s">
        <v>314</v>
      </c>
      <c r="C4083" t="s">
        <v>386</v>
      </c>
      <c r="D4083" t="s">
        <v>75</v>
      </c>
      <c r="E4083" t="s">
        <v>609</v>
      </c>
    </row>
    <row r="4084" spans="1:5" x14ac:dyDescent="0.2">
      <c r="A4084" t="s">
        <v>875</v>
      </c>
      <c r="B4084" t="s">
        <v>314</v>
      </c>
      <c r="C4084" t="s">
        <v>386</v>
      </c>
      <c r="D4084" t="s">
        <v>389</v>
      </c>
      <c r="E4084" t="s">
        <v>449</v>
      </c>
    </row>
    <row r="4085" spans="1:5" x14ac:dyDescent="0.2">
      <c r="A4085" t="s">
        <v>875</v>
      </c>
      <c r="B4085" t="s">
        <v>314</v>
      </c>
      <c r="C4085" t="s">
        <v>386</v>
      </c>
      <c r="D4085" t="s">
        <v>389</v>
      </c>
      <c r="E4085" t="s">
        <v>450</v>
      </c>
    </row>
    <row r="4086" spans="1:5" x14ac:dyDescent="0.2">
      <c r="A4086" t="s">
        <v>875</v>
      </c>
      <c r="B4086" t="s">
        <v>314</v>
      </c>
      <c r="C4086" t="s">
        <v>388</v>
      </c>
      <c r="D4086" t="s">
        <v>374</v>
      </c>
    </row>
    <row r="4087" spans="1:5" x14ac:dyDescent="0.2">
      <c r="A4087" t="s">
        <v>875</v>
      </c>
      <c r="B4087" t="s">
        <v>314</v>
      </c>
      <c r="C4087" t="s">
        <v>388</v>
      </c>
      <c r="D4087" t="s">
        <v>317</v>
      </c>
    </row>
    <row r="4088" spans="1:5" x14ac:dyDescent="0.2">
      <c r="A4088" t="s">
        <v>875</v>
      </c>
      <c r="B4088" t="s">
        <v>314</v>
      </c>
      <c r="C4088" t="s">
        <v>388</v>
      </c>
      <c r="D4088" t="s">
        <v>29</v>
      </c>
    </row>
    <row r="4089" spans="1:5" x14ac:dyDescent="0.2">
      <c r="A4089" t="s">
        <v>875</v>
      </c>
      <c r="B4089" t="s">
        <v>85</v>
      </c>
      <c r="C4089" t="s">
        <v>386</v>
      </c>
      <c r="D4089" t="s">
        <v>389</v>
      </c>
      <c r="E4089" t="s">
        <v>390</v>
      </c>
    </row>
    <row r="4090" spans="1:5" x14ac:dyDescent="0.2">
      <c r="A4090" t="s">
        <v>875</v>
      </c>
      <c r="B4090" t="s">
        <v>85</v>
      </c>
      <c r="C4090" t="s">
        <v>386</v>
      </c>
      <c r="D4090" t="s">
        <v>389</v>
      </c>
      <c r="E4090" t="s">
        <v>447</v>
      </c>
    </row>
    <row r="4091" spans="1:5" x14ac:dyDescent="0.2">
      <c r="A4091" t="s">
        <v>875</v>
      </c>
      <c r="B4091" t="s">
        <v>85</v>
      </c>
      <c r="C4091" t="s">
        <v>386</v>
      </c>
      <c r="D4091" t="s">
        <v>215</v>
      </c>
      <c r="E4091" t="s">
        <v>480</v>
      </c>
    </row>
    <row r="4092" spans="1:5" x14ac:dyDescent="0.2">
      <c r="A4092" t="s">
        <v>875</v>
      </c>
      <c r="B4092" t="s">
        <v>85</v>
      </c>
      <c r="C4092" t="s">
        <v>386</v>
      </c>
      <c r="D4092" t="s">
        <v>106</v>
      </c>
      <c r="E4092" t="s">
        <v>465</v>
      </c>
    </row>
    <row r="4093" spans="1:5" x14ac:dyDescent="0.2">
      <c r="A4093" t="s">
        <v>875</v>
      </c>
      <c r="B4093" t="s">
        <v>85</v>
      </c>
      <c r="C4093" t="s">
        <v>386</v>
      </c>
      <c r="D4093" t="s">
        <v>344</v>
      </c>
      <c r="E4093" t="s">
        <v>616</v>
      </c>
    </row>
    <row r="4094" spans="1:5" x14ac:dyDescent="0.2">
      <c r="A4094" t="s">
        <v>875</v>
      </c>
      <c r="B4094" t="s">
        <v>85</v>
      </c>
      <c r="C4094" t="s">
        <v>386</v>
      </c>
      <c r="D4094" t="s">
        <v>344</v>
      </c>
      <c r="E4094" t="s">
        <v>561</v>
      </c>
    </row>
    <row r="4095" spans="1:5" x14ac:dyDescent="0.2">
      <c r="A4095" t="s">
        <v>875</v>
      </c>
      <c r="B4095" t="s">
        <v>85</v>
      </c>
      <c r="C4095" t="s">
        <v>386</v>
      </c>
      <c r="D4095" t="s">
        <v>47</v>
      </c>
      <c r="E4095" t="s">
        <v>563</v>
      </c>
    </row>
    <row r="4096" spans="1:5" x14ac:dyDescent="0.2">
      <c r="A4096" t="s">
        <v>875</v>
      </c>
      <c r="B4096" t="s">
        <v>85</v>
      </c>
      <c r="C4096" t="s">
        <v>386</v>
      </c>
      <c r="D4096" t="s">
        <v>344</v>
      </c>
      <c r="E4096" t="s">
        <v>567</v>
      </c>
    </row>
    <row r="4097" spans="1:5" x14ac:dyDescent="0.2">
      <c r="A4097" t="s">
        <v>875</v>
      </c>
      <c r="B4097" t="s">
        <v>85</v>
      </c>
      <c r="C4097" t="s">
        <v>386</v>
      </c>
      <c r="D4097" t="s">
        <v>344</v>
      </c>
      <c r="E4097" t="s">
        <v>569</v>
      </c>
    </row>
    <row r="4098" spans="1:5" x14ac:dyDescent="0.2">
      <c r="A4098" t="s">
        <v>875</v>
      </c>
      <c r="B4098" t="s">
        <v>85</v>
      </c>
      <c r="C4098" t="s">
        <v>386</v>
      </c>
      <c r="D4098" t="s">
        <v>344</v>
      </c>
      <c r="E4098" t="s">
        <v>570</v>
      </c>
    </row>
    <row r="4099" spans="1:5" x14ac:dyDescent="0.2">
      <c r="A4099" t="s">
        <v>875</v>
      </c>
      <c r="B4099" t="s">
        <v>85</v>
      </c>
      <c r="C4099" t="s">
        <v>386</v>
      </c>
      <c r="D4099" t="s">
        <v>47</v>
      </c>
      <c r="E4099" t="s">
        <v>580</v>
      </c>
    </row>
    <row r="4100" spans="1:5" x14ac:dyDescent="0.2">
      <c r="A4100" t="s">
        <v>875</v>
      </c>
      <c r="B4100" t="s">
        <v>85</v>
      </c>
      <c r="C4100" t="s">
        <v>386</v>
      </c>
      <c r="D4100" t="s">
        <v>47</v>
      </c>
      <c r="E4100" t="s">
        <v>588</v>
      </c>
    </row>
    <row r="4101" spans="1:5" x14ac:dyDescent="0.2">
      <c r="A4101" t="s">
        <v>875</v>
      </c>
      <c r="B4101" t="s">
        <v>85</v>
      </c>
      <c r="C4101" t="s">
        <v>386</v>
      </c>
      <c r="D4101" t="s">
        <v>47</v>
      </c>
      <c r="E4101" t="s">
        <v>582</v>
      </c>
    </row>
    <row r="4102" spans="1:5" x14ac:dyDescent="0.2">
      <c r="A4102" t="s">
        <v>875</v>
      </c>
      <c r="B4102" t="s">
        <v>85</v>
      </c>
      <c r="C4102" t="s">
        <v>386</v>
      </c>
      <c r="D4102" t="s">
        <v>80</v>
      </c>
      <c r="E4102" t="s">
        <v>617</v>
      </c>
    </row>
    <row r="4103" spans="1:5" x14ac:dyDescent="0.2">
      <c r="A4103" t="s">
        <v>875</v>
      </c>
      <c r="B4103" t="s">
        <v>85</v>
      </c>
      <c r="C4103" t="s">
        <v>386</v>
      </c>
      <c r="D4103" t="s">
        <v>389</v>
      </c>
      <c r="E4103" t="s">
        <v>448</v>
      </c>
    </row>
    <row r="4104" spans="1:5" x14ac:dyDescent="0.2">
      <c r="A4104" t="s">
        <v>875</v>
      </c>
      <c r="B4104" t="s">
        <v>85</v>
      </c>
      <c r="C4104" t="s">
        <v>386</v>
      </c>
      <c r="D4104" t="s">
        <v>389</v>
      </c>
      <c r="E4104" t="s">
        <v>449</v>
      </c>
    </row>
    <row r="4105" spans="1:5" x14ac:dyDescent="0.2">
      <c r="A4105" t="s">
        <v>875</v>
      </c>
      <c r="B4105" t="s">
        <v>85</v>
      </c>
      <c r="C4105" t="s">
        <v>386</v>
      </c>
      <c r="D4105" t="s">
        <v>389</v>
      </c>
      <c r="E4105" t="s">
        <v>450</v>
      </c>
    </row>
    <row r="4106" spans="1:5" x14ac:dyDescent="0.2">
      <c r="A4106" t="s">
        <v>875</v>
      </c>
      <c r="B4106" t="s">
        <v>85</v>
      </c>
      <c r="C4106" t="s">
        <v>386</v>
      </c>
      <c r="D4106" t="s">
        <v>389</v>
      </c>
      <c r="E4106" t="s">
        <v>457</v>
      </c>
    </row>
    <row r="4107" spans="1:5" x14ac:dyDescent="0.2">
      <c r="A4107" t="s">
        <v>875</v>
      </c>
      <c r="B4107" t="s">
        <v>85</v>
      </c>
      <c r="C4107" t="s">
        <v>386</v>
      </c>
      <c r="D4107" t="s">
        <v>106</v>
      </c>
      <c r="E4107" t="s">
        <v>577</v>
      </c>
    </row>
    <row r="4108" spans="1:5" x14ac:dyDescent="0.2">
      <c r="A4108" t="s">
        <v>875</v>
      </c>
      <c r="B4108" t="s">
        <v>85</v>
      </c>
      <c r="C4108" t="s">
        <v>386</v>
      </c>
      <c r="D4108" t="s">
        <v>389</v>
      </c>
      <c r="E4108" t="s">
        <v>451</v>
      </c>
    </row>
    <row r="4109" spans="1:5" x14ac:dyDescent="0.2">
      <c r="A4109" t="s">
        <v>875</v>
      </c>
      <c r="B4109" t="s">
        <v>85</v>
      </c>
      <c r="C4109" t="s">
        <v>386</v>
      </c>
      <c r="D4109" t="s">
        <v>389</v>
      </c>
      <c r="E4109" t="s">
        <v>430</v>
      </c>
    </row>
    <row r="4110" spans="1:5" x14ac:dyDescent="0.2">
      <c r="A4110" t="s">
        <v>875</v>
      </c>
      <c r="B4110" t="s">
        <v>85</v>
      </c>
      <c r="C4110" t="s">
        <v>386</v>
      </c>
      <c r="D4110" t="s">
        <v>389</v>
      </c>
      <c r="E4110" t="s">
        <v>453</v>
      </c>
    </row>
    <row r="4111" spans="1:5" x14ac:dyDescent="0.2">
      <c r="A4111" t="s">
        <v>875</v>
      </c>
      <c r="B4111" t="s">
        <v>85</v>
      </c>
      <c r="C4111" t="s">
        <v>388</v>
      </c>
      <c r="D4111" t="s">
        <v>374</v>
      </c>
    </row>
    <row r="4112" spans="1:5" x14ac:dyDescent="0.2">
      <c r="A4112" t="s">
        <v>875</v>
      </c>
      <c r="B4112" t="s">
        <v>85</v>
      </c>
      <c r="C4112" t="s">
        <v>388</v>
      </c>
      <c r="D4112" t="s">
        <v>317</v>
      </c>
    </row>
    <row r="4113" spans="1:5" x14ac:dyDescent="0.2">
      <c r="A4113" t="s">
        <v>875</v>
      </c>
      <c r="B4113" t="s">
        <v>74</v>
      </c>
      <c r="C4113" t="s">
        <v>386</v>
      </c>
      <c r="D4113" t="s">
        <v>389</v>
      </c>
      <c r="E4113" t="s">
        <v>447</v>
      </c>
    </row>
    <row r="4114" spans="1:5" x14ac:dyDescent="0.2">
      <c r="A4114" t="s">
        <v>875</v>
      </c>
      <c r="B4114" t="s">
        <v>74</v>
      </c>
      <c r="C4114" t="s">
        <v>386</v>
      </c>
      <c r="D4114" t="s">
        <v>272</v>
      </c>
      <c r="E4114" t="s">
        <v>527</v>
      </c>
    </row>
    <row r="4115" spans="1:5" x14ac:dyDescent="0.2">
      <c r="A4115" t="s">
        <v>875</v>
      </c>
      <c r="B4115" t="s">
        <v>74</v>
      </c>
      <c r="C4115" t="s">
        <v>386</v>
      </c>
      <c r="D4115" t="s">
        <v>344</v>
      </c>
      <c r="E4115" t="s">
        <v>561</v>
      </c>
    </row>
    <row r="4116" spans="1:5" x14ac:dyDescent="0.2">
      <c r="A4116" t="s">
        <v>875</v>
      </c>
      <c r="B4116" t="s">
        <v>74</v>
      </c>
      <c r="C4116" t="s">
        <v>386</v>
      </c>
      <c r="D4116" t="s">
        <v>339</v>
      </c>
      <c r="E4116" t="s">
        <v>586</v>
      </c>
    </row>
    <row r="4117" spans="1:5" x14ac:dyDescent="0.2">
      <c r="A4117" t="s">
        <v>875</v>
      </c>
      <c r="B4117" t="s">
        <v>74</v>
      </c>
      <c r="C4117" t="s">
        <v>386</v>
      </c>
      <c r="D4117" t="s">
        <v>63</v>
      </c>
      <c r="E4117" t="s">
        <v>618</v>
      </c>
    </row>
    <row r="4118" spans="1:5" x14ac:dyDescent="0.2">
      <c r="A4118" t="s">
        <v>875</v>
      </c>
      <c r="B4118" t="s">
        <v>74</v>
      </c>
      <c r="C4118" t="s">
        <v>386</v>
      </c>
      <c r="D4118" t="s">
        <v>47</v>
      </c>
      <c r="E4118" t="s">
        <v>563</v>
      </c>
    </row>
    <row r="4119" spans="1:5" x14ac:dyDescent="0.2">
      <c r="A4119" t="s">
        <v>875</v>
      </c>
      <c r="B4119" t="s">
        <v>74</v>
      </c>
      <c r="C4119" t="s">
        <v>386</v>
      </c>
      <c r="D4119" t="s">
        <v>272</v>
      </c>
      <c r="E4119" t="s">
        <v>530</v>
      </c>
    </row>
    <row r="4120" spans="1:5" x14ac:dyDescent="0.2">
      <c r="A4120" t="s">
        <v>875</v>
      </c>
      <c r="B4120" t="s">
        <v>74</v>
      </c>
      <c r="C4120" t="s">
        <v>386</v>
      </c>
      <c r="D4120" t="s">
        <v>85</v>
      </c>
      <c r="E4120" t="s">
        <v>568</v>
      </c>
    </row>
    <row r="4121" spans="1:5" x14ac:dyDescent="0.2">
      <c r="A4121" t="s">
        <v>875</v>
      </c>
      <c r="B4121" t="s">
        <v>74</v>
      </c>
      <c r="C4121" t="s">
        <v>386</v>
      </c>
      <c r="D4121" t="s">
        <v>75</v>
      </c>
      <c r="E4121" t="s">
        <v>619</v>
      </c>
    </row>
    <row r="4122" spans="1:5" x14ac:dyDescent="0.2">
      <c r="A4122" t="s">
        <v>875</v>
      </c>
      <c r="B4122" t="s">
        <v>74</v>
      </c>
      <c r="C4122" t="s">
        <v>386</v>
      </c>
      <c r="D4122" t="s">
        <v>344</v>
      </c>
      <c r="E4122" t="s">
        <v>569</v>
      </c>
    </row>
    <row r="4123" spans="1:5" x14ac:dyDescent="0.2">
      <c r="A4123" t="s">
        <v>875</v>
      </c>
      <c r="B4123" t="s">
        <v>74</v>
      </c>
      <c r="C4123" t="s">
        <v>386</v>
      </c>
      <c r="D4123" t="s">
        <v>344</v>
      </c>
      <c r="E4123" t="s">
        <v>570</v>
      </c>
    </row>
    <row r="4124" spans="1:5" x14ac:dyDescent="0.2">
      <c r="A4124" t="s">
        <v>875</v>
      </c>
      <c r="B4124" t="s">
        <v>74</v>
      </c>
      <c r="C4124" t="s">
        <v>386</v>
      </c>
      <c r="D4124" t="s">
        <v>339</v>
      </c>
      <c r="E4124" t="s">
        <v>579</v>
      </c>
    </row>
    <row r="4125" spans="1:5" x14ac:dyDescent="0.2">
      <c r="A4125" t="s">
        <v>875</v>
      </c>
      <c r="B4125" t="s">
        <v>74</v>
      </c>
      <c r="C4125" t="s">
        <v>386</v>
      </c>
      <c r="D4125" t="s">
        <v>339</v>
      </c>
      <c r="E4125" t="s">
        <v>615</v>
      </c>
    </row>
    <row r="4126" spans="1:5" x14ac:dyDescent="0.2">
      <c r="A4126" t="s">
        <v>875</v>
      </c>
      <c r="B4126" t="s">
        <v>74</v>
      </c>
      <c r="C4126" t="s">
        <v>386</v>
      </c>
      <c r="D4126" t="s">
        <v>47</v>
      </c>
      <c r="E4126" t="s">
        <v>580</v>
      </c>
    </row>
    <row r="4127" spans="1:5" x14ac:dyDescent="0.2">
      <c r="A4127" t="s">
        <v>875</v>
      </c>
      <c r="B4127" t="s">
        <v>74</v>
      </c>
      <c r="C4127" t="s">
        <v>386</v>
      </c>
      <c r="D4127" t="s">
        <v>47</v>
      </c>
      <c r="E4127" t="s">
        <v>588</v>
      </c>
    </row>
    <row r="4128" spans="1:5" x14ac:dyDescent="0.2">
      <c r="A4128" t="s">
        <v>875</v>
      </c>
      <c r="B4128" t="s">
        <v>74</v>
      </c>
      <c r="C4128" t="s">
        <v>386</v>
      </c>
      <c r="D4128" t="s">
        <v>368</v>
      </c>
      <c r="E4128" t="s">
        <v>581</v>
      </c>
    </row>
    <row r="4129" spans="1:5" x14ac:dyDescent="0.2">
      <c r="A4129" t="s">
        <v>875</v>
      </c>
      <c r="B4129" t="s">
        <v>74</v>
      </c>
      <c r="C4129" t="s">
        <v>386</v>
      </c>
      <c r="D4129" t="s">
        <v>349</v>
      </c>
      <c r="E4129" t="s">
        <v>593</v>
      </c>
    </row>
    <row r="4130" spans="1:5" x14ac:dyDescent="0.2">
      <c r="A4130" t="s">
        <v>875</v>
      </c>
      <c r="B4130" t="s">
        <v>74</v>
      </c>
      <c r="C4130" t="s">
        <v>386</v>
      </c>
      <c r="D4130" t="s">
        <v>137</v>
      </c>
      <c r="E4130" t="s">
        <v>595</v>
      </c>
    </row>
    <row r="4131" spans="1:5" x14ac:dyDescent="0.2">
      <c r="A4131" t="s">
        <v>875</v>
      </c>
      <c r="B4131" t="s">
        <v>74</v>
      </c>
      <c r="C4131" t="s">
        <v>386</v>
      </c>
      <c r="D4131" t="s">
        <v>47</v>
      </c>
      <c r="E4131" t="s">
        <v>582</v>
      </c>
    </row>
    <row r="4132" spans="1:5" x14ac:dyDescent="0.2">
      <c r="A4132" t="s">
        <v>875</v>
      </c>
      <c r="B4132" t="s">
        <v>74</v>
      </c>
      <c r="C4132" t="s">
        <v>386</v>
      </c>
      <c r="D4132" t="s">
        <v>85</v>
      </c>
      <c r="E4132" t="s">
        <v>571</v>
      </c>
    </row>
    <row r="4133" spans="1:5" x14ac:dyDescent="0.2">
      <c r="A4133" t="s">
        <v>875</v>
      </c>
      <c r="B4133" t="s">
        <v>74</v>
      </c>
      <c r="C4133" t="s">
        <v>386</v>
      </c>
      <c r="D4133" t="s">
        <v>85</v>
      </c>
      <c r="E4133" t="s">
        <v>572</v>
      </c>
    </row>
    <row r="4134" spans="1:5" x14ac:dyDescent="0.2">
      <c r="A4134" t="s">
        <v>875</v>
      </c>
      <c r="B4134" t="s">
        <v>74</v>
      </c>
      <c r="C4134" t="s">
        <v>386</v>
      </c>
      <c r="D4134" t="s">
        <v>85</v>
      </c>
      <c r="E4134" t="s">
        <v>573</v>
      </c>
    </row>
    <row r="4135" spans="1:5" x14ac:dyDescent="0.2">
      <c r="A4135" t="s">
        <v>875</v>
      </c>
      <c r="B4135" t="s">
        <v>74</v>
      </c>
      <c r="C4135" t="s">
        <v>386</v>
      </c>
      <c r="D4135" t="s">
        <v>85</v>
      </c>
      <c r="E4135" t="s">
        <v>583</v>
      </c>
    </row>
    <row r="4136" spans="1:5" x14ac:dyDescent="0.2">
      <c r="A4136" t="s">
        <v>875</v>
      </c>
      <c r="B4136" t="s">
        <v>74</v>
      </c>
      <c r="C4136" t="s">
        <v>386</v>
      </c>
      <c r="D4136" t="s">
        <v>75</v>
      </c>
      <c r="E4136" t="s">
        <v>609</v>
      </c>
    </row>
    <row r="4137" spans="1:5" x14ac:dyDescent="0.2">
      <c r="A4137" t="s">
        <v>875</v>
      </c>
      <c r="B4137" t="s">
        <v>74</v>
      </c>
      <c r="C4137" t="s">
        <v>386</v>
      </c>
      <c r="D4137" t="s">
        <v>389</v>
      </c>
      <c r="E4137" t="s">
        <v>478</v>
      </c>
    </row>
    <row r="4138" spans="1:5" x14ac:dyDescent="0.2">
      <c r="A4138" t="s">
        <v>875</v>
      </c>
      <c r="B4138" t="s">
        <v>74</v>
      </c>
      <c r="C4138" t="s">
        <v>386</v>
      </c>
      <c r="D4138" t="s">
        <v>389</v>
      </c>
      <c r="E4138" t="s">
        <v>501</v>
      </c>
    </row>
    <row r="4139" spans="1:5" x14ac:dyDescent="0.2">
      <c r="A4139" t="s">
        <v>875</v>
      </c>
      <c r="B4139" t="s">
        <v>74</v>
      </c>
      <c r="C4139" t="s">
        <v>386</v>
      </c>
      <c r="D4139" t="s">
        <v>389</v>
      </c>
      <c r="E4139" t="s">
        <v>531</v>
      </c>
    </row>
    <row r="4140" spans="1:5" x14ac:dyDescent="0.2">
      <c r="A4140" t="s">
        <v>875</v>
      </c>
      <c r="B4140" t="s">
        <v>74</v>
      </c>
      <c r="C4140" t="s">
        <v>386</v>
      </c>
      <c r="D4140" t="s">
        <v>389</v>
      </c>
      <c r="E4140" t="s">
        <v>449</v>
      </c>
    </row>
    <row r="4141" spans="1:5" x14ac:dyDescent="0.2">
      <c r="A4141" t="s">
        <v>875</v>
      </c>
      <c r="B4141" t="s">
        <v>74</v>
      </c>
      <c r="C4141" t="s">
        <v>386</v>
      </c>
      <c r="D4141" t="s">
        <v>389</v>
      </c>
      <c r="E4141" t="s">
        <v>450</v>
      </c>
    </row>
    <row r="4142" spans="1:5" x14ac:dyDescent="0.2">
      <c r="A4142" t="s">
        <v>875</v>
      </c>
      <c r="B4142" t="s">
        <v>74</v>
      </c>
      <c r="C4142" t="s">
        <v>386</v>
      </c>
      <c r="D4142" t="s">
        <v>106</v>
      </c>
      <c r="E4142" t="s">
        <v>577</v>
      </c>
    </row>
    <row r="4143" spans="1:5" x14ac:dyDescent="0.2">
      <c r="A4143" t="s">
        <v>875</v>
      </c>
      <c r="B4143" t="s">
        <v>74</v>
      </c>
      <c r="C4143" t="s">
        <v>386</v>
      </c>
      <c r="D4143" t="s">
        <v>389</v>
      </c>
      <c r="E4143" t="s">
        <v>451</v>
      </c>
    </row>
    <row r="4144" spans="1:5" x14ac:dyDescent="0.2">
      <c r="A4144" t="s">
        <v>875</v>
      </c>
      <c r="B4144" t="s">
        <v>74</v>
      </c>
      <c r="C4144" t="s">
        <v>386</v>
      </c>
      <c r="D4144" t="s">
        <v>389</v>
      </c>
      <c r="E4144" t="s">
        <v>456</v>
      </c>
    </row>
    <row r="4145" spans="1:5" x14ac:dyDescent="0.2">
      <c r="A4145" t="s">
        <v>875</v>
      </c>
      <c r="B4145" t="s">
        <v>74</v>
      </c>
      <c r="C4145" t="s">
        <v>386</v>
      </c>
      <c r="D4145" t="s">
        <v>389</v>
      </c>
      <c r="E4145" t="s">
        <v>430</v>
      </c>
    </row>
    <row r="4146" spans="1:5" x14ac:dyDescent="0.2">
      <c r="A4146" t="s">
        <v>875</v>
      </c>
      <c r="B4146" t="s">
        <v>74</v>
      </c>
      <c r="C4146" t="s">
        <v>388</v>
      </c>
      <c r="D4146" t="s">
        <v>374</v>
      </c>
    </row>
    <row r="4147" spans="1:5" x14ac:dyDescent="0.2">
      <c r="A4147" t="s">
        <v>875</v>
      </c>
      <c r="B4147" t="s">
        <v>176</v>
      </c>
      <c r="C4147" t="s">
        <v>386</v>
      </c>
      <c r="D4147" t="s">
        <v>344</v>
      </c>
      <c r="E4147" t="s">
        <v>561</v>
      </c>
    </row>
    <row r="4148" spans="1:5" x14ac:dyDescent="0.2">
      <c r="A4148" t="s">
        <v>875</v>
      </c>
      <c r="B4148" t="s">
        <v>176</v>
      </c>
      <c r="C4148" t="s">
        <v>386</v>
      </c>
      <c r="D4148" t="s">
        <v>339</v>
      </c>
      <c r="E4148" t="s">
        <v>586</v>
      </c>
    </row>
    <row r="4149" spans="1:5" x14ac:dyDescent="0.2">
      <c r="A4149" t="s">
        <v>875</v>
      </c>
      <c r="B4149" t="s">
        <v>176</v>
      </c>
      <c r="C4149" t="s">
        <v>386</v>
      </c>
      <c r="D4149" t="s">
        <v>344</v>
      </c>
      <c r="E4149" t="s">
        <v>569</v>
      </c>
    </row>
    <row r="4150" spans="1:5" x14ac:dyDescent="0.2">
      <c r="A4150" t="s">
        <v>875</v>
      </c>
      <c r="B4150" t="s">
        <v>176</v>
      </c>
      <c r="C4150" t="s">
        <v>386</v>
      </c>
      <c r="D4150" t="s">
        <v>339</v>
      </c>
      <c r="E4150" t="s">
        <v>579</v>
      </c>
    </row>
    <row r="4151" spans="1:5" x14ac:dyDescent="0.2">
      <c r="A4151" t="s">
        <v>875</v>
      </c>
      <c r="B4151" t="s">
        <v>176</v>
      </c>
      <c r="C4151" t="s">
        <v>386</v>
      </c>
      <c r="D4151" t="s">
        <v>339</v>
      </c>
      <c r="E4151" t="s">
        <v>615</v>
      </c>
    </row>
    <row r="4152" spans="1:5" x14ac:dyDescent="0.2">
      <c r="A4152" t="s">
        <v>875</v>
      </c>
      <c r="B4152" t="s">
        <v>176</v>
      </c>
      <c r="C4152" t="s">
        <v>386</v>
      </c>
      <c r="D4152" t="s">
        <v>47</v>
      </c>
      <c r="E4152" t="s">
        <v>580</v>
      </c>
    </row>
    <row r="4153" spans="1:5" x14ac:dyDescent="0.2">
      <c r="A4153" t="s">
        <v>875</v>
      </c>
      <c r="B4153" t="s">
        <v>176</v>
      </c>
      <c r="C4153" t="s">
        <v>386</v>
      </c>
      <c r="D4153" t="s">
        <v>47</v>
      </c>
      <c r="E4153" t="s">
        <v>588</v>
      </c>
    </row>
    <row r="4154" spans="1:5" x14ac:dyDescent="0.2">
      <c r="A4154" t="s">
        <v>875</v>
      </c>
      <c r="B4154" t="s">
        <v>176</v>
      </c>
      <c r="C4154" t="s">
        <v>386</v>
      </c>
      <c r="D4154" t="s">
        <v>47</v>
      </c>
      <c r="E4154" t="s">
        <v>582</v>
      </c>
    </row>
    <row r="4155" spans="1:5" x14ac:dyDescent="0.2">
      <c r="A4155" t="s">
        <v>875</v>
      </c>
      <c r="B4155" t="s">
        <v>176</v>
      </c>
      <c r="C4155" t="s">
        <v>386</v>
      </c>
      <c r="D4155" t="s">
        <v>85</v>
      </c>
      <c r="E4155" t="s">
        <v>571</v>
      </c>
    </row>
    <row r="4156" spans="1:5" x14ac:dyDescent="0.2">
      <c r="A4156" t="s">
        <v>875</v>
      </c>
      <c r="B4156" t="s">
        <v>176</v>
      </c>
      <c r="C4156" t="s">
        <v>386</v>
      </c>
      <c r="D4156" t="s">
        <v>85</v>
      </c>
      <c r="E4156" t="s">
        <v>572</v>
      </c>
    </row>
    <row r="4157" spans="1:5" x14ac:dyDescent="0.2">
      <c r="A4157" t="s">
        <v>875</v>
      </c>
      <c r="B4157" t="s">
        <v>176</v>
      </c>
      <c r="C4157" t="s">
        <v>386</v>
      </c>
      <c r="D4157" t="s">
        <v>389</v>
      </c>
      <c r="E4157" t="s">
        <v>501</v>
      </c>
    </row>
    <row r="4158" spans="1:5" x14ac:dyDescent="0.2">
      <c r="A4158" t="s">
        <v>875</v>
      </c>
      <c r="B4158" t="s">
        <v>176</v>
      </c>
      <c r="C4158" t="s">
        <v>386</v>
      </c>
      <c r="D4158" t="s">
        <v>389</v>
      </c>
      <c r="E4158" t="s">
        <v>449</v>
      </c>
    </row>
    <row r="4159" spans="1:5" x14ac:dyDescent="0.2">
      <c r="A4159" t="s">
        <v>875</v>
      </c>
      <c r="B4159" t="s">
        <v>176</v>
      </c>
      <c r="C4159" t="s">
        <v>386</v>
      </c>
      <c r="D4159" t="s">
        <v>389</v>
      </c>
      <c r="E4159" t="s">
        <v>450</v>
      </c>
    </row>
    <row r="4160" spans="1:5" x14ac:dyDescent="0.2">
      <c r="A4160" t="s">
        <v>875</v>
      </c>
      <c r="B4160" t="s">
        <v>176</v>
      </c>
      <c r="C4160" t="s">
        <v>386</v>
      </c>
      <c r="D4160" t="s">
        <v>389</v>
      </c>
      <c r="E4160" t="s">
        <v>457</v>
      </c>
    </row>
    <row r="4161" spans="1:5" x14ac:dyDescent="0.2">
      <c r="A4161" t="s">
        <v>875</v>
      </c>
      <c r="B4161" t="s">
        <v>176</v>
      </c>
      <c r="C4161" t="s">
        <v>388</v>
      </c>
      <c r="D4161" t="s">
        <v>374</v>
      </c>
    </row>
    <row r="4162" spans="1:5" x14ac:dyDescent="0.2">
      <c r="A4162" t="s">
        <v>875</v>
      </c>
      <c r="B4162" t="s">
        <v>176</v>
      </c>
      <c r="C4162" t="s">
        <v>388</v>
      </c>
      <c r="D4162" t="s">
        <v>57</v>
      </c>
    </row>
    <row r="4163" spans="1:5" x14ac:dyDescent="0.2">
      <c r="A4163" t="s">
        <v>875</v>
      </c>
      <c r="B4163" t="s">
        <v>11</v>
      </c>
      <c r="C4163" t="s">
        <v>386</v>
      </c>
      <c r="D4163" t="s">
        <v>389</v>
      </c>
      <c r="E4163" t="s">
        <v>449</v>
      </c>
    </row>
    <row r="4164" spans="1:5" x14ac:dyDescent="0.2">
      <c r="A4164" t="s">
        <v>875</v>
      </c>
      <c r="B4164" t="s">
        <v>11</v>
      </c>
      <c r="C4164" t="s">
        <v>386</v>
      </c>
      <c r="D4164" t="s">
        <v>389</v>
      </c>
      <c r="E4164" t="s">
        <v>450</v>
      </c>
    </row>
    <row r="4165" spans="1:5" x14ac:dyDescent="0.2">
      <c r="A4165" t="s">
        <v>875</v>
      </c>
      <c r="B4165" t="s">
        <v>11</v>
      </c>
      <c r="C4165" t="s">
        <v>386</v>
      </c>
      <c r="D4165" t="s">
        <v>389</v>
      </c>
      <c r="E4165" t="s">
        <v>457</v>
      </c>
    </row>
    <row r="4166" spans="1:5" x14ac:dyDescent="0.2">
      <c r="A4166" t="s">
        <v>875</v>
      </c>
      <c r="B4166" t="s">
        <v>11</v>
      </c>
      <c r="C4166" t="s">
        <v>386</v>
      </c>
      <c r="D4166" t="s">
        <v>389</v>
      </c>
      <c r="E4166" t="s">
        <v>451</v>
      </c>
    </row>
    <row r="4167" spans="1:5" x14ac:dyDescent="0.2">
      <c r="A4167" t="s">
        <v>875</v>
      </c>
      <c r="B4167" t="s">
        <v>11</v>
      </c>
      <c r="C4167" t="s">
        <v>386</v>
      </c>
      <c r="D4167" t="s">
        <v>73</v>
      </c>
      <c r="E4167" t="s">
        <v>810</v>
      </c>
    </row>
    <row r="4168" spans="1:5" x14ac:dyDescent="0.2">
      <c r="A4168" t="s">
        <v>875</v>
      </c>
      <c r="B4168" t="s">
        <v>11</v>
      </c>
      <c r="C4168" t="s">
        <v>388</v>
      </c>
      <c r="D4168" t="s">
        <v>124</v>
      </c>
    </row>
    <row r="4169" spans="1:5" x14ac:dyDescent="0.2">
      <c r="A4169" t="s">
        <v>875</v>
      </c>
      <c r="B4169" t="s">
        <v>11</v>
      </c>
      <c r="C4169" t="s">
        <v>388</v>
      </c>
      <c r="D4169" t="s">
        <v>60</v>
      </c>
    </row>
    <row r="4170" spans="1:5" x14ac:dyDescent="0.2">
      <c r="A4170" t="s">
        <v>875</v>
      </c>
      <c r="B4170" t="s">
        <v>11</v>
      </c>
      <c r="C4170" t="s">
        <v>388</v>
      </c>
      <c r="D4170" t="s">
        <v>61</v>
      </c>
    </row>
    <row r="4171" spans="1:5" x14ac:dyDescent="0.2">
      <c r="A4171" t="s">
        <v>875</v>
      </c>
      <c r="B4171" t="s">
        <v>11</v>
      </c>
      <c r="C4171" t="s">
        <v>388</v>
      </c>
      <c r="D4171" t="s">
        <v>344</v>
      </c>
    </row>
    <row r="4172" spans="1:5" x14ac:dyDescent="0.2">
      <c r="A4172" t="s">
        <v>875</v>
      </c>
      <c r="B4172" t="s">
        <v>11</v>
      </c>
      <c r="C4172" t="s">
        <v>388</v>
      </c>
      <c r="D4172" t="s">
        <v>85</v>
      </c>
    </row>
    <row r="4173" spans="1:5" x14ac:dyDescent="0.2">
      <c r="A4173" t="s">
        <v>875</v>
      </c>
      <c r="B4173" t="s">
        <v>11</v>
      </c>
      <c r="C4173" t="s">
        <v>388</v>
      </c>
      <c r="D4173" t="s">
        <v>374</v>
      </c>
    </row>
    <row r="4174" spans="1:5" x14ac:dyDescent="0.2">
      <c r="A4174" t="s">
        <v>875</v>
      </c>
      <c r="B4174" t="s">
        <v>11</v>
      </c>
      <c r="C4174" t="s">
        <v>388</v>
      </c>
      <c r="D4174" t="s">
        <v>215</v>
      </c>
    </row>
    <row r="4175" spans="1:5" x14ac:dyDescent="0.2">
      <c r="A4175" t="s">
        <v>875</v>
      </c>
      <c r="B4175" t="s">
        <v>313</v>
      </c>
      <c r="C4175" t="s">
        <v>386</v>
      </c>
      <c r="D4175" t="s">
        <v>135</v>
      </c>
      <c r="E4175" t="s">
        <v>791</v>
      </c>
    </row>
    <row r="4176" spans="1:5" x14ac:dyDescent="0.2">
      <c r="A4176" t="s">
        <v>875</v>
      </c>
      <c r="B4176" t="s">
        <v>313</v>
      </c>
      <c r="C4176" t="s">
        <v>386</v>
      </c>
      <c r="D4176" t="s">
        <v>57</v>
      </c>
      <c r="E4176" t="s">
        <v>584</v>
      </c>
    </row>
    <row r="4177" spans="1:5" x14ac:dyDescent="0.2">
      <c r="A4177" t="s">
        <v>875</v>
      </c>
      <c r="B4177" t="s">
        <v>313</v>
      </c>
      <c r="C4177" t="s">
        <v>386</v>
      </c>
      <c r="D4177" t="s">
        <v>389</v>
      </c>
      <c r="E4177" t="s">
        <v>449</v>
      </c>
    </row>
    <row r="4178" spans="1:5" x14ac:dyDescent="0.2">
      <c r="A4178" t="s">
        <v>875</v>
      </c>
      <c r="B4178" t="s">
        <v>313</v>
      </c>
      <c r="C4178" t="s">
        <v>386</v>
      </c>
      <c r="D4178" t="s">
        <v>59</v>
      </c>
      <c r="E4178" t="s">
        <v>764</v>
      </c>
    </row>
    <row r="4179" spans="1:5" x14ac:dyDescent="0.2">
      <c r="A4179" t="s">
        <v>875</v>
      </c>
      <c r="B4179" t="s">
        <v>313</v>
      </c>
      <c r="C4179" t="s">
        <v>386</v>
      </c>
      <c r="D4179" t="s">
        <v>389</v>
      </c>
      <c r="E4179" t="s">
        <v>450</v>
      </c>
    </row>
    <row r="4180" spans="1:5" x14ac:dyDescent="0.2">
      <c r="A4180" t="s">
        <v>875</v>
      </c>
      <c r="B4180" t="s">
        <v>313</v>
      </c>
      <c r="C4180" t="s">
        <v>386</v>
      </c>
      <c r="D4180" t="s">
        <v>135</v>
      </c>
      <c r="E4180" t="s">
        <v>775</v>
      </c>
    </row>
    <row r="4181" spans="1:5" x14ac:dyDescent="0.2">
      <c r="A4181" t="s">
        <v>875</v>
      </c>
      <c r="B4181" t="s">
        <v>313</v>
      </c>
      <c r="C4181" t="s">
        <v>386</v>
      </c>
      <c r="D4181" t="s">
        <v>46</v>
      </c>
      <c r="E4181" t="s">
        <v>768</v>
      </c>
    </row>
    <row r="4182" spans="1:5" x14ac:dyDescent="0.2">
      <c r="A4182" t="s">
        <v>875</v>
      </c>
      <c r="B4182" t="s">
        <v>313</v>
      </c>
      <c r="C4182" t="s">
        <v>386</v>
      </c>
      <c r="D4182" t="s">
        <v>8</v>
      </c>
      <c r="E4182" t="s">
        <v>769</v>
      </c>
    </row>
    <row r="4183" spans="1:5" x14ac:dyDescent="0.2">
      <c r="A4183" t="s">
        <v>875</v>
      </c>
      <c r="B4183" t="s">
        <v>313</v>
      </c>
      <c r="C4183" t="s">
        <v>386</v>
      </c>
      <c r="D4183" t="s">
        <v>8</v>
      </c>
      <c r="E4183" t="s">
        <v>772</v>
      </c>
    </row>
    <row r="4184" spans="1:5" x14ac:dyDescent="0.2">
      <c r="A4184" t="s">
        <v>875</v>
      </c>
      <c r="B4184" t="s">
        <v>313</v>
      </c>
      <c r="C4184" t="s">
        <v>386</v>
      </c>
      <c r="D4184" t="s">
        <v>59</v>
      </c>
      <c r="E4184" t="s">
        <v>760</v>
      </c>
    </row>
    <row r="4185" spans="1:5" x14ac:dyDescent="0.2">
      <c r="A4185" t="s">
        <v>875</v>
      </c>
      <c r="B4185" t="s">
        <v>313</v>
      </c>
      <c r="C4185" t="s">
        <v>386</v>
      </c>
      <c r="D4185" t="s">
        <v>8</v>
      </c>
      <c r="E4185" t="s">
        <v>761</v>
      </c>
    </row>
    <row r="4186" spans="1:5" x14ac:dyDescent="0.2">
      <c r="A4186" t="s">
        <v>875</v>
      </c>
      <c r="B4186" t="s">
        <v>313</v>
      </c>
      <c r="C4186" t="s">
        <v>386</v>
      </c>
      <c r="D4186" t="s">
        <v>46</v>
      </c>
      <c r="E4186" t="s">
        <v>762</v>
      </c>
    </row>
    <row r="4187" spans="1:5" x14ac:dyDescent="0.2">
      <c r="A4187" t="s">
        <v>875</v>
      </c>
      <c r="B4187" t="s">
        <v>313</v>
      </c>
      <c r="C4187" t="s">
        <v>388</v>
      </c>
      <c r="D4187" t="s">
        <v>179</v>
      </c>
    </row>
    <row r="4188" spans="1:5" x14ac:dyDescent="0.2">
      <c r="A4188" t="s">
        <v>875</v>
      </c>
      <c r="B4188" t="s">
        <v>313</v>
      </c>
      <c r="C4188" t="s">
        <v>388</v>
      </c>
      <c r="D4188" t="s">
        <v>307</v>
      </c>
    </row>
    <row r="4189" spans="1:5" x14ac:dyDescent="0.2">
      <c r="A4189" t="s">
        <v>875</v>
      </c>
      <c r="B4189" t="s">
        <v>338</v>
      </c>
      <c r="C4189" t="s">
        <v>386</v>
      </c>
      <c r="D4189" t="s">
        <v>344</v>
      </c>
      <c r="E4189" t="s">
        <v>561</v>
      </c>
    </row>
    <row r="4190" spans="1:5" x14ac:dyDescent="0.2">
      <c r="A4190" t="s">
        <v>875</v>
      </c>
      <c r="B4190" t="s">
        <v>338</v>
      </c>
      <c r="C4190" t="s">
        <v>386</v>
      </c>
      <c r="D4190" t="s">
        <v>288</v>
      </c>
      <c r="E4190" t="s">
        <v>620</v>
      </c>
    </row>
    <row r="4191" spans="1:5" x14ac:dyDescent="0.2">
      <c r="A4191" t="s">
        <v>875</v>
      </c>
      <c r="B4191" t="s">
        <v>338</v>
      </c>
      <c r="C4191" t="s">
        <v>386</v>
      </c>
      <c r="D4191" t="s">
        <v>288</v>
      </c>
      <c r="E4191" t="s">
        <v>621</v>
      </c>
    </row>
    <row r="4192" spans="1:5" x14ac:dyDescent="0.2">
      <c r="A4192" t="s">
        <v>875</v>
      </c>
      <c r="B4192" t="s">
        <v>338</v>
      </c>
      <c r="C4192" t="s">
        <v>386</v>
      </c>
      <c r="D4192" t="s">
        <v>288</v>
      </c>
      <c r="E4192" t="s">
        <v>622</v>
      </c>
    </row>
    <row r="4193" spans="1:5" x14ac:dyDescent="0.2">
      <c r="A4193" t="s">
        <v>875</v>
      </c>
      <c r="B4193" t="s">
        <v>338</v>
      </c>
      <c r="C4193" t="s">
        <v>386</v>
      </c>
      <c r="D4193" t="s">
        <v>288</v>
      </c>
      <c r="E4193" t="s">
        <v>623</v>
      </c>
    </row>
    <row r="4194" spans="1:5" x14ac:dyDescent="0.2">
      <c r="A4194" t="s">
        <v>875</v>
      </c>
      <c r="B4194" t="s">
        <v>338</v>
      </c>
      <c r="C4194" t="s">
        <v>386</v>
      </c>
      <c r="D4194" t="s">
        <v>288</v>
      </c>
      <c r="E4194" t="s">
        <v>624</v>
      </c>
    </row>
    <row r="4195" spans="1:5" x14ac:dyDescent="0.2">
      <c r="A4195" t="s">
        <v>875</v>
      </c>
      <c r="B4195" t="s">
        <v>338</v>
      </c>
      <c r="C4195" t="s">
        <v>386</v>
      </c>
      <c r="D4195" t="s">
        <v>288</v>
      </c>
      <c r="E4195" t="s">
        <v>625</v>
      </c>
    </row>
    <row r="4196" spans="1:5" x14ac:dyDescent="0.2">
      <c r="A4196" t="s">
        <v>875</v>
      </c>
      <c r="B4196" t="s">
        <v>338</v>
      </c>
      <c r="C4196" t="s">
        <v>386</v>
      </c>
      <c r="D4196" t="s">
        <v>344</v>
      </c>
      <c r="E4196" t="s">
        <v>567</v>
      </c>
    </row>
    <row r="4197" spans="1:5" x14ac:dyDescent="0.2">
      <c r="A4197" t="s">
        <v>875</v>
      </c>
      <c r="B4197" t="s">
        <v>338</v>
      </c>
      <c r="C4197" t="s">
        <v>386</v>
      </c>
      <c r="D4197" t="s">
        <v>368</v>
      </c>
      <c r="E4197" t="s">
        <v>578</v>
      </c>
    </row>
    <row r="4198" spans="1:5" x14ac:dyDescent="0.2">
      <c r="A4198" t="s">
        <v>875</v>
      </c>
      <c r="B4198" t="s">
        <v>338</v>
      </c>
      <c r="C4198" t="s">
        <v>386</v>
      </c>
      <c r="D4198" t="s">
        <v>85</v>
      </c>
      <c r="E4198" t="s">
        <v>568</v>
      </c>
    </row>
    <row r="4199" spans="1:5" x14ac:dyDescent="0.2">
      <c r="A4199" t="s">
        <v>875</v>
      </c>
      <c r="B4199" t="s">
        <v>338</v>
      </c>
      <c r="C4199" t="s">
        <v>386</v>
      </c>
      <c r="D4199" t="s">
        <v>105</v>
      </c>
      <c r="E4199" t="s">
        <v>626</v>
      </c>
    </row>
    <row r="4200" spans="1:5" x14ac:dyDescent="0.2">
      <c r="A4200" t="s">
        <v>875</v>
      </c>
      <c r="B4200" t="s">
        <v>338</v>
      </c>
      <c r="C4200" t="s">
        <v>386</v>
      </c>
      <c r="D4200" t="s">
        <v>344</v>
      </c>
      <c r="E4200" t="s">
        <v>569</v>
      </c>
    </row>
    <row r="4201" spans="1:5" x14ac:dyDescent="0.2">
      <c r="A4201" t="s">
        <v>875</v>
      </c>
      <c r="B4201" t="s">
        <v>338</v>
      </c>
      <c r="C4201" t="s">
        <v>386</v>
      </c>
      <c r="D4201" t="s">
        <v>339</v>
      </c>
      <c r="E4201" t="s">
        <v>579</v>
      </c>
    </row>
    <row r="4202" spans="1:5" x14ac:dyDescent="0.2">
      <c r="A4202" t="s">
        <v>875</v>
      </c>
      <c r="B4202" t="s">
        <v>338</v>
      </c>
      <c r="C4202" t="s">
        <v>386</v>
      </c>
      <c r="D4202" t="s">
        <v>339</v>
      </c>
      <c r="E4202" t="s">
        <v>587</v>
      </c>
    </row>
    <row r="4203" spans="1:5" x14ac:dyDescent="0.2">
      <c r="A4203" t="s">
        <v>875</v>
      </c>
      <c r="B4203" t="s">
        <v>338</v>
      </c>
      <c r="C4203" t="s">
        <v>386</v>
      </c>
      <c r="D4203" t="s">
        <v>47</v>
      </c>
      <c r="E4203" t="s">
        <v>580</v>
      </c>
    </row>
    <row r="4204" spans="1:5" x14ac:dyDescent="0.2">
      <c r="A4204" t="s">
        <v>875</v>
      </c>
      <c r="B4204" t="s">
        <v>338</v>
      </c>
      <c r="C4204" t="s">
        <v>386</v>
      </c>
      <c r="D4204" t="s">
        <v>264</v>
      </c>
      <c r="E4204" t="s">
        <v>627</v>
      </c>
    </row>
    <row r="4205" spans="1:5" x14ac:dyDescent="0.2">
      <c r="A4205" t="s">
        <v>875</v>
      </c>
      <c r="B4205" t="s">
        <v>338</v>
      </c>
      <c r="C4205" t="s">
        <v>386</v>
      </c>
      <c r="D4205" t="s">
        <v>47</v>
      </c>
      <c r="E4205" t="s">
        <v>582</v>
      </c>
    </row>
    <row r="4206" spans="1:5" x14ac:dyDescent="0.2">
      <c r="A4206" t="s">
        <v>875</v>
      </c>
      <c r="B4206" t="s">
        <v>338</v>
      </c>
      <c r="C4206" t="s">
        <v>386</v>
      </c>
      <c r="D4206" t="s">
        <v>85</v>
      </c>
      <c r="E4206" t="s">
        <v>571</v>
      </c>
    </row>
    <row r="4207" spans="1:5" x14ac:dyDescent="0.2">
      <c r="A4207" t="s">
        <v>875</v>
      </c>
      <c r="B4207" t="s">
        <v>338</v>
      </c>
      <c r="C4207" t="s">
        <v>386</v>
      </c>
      <c r="D4207" t="s">
        <v>85</v>
      </c>
      <c r="E4207" t="s">
        <v>572</v>
      </c>
    </row>
    <row r="4208" spans="1:5" x14ac:dyDescent="0.2">
      <c r="A4208" t="s">
        <v>875</v>
      </c>
      <c r="B4208" t="s">
        <v>338</v>
      </c>
      <c r="C4208" t="s">
        <v>386</v>
      </c>
      <c r="D4208" t="s">
        <v>85</v>
      </c>
      <c r="E4208" t="s">
        <v>583</v>
      </c>
    </row>
    <row r="4209" spans="1:5" x14ac:dyDescent="0.2">
      <c r="A4209" t="s">
        <v>875</v>
      </c>
      <c r="B4209" t="s">
        <v>338</v>
      </c>
      <c r="C4209" t="s">
        <v>386</v>
      </c>
      <c r="D4209" t="s">
        <v>288</v>
      </c>
      <c r="E4209" t="s">
        <v>628</v>
      </c>
    </row>
    <row r="4210" spans="1:5" x14ac:dyDescent="0.2">
      <c r="A4210" t="s">
        <v>875</v>
      </c>
      <c r="B4210" t="s">
        <v>338</v>
      </c>
      <c r="C4210" t="s">
        <v>386</v>
      </c>
      <c r="D4210" t="s">
        <v>389</v>
      </c>
      <c r="E4210" t="s">
        <v>501</v>
      </c>
    </row>
    <row r="4211" spans="1:5" x14ac:dyDescent="0.2">
      <c r="A4211" t="s">
        <v>875</v>
      </c>
      <c r="B4211" t="s">
        <v>338</v>
      </c>
      <c r="C4211" t="s">
        <v>386</v>
      </c>
      <c r="D4211" t="s">
        <v>389</v>
      </c>
      <c r="E4211" t="s">
        <v>449</v>
      </c>
    </row>
    <row r="4212" spans="1:5" x14ac:dyDescent="0.2">
      <c r="A4212" t="s">
        <v>875</v>
      </c>
      <c r="B4212" t="s">
        <v>338</v>
      </c>
      <c r="C4212" t="s">
        <v>386</v>
      </c>
      <c r="D4212" t="s">
        <v>389</v>
      </c>
      <c r="E4212" t="s">
        <v>450</v>
      </c>
    </row>
    <row r="4213" spans="1:5" x14ac:dyDescent="0.2">
      <c r="A4213" t="s">
        <v>875</v>
      </c>
      <c r="B4213" t="s">
        <v>338</v>
      </c>
      <c r="C4213" t="s">
        <v>386</v>
      </c>
      <c r="D4213" t="s">
        <v>135</v>
      </c>
      <c r="E4213" t="s">
        <v>791</v>
      </c>
    </row>
    <row r="4214" spans="1:5" x14ac:dyDescent="0.2">
      <c r="A4214" t="s">
        <v>875</v>
      </c>
      <c r="B4214" t="s">
        <v>338</v>
      </c>
      <c r="C4214" t="s">
        <v>386</v>
      </c>
      <c r="D4214" t="s">
        <v>8</v>
      </c>
      <c r="E4214" t="s">
        <v>750</v>
      </c>
    </row>
    <row r="4215" spans="1:5" x14ac:dyDescent="0.2">
      <c r="A4215" t="s">
        <v>875</v>
      </c>
      <c r="B4215" t="s">
        <v>338</v>
      </c>
      <c r="C4215" t="s">
        <v>386</v>
      </c>
      <c r="D4215" t="s">
        <v>46</v>
      </c>
      <c r="E4215" t="s">
        <v>751</v>
      </c>
    </row>
    <row r="4216" spans="1:5" x14ac:dyDescent="0.2">
      <c r="A4216" t="s">
        <v>875</v>
      </c>
      <c r="B4216" t="s">
        <v>338</v>
      </c>
      <c r="C4216" t="s">
        <v>386</v>
      </c>
      <c r="D4216" t="s">
        <v>59</v>
      </c>
      <c r="E4216" t="s">
        <v>752</v>
      </c>
    </row>
    <row r="4217" spans="1:5" x14ac:dyDescent="0.2">
      <c r="A4217" t="s">
        <v>875</v>
      </c>
      <c r="B4217" t="s">
        <v>338</v>
      </c>
      <c r="C4217" t="s">
        <v>386</v>
      </c>
      <c r="D4217" t="s">
        <v>59</v>
      </c>
      <c r="E4217" t="s">
        <v>764</v>
      </c>
    </row>
    <row r="4218" spans="1:5" x14ac:dyDescent="0.2">
      <c r="A4218" t="s">
        <v>875</v>
      </c>
      <c r="B4218" t="s">
        <v>338</v>
      </c>
      <c r="C4218" t="s">
        <v>386</v>
      </c>
      <c r="D4218" t="s">
        <v>135</v>
      </c>
      <c r="E4218" t="s">
        <v>815</v>
      </c>
    </row>
    <row r="4219" spans="1:5" x14ac:dyDescent="0.2">
      <c r="A4219" t="s">
        <v>875</v>
      </c>
      <c r="B4219" t="s">
        <v>338</v>
      </c>
      <c r="C4219" t="s">
        <v>386</v>
      </c>
      <c r="D4219" t="s">
        <v>106</v>
      </c>
      <c r="E4219" t="s">
        <v>465</v>
      </c>
    </row>
    <row r="4220" spans="1:5" x14ac:dyDescent="0.2">
      <c r="A4220" t="s">
        <v>875</v>
      </c>
      <c r="B4220" t="s">
        <v>338</v>
      </c>
      <c r="C4220" t="s">
        <v>386</v>
      </c>
      <c r="D4220" t="s">
        <v>135</v>
      </c>
      <c r="E4220" t="s">
        <v>775</v>
      </c>
    </row>
    <row r="4221" spans="1:5" x14ac:dyDescent="0.2">
      <c r="A4221" t="s">
        <v>875</v>
      </c>
      <c r="B4221" t="s">
        <v>338</v>
      </c>
      <c r="C4221" t="s">
        <v>386</v>
      </c>
      <c r="D4221" t="s">
        <v>8</v>
      </c>
      <c r="E4221" t="s">
        <v>767</v>
      </c>
    </row>
    <row r="4222" spans="1:5" x14ac:dyDescent="0.2">
      <c r="A4222" t="s">
        <v>875</v>
      </c>
      <c r="B4222" t="s">
        <v>338</v>
      </c>
      <c r="C4222" t="s">
        <v>386</v>
      </c>
      <c r="D4222" t="s">
        <v>8</v>
      </c>
      <c r="E4222" t="s">
        <v>769</v>
      </c>
    </row>
    <row r="4223" spans="1:5" x14ac:dyDescent="0.2">
      <c r="A4223" t="s">
        <v>875</v>
      </c>
      <c r="B4223" t="s">
        <v>338</v>
      </c>
      <c r="C4223" t="s">
        <v>386</v>
      </c>
      <c r="D4223" t="s">
        <v>59</v>
      </c>
      <c r="E4223" t="s">
        <v>756</v>
      </c>
    </row>
    <row r="4224" spans="1:5" x14ac:dyDescent="0.2">
      <c r="A4224" t="s">
        <v>875</v>
      </c>
      <c r="B4224" t="s">
        <v>338</v>
      </c>
      <c r="C4224" t="s">
        <v>386</v>
      </c>
      <c r="D4224" t="s">
        <v>59</v>
      </c>
      <c r="E4224" t="s">
        <v>770</v>
      </c>
    </row>
    <row r="4225" spans="1:5" x14ac:dyDescent="0.2">
      <c r="A4225" t="s">
        <v>875</v>
      </c>
      <c r="B4225" t="s">
        <v>338</v>
      </c>
      <c r="C4225" t="s">
        <v>386</v>
      </c>
      <c r="D4225" t="s">
        <v>8</v>
      </c>
      <c r="E4225" t="s">
        <v>474</v>
      </c>
    </row>
    <row r="4226" spans="1:5" x14ac:dyDescent="0.2">
      <c r="A4226" t="s">
        <v>875</v>
      </c>
      <c r="B4226" t="s">
        <v>338</v>
      </c>
      <c r="C4226" t="s">
        <v>386</v>
      </c>
      <c r="D4226" t="s">
        <v>59</v>
      </c>
      <c r="E4226" t="s">
        <v>760</v>
      </c>
    </row>
    <row r="4227" spans="1:5" x14ac:dyDescent="0.2">
      <c r="A4227" t="s">
        <v>875</v>
      </c>
      <c r="B4227" t="s">
        <v>338</v>
      </c>
      <c r="C4227" t="s">
        <v>386</v>
      </c>
      <c r="D4227" t="s">
        <v>8</v>
      </c>
      <c r="E4227" t="s">
        <v>761</v>
      </c>
    </row>
    <row r="4228" spans="1:5" x14ac:dyDescent="0.2">
      <c r="A4228" t="s">
        <v>875</v>
      </c>
      <c r="B4228" t="s">
        <v>338</v>
      </c>
      <c r="C4228" t="s">
        <v>386</v>
      </c>
      <c r="D4228" t="s">
        <v>135</v>
      </c>
      <c r="E4228" t="s">
        <v>793</v>
      </c>
    </row>
    <row r="4229" spans="1:5" x14ac:dyDescent="0.2">
      <c r="A4229" t="s">
        <v>875</v>
      </c>
      <c r="B4229" t="s">
        <v>338</v>
      </c>
      <c r="C4229" t="s">
        <v>386</v>
      </c>
      <c r="D4229" t="s">
        <v>46</v>
      </c>
      <c r="E4229" t="s">
        <v>762</v>
      </c>
    </row>
    <row r="4230" spans="1:5" x14ac:dyDescent="0.2">
      <c r="A4230" t="s">
        <v>875</v>
      </c>
      <c r="B4230" t="s">
        <v>338</v>
      </c>
      <c r="C4230" t="s">
        <v>386</v>
      </c>
      <c r="D4230" t="s">
        <v>8</v>
      </c>
      <c r="E4230" t="s">
        <v>772</v>
      </c>
    </row>
    <row r="4231" spans="1:5" x14ac:dyDescent="0.2">
      <c r="A4231" t="s">
        <v>875</v>
      </c>
      <c r="B4231" t="s">
        <v>338</v>
      </c>
      <c r="C4231" t="s">
        <v>386</v>
      </c>
      <c r="D4231" t="s">
        <v>389</v>
      </c>
      <c r="E4231" t="s">
        <v>478</v>
      </c>
    </row>
    <row r="4232" spans="1:5" x14ac:dyDescent="0.2">
      <c r="A4232" t="s">
        <v>875</v>
      </c>
      <c r="B4232" t="s">
        <v>338</v>
      </c>
      <c r="C4232" t="s">
        <v>388</v>
      </c>
      <c r="D4232" t="s">
        <v>307</v>
      </c>
    </row>
    <row r="4233" spans="1:5" x14ac:dyDescent="0.2">
      <c r="A4233" t="s">
        <v>875</v>
      </c>
      <c r="B4233" t="s">
        <v>338</v>
      </c>
      <c r="C4233" t="s">
        <v>388</v>
      </c>
      <c r="D4233" t="s">
        <v>179</v>
      </c>
    </row>
    <row r="4234" spans="1:5" x14ac:dyDescent="0.2">
      <c r="A4234" t="s">
        <v>875</v>
      </c>
      <c r="B4234" t="s">
        <v>125</v>
      </c>
      <c r="C4234" t="s">
        <v>386</v>
      </c>
      <c r="D4234" t="s">
        <v>202</v>
      </c>
      <c r="E4234" t="s">
        <v>445</v>
      </c>
    </row>
    <row r="4235" spans="1:5" x14ac:dyDescent="0.2">
      <c r="A4235" t="s">
        <v>875</v>
      </c>
      <c r="B4235" t="s">
        <v>125</v>
      </c>
      <c r="C4235" t="s">
        <v>386</v>
      </c>
      <c r="D4235" t="s">
        <v>368</v>
      </c>
      <c r="E4235" t="s">
        <v>581</v>
      </c>
    </row>
    <row r="4236" spans="1:5" x14ac:dyDescent="0.2">
      <c r="A4236" t="s">
        <v>875</v>
      </c>
      <c r="B4236" t="s">
        <v>125</v>
      </c>
      <c r="C4236" t="s">
        <v>386</v>
      </c>
      <c r="D4236" t="s">
        <v>120</v>
      </c>
      <c r="E4236" t="s">
        <v>461</v>
      </c>
    </row>
    <row r="4237" spans="1:5" x14ac:dyDescent="0.2">
      <c r="A4237" t="s">
        <v>875</v>
      </c>
      <c r="B4237" t="s">
        <v>125</v>
      </c>
      <c r="C4237" t="s">
        <v>386</v>
      </c>
      <c r="D4237" t="s">
        <v>46</v>
      </c>
      <c r="E4237" t="s">
        <v>816</v>
      </c>
    </row>
    <row r="4238" spans="1:5" x14ac:dyDescent="0.2">
      <c r="A4238" t="s">
        <v>875</v>
      </c>
      <c r="B4238" t="s">
        <v>125</v>
      </c>
      <c r="C4238" t="s">
        <v>386</v>
      </c>
      <c r="D4238" t="s">
        <v>389</v>
      </c>
      <c r="E4238" t="s">
        <v>449</v>
      </c>
    </row>
    <row r="4239" spans="1:5" x14ac:dyDescent="0.2">
      <c r="A4239" t="s">
        <v>875</v>
      </c>
      <c r="B4239" t="s">
        <v>125</v>
      </c>
      <c r="C4239" t="s">
        <v>386</v>
      </c>
      <c r="D4239" t="s">
        <v>59</v>
      </c>
      <c r="E4239" t="s">
        <v>752</v>
      </c>
    </row>
    <row r="4240" spans="1:5" x14ac:dyDescent="0.2">
      <c r="A4240" t="s">
        <v>875</v>
      </c>
      <c r="B4240" t="s">
        <v>125</v>
      </c>
      <c r="C4240" t="s">
        <v>386</v>
      </c>
      <c r="D4240" t="s">
        <v>59</v>
      </c>
      <c r="E4240" t="s">
        <v>776</v>
      </c>
    </row>
    <row r="4241" spans="1:5" x14ac:dyDescent="0.2">
      <c r="A4241" t="s">
        <v>875</v>
      </c>
      <c r="B4241" t="s">
        <v>125</v>
      </c>
      <c r="C4241" t="s">
        <v>386</v>
      </c>
      <c r="D4241" t="s">
        <v>389</v>
      </c>
      <c r="E4241" t="s">
        <v>450</v>
      </c>
    </row>
    <row r="4242" spans="1:5" x14ac:dyDescent="0.2">
      <c r="A4242" t="s">
        <v>875</v>
      </c>
      <c r="B4242" t="s">
        <v>125</v>
      </c>
      <c r="C4242" t="s">
        <v>386</v>
      </c>
      <c r="D4242" t="s">
        <v>59</v>
      </c>
      <c r="E4242" t="s">
        <v>754</v>
      </c>
    </row>
    <row r="4243" spans="1:5" x14ac:dyDescent="0.2">
      <c r="A4243" t="s">
        <v>875</v>
      </c>
      <c r="B4243" t="s">
        <v>125</v>
      </c>
      <c r="C4243" t="s">
        <v>386</v>
      </c>
      <c r="D4243" t="s">
        <v>8</v>
      </c>
      <c r="E4243" t="s">
        <v>755</v>
      </c>
    </row>
    <row r="4244" spans="1:5" x14ac:dyDescent="0.2">
      <c r="A4244" t="s">
        <v>875</v>
      </c>
      <c r="B4244" t="s">
        <v>125</v>
      </c>
      <c r="C4244" t="s">
        <v>386</v>
      </c>
      <c r="D4244" t="s">
        <v>8</v>
      </c>
      <c r="E4244" t="s">
        <v>767</v>
      </c>
    </row>
    <row r="4245" spans="1:5" x14ac:dyDescent="0.2">
      <c r="A4245" t="s">
        <v>875</v>
      </c>
      <c r="B4245" t="s">
        <v>125</v>
      </c>
      <c r="C4245" t="s">
        <v>386</v>
      </c>
      <c r="D4245" t="s">
        <v>8</v>
      </c>
      <c r="E4245" t="s">
        <v>769</v>
      </c>
    </row>
    <row r="4246" spans="1:5" x14ac:dyDescent="0.2">
      <c r="A4246" t="s">
        <v>875</v>
      </c>
      <c r="B4246" t="s">
        <v>125</v>
      </c>
      <c r="C4246" t="s">
        <v>386</v>
      </c>
      <c r="D4246" t="s">
        <v>8</v>
      </c>
      <c r="E4246" t="s">
        <v>783</v>
      </c>
    </row>
    <row r="4247" spans="1:5" x14ac:dyDescent="0.2">
      <c r="A4247" t="s">
        <v>875</v>
      </c>
      <c r="B4247" t="s">
        <v>125</v>
      </c>
      <c r="C4247" t="s">
        <v>386</v>
      </c>
      <c r="D4247" t="s">
        <v>8</v>
      </c>
      <c r="E4247" t="s">
        <v>474</v>
      </c>
    </row>
    <row r="4248" spans="1:5" x14ac:dyDescent="0.2">
      <c r="A4248" t="s">
        <v>875</v>
      </c>
      <c r="B4248" t="s">
        <v>125</v>
      </c>
      <c r="C4248" t="s">
        <v>386</v>
      </c>
      <c r="D4248" t="s">
        <v>46</v>
      </c>
      <c r="E4248" t="s">
        <v>787</v>
      </c>
    </row>
    <row r="4249" spans="1:5" x14ac:dyDescent="0.2">
      <c r="A4249" t="s">
        <v>875</v>
      </c>
      <c r="B4249" t="s">
        <v>125</v>
      </c>
      <c r="C4249" t="s">
        <v>386</v>
      </c>
      <c r="D4249" t="s">
        <v>46</v>
      </c>
      <c r="E4249" t="s">
        <v>751</v>
      </c>
    </row>
    <row r="4250" spans="1:5" x14ac:dyDescent="0.2">
      <c r="A4250" t="s">
        <v>875</v>
      </c>
      <c r="B4250" t="s">
        <v>125</v>
      </c>
      <c r="C4250" t="s">
        <v>386</v>
      </c>
      <c r="D4250" t="s">
        <v>59</v>
      </c>
      <c r="E4250" t="s">
        <v>760</v>
      </c>
    </row>
    <row r="4251" spans="1:5" x14ac:dyDescent="0.2">
      <c r="A4251" t="s">
        <v>875</v>
      </c>
      <c r="B4251" t="s">
        <v>125</v>
      </c>
      <c r="C4251" t="s">
        <v>386</v>
      </c>
      <c r="D4251" t="s">
        <v>8</v>
      </c>
      <c r="E4251" t="s">
        <v>761</v>
      </c>
    </row>
    <row r="4252" spans="1:5" x14ac:dyDescent="0.2">
      <c r="A4252" t="s">
        <v>875</v>
      </c>
      <c r="B4252" t="s">
        <v>125</v>
      </c>
      <c r="C4252" t="s">
        <v>386</v>
      </c>
      <c r="D4252" t="s">
        <v>46</v>
      </c>
      <c r="E4252" t="s">
        <v>762</v>
      </c>
    </row>
    <row r="4253" spans="1:5" x14ac:dyDescent="0.2">
      <c r="A4253" t="s">
        <v>875</v>
      </c>
      <c r="B4253" t="s">
        <v>125</v>
      </c>
      <c r="C4253" t="s">
        <v>386</v>
      </c>
      <c r="D4253" t="s">
        <v>59</v>
      </c>
      <c r="E4253" t="s">
        <v>763</v>
      </c>
    </row>
    <row r="4254" spans="1:5" x14ac:dyDescent="0.2">
      <c r="A4254" t="s">
        <v>875</v>
      </c>
      <c r="B4254" t="s">
        <v>125</v>
      </c>
      <c r="C4254" t="s">
        <v>386</v>
      </c>
      <c r="D4254" t="s">
        <v>59</v>
      </c>
      <c r="E4254" t="s">
        <v>764</v>
      </c>
    </row>
    <row r="4255" spans="1:5" x14ac:dyDescent="0.2">
      <c r="A4255" t="s">
        <v>875</v>
      </c>
      <c r="B4255" t="s">
        <v>125</v>
      </c>
      <c r="C4255" t="s">
        <v>386</v>
      </c>
      <c r="D4255" t="s">
        <v>46</v>
      </c>
      <c r="E4255" t="s">
        <v>817</v>
      </c>
    </row>
    <row r="4256" spans="1:5" x14ac:dyDescent="0.2">
      <c r="A4256" t="s">
        <v>875</v>
      </c>
      <c r="B4256" t="s">
        <v>125</v>
      </c>
      <c r="C4256" t="s">
        <v>386</v>
      </c>
      <c r="D4256" t="s">
        <v>8</v>
      </c>
      <c r="E4256" t="s">
        <v>788</v>
      </c>
    </row>
    <row r="4257" spans="1:5" x14ac:dyDescent="0.2">
      <c r="A4257" t="s">
        <v>875</v>
      </c>
      <c r="B4257" t="s">
        <v>125</v>
      </c>
      <c r="C4257" t="s">
        <v>386</v>
      </c>
      <c r="D4257" t="s">
        <v>120</v>
      </c>
      <c r="E4257" t="s">
        <v>460</v>
      </c>
    </row>
    <row r="4258" spans="1:5" x14ac:dyDescent="0.2">
      <c r="A4258" t="s">
        <v>875</v>
      </c>
      <c r="B4258" t="s">
        <v>125</v>
      </c>
      <c r="C4258" t="s">
        <v>386</v>
      </c>
      <c r="D4258" t="s">
        <v>135</v>
      </c>
      <c r="E4258" t="s">
        <v>775</v>
      </c>
    </row>
    <row r="4259" spans="1:5" x14ac:dyDescent="0.2">
      <c r="A4259" t="s">
        <v>875</v>
      </c>
      <c r="B4259" t="s">
        <v>125</v>
      </c>
      <c r="C4259" t="s">
        <v>386</v>
      </c>
      <c r="D4259" t="s">
        <v>59</v>
      </c>
      <c r="E4259" t="s">
        <v>770</v>
      </c>
    </row>
    <row r="4260" spans="1:5" x14ac:dyDescent="0.2">
      <c r="A4260" t="s">
        <v>875</v>
      </c>
      <c r="B4260" t="s">
        <v>125</v>
      </c>
      <c r="C4260" t="s">
        <v>386</v>
      </c>
      <c r="D4260" t="s">
        <v>8</v>
      </c>
      <c r="E4260" t="s">
        <v>475</v>
      </c>
    </row>
    <row r="4261" spans="1:5" x14ac:dyDescent="0.2">
      <c r="A4261" t="s">
        <v>875</v>
      </c>
      <c r="B4261" t="s">
        <v>125</v>
      </c>
      <c r="C4261" t="s">
        <v>388</v>
      </c>
      <c r="D4261" t="s">
        <v>307</v>
      </c>
    </row>
    <row r="4262" spans="1:5" x14ac:dyDescent="0.2">
      <c r="A4262" t="s">
        <v>875</v>
      </c>
      <c r="B4262" t="s">
        <v>125</v>
      </c>
      <c r="C4262" t="s">
        <v>388</v>
      </c>
      <c r="D4262" t="s">
        <v>179</v>
      </c>
    </row>
    <row r="4263" spans="1:5" x14ac:dyDescent="0.2">
      <c r="A4263" t="s">
        <v>875</v>
      </c>
      <c r="B4263" t="s">
        <v>125</v>
      </c>
      <c r="C4263" t="s">
        <v>388</v>
      </c>
      <c r="D4263" t="s">
        <v>348</v>
      </c>
    </row>
    <row r="4264" spans="1:5" x14ac:dyDescent="0.2">
      <c r="A4264" t="s">
        <v>875</v>
      </c>
      <c r="B4264" t="s">
        <v>125</v>
      </c>
      <c r="C4264" t="s">
        <v>388</v>
      </c>
      <c r="D4264" t="s">
        <v>199</v>
      </c>
    </row>
    <row r="4265" spans="1:5" x14ac:dyDescent="0.2">
      <c r="A4265" t="s">
        <v>875</v>
      </c>
      <c r="B4265" t="s">
        <v>125</v>
      </c>
      <c r="C4265" t="s">
        <v>388</v>
      </c>
      <c r="D4265" t="s">
        <v>92</v>
      </c>
    </row>
    <row r="4266" spans="1:5" x14ac:dyDescent="0.2">
      <c r="A4266" t="s">
        <v>875</v>
      </c>
      <c r="B4266" t="s">
        <v>125</v>
      </c>
      <c r="C4266" t="s">
        <v>388</v>
      </c>
      <c r="D4266" t="s">
        <v>344</v>
      </c>
    </row>
    <row r="4267" spans="1:5" x14ac:dyDescent="0.2">
      <c r="A4267" t="s">
        <v>875</v>
      </c>
      <c r="B4267" t="s">
        <v>125</v>
      </c>
      <c r="C4267" t="s">
        <v>388</v>
      </c>
      <c r="D4267" t="s">
        <v>288</v>
      </c>
    </row>
    <row r="4268" spans="1:5" x14ac:dyDescent="0.2">
      <c r="A4268" t="s">
        <v>875</v>
      </c>
      <c r="B4268" t="s">
        <v>125</v>
      </c>
      <c r="C4268" t="s">
        <v>388</v>
      </c>
      <c r="D4268" t="s">
        <v>47</v>
      </c>
    </row>
    <row r="4269" spans="1:5" x14ac:dyDescent="0.2">
      <c r="A4269" t="s">
        <v>875</v>
      </c>
      <c r="B4269" t="s">
        <v>125</v>
      </c>
      <c r="C4269" t="s">
        <v>388</v>
      </c>
      <c r="D4269" t="s">
        <v>264</v>
      </c>
    </row>
    <row r="4270" spans="1:5" x14ac:dyDescent="0.2">
      <c r="A4270" t="s">
        <v>875</v>
      </c>
      <c r="B4270" t="s">
        <v>125</v>
      </c>
      <c r="C4270" t="s">
        <v>388</v>
      </c>
      <c r="D4270" t="s">
        <v>85</v>
      </c>
    </row>
    <row r="4271" spans="1:5" x14ac:dyDescent="0.2">
      <c r="A4271" t="s">
        <v>875</v>
      </c>
      <c r="B4271" t="s">
        <v>125</v>
      </c>
      <c r="C4271" t="s">
        <v>388</v>
      </c>
      <c r="D4271" t="s">
        <v>339</v>
      </c>
    </row>
    <row r="4272" spans="1:5" x14ac:dyDescent="0.2">
      <c r="A4272" t="s">
        <v>875</v>
      </c>
      <c r="B4272" t="s">
        <v>218</v>
      </c>
      <c r="C4272" t="s">
        <v>386</v>
      </c>
      <c r="D4272" t="s">
        <v>24</v>
      </c>
      <c r="E4272" t="s">
        <v>598</v>
      </c>
    </row>
    <row r="4273" spans="1:5" x14ac:dyDescent="0.2">
      <c r="A4273" t="s">
        <v>875</v>
      </c>
      <c r="B4273" t="s">
        <v>218</v>
      </c>
      <c r="C4273" t="s">
        <v>386</v>
      </c>
      <c r="D4273" t="s">
        <v>85</v>
      </c>
      <c r="E4273" t="s">
        <v>564</v>
      </c>
    </row>
    <row r="4274" spans="1:5" x14ac:dyDescent="0.2">
      <c r="A4274" t="s">
        <v>875</v>
      </c>
      <c r="B4274" t="s">
        <v>218</v>
      </c>
      <c r="C4274" t="s">
        <v>386</v>
      </c>
      <c r="D4274" t="s">
        <v>288</v>
      </c>
      <c r="E4274" t="s">
        <v>620</v>
      </c>
    </row>
    <row r="4275" spans="1:5" x14ac:dyDescent="0.2">
      <c r="A4275" t="s">
        <v>875</v>
      </c>
      <c r="B4275" t="s">
        <v>218</v>
      </c>
      <c r="C4275" t="s">
        <v>386</v>
      </c>
      <c r="D4275" t="s">
        <v>288</v>
      </c>
      <c r="E4275" t="s">
        <v>622</v>
      </c>
    </row>
    <row r="4276" spans="1:5" x14ac:dyDescent="0.2">
      <c r="A4276" t="s">
        <v>875</v>
      </c>
      <c r="B4276" t="s">
        <v>218</v>
      </c>
      <c r="C4276" t="s">
        <v>386</v>
      </c>
      <c r="D4276" t="s">
        <v>288</v>
      </c>
      <c r="E4276" t="s">
        <v>623</v>
      </c>
    </row>
    <row r="4277" spans="1:5" x14ac:dyDescent="0.2">
      <c r="A4277" t="s">
        <v>875</v>
      </c>
      <c r="B4277" t="s">
        <v>218</v>
      </c>
      <c r="C4277" t="s">
        <v>386</v>
      </c>
      <c r="D4277" t="s">
        <v>288</v>
      </c>
      <c r="E4277" t="s">
        <v>625</v>
      </c>
    </row>
    <row r="4278" spans="1:5" x14ac:dyDescent="0.2">
      <c r="A4278" t="s">
        <v>875</v>
      </c>
      <c r="B4278" t="s">
        <v>218</v>
      </c>
      <c r="C4278" t="s">
        <v>386</v>
      </c>
      <c r="D4278" t="s">
        <v>368</v>
      </c>
      <c r="E4278" t="s">
        <v>578</v>
      </c>
    </row>
    <row r="4279" spans="1:5" x14ac:dyDescent="0.2">
      <c r="A4279" t="s">
        <v>875</v>
      </c>
      <c r="B4279" t="s">
        <v>218</v>
      </c>
      <c r="C4279" t="s">
        <v>386</v>
      </c>
      <c r="D4279" t="s">
        <v>344</v>
      </c>
      <c r="E4279" t="s">
        <v>569</v>
      </c>
    </row>
    <row r="4280" spans="1:5" x14ac:dyDescent="0.2">
      <c r="A4280" t="s">
        <v>875</v>
      </c>
      <c r="B4280" t="s">
        <v>218</v>
      </c>
      <c r="C4280" t="s">
        <v>386</v>
      </c>
      <c r="D4280" t="s">
        <v>339</v>
      </c>
      <c r="E4280" t="s">
        <v>579</v>
      </c>
    </row>
    <row r="4281" spans="1:5" x14ac:dyDescent="0.2">
      <c r="A4281" t="s">
        <v>875</v>
      </c>
      <c r="B4281" t="s">
        <v>218</v>
      </c>
      <c r="C4281" t="s">
        <v>386</v>
      </c>
      <c r="D4281" t="s">
        <v>339</v>
      </c>
      <c r="E4281" t="s">
        <v>587</v>
      </c>
    </row>
    <row r="4282" spans="1:5" x14ac:dyDescent="0.2">
      <c r="A4282" t="s">
        <v>875</v>
      </c>
      <c r="B4282" t="s">
        <v>218</v>
      </c>
      <c r="C4282" t="s">
        <v>386</v>
      </c>
      <c r="D4282" t="s">
        <v>47</v>
      </c>
      <c r="E4282" t="s">
        <v>580</v>
      </c>
    </row>
    <row r="4283" spans="1:5" x14ac:dyDescent="0.2">
      <c r="A4283" t="s">
        <v>875</v>
      </c>
      <c r="B4283" t="s">
        <v>218</v>
      </c>
      <c r="C4283" t="s">
        <v>386</v>
      </c>
      <c r="D4283" t="s">
        <v>264</v>
      </c>
      <c r="E4283" t="s">
        <v>627</v>
      </c>
    </row>
    <row r="4284" spans="1:5" x14ac:dyDescent="0.2">
      <c r="A4284" t="s">
        <v>875</v>
      </c>
      <c r="B4284" t="s">
        <v>218</v>
      </c>
      <c r="C4284" t="s">
        <v>386</v>
      </c>
      <c r="D4284" t="s">
        <v>368</v>
      </c>
      <c r="E4284" t="s">
        <v>581</v>
      </c>
    </row>
    <row r="4285" spans="1:5" x14ac:dyDescent="0.2">
      <c r="A4285" t="s">
        <v>875</v>
      </c>
      <c r="B4285" t="s">
        <v>218</v>
      </c>
      <c r="C4285" t="s">
        <v>386</v>
      </c>
      <c r="D4285" t="s">
        <v>47</v>
      </c>
      <c r="E4285" t="s">
        <v>582</v>
      </c>
    </row>
    <row r="4286" spans="1:5" x14ac:dyDescent="0.2">
      <c r="A4286" t="s">
        <v>875</v>
      </c>
      <c r="B4286" t="s">
        <v>218</v>
      </c>
      <c r="C4286" t="s">
        <v>386</v>
      </c>
      <c r="D4286" t="s">
        <v>85</v>
      </c>
      <c r="E4286" t="s">
        <v>571</v>
      </c>
    </row>
    <row r="4287" spans="1:5" x14ac:dyDescent="0.2">
      <c r="A4287" t="s">
        <v>875</v>
      </c>
      <c r="B4287" t="s">
        <v>218</v>
      </c>
      <c r="C4287" t="s">
        <v>386</v>
      </c>
      <c r="D4287" t="s">
        <v>85</v>
      </c>
      <c r="E4287" t="s">
        <v>572</v>
      </c>
    </row>
    <row r="4288" spans="1:5" x14ac:dyDescent="0.2">
      <c r="A4288" t="s">
        <v>875</v>
      </c>
      <c r="B4288" t="s">
        <v>218</v>
      </c>
      <c r="C4288" t="s">
        <v>386</v>
      </c>
      <c r="D4288" t="s">
        <v>85</v>
      </c>
      <c r="E4288" t="s">
        <v>573</v>
      </c>
    </row>
    <row r="4289" spans="1:5" x14ac:dyDescent="0.2">
      <c r="A4289" t="s">
        <v>875</v>
      </c>
      <c r="B4289" t="s">
        <v>218</v>
      </c>
      <c r="C4289" t="s">
        <v>386</v>
      </c>
      <c r="D4289" t="s">
        <v>85</v>
      </c>
      <c r="E4289" t="s">
        <v>583</v>
      </c>
    </row>
    <row r="4290" spans="1:5" x14ac:dyDescent="0.2">
      <c r="A4290" t="s">
        <v>875</v>
      </c>
      <c r="B4290" t="s">
        <v>218</v>
      </c>
      <c r="C4290" t="s">
        <v>386</v>
      </c>
      <c r="D4290" t="s">
        <v>85</v>
      </c>
      <c r="E4290" t="s">
        <v>600</v>
      </c>
    </row>
    <row r="4291" spans="1:5" x14ac:dyDescent="0.2">
      <c r="A4291" t="s">
        <v>875</v>
      </c>
      <c r="B4291" t="s">
        <v>218</v>
      </c>
      <c r="C4291" t="s">
        <v>386</v>
      </c>
      <c r="D4291" t="s">
        <v>120</v>
      </c>
      <c r="E4291" t="s">
        <v>461</v>
      </c>
    </row>
    <row r="4292" spans="1:5" x14ac:dyDescent="0.2">
      <c r="A4292" t="s">
        <v>875</v>
      </c>
      <c r="B4292" t="s">
        <v>218</v>
      </c>
      <c r="C4292" t="s">
        <v>386</v>
      </c>
      <c r="D4292" t="s">
        <v>46</v>
      </c>
      <c r="E4292" t="s">
        <v>751</v>
      </c>
    </row>
    <row r="4293" spans="1:5" x14ac:dyDescent="0.2">
      <c r="A4293" t="s">
        <v>875</v>
      </c>
      <c r="B4293" t="s">
        <v>218</v>
      </c>
      <c r="C4293" t="s">
        <v>386</v>
      </c>
      <c r="D4293" t="s">
        <v>389</v>
      </c>
      <c r="E4293" t="s">
        <v>449</v>
      </c>
    </row>
    <row r="4294" spans="1:5" x14ac:dyDescent="0.2">
      <c r="A4294" t="s">
        <v>875</v>
      </c>
      <c r="B4294" t="s">
        <v>218</v>
      </c>
      <c r="C4294" t="s">
        <v>386</v>
      </c>
      <c r="D4294" t="s">
        <v>59</v>
      </c>
      <c r="E4294" t="s">
        <v>752</v>
      </c>
    </row>
    <row r="4295" spans="1:5" x14ac:dyDescent="0.2">
      <c r="A4295" t="s">
        <v>875</v>
      </c>
      <c r="B4295" t="s">
        <v>218</v>
      </c>
      <c r="C4295" t="s">
        <v>386</v>
      </c>
      <c r="D4295" t="s">
        <v>59</v>
      </c>
      <c r="E4295" t="s">
        <v>776</v>
      </c>
    </row>
    <row r="4296" spans="1:5" x14ac:dyDescent="0.2">
      <c r="A4296" t="s">
        <v>875</v>
      </c>
      <c r="B4296" t="s">
        <v>218</v>
      </c>
      <c r="C4296" t="s">
        <v>386</v>
      </c>
      <c r="D4296" t="s">
        <v>59</v>
      </c>
      <c r="E4296" t="s">
        <v>764</v>
      </c>
    </row>
    <row r="4297" spans="1:5" x14ac:dyDescent="0.2">
      <c r="A4297" t="s">
        <v>875</v>
      </c>
      <c r="B4297" t="s">
        <v>218</v>
      </c>
      <c r="C4297" t="s">
        <v>386</v>
      </c>
      <c r="D4297" t="s">
        <v>389</v>
      </c>
      <c r="E4297" t="s">
        <v>450</v>
      </c>
    </row>
    <row r="4298" spans="1:5" x14ac:dyDescent="0.2">
      <c r="A4298" t="s">
        <v>875</v>
      </c>
      <c r="B4298" t="s">
        <v>218</v>
      </c>
      <c r="C4298" t="s">
        <v>386</v>
      </c>
      <c r="D4298" t="s">
        <v>135</v>
      </c>
      <c r="E4298" t="s">
        <v>815</v>
      </c>
    </row>
    <row r="4299" spans="1:5" x14ac:dyDescent="0.2">
      <c r="A4299" t="s">
        <v>875</v>
      </c>
      <c r="B4299" t="s">
        <v>218</v>
      </c>
      <c r="C4299" t="s">
        <v>386</v>
      </c>
      <c r="D4299" t="s">
        <v>106</v>
      </c>
      <c r="E4299" t="s">
        <v>465</v>
      </c>
    </row>
    <row r="4300" spans="1:5" x14ac:dyDescent="0.2">
      <c r="A4300" t="s">
        <v>875</v>
      </c>
      <c r="B4300" t="s">
        <v>218</v>
      </c>
      <c r="C4300" t="s">
        <v>386</v>
      </c>
      <c r="D4300" t="s">
        <v>8</v>
      </c>
      <c r="E4300" t="s">
        <v>755</v>
      </c>
    </row>
    <row r="4301" spans="1:5" x14ac:dyDescent="0.2">
      <c r="A4301" t="s">
        <v>875</v>
      </c>
      <c r="B4301" t="s">
        <v>218</v>
      </c>
      <c r="C4301" t="s">
        <v>386</v>
      </c>
      <c r="D4301" t="s">
        <v>8</v>
      </c>
      <c r="E4301" t="s">
        <v>767</v>
      </c>
    </row>
    <row r="4302" spans="1:5" x14ac:dyDescent="0.2">
      <c r="A4302" t="s">
        <v>875</v>
      </c>
      <c r="B4302" t="s">
        <v>218</v>
      </c>
      <c r="C4302" t="s">
        <v>386</v>
      </c>
      <c r="D4302" t="s">
        <v>215</v>
      </c>
      <c r="E4302" t="s">
        <v>480</v>
      </c>
    </row>
    <row r="4303" spans="1:5" x14ac:dyDescent="0.2">
      <c r="A4303" t="s">
        <v>875</v>
      </c>
      <c r="B4303" t="s">
        <v>218</v>
      </c>
      <c r="C4303" t="s">
        <v>386</v>
      </c>
      <c r="D4303" t="s">
        <v>8</v>
      </c>
      <c r="E4303" t="s">
        <v>783</v>
      </c>
    </row>
    <row r="4304" spans="1:5" x14ac:dyDescent="0.2">
      <c r="A4304" t="s">
        <v>875</v>
      </c>
      <c r="B4304" t="s">
        <v>218</v>
      </c>
      <c r="C4304" t="s">
        <v>386</v>
      </c>
      <c r="D4304" t="s">
        <v>59</v>
      </c>
      <c r="E4304" t="s">
        <v>760</v>
      </c>
    </row>
    <row r="4305" spans="1:5" x14ac:dyDescent="0.2">
      <c r="A4305" t="s">
        <v>875</v>
      </c>
      <c r="B4305" t="s">
        <v>218</v>
      </c>
      <c r="C4305" t="s">
        <v>386</v>
      </c>
      <c r="D4305" t="s">
        <v>46</v>
      </c>
      <c r="E4305" t="s">
        <v>762</v>
      </c>
    </row>
    <row r="4306" spans="1:5" x14ac:dyDescent="0.2">
      <c r="A4306" t="s">
        <v>875</v>
      </c>
      <c r="B4306" t="s">
        <v>218</v>
      </c>
      <c r="C4306" t="s">
        <v>386</v>
      </c>
      <c r="D4306" t="s">
        <v>46</v>
      </c>
      <c r="E4306" t="s">
        <v>817</v>
      </c>
    </row>
    <row r="4307" spans="1:5" x14ac:dyDescent="0.2">
      <c r="A4307" t="s">
        <v>875</v>
      </c>
      <c r="B4307" t="s">
        <v>218</v>
      </c>
      <c r="C4307" t="s">
        <v>386</v>
      </c>
      <c r="D4307" t="s">
        <v>389</v>
      </c>
      <c r="E4307" t="s">
        <v>447</v>
      </c>
    </row>
    <row r="4308" spans="1:5" x14ac:dyDescent="0.2">
      <c r="A4308" t="s">
        <v>875</v>
      </c>
      <c r="B4308" t="s">
        <v>218</v>
      </c>
      <c r="C4308" t="s">
        <v>386</v>
      </c>
      <c r="D4308" t="s">
        <v>8</v>
      </c>
      <c r="E4308" t="s">
        <v>788</v>
      </c>
    </row>
    <row r="4309" spans="1:5" x14ac:dyDescent="0.2">
      <c r="A4309" t="s">
        <v>875</v>
      </c>
      <c r="B4309" t="s">
        <v>218</v>
      </c>
      <c r="C4309" t="s">
        <v>386</v>
      </c>
      <c r="D4309" t="s">
        <v>120</v>
      </c>
      <c r="E4309" t="s">
        <v>460</v>
      </c>
    </row>
    <row r="4310" spans="1:5" x14ac:dyDescent="0.2">
      <c r="A4310" t="s">
        <v>875</v>
      </c>
      <c r="B4310" t="s">
        <v>218</v>
      </c>
      <c r="C4310" t="s">
        <v>386</v>
      </c>
      <c r="D4310" t="s">
        <v>135</v>
      </c>
      <c r="E4310" t="s">
        <v>775</v>
      </c>
    </row>
    <row r="4311" spans="1:5" x14ac:dyDescent="0.2">
      <c r="A4311" t="s">
        <v>875</v>
      </c>
      <c r="B4311" t="s">
        <v>218</v>
      </c>
      <c r="C4311" t="s">
        <v>386</v>
      </c>
      <c r="D4311" t="s">
        <v>389</v>
      </c>
      <c r="E4311" t="s">
        <v>430</v>
      </c>
    </row>
    <row r="4312" spans="1:5" x14ac:dyDescent="0.2">
      <c r="A4312" t="s">
        <v>875</v>
      </c>
      <c r="B4312" t="s">
        <v>218</v>
      </c>
      <c r="C4312" t="s">
        <v>386</v>
      </c>
      <c r="D4312" t="s">
        <v>8</v>
      </c>
      <c r="E4312" t="s">
        <v>769</v>
      </c>
    </row>
    <row r="4313" spans="1:5" x14ac:dyDescent="0.2">
      <c r="A4313" t="s">
        <v>875</v>
      </c>
      <c r="B4313" t="s">
        <v>218</v>
      </c>
      <c r="C4313" t="s">
        <v>386</v>
      </c>
      <c r="D4313" t="s">
        <v>59</v>
      </c>
      <c r="E4313" t="s">
        <v>770</v>
      </c>
    </row>
    <row r="4314" spans="1:5" x14ac:dyDescent="0.2">
      <c r="A4314" t="s">
        <v>875</v>
      </c>
      <c r="B4314" t="s">
        <v>218</v>
      </c>
      <c r="C4314" t="s">
        <v>386</v>
      </c>
      <c r="D4314" t="s">
        <v>389</v>
      </c>
      <c r="E4314" t="s">
        <v>451</v>
      </c>
    </row>
    <row r="4315" spans="1:5" x14ac:dyDescent="0.2">
      <c r="A4315" t="s">
        <v>875</v>
      </c>
      <c r="B4315" t="s">
        <v>218</v>
      </c>
      <c r="C4315" t="s">
        <v>386</v>
      </c>
      <c r="D4315" t="s">
        <v>46</v>
      </c>
      <c r="E4315" t="s">
        <v>773</v>
      </c>
    </row>
    <row r="4316" spans="1:5" x14ac:dyDescent="0.2">
      <c r="A4316" t="s">
        <v>875</v>
      </c>
      <c r="B4316" t="s">
        <v>218</v>
      </c>
      <c r="C4316" t="s">
        <v>386</v>
      </c>
      <c r="D4316" t="s">
        <v>8</v>
      </c>
      <c r="E4316" t="s">
        <v>474</v>
      </c>
    </row>
    <row r="4317" spans="1:5" x14ac:dyDescent="0.2">
      <c r="A4317" t="s">
        <v>875</v>
      </c>
      <c r="B4317" t="s">
        <v>218</v>
      </c>
      <c r="C4317" t="s">
        <v>388</v>
      </c>
      <c r="D4317" t="s">
        <v>179</v>
      </c>
    </row>
    <row r="4318" spans="1:5" x14ac:dyDescent="0.2">
      <c r="A4318" t="s">
        <v>875</v>
      </c>
      <c r="B4318" t="s">
        <v>218</v>
      </c>
      <c r="C4318" t="s">
        <v>388</v>
      </c>
      <c r="D4318" t="s">
        <v>307</v>
      </c>
    </row>
    <row r="4319" spans="1:5" x14ac:dyDescent="0.2">
      <c r="A4319" t="s">
        <v>875</v>
      </c>
      <c r="B4319" t="s">
        <v>218</v>
      </c>
      <c r="C4319" t="s">
        <v>388</v>
      </c>
      <c r="D4319" t="s">
        <v>288</v>
      </c>
    </row>
    <row r="4320" spans="1:5" x14ac:dyDescent="0.2">
      <c r="A4320" t="s">
        <v>875</v>
      </c>
      <c r="B4320" t="s">
        <v>218</v>
      </c>
      <c r="C4320" t="s">
        <v>388</v>
      </c>
      <c r="D4320" t="s">
        <v>34</v>
      </c>
    </row>
    <row r="4321" spans="1:5" x14ac:dyDescent="0.2">
      <c r="A4321" t="s">
        <v>875</v>
      </c>
      <c r="B4321" t="s">
        <v>218</v>
      </c>
      <c r="C4321" t="s">
        <v>388</v>
      </c>
      <c r="D4321" t="s">
        <v>47</v>
      </c>
    </row>
    <row r="4322" spans="1:5" x14ac:dyDescent="0.2">
      <c r="A4322" t="s">
        <v>875</v>
      </c>
      <c r="B4322" t="s">
        <v>218</v>
      </c>
      <c r="C4322" t="s">
        <v>388</v>
      </c>
      <c r="D4322" t="s">
        <v>148</v>
      </c>
    </row>
    <row r="4323" spans="1:5" x14ac:dyDescent="0.2">
      <c r="A4323" t="s">
        <v>875</v>
      </c>
      <c r="B4323" t="s">
        <v>245</v>
      </c>
      <c r="C4323" t="s">
        <v>386</v>
      </c>
      <c r="D4323" t="s">
        <v>202</v>
      </c>
      <c r="E4323" t="s">
        <v>446</v>
      </c>
    </row>
    <row r="4324" spans="1:5" x14ac:dyDescent="0.2">
      <c r="A4324" t="s">
        <v>875</v>
      </c>
      <c r="B4324" t="s">
        <v>245</v>
      </c>
      <c r="C4324" t="s">
        <v>386</v>
      </c>
      <c r="D4324" t="s">
        <v>344</v>
      </c>
      <c r="E4324" t="s">
        <v>561</v>
      </c>
    </row>
    <row r="4325" spans="1:5" x14ac:dyDescent="0.2">
      <c r="A4325" t="s">
        <v>875</v>
      </c>
      <c r="B4325" t="s">
        <v>245</v>
      </c>
      <c r="C4325" t="s">
        <v>386</v>
      </c>
      <c r="D4325" t="s">
        <v>339</v>
      </c>
      <c r="E4325" t="s">
        <v>586</v>
      </c>
    </row>
    <row r="4326" spans="1:5" x14ac:dyDescent="0.2">
      <c r="A4326" t="s">
        <v>875</v>
      </c>
      <c r="B4326" t="s">
        <v>245</v>
      </c>
      <c r="C4326" t="s">
        <v>386</v>
      </c>
      <c r="D4326" t="s">
        <v>339</v>
      </c>
      <c r="E4326" t="s">
        <v>614</v>
      </c>
    </row>
    <row r="4327" spans="1:5" x14ac:dyDescent="0.2">
      <c r="A4327" t="s">
        <v>875</v>
      </c>
      <c r="B4327" t="s">
        <v>245</v>
      </c>
      <c r="C4327" t="s">
        <v>386</v>
      </c>
      <c r="D4327" t="s">
        <v>63</v>
      </c>
      <c r="E4327" t="s">
        <v>618</v>
      </c>
    </row>
    <row r="4328" spans="1:5" x14ac:dyDescent="0.2">
      <c r="A4328" t="s">
        <v>875</v>
      </c>
      <c r="B4328" t="s">
        <v>245</v>
      </c>
      <c r="C4328" t="s">
        <v>386</v>
      </c>
      <c r="D4328" t="s">
        <v>47</v>
      </c>
      <c r="E4328" t="s">
        <v>605</v>
      </c>
    </row>
    <row r="4329" spans="1:5" x14ac:dyDescent="0.2">
      <c r="A4329" t="s">
        <v>875</v>
      </c>
      <c r="B4329" t="s">
        <v>245</v>
      </c>
      <c r="C4329" t="s">
        <v>386</v>
      </c>
      <c r="D4329" t="s">
        <v>74</v>
      </c>
      <c r="E4329" t="s">
        <v>603</v>
      </c>
    </row>
    <row r="4330" spans="1:5" x14ac:dyDescent="0.2">
      <c r="A4330" t="s">
        <v>875</v>
      </c>
      <c r="B4330" t="s">
        <v>245</v>
      </c>
      <c r="C4330" t="s">
        <v>386</v>
      </c>
      <c r="D4330" t="s">
        <v>288</v>
      </c>
      <c r="E4330" t="s">
        <v>620</v>
      </c>
    </row>
    <row r="4331" spans="1:5" x14ac:dyDescent="0.2">
      <c r="A4331" t="s">
        <v>875</v>
      </c>
      <c r="B4331" t="s">
        <v>245</v>
      </c>
      <c r="C4331" t="s">
        <v>386</v>
      </c>
      <c r="D4331" t="s">
        <v>288</v>
      </c>
      <c r="E4331" t="s">
        <v>621</v>
      </c>
    </row>
    <row r="4332" spans="1:5" x14ac:dyDescent="0.2">
      <c r="A4332" t="s">
        <v>875</v>
      </c>
      <c r="B4332" t="s">
        <v>245</v>
      </c>
      <c r="C4332" t="s">
        <v>386</v>
      </c>
      <c r="D4332" t="s">
        <v>288</v>
      </c>
      <c r="E4332" t="s">
        <v>624</v>
      </c>
    </row>
    <row r="4333" spans="1:5" x14ac:dyDescent="0.2">
      <c r="A4333" t="s">
        <v>875</v>
      </c>
      <c r="B4333" t="s">
        <v>245</v>
      </c>
      <c r="C4333" t="s">
        <v>386</v>
      </c>
      <c r="D4333" t="s">
        <v>344</v>
      </c>
      <c r="E4333" t="s">
        <v>567</v>
      </c>
    </row>
    <row r="4334" spans="1:5" x14ac:dyDescent="0.2">
      <c r="A4334" t="s">
        <v>875</v>
      </c>
      <c r="B4334" t="s">
        <v>245</v>
      </c>
      <c r="C4334" t="s">
        <v>386</v>
      </c>
      <c r="D4334" t="s">
        <v>85</v>
      </c>
      <c r="E4334" t="s">
        <v>568</v>
      </c>
    </row>
    <row r="4335" spans="1:5" x14ac:dyDescent="0.2">
      <c r="A4335" t="s">
        <v>875</v>
      </c>
      <c r="B4335" t="s">
        <v>245</v>
      </c>
      <c r="C4335" t="s">
        <v>386</v>
      </c>
      <c r="D4335" t="s">
        <v>105</v>
      </c>
      <c r="E4335" t="s">
        <v>626</v>
      </c>
    </row>
    <row r="4336" spans="1:5" x14ac:dyDescent="0.2">
      <c r="A4336" t="s">
        <v>875</v>
      </c>
      <c r="B4336" t="s">
        <v>245</v>
      </c>
      <c r="C4336" t="s">
        <v>386</v>
      </c>
      <c r="D4336" t="s">
        <v>344</v>
      </c>
      <c r="E4336" t="s">
        <v>569</v>
      </c>
    </row>
    <row r="4337" spans="1:5" x14ac:dyDescent="0.2">
      <c r="A4337" t="s">
        <v>875</v>
      </c>
      <c r="B4337" t="s">
        <v>245</v>
      </c>
      <c r="C4337" t="s">
        <v>386</v>
      </c>
      <c r="D4337" t="s">
        <v>339</v>
      </c>
      <c r="E4337" t="s">
        <v>579</v>
      </c>
    </row>
    <row r="4338" spans="1:5" x14ac:dyDescent="0.2">
      <c r="A4338" t="s">
        <v>875</v>
      </c>
      <c r="B4338" t="s">
        <v>245</v>
      </c>
      <c r="C4338" t="s">
        <v>386</v>
      </c>
      <c r="D4338" t="s">
        <v>339</v>
      </c>
      <c r="E4338" t="s">
        <v>587</v>
      </c>
    </row>
    <row r="4339" spans="1:5" x14ac:dyDescent="0.2">
      <c r="A4339" t="s">
        <v>875</v>
      </c>
      <c r="B4339" t="s">
        <v>245</v>
      </c>
      <c r="C4339" t="s">
        <v>386</v>
      </c>
      <c r="D4339" t="s">
        <v>47</v>
      </c>
      <c r="E4339" t="s">
        <v>580</v>
      </c>
    </row>
    <row r="4340" spans="1:5" x14ac:dyDescent="0.2">
      <c r="A4340" t="s">
        <v>875</v>
      </c>
      <c r="B4340" t="s">
        <v>245</v>
      </c>
      <c r="C4340" t="s">
        <v>386</v>
      </c>
      <c r="D4340" t="s">
        <v>264</v>
      </c>
      <c r="E4340" t="s">
        <v>627</v>
      </c>
    </row>
    <row r="4341" spans="1:5" x14ac:dyDescent="0.2">
      <c r="A4341" t="s">
        <v>875</v>
      </c>
      <c r="B4341" t="s">
        <v>245</v>
      </c>
      <c r="C4341" t="s">
        <v>386</v>
      </c>
      <c r="D4341" t="s">
        <v>47</v>
      </c>
      <c r="E4341" t="s">
        <v>582</v>
      </c>
    </row>
    <row r="4342" spans="1:5" x14ac:dyDescent="0.2">
      <c r="A4342" t="s">
        <v>875</v>
      </c>
      <c r="B4342" t="s">
        <v>245</v>
      </c>
      <c r="C4342" t="s">
        <v>386</v>
      </c>
      <c r="D4342" t="s">
        <v>288</v>
      </c>
      <c r="E4342" t="s">
        <v>628</v>
      </c>
    </row>
    <row r="4343" spans="1:5" x14ac:dyDescent="0.2">
      <c r="A4343" t="s">
        <v>875</v>
      </c>
      <c r="B4343" t="s">
        <v>245</v>
      </c>
      <c r="C4343" t="s">
        <v>386</v>
      </c>
      <c r="D4343" t="s">
        <v>389</v>
      </c>
      <c r="E4343" t="s">
        <v>531</v>
      </c>
    </row>
    <row r="4344" spans="1:5" x14ac:dyDescent="0.2">
      <c r="A4344" t="s">
        <v>875</v>
      </c>
      <c r="B4344" t="s">
        <v>245</v>
      </c>
      <c r="C4344" t="s">
        <v>386</v>
      </c>
      <c r="D4344" t="s">
        <v>389</v>
      </c>
      <c r="E4344" t="s">
        <v>449</v>
      </c>
    </row>
    <row r="4345" spans="1:5" x14ac:dyDescent="0.2">
      <c r="A4345" t="s">
        <v>875</v>
      </c>
      <c r="B4345" t="s">
        <v>245</v>
      </c>
      <c r="C4345" t="s">
        <v>386</v>
      </c>
      <c r="D4345" t="s">
        <v>389</v>
      </c>
      <c r="E4345" t="s">
        <v>450</v>
      </c>
    </row>
    <row r="4346" spans="1:5" x14ac:dyDescent="0.2">
      <c r="A4346" t="s">
        <v>875</v>
      </c>
      <c r="B4346" t="s">
        <v>245</v>
      </c>
      <c r="C4346" t="s">
        <v>386</v>
      </c>
      <c r="D4346" t="s">
        <v>389</v>
      </c>
      <c r="E4346" t="s">
        <v>457</v>
      </c>
    </row>
    <row r="4347" spans="1:5" x14ac:dyDescent="0.2">
      <c r="A4347" t="s">
        <v>875</v>
      </c>
      <c r="B4347" t="s">
        <v>245</v>
      </c>
      <c r="C4347" t="s">
        <v>386</v>
      </c>
      <c r="D4347" t="s">
        <v>8</v>
      </c>
      <c r="E4347" t="s">
        <v>750</v>
      </c>
    </row>
    <row r="4348" spans="1:5" x14ac:dyDescent="0.2">
      <c r="A4348" t="s">
        <v>875</v>
      </c>
      <c r="B4348" t="s">
        <v>245</v>
      </c>
      <c r="C4348" t="s">
        <v>386</v>
      </c>
      <c r="D4348" t="s">
        <v>46</v>
      </c>
      <c r="E4348" t="s">
        <v>751</v>
      </c>
    </row>
    <row r="4349" spans="1:5" x14ac:dyDescent="0.2">
      <c r="A4349" t="s">
        <v>875</v>
      </c>
      <c r="B4349" t="s">
        <v>245</v>
      </c>
      <c r="C4349" t="s">
        <v>386</v>
      </c>
      <c r="D4349" t="s">
        <v>106</v>
      </c>
      <c r="E4349" t="s">
        <v>577</v>
      </c>
    </row>
    <row r="4350" spans="1:5" x14ac:dyDescent="0.2">
      <c r="A4350" t="s">
        <v>875</v>
      </c>
      <c r="B4350" t="s">
        <v>245</v>
      </c>
      <c r="C4350" t="s">
        <v>386</v>
      </c>
      <c r="D4350" t="s">
        <v>59</v>
      </c>
      <c r="E4350" t="s">
        <v>752</v>
      </c>
    </row>
    <row r="4351" spans="1:5" x14ac:dyDescent="0.2">
      <c r="A4351" t="s">
        <v>875</v>
      </c>
      <c r="B4351" t="s">
        <v>245</v>
      </c>
      <c r="C4351" t="s">
        <v>386</v>
      </c>
      <c r="D4351" t="s">
        <v>59</v>
      </c>
      <c r="E4351" t="s">
        <v>764</v>
      </c>
    </row>
    <row r="4352" spans="1:5" x14ac:dyDescent="0.2">
      <c r="A4352" t="s">
        <v>875</v>
      </c>
      <c r="B4352" t="s">
        <v>245</v>
      </c>
      <c r="C4352" t="s">
        <v>386</v>
      </c>
      <c r="D4352" t="s">
        <v>106</v>
      </c>
      <c r="E4352" t="s">
        <v>465</v>
      </c>
    </row>
    <row r="4353" spans="1:5" x14ac:dyDescent="0.2">
      <c r="A4353" t="s">
        <v>875</v>
      </c>
      <c r="B4353" t="s">
        <v>245</v>
      </c>
      <c r="C4353" t="s">
        <v>386</v>
      </c>
      <c r="D4353" t="s">
        <v>8</v>
      </c>
      <c r="E4353" t="s">
        <v>755</v>
      </c>
    </row>
    <row r="4354" spans="1:5" x14ac:dyDescent="0.2">
      <c r="A4354" t="s">
        <v>875</v>
      </c>
      <c r="B4354" t="s">
        <v>245</v>
      </c>
      <c r="C4354" t="s">
        <v>386</v>
      </c>
      <c r="D4354" t="s">
        <v>135</v>
      </c>
      <c r="E4354" t="s">
        <v>775</v>
      </c>
    </row>
    <row r="4355" spans="1:5" x14ac:dyDescent="0.2">
      <c r="A4355" t="s">
        <v>875</v>
      </c>
      <c r="B4355" t="s">
        <v>245</v>
      </c>
      <c r="C4355" t="s">
        <v>386</v>
      </c>
      <c r="D4355" t="s">
        <v>8</v>
      </c>
      <c r="E4355" t="s">
        <v>767</v>
      </c>
    </row>
    <row r="4356" spans="1:5" x14ac:dyDescent="0.2">
      <c r="A4356" t="s">
        <v>875</v>
      </c>
      <c r="B4356" t="s">
        <v>245</v>
      </c>
      <c r="C4356" t="s">
        <v>386</v>
      </c>
      <c r="D4356" t="s">
        <v>8</v>
      </c>
      <c r="E4356" t="s">
        <v>769</v>
      </c>
    </row>
    <row r="4357" spans="1:5" x14ac:dyDescent="0.2">
      <c r="A4357" t="s">
        <v>875</v>
      </c>
      <c r="B4357" t="s">
        <v>245</v>
      </c>
      <c r="C4357" t="s">
        <v>386</v>
      </c>
      <c r="D4357" t="s">
        <v>215</v>
      </c>
      <c r="E4357" t="s">
        <v>480</v>
      </c>
    </row>
    <row r="4358" spans="1:5" x14ac:dyDescent="0.2">
      <c r="A4358" t="s">
        <v>875</v>
      </c>
      <c r="B4358" t="s">
        <v>245</v>
      </c>
      <c r="C4358" t="s">
        <v>386</v>
      </c>
      <c r="D4358" t="s">
        <v>46</v>
      </c>
      <c r="E4358" t="s">
        <v>777</v>
      </c>
    </row>
    <row r="4359" spans="1:5" x14ac:dyDescent="0.2">
      <c r="A4359" t="s">
        <v>875</v>
      </c>
      <c r="B4359" t="s">
        <v>245</v>
      </c>
      <c r="C4359" t="s">
        <v>386</v>
      </c>
      <c r="D4359" t="s">
        <v>8</v>
      </c>
      <c r="E4359" t="s">
        <v>474</v>
      </c>
    </row>
    <row r="4360" spans="1:5" x14ac:dyDescent="0.2">
      <c r="A4360" t="s">
        <v>875</v>
      </c>
      <c r="B4360" t="s">
        <v>245</v>
      </c>
      <c r="C4360" t="s">
        <v>386</v>
      </c>
      <c r="D4360" t="s">
        <v>59</v>
      </c>
      <c r="E4360" t="s">
        <v>760</v>
      </c>
    </row>
    <row r="4361" spans="1:5" x14ac:dyDescent="0.2">
      <c r="A4361" t="s">
        <v>875</v>
      </c>
      <c r="B4361" t="s">
        <v>245</v>
      </c>
      <c r="C4361" t="s">
        <v>386</v>
      </c>
      <c r="D4361" t="s">
        <v>8</v>
      </c>
      <c r="E4361" t="s">
        <v>761</v>
      </c>
    </row>
    <row r="4362" spans="1:5" x14ac:dyDescent="0.2">
      <c r="A4362" t="s">
        <v>875</v>
      </c>
      <c r="B4362" t="s">
        <v>245</v>
      </c>
      <c r="C4362" t="s">
        <v>386</v>
      </c>
      <c r="D4362" t="s">
        <v>46</v>
      </c>
      <c r="E4362" t="s">
        <v>762</v>
      </c>
    </row>
    <row r="4363" spans="1:5" x14ac:dyDescent="0.2">
      <c r="A4363" t="s">
        <v>875</v>
      </c>
      <c r="B4363" t="s">
        <v>245</v>
      </c>
      <c r="C4363" t="s">
        <v>386</v>
      </c>
      <c r="D4363" t="s">
        <v>135</v>
      </c>
      <c r="E4363" t="s">
        <v>815</v>
      </c>
    </row>
    <row r="4364" spans="1:5" x14ac:dyDescent="0.2">
      <c r="A4364" t="s">
        <v>875</v>
      </c>
      <c r="B4364" t="s">
        <v>245</v>
      </c>
      <c r="C4364" t="s">
        <v>386</v>
      </c>
      <c r="D4364" t="s">
        <v>59</v>
      </c>
      <c r="E4364" t="s">
        <v>754</v>
      </c>
    </row>
    <row r="4365" spans="1:5" x14ac:dyDescent="0.2">
      <c r="A4365" t="s">
        <v>875</v>
      </c>
      <c r="B4365" t="s">
        <v>245</v>
      </c>
      <c r="C4365" t="s">
        <v>386</v>
      </c>
      <c r="D4365" t="s">
        <v>46</v>
      </c>
      <c r="E4365" t="s">
        <v>817</v>
      </c>
    </row>
    <row r="4366" spans="1:5" x14ac:dyDescent="0.2">
      <c r="A4366" t="s">
        <v>875</v>
      </c>
      <c r="B4366" t="s">
        <v>245</v>
      </c>
      <c r="C4366" t="s">
        <v>386</v>
      </c>
      <c r="D4366" t="s">
        <v>8</v>
      </c>
      <c r="E4366" t="s">
        <v>788</v>
      </c>
    </row>
    <row r="4367" spans="1:5" x14ac:dyDescent="0.2">
      <c r="A4367" t="s">
        <v>875</v>
      </c>
      <c r="B4367" t="s">
        <v>245</v>
      </c>
      <c r="C4367" t="s">
        <v>386</v>
      </c>
      <c r="D4367" t="s">
        <v>59</v>
      </c>
      <c r="E4367" t="s">
        <v>770</v>
      </c>
    </row>
    <row r="4368" spans="1:5" x14ac:dyDescent="0.2">
      <c r="A4368" t="s">
        <v>875</v>
      </c>
      <c r="B4368" t="s">
        <v>245</v>
      </c>
      <c r="C4368" t="s">
        <v>386</v>
      </c>
      <c r="D4368" t="s">
        <v>46</v>
      </c>
      <c r="E4368" t="s">
        <v>771</v>
      </c>
    </row>
    <row r="4369" spans="1:5" x14ac:dyDescent="0.2">
      <c r="A4369" t="s">
        <v>875</v>
      </c>
      <c r="B4369" t="s">
        <v>245</v>
      </c>
      <c r="C4369" t="s">
        <v>386</v>
      </c>
      <c r="D4369" t="s">
        <v>389</v>
      </c>
      <c r="E4369" t="s">
        <v>451</v>
      </c>
    </row>
    <row r="4370" spans="1:5" x14ac:dyDescent="0.2">
      <c r="A4370" t="s">
        <v>875</v>
      </c>
      <c r="B4370" t="s">
        <v>245</v>
      </c>
      <c r="C4370" t="s">
        <v>386</v>
      </c>
      <c r="D4370" t="s">
        <v>8</v>
      </c>
      <c r="E4370" t="s">
        <v>772</v>
      </c>
    </row>
    <row r="4371" spans="1:5" x14ac:dyDescent="0.2">
      <c r="A4371" t="s">
        <v>875</v>
      </c>
      <c r="B4371" t="s">
        <v>245</v>
      </c>
      <c r="C4371" t="s">
        <v>386</v>
      </c>
      <c r="D4371" t="s">
        <v>389</v>
      </c>
      <c r="E4371" t="s">
        <v>478</v>
      </c>
    </row>
    <row r="4372" spans="1:5" x14ac:dyDescent="0.2">
      <c r="A4372" t="s">
        <v>875</v>
      </c>
      <c r="B4372" t="s">
        <v>245</v>
      </c>
      <c r="C4372" t="s">
        <v>388</v>
      </c>
      <c r="D4372" t="s">
        <v>179</v>
      </c>
    </row>
    <row r="4373" spans="1:5" x14ac:dyDescent="0.2">
      <c r="A4373" t="s">
        <v>875</v>
      </c>
      <c r="B4373" t="s">
        <v>245</v>
      </c>
      <c r="C4373" t="s">
        <v>388</v>
      </c>
      <c r="D4373" t="s">
        <v>307</v>
      </c>
    </row>
    <row r="4374" spans="1:5" x14ac:dyDescent="0.2">
      <c r="A4374" t="s">
        <v>875</v>
      </c>
      <c r="B4374" t="s">
        <v>245</v>
      </c>
      <c r="C4374" t="s">
        <v>388</v>
      </c>
      <c r="D4374" t="s">
        <v>105</v>
      </c>
    </row>
    <row r="4375" spans="1:5" x14ac:dyDescent="0.2">
      <c r="A4375" t="s">
        <v>875</v>
      </c>
      <c r="B4375" t="s">
        <v>245</v>
      </c>
      <c r="C4375" t="s">
        <v>388</v>
      </c>
      <c r="D4375" t="s">
        <v>288</v>
      </c>
    </row>
    <row r="4376" spans="1:5" x14ac:dyDescent="0.2">
      <c r="A4376" t="s">
        <v>875</v>
      </c>
      <c r="B4376" t="s">
        <v>245</v>
      </c>
      <c r="C4376" t="s">
        <v>388</v>
      </c>
      <c r="D4376" t="s">
        <v>85</v>
      </c>
    </row>
    <row r="4377" spans="1:5" x14ac:dyDescent="0.2">
      <c r="A4377" t="s">
        <v>875</v>
      </c>
      <c r="B4377" t="s">
        <v>146</v>
      </c>
      <c r="C4377" t="s">
        <v>386</v>
      </c>
      <c r="D4377" t="s">
        <v>389</v>
      </c>
      <c r="E4377" t="s">
        <v>447</v>
      </c>
    </row>
    <row r="4378" spans="1:5" x14ac:dyDescent="0.2">
      <c r="A4378" t="s">
        <v>875</v>
      </c>
      <c r="B4378" t="s">
        <v>146</v>
      </c>
      <c r="C4378" t="s">
        <v>386</v>
      </c>
      <c r="D4378" t="s">
        <v>267</v>
      </c>
      <c r="E4378" t="s">
        <v>629</v>
      </c>
    </row>
    <row r="4379" spans="1:5" x14ac:dyDescent="0.2">
      <c r="A4379" t="s">
        <v>875</v>
      </c>
      <c r="B4379" t="s">
        <v>146</v>
      </c>
      <c r="C4379" t="s">
        <v>386</v>
      </c>
      <c r="D4379" t="s">
        <v>267</v>
      </c>
      <c r="E4379" t="s">
        <v>630</v>
      </c>
    </row>
    <row r="4380" spans="1:5" x14ac:dyDescent="0.2">
      <c r="A4380" t="s">
        <v>875</v>
      </c>
      <c r="B4380" t="s">
        <v>146</v>
      </c>
      <c r="C4380" t="s">
        <v>386</v>
      </c>
      <c r="D4380" t="s">
        <v>344</v>
      </c>
      <c r="E4380" t="s">
        <v>569</v>
      </c>
    </row>
    <row r="4381" spans="1:5" x14ac:dyDescent="0.2">
      <c r="A4381" t="s">
        <v>875</v>
      </c>
      <c r="B4381" t="s">
        <v>146</v>
      </c>
      <c r="C4381" t="s">
        <v>386</v>
      </c>
      <c r="D4381" t="s">
        <v>339</v>
      </c>
      <c r="E4381" t="s">
        <v>579</v>
      </c>
    </row>
    <row r="4382" spans="1:5" x14ac:dyDescent="0.2">
      <c r="A4382" t="s">
        <v>875</v>
      </c>
      <c r="B4382" t="s">
        <v>146</v>
      </c>
      <c r="C4382" t="s">
        <v>386</v>
      </c>
      <c r="D4382" t="s">
        <v>339</v>
      </c>
      <c r="E4382" t="s">
        <v>587</v>
      </c>
    </row>
    <row r="4383" spans="1:5" x14ac:dyDescent="0.2">
      <c r="A4383" t="s">
        <v>875</v>
      </c>
      <c r="B4383" t="s">
        <v>146</v>
      </c>
      <c r="C4383" t="s">
        <v>386</v>
      </c>
      <c r="D4383" t="s">
        <v>47</v>
      </c>
      <c r="E4383" t="s">
        <v>580</v>
      </c>
    </row>
    <row r="4384" spans="1:5" x14ac:dyDescent="0.2">
      <c r="A4384" t="s">
        <v>875</v>
      </c>
      <c r="B4384" t="s">
        <v>146</v>
      </c>
      <c r="C4384" t="s">
        <v>386</v>
      </c>
      <c r="D4384" t="s">
        <v>264</v>
      </c>
      <c r="E4384" t="s">
        <v>627</v>
      </c>
    </row>
    <row r="4385" spans="1:5" x14ac:dyDescent="0.2">
      <c r="A4385" t="s">
        <v>875</v>
      </c>
      <c r="B4385" t="s">
        <v>146</v>
      </c>
      <c r="C4385" t="s">
        <v>386</v>
      </c>
      <c r="D4385" t="s">
        <v>368</v>
      </c>
      <c r="E4385" t="s">
        <v>581</v>
      </c>
    </row>
    <row r="4386" spans="1:5" x14ac:dyDescent="0.2">
      <c r="A4386" t="s">
        <v>875</v>
      </c>
      <c r="B4386" t="s">
        <v>146</v>
      </c>
      <c r="C4386" t="s">
        <v>386</v>
      </c>
      <c r="D4386" t="s">
        <v>47</v>
      </c>
      <c r="E4386" t="s">
        <v>582</v>
      </c>
    </row>
    <row r="4387" spans="1:5" x14ac:dyDescent="0.2">
      <c r="A4387" t="s">
        <v>875</v>
      </c>
      <c r="B4387" t="s">
        <v>146</v>
      </c>
      <c r="C4387" t="s">
        <v>386</v>
      </c>
      <c r="D4387" t="s">
        <v>389</v>
      </c>
      <c r="E4387" t="s">
        <v>449</v>
      </c>
    </row>
    <row r="4388" spans="1:5" x14ac:dyDescent="0.2">
      <c r="A4388" t="s">
        <v>875</v>
      </c>
      <c r="B4388" t="s">
        <v>146</v>
      </c>
      <c r="C4388" t="s">
        <v>386</v>
      </c>
      <c r="D4388" t="s">
        <v>389</v>
      </c>
      <c r="E4388" t="s">
        <v>450</v>
      </c>
    </row>
    <row r="4389" spans="1:5" x14ac:dyDescent="0.2">
      <c r="A4389" t="s">
        <v>875</v>
      </c>
      <c r="B4389" t="s">
        <v>146</v>
      </c>
      <c r="C4389" t="s">
        <v>386</v>
      </c>
      <c r="D4389" t="s">
        <v>389</v>
      </c>
      <c r="E4389" t="s">
        <v>456</v>
      </c>
    </row>
    <row r="4390" spans="1:5" x14ac:dyDescent="0.2">
      <c r="A4390" t="s">
        <v>875</v>
      </c>
      <c r="B4390" t="s">
        <v>146</v>
      </c>
      <c r="C4390" t="s">
        <v>386</v>
      </c>
      <c r="D4390" t="s">
        <v>389</v>
      </c>
      <c r="E4390" t="s">
        <v>430</v>
      </c>
    </row>
    <row r="4391" spans="1:5" x14ac:dyDescent="0.2">
      <c r="A4391" t="s">
        <v>875</v>
      </c>
      <c r="B4391" t="s">
        <v>146</v>
      </c>
      <c r="C4391" t="s">
        <v>386</v>
      </c>
      <c r="D4391" t="s">
        <v>8</v>
      </c>
      <c r="E4391" t="s">
        <v>750</v>
      </c>
    </row>
    <row r="4392" spans="1:5" x14ac:dyDescent="0.2">
      <c r="A4392" t="s">
        <v>875</v>
      </c>
      <c r="B4392" t="s">
        <v>146</v>
      </c>
      <c r="C4392" t="s">
        <v>386</v>
      </c>
      <c r="D4392" t="s">
        <v>106</v>
      </c>
      <c r="E4392" t="s">
        <v>577</v>
      </c>
    </row>
    <row r="4393" spans="1:5" x14ac:dyDescent="0.2">
      <c r="A4393" t="s">
        <v>875</v>
      </c>
      <c r="B4393" t="s">
        <v>146</v>
      </c>
      <c r="C4393" t="s">
        <v>386</v>
      </c>
      <c r="D4393" t="s">
        <v>59</v>
      </c>
      <c r="E4393" t="s">
        <v>752</v>
      </c>
    </row>
    <row r="4394" spans="1:5" x14ac:dyDescent="0.2">
      <c r="A4394" t="s">
        <v>875</v>
      </c>
      <c r="B4394" t="s">
        <v>146</v>
      </c>
      <c r="C4394" t="s">
        <v>386</v>
      </c>
      <c r="D4394" t="s">
        <v>59</v>
      </c>
      <c r="E4394" t="s">
        <v>764</v>
      </c>
    </row>
    <row r="4395" spans="1:5" x14ac:dyDescent="0.2">
      <c r="A4395" t="s">
        <v>875</v>
      </c>
      <c r="B4395" t="s">
        <v>146</v>
      </c>
      <c r="C4395" t="s">
        <v>386</v>
      </c>
      <c r="D4395" t="s">
        <v>59</v>
      </c>
      <c r="E4395" t="s">
        <v>754</v>
      </c>
    </row>
    <row r="4396" spans="1:5" x14ac:dyDescent="0.2">
      <c r="A4396" t="s">
        <v>875</v>
      </c>
      <c r="B4396" t="s">
        <v>146</v>
      </c>
      <c r="C4396" t="s">
        <v>386</v>
      </c>
      <c r="D4396" t="s">
        <v>106</v>
      </c>
      <c r="E4396" t="s">
        <v>465</v>
      </c>
    </row>
    <row r="4397" spans="1:5" x14ac:dyDescent="0.2">
      <c r="A4397" t="s">
        <v>875</v>
      </c>
      <c r="B4397" t="s">
        <v>146</v>
      </c>
      <c r="C4397" t="s">
        <v>386</v>
      </c>
      <c r="D4397" t="s">
        <v>46</v>
      </c>
      <c r="E4397" t="s">
        <v>817</v>
      </c>
    </row>
    <row r="4398" spans="1:5" x14ac:dyDescent="0.2">
      <c r="A4398" t="s">
        <v>875</v>
      </c>
      <c r="B4398" t="s">
        <v>146</v>
      </c>
      <c r="C4398" t="s">
        <v>386</v>
      </c>
      <c r="D4398" t="s">
        <v>8</v>
      </c>
      <c r="E4398" t="s">
        <v>767</v>
      </c>
    </row>
    <row r="4399" spans="1:5" x14ac:dyDescent="0.2">
      <c r="A4399" t="s">
        <v>875</v>
      </c>
      <c r="B4399" t="s">
        <v>146</v>
      </c>
      <c r="C4399" t="s">
        <v>386</v>
      </c>
      <c r="D4399" t="s">
        <v>8</v>
      </c>
      <c r="E4399" t="s">
        <v>769</v>
      </c>
    </row>
    <row r="4400" spans="1:5" x14ac:dyDescent="0.2">
      <c r="A4400" t="s">
        <v>875</v>
      </c>
      <c r="B4400" t="s">
        <v>146</v>
      </c>
      <c r="C4400" t="s">
        <v>386</v>
      </c>
      <c r="D4400" t="s">
        <v>215</v>
      </c>
      <c r="E4400" t="s">
        <v>480</v>
      </c>
    </row>
    <row r="4401" spans="1:5" x14ac:dyDescent="0.2">
      <c r="A4401" t="s">
        <v>875</v>
      </c>
      <c r="B4401" t="s">
        <v>146</v>
      </c>
      <c r="C4401" t="s">
        <v>386</v>
      </c>
      <c r="D4401" t="s">
        <v>46</v>
      </c>
      <c r="E4401" t="s">
        <v>777</v>
      </c>
    </row>
    <row r="4402" spans="1:5" x14ac:dyDescent="0.2">
      <c r="A4402" t="s">
        <v>875</v>
      </c>
      <c r="B4402" t="s">
        <v>146</v>
      </c>
      <c r="C4402" t="s">
        <v>386</v>
      </c>
      <c r="D4402" t="s">
        <v>8</v>
      </c>
      <c r="E4402" t="s">
        <v>474</v>
      </c>
    </row>
    <row r="4403" spans="1:5" x14ac:dyDescent="0.2">
      <c r="A4403" t="s">
        <v>875</v>
      </c>
      <c r="B4403" t="s">
        <v>146</v>
      </c>
      <c r="C4403" t="s">
        <v>386</v>
      </c>
      <c r="D4403" t="s">
        <v>59</v>
      </c>
      <c r="E4403" t="s">
        <v>760</v>
      </c>
    </row>
    <row r="4404" spans="1:5" x14ac:dyDescent="0.2">
      <c r="A4404" t="s">
        <v>875</v>
      </c>
      <c r="B4404" t="s">
        <v>146</v>
      </c>
      <c r="C4404" t="s">
        <v>386</v>
      </c>
      <c r="D4404" t="s">
        <v>8</v>
      </c>
      <c r="E4404" t="s">
        <v>761</v>
      </c>
    </row>
    <row r="4405" spans="1:5" x14ac:dyDescent="0.2">
      <c r="A4405" t="s">
        <v>875</v>
      </c>
      <c r="B4405" t="s">
        <v>146</v>
      </c>
      <c r="C4405" t="s">
        <v>386</v>
      </c>
      <c r="D4405" t="s">
        <v>46</v>
      </c>
      <c r="E4405" t="s">
        <v>762</v>
      </c>
    </row>
    <row r="4406" spans="1:5" x14ac:dyDescent="0.2">
      <c r="A4406" t="s">
        <v>875</v>
      </c>
      <c r="B4406" t="s">
        <v>146</v>
      </c>
      <c r="C4406" t="s">
        <v>386</v>
      </c>
      <c r="D4406" t="s">
        <v>120</v>
      </c>
      <c r="E4406" t="s">
        <v>460</v>
      </c>
    </row>
    <row r="4407" spans="1:5" x14ac:dyDescent="0.2">
      <c r="A4407" t="s">
        <v>875</v>
      </c>
      <c r="B4407" t="s">
        <v>146</v>
      </c>
      <c r="C4407" t="s">
        <v>386</v>
      </c>
      <c r="D4407" t="s">
        <v>135</v>
      </c>
      <c r="E4407" t="s">
        <v>775</v>
      </c>
    </row>
    <row r="4408" spans="1:5" x14ac:dyDescent="0.2">
      <c r="A4408" t="s">
        <v>875</v>
      </c>
      <c r="B4408" t="s">
        <v>146</v>
      </c>
      <c r="C4408" t="s">
        <v>386</v>
      </c>
      <c r="D4408" t="s">
        <v>46</v>
      </c>
      <c r="E4408" t="s">
        <v>771</v>
      </c>
    </row>
    <row r="4409" spans="1:5" x14ac:dyDescent="0.2">
      <c r="A4409" t="s">
        <v>875</v>
      </c>
      <c r="B4409" t="s">
        <v>146</v>
      </c>
      <c r="C4409" t="s">
        <v>386</v>
      </c>
      <c r="D4409" t="s">
        <v>8</v>
      </c>
      <c r="E4409" t="s">
        <v>475</v>
      </c>
    </row>
    <row r="4410" spans="1:5" x14ac:dyDescent="0.2">
      <c r="A4410" t="s">
        <v>875</v>
      </c>
      <c r="B4410" t="s">
        <v>146</v>
      </c>
      <c r="C4410" t="s">
        <v>388</v>
      </c>
      <c r="D4410" t="s">
        <v>179</v>
      </c>
    </row>
    <row r="4411" spans="1:5" x14ac:dyDescent="0.2">
      <c r="A4411" t="s">
        <v>875</v>
      </c>
      <c r="B4411" t="s">
        <v>146</v>
      </c>
      <c r="C4411" t="s">
        <v>388</v>
      </c>
      <c r="D4411" t="s">
        <v>307</v>
      </c>
    </row>
    <row r="4412" spans="1:5" x14ac:dyDescent="0.2">
      <c r="A4412" t="s">
        <v>875</v>
      </c>
      <c r="B4412" t="s">
        <v>146</v>
      </c>
      <c r="C4412" t="s">
        <v>388</v>
      </c>
      <c r="D4412" t="s">
        <v>288</v>
      </c>
    </row>
    <row r="4413" spans="1:5" x14ac:dyDescent="0.2">
      <c r="A4413" t="s">
        <v>875</v>
      </c>
      <c r="B4413" t="s">
        <v>288</v>
      </c>
      <c r="C4413" t="s">
        <v>386</v>
      </c>
      <c r="D4413" t="s">
        <v>202</v>
      </c>
      <c r="E4413" t="s">
        <v>445</v>
      </c>
    </row>
    <row r="4414" spans="1:5" x14ac:dyDescent="0.2">
      <c r="A4414" t="s">
        <v>875</v>
      </c>
      <c r="B4414" t="s">
        <v>288</v>
      </c>
      <c r="C4414" t="s">
        <v>386</v>
      </c>
      <c r="D4414" t="s">
        <v>389</v>
      </c>
      <c r="E4414" t="s">
        <v>447</v>
      </c>
    </row>
    <row r="4415" spans="1:5" x14ac:dyDescent="0.2">
      <c r="A4415" t="s">
        <v>875</v>
      </c>
      <c r="B4415" t="s">
        <v>288</v>
      </c>
      <c r="C4415" t="s">
        <v>386</v>
      </c>
      <c r="D4415" t="s">
        <v>37</v>
      </c>
      <c r="E4415" t="s">
        <v>607</v>
      </c>
    </row>
    <row r="4416" spans="1:5" x14ac:dyDescent="0.2">
      <c r="A4416" t="s">
        <v>875</v>
      </c>
      <c r="B4416" t="s">
        <v>288</v>
      </c>
      <c r="C4416" t="s">
        <v>386</v>
      </c>
      <c r="D4416" t="s">
        <v>344</v>
      </c>
      <c r="E4416" t="s">
        <v>561</v>
      </c>
    </row>
    <row r="4417" spans="1:5" x14ac:dyDescent="0.2">
      <c r="A4417" t="s">
        <v>875</v>
      </c>
      <c r="B4417" t="s">
        <v>288</v>
      </c>
      <c r="C4417" t="s">
        <v>386</v>
      </c>
      <c r="D4417" t="s">
        <v>368</v>
      </c>
      <c r="E4417" t="s">
        <v>585</v>
      </c>
    </row>
    <row r="4418" spans="1:5" x14ac:dyDescent="0.2">
      <c r="A4418" t="s">
        <v>875</v>
      </c>
      <c r="B4418" t="s">
        <v>288</v>
      </c>
      <c r="C4418" t="s">
        <v>386</v>
      </c>
      <c r="D4418" t="s">
        <v>47</v>
      </c>
      <c r="E4418" t="s">
        <v>563</v>
      </c>
    </row>
    <row r="4419" spans="1:5" x14ac:dyDescent="0.2">
      <c r="A4419" t="s">
        <v>875</v>
      </c>
      <c r="B4419" t="s">
        <v>288</v>
      </c>
      <c r="C4419" t="s">
        <v>386</v>
      </c>
      <c r="D4419" t="s">
        <v>24</v>
      </c>
      <c r="E4419" t="s">
        <v>601</v>
      </c>
    </row>
    <row r="4420" spans="1:5" x14ac:dyDescent="0.2">
      <c r="A4420" t="s">
        <v>875</v>
      </c>
      <c r="B4420" t="s">
        <v>288</v>
      </c>
      <c r="C4420" t="s">
        <v>386</v>
      </c>
      <c r="D4420" t="s">
        <v>85</v>
      </c>
      <c r="E4420" t="s">
        <v>566</v>
      </c>
    </row>
    <row r="4421" spans="1:5" x14ac:dyDescent="0.2">
      <c r="A4421" t="s">
        <v>875</v>
      </c>
      <c r="B4421" t="s">
        <v>288</v>
      </c>
      <c r="C4421" t="s">
        <v>386</v>
      </c>
      <c r="D4421" t="s">
        <v>343</v>
      </c>
      <c r="E4421" t="s">
        <v>589</v>
      </c>
    </row>
    <row r="4422" spans="1:5" x14ac:dyDescent="0.2">
      <c r="A4422" t="s">
        <v>875</v>
      </c>
      <c r="B4422" t="s">
        <v>288</v>
      </c>
      <c r="C4422" t="s">
        <v>386</v>
      </c>
      <c r="D4422" t="s">
        <v>344</v>
      </c>
      <c r="E4422" t="s">
        <v>567</v>
      </c>
    </row>
    <row r="4423" spans="1:5" x14ac:dyDescent="0.2">
      <c r="A4423" t="s">
        <v>875</v>
      </c>
      <c r="B4423" t="s">
        <v>288</v>
      </c>
      <c r="C4423" t="s">
        <v>386</v>
      </c>
      <c r="D4423" t="s">
        <v>85</v>
      </c>
      <c r="E4423" t="s">
        <v>568</v>
      </c>
    </row>
    <row r="4424" spans="1:5" x14ac:dyDescent="0.2">
      <c r="A4424" t="s">
        <v>875</v>
      </c>
      <c r="B4424" t="s">
        <v>288</v>
      </c>
      <c r="C4424" t="s">
        <v>386</v>
      </c>
      <c r="D4424" t="s">
        <v>344</v>
      </c>
      <c r="E4424" t="s">
        <v>569</v>
      </c>
    </row>
    <row r="4425" spans="1:5" x14ac:dyDescent="0.2">
      <c r="A4425" t="s">
        <v>875</v>
      </c>
      <c r="B4425" t="s">
        <v>288</v>
      </c>
      <c r="C4425" t="s">
        <v>386</v>
      </c>
      <c r="D4425" t="s">
        <v>344</v>
      </c>
      <c r="E4425" t="s">
        <v>570</v>
      </c>
    </row>
    <row r="4426" spans="1:5" x14ac:dyDescent="0.2">
      <c r="A4426" t="s">
        <v>875</v>
      </c>
      <c r="B4426" t="s">
        <v>288</v>
      </c>
      <c r="C4426" t="s">
        <v>386</v>
      </c>
      <c r="D4426" t="s">
        <v>339</v>
      </c>
      <c r="E4426" t="s">
        <v>579</v>
      </c>
    </row>
    <row r="4427" spans="1:5" x14ac:dyDescent="0.2">
      <c r="A4427" t="s">
        <v>875</v>
      </c>
      <c r="B4427" t="s">
        <v>288</v>
      </c>
      <c r="C4427" t="s">
        <v>386</v>
      </c>
      <c r="D4427" t="s">
        <v>339</v>
      </c>
      <c r="E4427" t="s">
        <v>587</v>
      </c>
    </row>
    <row r="4428" spans="1:5" x14ac:dyDescent="0.2">
      <c r="A4428" t="s">
        <v>875</v>
      </c>
      <c r="B4428" t="s">
        <v>288</v>
      </c>
      <c r="C4428" t="s">
        <v>386</v>
      </c>
      <c r="D4428" t="s">
        <v>47</v>
      </c>
      <c r="E4428" t="s">
        <v>580</v>
      </c>
    </row>
    <row r="4429" spans="1:5" x14ac:dyDescent="0.2">
      <c r="A4429" t="s">
        <v>875</v>
      </c>
      <c r="B4429" t="s">
        <v>288</v>
      </c>
      <c r="C4429" t="s">
        <v>386</v>
      </c>
      <c r="D4429" t="s">
        <v>47</v>
      </c>
      <c r="E4429" t="s">
        <v>588</v>
      </c>
    </row>
    <row r="4430" spans="1:5" x14ac:dyDescent="0.2">
      <c r="A4430" t="s">
        <v>875</v>
      </c>
      <c r="B4430" t="s">
        <v>288</v>
      </c>
      <c r="C4430" t="s">
        <v>386</v>
      </c>
      <c r="D4430" t="s">
        <v>264</v>
      </c>
      <c r="E4430" t="s">
        <v>627</v>
      </c>
    </row>
    <row r="4431" spans="1:5" x14ac:dyDescent="0.2">
      <c r="A4431" t="s">
        <v>875</v>
      </c>
      <c r="B4431" t="s">
        <v>288</v>
      </c>
      <c r="C4431" t="s">
        <v>386</v>
      </c>
      <c r="D4431" t="s">
        <v>368</v>
      </c>
      <c r="E4431" t="s">
        <v>581</v>
      </c>
    </row>
    <row r="4432" spans="1:5" x14ac:dyDescent="0.2">
      <c r="A4432" t="s">
        <v>875</v>
      </c>
      <c r="B4432" t="s">
        <v>288</v>
      </c>
      <c r="C4432" t="s">
        <v>386</v>
      </c>
      <c r="D4432" t="s">
        <v>47</v>
      </c>
      <c r="E4432" t="s">
        <v>582</v>
      </c>
    </row>
    <row r="4433" spans="1:5" x14ac:dyDescent="0.2">
      <c r="A4433" t="s">
        <v>875</v>
      </c>
      <c r="B4433" t="s">
        <v>288</v>
      </c>
      <c r="C4433" t="s">
        <v>386</v>
      </c>
      <c r="D4433" t="s">
        <v>85</v>
      </c>
      <c r="E4433" t="s">
        <v>571</v>
      </c>
    </row>
    <row r="4434" spans="1:5" x14ac:dyDescent="0.2">
      <c r="A4434" t="s">
        <v>875</v>
      </c>
      <c r="B4434" t="s">
        <v>288</v>
      </c>
      <c r="C4434" t="s">
        <v>386</v>
      </c>
      <c r="D4434" t="s">
        <v>85</v>
      </c>
      <c r="E4434" t="s">
        <v>572</v>
      </c>
    </row>
    <row r="4435" spans="1:5" x14ac:dyDescent="0.2">
      <c r="A4435" t="s">
        <v>875</v>
      </c>
      <c r="B4435" t="s">
        <v>288</v>
      </c>
      <c r="C4435" t="s">
        <v>386</v>
      </c>
      <c r="D4435" t="s">
        <v>85</v>
      </c>
      <c r="E4435" t="s">
        <v>583</v>
      </c>
    </row>
    <row r="4436" spans="1:5" x14ac:dyDescent="0.2">
      <c r="A4436" t="s">
        <v>875</v>
      </c>
      <c r="B4436" t="s">
        <v>288</v>
      </c>
      <c r="C4436" t="s">
        <v>386</v>
      </c>
      <c r="D4436" t="s">
        <v>389</v>
      </c>
      <c r="E4436" t="s">
        <v>449</v>
      </c>
    </row>
    <row r="4437" spans="1:5" x14ac:dyDescent="0.2">
      <c r="A4437" t="s">
        <v>875</v>
      </c>
      <c r="B4437" t="s">
        <v>288</v>
      </c>
      <c r="C4437" t="s">
        <v>386</v>
      </c>
      <c r="D4437" t="s">
        <v>389</v>
      </c>
      <c r="E4437" t="s">
        <v>450</v>
      </c>
    </row>
    <row r="4438" spans="1:5" x14ac:dyDescent="0.2">
      <c r="A4438" t="s">
        <v>875</v>
      </c>
      <c r="B4438" t="s">
        <v>288</v>
      </c>
      <c r="C4438" t="s">
        <v>386</v>
      </c>
      <c r="D4438" t="s">
        <v>389</v>
      </c>
      <c r="E4438" t="s">
        <v>457</v>
      </c>
    </row>
    <row r="4439" spans="1:5" x14ac:dyDescent="0.2">
      <c r="A4439" t="s">
        <v>875</v>
      </c>
      <c r="B4439" t="s">
        <v>288</v>
      </c>
      <c r="C4439" t="s">
        <v>386</v>
      </c>
      <c r="D4439" t="s">
        <v>389</v>
      </c>
      <c r="E4439" t="s">
        <v>456</v>
      </c>
    </row>
    <row r="4440" spans="1:5" x14ac:dyDescent="0.2">
      <c r="A4440" t="s">
        <v>875</v>
      </c>
      <c r="B4440" t="s">
        <v>288</v>
      </c>
      <c r="C4440" t="s">
        <v>386</v>
      </c>
      <c r="D4440" t="s">
        <v>389</v>
      </c>
      <c r="E4440" t="s">
        <v>430</v>
      </c>
    </row>
    <row r="4441" spans="1:5" x14ac:dyDescent="0.2">
      <c r="A4441" t="s">
        <v>875</v>
      </c>
      <c r="B4441" t="s">
        <v>288</v>
      </c>
      <c r="C4441" t="s">
        <v>386</v>
      </c>
      <c r="D4441" t="s">
        <v>135</v>
      </c>
      <c r="E4441" t="s">
        <v>791</v>
      </c>
    </row>
    <row r="4442" spans="1:5" x14ac:dyDescent="0.2">
      <c r="A4442" t="s">
        <v>875</v>
      </c>
      <c r="B4442" t="s">
        <v>288</v>
      </c>
      <c r="C4442" t="s">
        <v>386</v>
      </c>
      <c r="D4442" t="s">
        <v>8</v>
      </c>
      <c r="E4442" t="s">
        <v>750</v>
      </c>
    </row>
    <row r="4443" spans="1:5" x14ac:dyDescent="0.2">
      <c r="A4443" t="s">
        <v>875</v>
      </c>
      <c r="B4443" t="s">
        <v>288</v>
      </c>
      <c r="C4443" t="s">
        <v>386</v>
      </c>
      <c r="D4443" t="s">
        <v>46</v>
      </c>
      <c r="E4443" t="s">
        <v>751</v>
      </c>
    </row>
    <row r="4444" spans="1:5" x14ac:dyDescent="0.2">
      <c r="A4444" t="s">
        <v>875</v>
      </c>
      <c r="B4444" t="s">
        <v>288</v>
      </c>
      <c r="C4444" t="s">
        <v>386</v>
      </c>
      <c r="D4444" t="s">
        <v>59</v>
      </c>
      <c r="E4444" t="s">
        <v>818</v>
      </c>
    </row>
    <row r="4445" spans="1:5" x14ac:dyDescent="0.2">
      <c r="A4445" t="s">
        <v>875</v>
      </c>
      <c r="B4445" t="s">
        <v>288</v>
      </c>
      <c r="C4445" t="s">
        <v>386</v>
      </c>
      <c r="D4445" t="s">
        <v>59</v>
      </c>
      <c r="E4445" t="s">
        <v>752</v>
      </c>
    </row>
    <row r="4446" spans="1:5" x14ac:dyDescent="0.2">
      <c r="A4446" t="s">
        <v>875</v>
      </c>
      <c r="B4446" t="s">
        <v>288</v>
      </c>
      <c r="C4446" t="s">
        <v>386</v>
      </c>
      <c r="D4446" t="s">
        <v>59</v>
      </c>
      <c r="E4446" t="s">
        <v>776</v>
      </c>
    </row>
    <row r="4447" spans="1:5" x14ac:dyDescent="0.2">
      <c r="A4447" t="s">
        <v>875</v>
      </c>
      <c r="B4447" t="s">
        <v>288</v>
      </c>
      <c r="C4447" t="s">
        <v>386</v>
      </c>
      <c r="D4447" t="s">
        <v>59</v>
      </c>
      <c r="E4447" t="s">
        <v>764</v>
      </c>
    </row>
    <row r="4448" spans="1:5" x14ac:dyDescent="0.2">
      <c r="A4448" t="s">
        <v>875</v>
      </c>
      <c r="B4448" t="s">
        <v>288</v>
      </c>
      <c r="C4448" t="s">
        <v>386</v>
      </c>
      <c r="D4448" t="s">
        <v>199</v>
      </c>
      <c r="E4448" t="s">
        <v>765</v>
      </c>
    </row>
    <row r="4449" spans="1:5" x14ac:dyDescent="0.2">
      <c r="A4449" t="s">
        <v>875</v>
      </c>
      <c r="B4449" t="s">
        <v>288</v>
      </c>
      <c r="C4449" t="s">
        <v>386</v>
      </c>
      <c r="D4449" t="s">
        <v>106</v>
      </c>
      <c r="E4449" t="s">
        <v>465</v>
      </c>
    </row>
    <row r="4450" spans="1:5" x14ac:dyDescent="0.2">
      <c r="A4450" t="s">
        <v>875</v>
      </c>
      <c r="B4450" t="s">
        <v>288</v>
      </c>
      <c r="C4450" t="s">
        <v>386</v>
      </c>
      <c r="D4450" t="s">
        <v>8</v>
      </c>
      <c r="E4450" t="s">
        <v>755</v>
      </c>
    </row>
    <row r="4451" spans="1:5" x14ac:dyDescent="0.2">
      <c r="A4451" t="s">
        <v>875</v>
      </c>
      <c r="B4451" t="s">
        <v>288</v>
      </c>
      <c r="C4451" t="s">
        <v>386</v>
      </c>
      <c r="D4451" t="s">
        <v>8</v>
      </c>
      <c r="E4451" t="s">
        <v>769</v>
      </c>
    </row>
    <row r="4452" spans="1:5" x14ac:dyDescent="0.2">
      <c r="A4452" t="s">
        <v>875</v>
      </c>
      <c r="B4452" t="s">
        <v>288</v>
      </c>
      <c r="C4452" t="s">
        <v>386</v>
      </c>
      <c r="D4452" t="s">
        <v>8</v>
      </c>
      <c r="E4452" t="s">
        <v>783</v>
      </c>
    </row>
    <row r="4453" spans="1:5" x14ac:dyDescent="0.2">
      <c r="A4453" t="s">
        <v>875</v>
      </c>
      <c r="B4453" t="s">
        <v>288</v>
      </c>
      <c r="C4453" t="s">
        <v>386</v>
      </c>
      <c r="D4453" t="s">
        <v>8</v>
      </c>
      <c r="E4453" t="s">
        <v>772</v>
      </c>
    </row>
    <row r="4454" spans="1:5" x14ac:dyDescent="0.2">
      <c r="A4454" t="s">
        <v>875</v>
      </c>
      <c r="B4454" t="s">
        <v>288</v>
      </c>
      <c r="C4454" t="s">
        <v>386</v>
      </c>
      <c r="D4454" t="s">
        <v>46</v>
      </c>
      <c r="E4454" t="s">
        <v>757</v>
      </c>
    </row>
    <row r="4455" spans="1:5" x14ac:dyDescent="0.2">
      <c r="A4455" t="s">
        <v>875</v>
      </c>
      <c r="B4455" t="s">
        <v>288</v>
      </c>
      <c r="C4455" t="s">
        <v>386</v>
      </c>
      <c r="D4455" t="s">
        <v>59</v>
      </c>
      <c r="E4455" t="s">
        <v>760</v>
      </c>
    </row>
    <row r="4456" spans="1:5" x14ac:dyDescent="0.2">
      <c r="A4456" t="s">
        <v>875</v>
      </c>
      <c r="B4456" t="s">
        <v>288</v>
      </c>
      <c r="C4456" t="s">
        <v>386</v>
      </c>
      <c r="D4456" t="s">
        <v>8</v>
      </c>
      <c r="E4456" t="s">
        <v>761</v>
      </c>
    </row>
    <row r="4457" spans="1:5" x14ac:dyDescent="0.2">
      <c r="A4457" t="s">
        <v>875</v>
      </c>
      <c r="B4457" t="s">
        <v>288</v>
      </c>
      <c r="C4457" t="s">
        <v>386</v>
      </c>
      <c r="D4457" t="s">
        <v>46</v>
      </c>
      <c r="E4457" t="s">
        <v>762</v>
      </c>
    </row>
    <row r="4458" spans="1:5" x14ac:dyDescent="0.2">
      <c r="A4458" t="s">
        <v>875</v>
      </c>
      <c r="B4458" t="s">
        <v>288</v>
      </c>
      <c r="C4458" t="s">
        <v>386</v>
      </c>
      <c r="D4458" t="s">
        <v>135</v>
      </c>
      <c r="E4458" t="s">
        <v>815</v>
      </c>
    </row>
    <row r="4459" spans="1:5" x14ac:dyDescent="0.2">
      <c r="A4459" t="s">
        <v>875</v>
      </c>
      <c r="B4459" t="s">
        <v>288</v>
      </c>
      <c r="C4459" t="s">
        <v>386</v>
      </c>
      <c r="D4459" t="s">
        <v>59</v>
      </c>
      <c r="E4459" t="s">
        <v>754</v>
      </c>
    </row>
    <row r="4460" spans="1:5" x14ac:dyDescent="0.2">
      <c r="A4460" t="s">
        <v>875</v>
      </c>
      <c r="B4460" t="s">
        <v>288</v>
      </c>
      <c r="C4460" t="s">
        <v>386</v>
      </c>
      <c r="D4460" t="s">
        <v>46</v>
      </c>
      <c r="E4460" t="s">
        <v>817</v>
      </c>
    </row>
    <row r="4461" spans="1:5" x14ac:dyDescent="0.2">
      <c r="A4461" t="s">
        <v>875</v>
      </c>
      <c r="B4461" t="s">
        <v>288</v>
      </c>
      <c r="C4461" t="s">
        <v>386</v>
      </c>
      <c r="D4461" t="s">
        <v>8</v>
      </c>
      <c r="E4461" t="s">
        <v>788</v>
      </c>
    </row>
    <row r="4462" spans="1:5" x14ac:dyDescent="0.2">
      <c r="A4462" t="s">
        <v>875</v>
      </c>
      <c r="B4462" t="s">
        <v>288</v>
      </c>
      <c r="C4462" t="s">
        <v>386</v>
      </c>
      <c r="D4462" t="s">
        <v>46</v>
      </c>
      <c r="E4462" t="s">
        <v>819</v>
      </c>
    </row>
    <row r="4463" spans="1:5" x14ac:dyDescent="0.2">
      <c r="A4463" t="s">
        <v>875</v>
      </c>
      <c r="B4463" t="s">
        <v>288</v>
      </c>
      <c r="C4463" t="s">
        <v>386</v>
      </c>
      <c r="D4463" t="s">
        <v>120</v>
      </c>
      <c r="E4463" t="s">
        <v>460</v>
      </c>
    </row>
    <row r="4464" spans="1:5" x14ac:dyDescent="0.2">
      <c r="A4464" t="s">
        <v>875</v>
      </c>
      <c r="B4464" t="s">
        <v>288</v>
      </c>
      <c r="C4464" t="s">
        <v>386</v>
      </c>
      <c r="D4464" t="s">
        <v>135</v>
      </c>
      <c r="E4464" t="s">
        <v>775</v>
      </c>
    </row>
    <row r="4465" spans="1:5" x14ac:dyDescent="0.2">
      <c r="A4465" t="s">
        <v>875</v>
      </c>
      <c r="B4465" t="s">
        <v>288</v>
      </c>
      <c r="C4465" t="s">
        <v>386</v>
      </c>
      <c r="D4465" t="s">
        <v>46</v>
      </c>
      <c r="E4465" t="s">
        <v>820</v>
      </c>
    </row>
    <row r="4466" spans="1:5" x14ac:dyDescent="0.2">
      <c r="A4466" t="s">
        <v>875</v>
      </c>
      <c r="B4466" t="s">
        <v>288</v>
      </c>
      <c r="C4466" t="s">
        <v>386</v>
      </c>
      <c r="D4466" t="s">
        <v>8</v>
      </c>
      <c r="E4466" t="s">
        <v>767</v>
      </c>
    </row>
    <row r="4467" spans="1:5" x14ac:dyDescent="0.2">
      <c r="A4467" t="s">
        <v>875</v>
      </c>
      <c r="B4467" t="s">
        <v>288</v>
      </c>
      <c r="C4467" t="s">
        <v>386</v>
      </c>
      <c r="D4467" t="s">
        <v>59</v>
      </c>
      <c r="E4467" t="s">
        <v>756</v>
      </c>
    </row>
    <row r="4468" spans="1:5" x14ac:dyDescent="0.2">
      <c r="A4468" t="s">
        <v>875</v>
      </c>
      <c r="B4468" t="s">
        <v>288</v>
      </c>
      <c r="C4468" t="s">
        <v>386</v>
      </c>
      <c r="D4468" t="s">
        <v>8</v>
      </c>
      <c r="E4468" t="s">
        <v>821</v>
      </c>
    </row>
    <row r="4469" spans="1:5" x14ac:dyDescent="0.2">
      <c r="A4469" t="s">
        <v>875</v>
      </c>
      <c r="B4469" t="s">
        <v>288</v>
      </c>
      <c r="C4469" t="s">
        <v>386</v>
      </c>
      <c r="D4469" t="s">
        <v>59</v>
      </c>
      <c r="E4469" t="s">
        <v>770</v>
      </c>
    </row>
    <row r="4470" spans="1:5" x14ac:dyDescent="0.2">
      <c r="A4470" t="s">
        <v>875</v>
      </c>
      <c r="B4470" t="s">
        <v>288</v>
      </c>
      <c r="C4470" t="s">
        <v>386</v>
      </c>
      <c r="D4470" t="s">
        <v>46</v>
      </c>
      <c r="E4470" t="s">
        <v>771</v>
      </c>
    </row>
    <row r="4471" spans="1:5" x14ac:dyDescent="0.2">
      <c r="A4471" t="s">
        <v>875</v>
      </c>
      <c r="B4471" t="s">
        <v>288</v>
      </c>
      <c r="C4471" t="s">
        <v>386</v>
      </c>
      <c r="D4471" t="s">
        <v>8</v>
      </c>
      <c r="E4471" t="s">
        <v>475</v>
      </c>
    </row>
    <row r="4472" spans="1:5" x14ac:dyDescent="0.2">
      <c r="A4472" t="s">
        <v>875</v>
      </c>
      <c r="B4472" t="s">
        <v>288</v>
      </c>
      <c r="C4472" t="s">
        <v>386</v>
      </c>
      <c r="D4472" t="s">
        <v>46</v>
      </c>
      <c r="E4472" t="s">
        <v>782</v>
      </c>
    </row>
    <row r="4473" spans="1:5" x14ac:dyDescent="0.2">
      <c r="A4473" t="s">
        <v>875</v>
      </c>
      <c r="B4473" t="s">
        <v>288</v>
      </c>
      <c r="C4473" t="s">
        <v>386</v>
      </c>
      <c r="D4473" t="s">
        <v>215</v>
      </c>
      <c r="E4473" t="s">
        <v>480</v>
      </c>
    </row>
    <row r="4474" spans="1:5" x14ac:dyDescent="0.2">
      <c r="A4474" t="s">
        <v>875</v>
      </c>
      <c r="B4474" t="s">
        <v>288</v>
      </c>
      <c r="C4474" t="s">
        <v>386</v>
      </c>
      <c r="D4474" t="s">
        <v>46</v>
      </c>
      <c r="E4474" t="s">
        <v>773</v>
      </c>
    </row>
    <row r="4475" spans="1:5" x14ac:dyDescent="0.2">
      <c r="A4475" t="s">
        <v>875</v>
      </c>
      <c r="B4475" t="s">
        <v>288</v>
      </c>
      <c r="C4475" t="s">
        <v>386</v>
      </c>
      <c r="D4475" t="s">
        <v>8</v>
      </c>
      <c r="E4475" t="s">
        <v>474</v>
      </c>
    </row>
    <row r="4476" spans="1:5" x14ac:dyDescent="0.2">
      <c r="A4476" t="s">
        <v>875</v>
      </c>
      <c r="B4476" t="s">
        <v>288</v>
      </c>
      <c r="C4476" t="s">
        <v>388</v>
      </c>
      <c r="D4476" t="s">
        <v>179</v>
      </c>
    </row>
    <row r="4477" spans="1:5" x14ac:dyDescent="0.2">
      <c r="A4477" t="s">
        <v>875</v>
      </c>
      <c r="B4477" t="s">
        <v>288</v>
      </c>
      <c r="C4477" t="s">
        <v>388</v>
      </c>
      <c r="D4477" t="s">
        <v>307</v>
      </c>
    </row>
    <row r="4478" spans="1:5" x14ac:dyDescent="0.2">
      <c r="A4478" t="s">
        <v>875</v>
      </c>
      <c r="B4478" t="s">
        <v>288</v>
      </c>
      <c r="C4478" t="s">
        <v>388</v>
      </c>
      <c r="D4478" t="s">
        <v>366</v>
      </c>
    </row>
    <row r="4479" spans="1:5" x14ac:dyDescent="0.2">
      <c r="A4479" t="s">
        <v>875</v>
      </c>
      <c r="B4479" t="s">
        <v>288</v>
      </c>
      <c r="C4479" t="s">
        <v>388</v>
      </c>
      <c r="D4479" t="s">
        <v>301</v>
      </c>
    </row>
    <row r="4480" spans="1:5" x14ac:dyDescent="0.2">
      <c r="A4480" t="s">
        <v>875</v>
      </c>
      <c r="B4480" t="s">
        <v>105</v>
      </c>
      <c r="C4480" t="s">
        <v>386</v>
      </c>
      <c r="D4480" t="s">
        <v>344</v>
      </c>
      <c r="E4480" t="s">
        <v>561</v>
      </c>
    </row>
    <row r="4481" spans="1:5" x14ac:dyDescent="0.2">
      <c r="A4481" t="s">
        <v>875</v>
      </c>
      <c r="B4481" t="s">
        <v>105</v>
      </c>
      <c r="C4481" t="s">
        <v>386</v>
      </c>
      <c r="D4481" t="s">
        <v>344</v>
      </c>
      <c r="E4481" t="s">
        <v>569</v>
      </c>
    </row>
    <row r="4482" spans="1:5" x14ac:dyDescent="0.2">
      <c r="A4482" t="s">
        <v>875</v>
      </c>
      <c r="B4482" t="s">
        <v>105</v>
      </c>
      <c r="C4482" t="s">
        <v>386</v>
      </c>
      <c r="D4482" t="s">
        <v>344</v>
      </c>
      <c r="E4482" t="s">
        <v>570</v>
      </c>
    </row>
    <row r="4483" spans="1:5" x14ac:dyDescent="0.2">
      <c r="A4483" t="s">
        <v>875</v>
      </c>
      <c r="B4483" t="s">
        <v>105</v>
      </c>
      <c r="C4483" t="s">
        <v>386</v>
      </c>
      <c r="D4483" t="s">
        <v>339</v>
      </c>
      <c r="E4483" t="s">
        <v>579</v>
      </c>
    </row>
    <row r="4484" spans="1:5" x14ac:dyDescent="0.2">
      <c r="A4484" t="s">
        <v>875</v>
      </c>
      <c r="B4484" t="s">
        <v>105</v>
      </c>
      <c r="C4484" t="s">
        <v>386</v>
      </c>
      <c r="D4484" t="s">
        <v>47</v>
      </c>
      <c r="E4484" t="s">
        <v>580</v>
      </c>
    </row>
    <row r="4485" spans="1:5" x14ac:dyDescent="0.2">
      <c r="A4485" t="s">
        <v>875</v>
      </c>
      <c r="B4485" t="s">
        <v>105</v>
      </c>
      <c r="C4485" t="s">
        <v>386</v>
      </c>
      <c r="D4485" t="s">
        <v>368</v>
      </c>
      <c r="E4485" t="s">
        <v>581</v>
      </c>
    </row>
    <row r="4486" spans="1:5" x14ac:dyDescent="0.2">
      <c r="A4486" t="s">
        <v>875</v>
      </c>
      <c r="B4486" t="s">
        <v>105</v>
      </c>
      <c r="C4486" t="s">
        <v>386</v>
      </c>
      <c r="D4486" t="s">
        <v>47</v>
      </c>
      <c r="E4486" t="s">
        <v>582</v>
      </c>
    </row>
    <row r="4487" spans="1:5" x14ac:dyDescent="0.2">
      <c r="A4487" t="s">
        <v>875</v>
      </c>
      <c r="B4487" t="s">
        <v>105</v>
      </c>
      <c r="C4487" t="s">
        <v>386</v>
      </c>
      <c r="D4487" t="s">
        <v>85</v>
      </c>
      <c r="E4487" t="s">
        <v>571</v>
      </c>
    </row>
    <row r="4488" spans="1:5" x14ac:dyDescent="0.2">
      <c r="A4488" t="s">
        <v>875</v>
      </c>
      <c r="B4488" t="s">
        <v>105</v>
      </c>
      <c r="C4488" t="s">
        <v>386</v>
      </c>
      <c r="D4488" t="s">
        <v>85</v>
      </c>
      <c r="E4488" t="s">
        <v>583</v>
      </c>
    </row>
    <row r="4489" spans="1:5" x14ac:dyDescent="0.2">
      <c r="A4489" t="s">
        <v>875</v>
      </c>
      <c r="B4489" t="s">
        <v>105</v>
      </c>
      <c r="C4489" t="s">
        <v>388</v>
      </c>
      <c r="D4489" t="s">
        <v>374</v>
      </c>
    </row>
    <row r="4490" spans="1:5" x14ac:dyDescent="0.2">
      <c r="A4490" t="s">
        <v>875</v>
      </c>
      <c r="B4490" t="s">
        <v>239</v>
      </c>
      <c r="C4490" t="s">
        <v>386</v>
      </c>
      <c r="D4490" t="s">
        <v>389</v>
      </c>
      <c r="E4490" t="s">
        <v>447</v>
      </c>
    </row>
    <row r="4491" spans="1:5" x14ac:dyDescent="0.2">
      <c r="A4491" t="s">
        <v>875</v>
      </c>
      <c r="B4491" t="s">
        <v>239</v>
      </c>
      <c r="C4491" t="s">
        <v>386</v>
      </c>
      <c r="D4491" t="s">
        <v>57</v>
      </c>
      <c r="E4491" t="s">
        <v>584</v>
      </c>
    </row>
    <row r="4492" spans="1:5" x14ac:dyDescent="0.2">
      <c r="A4492" t="s">
        <v>875</v>
      </c>
      <c r="B4492" t="s">
        <v>239</v>
      </c>
      <c r="C4492" t="s">
        <v>386</v>
      </c>
      <c r="D4492" t="s">
        <v>37</v>
      </c>
      <c r="E4492" t="s">
        <v>590</v>
      </c>
    </row>
    <row r="4493" spans="1:5" x14ac:dyDescent="0.2">
      <c r="A4493" t="s">
        <v>875</v>
      </c>
      <c r="B4493" t="s">
        <v>239</v>
      </c>
      <c r="C4493" t="s">
        <v>386</v>
      </c>
      <c r="D4493" t="s">
        <v>344</v>
      </c>
      <c r="E4493" t="s">
        <v>561</v>
      </c>
    </row>
    <row r="4494" spans="1:5" x14ac:dyDescent="0.2">
      <c r="A4494" t="s">
        <v>875</v>
      </c>
      <c r="B4494" t="s">
        <v>239</v>
      </c>
      <c r="C4494" t="s">
        <v>386</v>
      </c>
      <c r="D4494" t="s">
        <v>47</v>
      </c>
      <c r="E4494" t="s">
        <v>563</v>
      </c>
    </row>
    <row r="4495" spans="1:5" x14ac:dyDescent="0.2">
      <c r="A4495" t="s">
        <v>875</v>
      </c>
      <c r="B4495" t="s">
        <v>239</v>
      </c>
      <c r="C4495" t="s">
        <v>386</v>
      </c>
      <c r="D4495" t="s">
        <v>137</v>
      </c>
      <c r="E4495" t="s">
        <v>602</v>
      </c>
    </row>
    <row r="4496" spans="1:5" x14ac:dyDescent="0.2">
      <c r="A4496" t="s">
        <v>875</v>
      </c>
      <c r="B4496" t="s">
        <v>239</v>
      </c>
      <c r="C4496" t="s">
        <v>386</v>
      </c>
      <c r="D4496" t="s">
        <v>85</v>
      </c>
      <c r="E4496" t="s">
        <v>565</v>
      </c>
    </row>
    <row r="4497" spans="1:5" x14ac:dyDescent="0.2">
      <c r="A4497" t="s">
        <v>875</v>
      </c>
      <c r="B4497" t="s">
        <v>239</v>
      </c>
      <c r="C4497" t="s">
        <v>386</v>
      </c>
      <c r="D4497" t="s">
        <v>344</v>
      </c>
      <c r="E4497" t="s">
        <v>569</v>
      </c>
    </row>
    <row r="4498" spans="1:5" x14ac:dyDescent="0.2">
      <c r="A4498" t="s">
        <v>875</v>
      </c>
      <c r="B4498" t="s">
        <v>239</v>
      </c>
      <c r="C4498" t="s">
        <v>386</v>
      </c>
      <c r="D4498" t="s">
        <v>47</v>
      </c>
      <c r="E4498" t="s">
        <v>580</v>
      </c>
    </row>
    <row r="4499" spans="1:5" x14ac:dyDescent="0.2">
      <c r="A4499" t="s">
        <v>875</v>
      </c>
      <c r="B4499" t="s">
        <v>239</v>
      </c>
      <c r="C4499" t="s">
        <v>386</v>
      </c>
      <c r="D4499" t="s">
        <v>47</v>
      </c>
      <c r="E4499" t="s">
        <v>588</v>
      </c>
    </row>
    <row r="4500" spans="1:5" x14ac:dyDescent="0.2">
      <c r="A4500" t="s">
        <v>875</v>
      </c>
      <c r="B4500" t="s">
        <v>239</v>
      </c>
      <c r="C4500" t="s">
        <v>386</v>
      </c>
      <c r="D4500" t="s">
        <v>349</v>
      </c>
      <c r="E4500" t="s">
        <v>593</v>
      </c>
    </row>
    <row r="4501" spans="1:5" x14ac:dyDescent="0.2">
      <c r="A4501" t="s">
        <v>875</v>
      </c>
      <c r="B4501" t="s">
        <v>239</v>
      </c>
      <c r="C4501" t="s">
        <v>386</v>
      </c>
      <c r="D4501" t="s">
        <v>349</v>
      </c>
      <c r="E4501" t="s">
        <v>594</v>
      </c>
    </row>
    <row r="4502" spans="1:5" x14ac:dyDescent="0.2">
      <c r="A4502" t="s">
        <v>875</v>
      </c>
      <c r="B4502" t="s">
        <v>239</v>
      </c>
      <c r="C4502" t="s">
        <v>386</v>
      </c>
      <c r="D4502" t="s">
        <v>137</v>
      </c>
      <c r="E4502" t="s">
        <v>595</v>
      </c>
    </row>
    <row r="4503" spans="1:5" x14ac:dyDescent="0.2">
      <c r="A4503" t="s">
        <v>875</v>
      </c>
      <c r="B4503" t="s">
        <v>239</v>
      </c>
      <c r="C4503" t="s">
        <v>386</v>
      </c>
      <c r="D4503" t="s">
        <v>47</v>
      </c>
      <c r="E4503" t="s">
        <v>582</v>
      </c>
    </row>
    <row r="4504" spans="1:5" x14ac:dyDescent="0.2">
      <c r="A4504" t="s">
        <v>875</v>
      </c>
      <c r="B4504" t="s">
        <v>239</v>
      </c>
      <c r="C4504" t="s">
        <v>386</v>
      </c>
      <c r="D4504" t="s">
        <v>85</v>
      </c>
      <c r="E4504" t="s">
        <v>571</v>
      </c>
    </row>
    <row r="4505" spans="1:5" x14ac:dyDescent="0.2">
      <c r="A4505" t="s">
        <v>875</v>
      </c>
      <c r="B4505" t="s">
        <v>239</v>
      </c>
      <c r="C4505" t="s">
        <v>386</v>
      </c>
      <c r="D4505" t="s">
        <v>85</v>
      </c>
      <c r="E4505" t="s">
        <v>572</v>
      </c>
    </row>
    <row r="4506" spans="1:5" x14ac:dyDescent="0.2">
      <c r="A4506" t="s">
        <v>875</v>
      </c>
      <c r="B4506" t="s">
        <v>239</v>
      </c>
      <c r="C4506" t="s">
        <v>386</v>
      </c>
      <c r="D4506" t="s">
        <v>85</v>
      </c>
      <c r="E4506" t="s">
        <v>573</v>
      </c>
    </row>
    <row r="4507" spans="1:5" x14ac:dyDescent="0.2">
      <c r="A4507" t="s">
        <v>875</v>
      </c>
      <c r="B4507" t="s">
        <v>239</v>
      </c>
      <c r="C4507" t="s">
        <v>386</v>
      </c>
      <c r="D4507" t="s">
        <v>85</v>
      </c>
      <c r="E4507" t="s">
        <v>583</v>
      </c>
    </row>
    <row r="4508" spans="1:5" x14ac:dyDescent="0.2">
      <c r="A4508" t="s">
        <v>875</v>
      </c>
      <c r="B4508" t="s">
        <v>239</v>
      </c>
      <c r="C4508" t="s">
        <v>386</v>
      </c>
      <c r="D4508" t="s">
        <v>85</v>
      </c>
      <c r="E4508" t="s">
        <v>600</v>
      </c>
    </row>
    <row r="4509" spans="1:5" x14ac:dyDescent="0.2">
      <c r="A4509" t="s">
        <v>875</v>
      </c>
      <c r="B4509" t="s">
        <v>239</v>
      </c>
      <c r="C4509" t="s">
        <v>386</v>
      </c>
      <c r="D4509" t="s">
        <v>85</v>
      </c>
      <c r="E4509" t="s">
        <v>574</v>
      </c>
    </row>
    <row r="4510" spans="1:5" x14ac:dyDescent="0.2">
      <c r="A4510" t="s">
        <v>875</v>
      </c>
      <c r="B4510" t="s">
        <v>239</v>
      </c>
      <c r="C4510" t="s">
        <v>386</v>
      </c>
      <c r="D4510" t="s">
        <v>349</v>
      </c>
      <c r="E4510" t="s">
        <v>610</v>
      </c>
    </row>
    <row r="4511" spans="1:5" x14ac:dyDescent="0.2">
      <c r="A4511" t="s">
        <v>875</v>
      </c>
      <c r="B4511" t="s">
        <v>239</v>
      </c>
      <c r="C4511" t="s">
        <v>386</v>
      </c>
      <c r="D4511" t="s">
        <v>389</v>
      </c>
      <c r="E4511" t="s">
        <v>531</v>
      </c>
    </row>
    <row r="4512" spans="1:5" x14ac:dyDescent="0.2">
      <c r="A4512" t="s">
        <v>875</v>
      </c>
      <c r="B4512" t="s">
        <v>239</v>
      </c>
      <c r="C4512" t="s">
        <v>386</v>
      </c>
      <c r="D4512" t="s">
        <v>389</v>
      </c>
      <c r="E4512" t="s">
        <v>449</v>
      </c>
    </row>
    <row r="4513" spans="1:5" x14ac:dyDescent="0.2">
      <c r="A4513" t="s">
        <v>875</v>
      </c>
      <c r="B4513" t="s">
        <v>239</v>
      </c>
      <c r="C4513" t="s">
        <v>386</v>
      </c>
      <c r="D4513" t="s">
        <v>389</v>
      </c>
      <c r="E4513" t="s">
        <v>450</v>
      </c>
    </row>
    <row r="4514" spans="1:5" x14ac:dyDescent="0.2">
      <c r="A4514" t="s">
        <v>875</v>
      </c>
      <c r="B4514" t="s">
        <v>239</v>
      </c>
      <c r="C4514" t="s">
        <v>386</v>
      </c>
      <c r="D4514" t="s">
        <v>389</v>
      </c>
      <c r="E4514" t="s">
        <v>456</v>
      </c>
    </row>
    <row r="4515" spans="1:5" x14ac:dyDescent="0.2">
      <c r="A4515" t="s">
        <v>875</v>
      </c>
      <c r="B4515" t="s">
        <v>239</v>
      </c>
      <c r="C4515" t="s">
        <v>386</v>
      </c>
      <c r="D4515" t="s">
        <v>389</v>
      </c>
      <c r="E4515" t="s">
        <v>430</v>
      </c>
    </row>
    <row r="4516" spans="1:5" x14ac:dyDescent="0.2">
      <c r="A4516" t="s">
        <v>875</v>
      </c>
      <c r="B4516" t="s">
        <v>239</v>
      </c>
      <c r="C4516" t="s">
        <v>386</v>
      </c>
      <c r="D4516" t="s">
        <v>389</v>
      </c>
      <c r="E4516" t="s">
        <v>453</v>
      </c>
    </row>
    <row r="4517" spans="1:5" x14ac:dyDescent="0.2">
      <c r="A4517" t="s">
        <v>875</v>
      </c>
      <c r="B4517" t="s">
        <v>239</v>
      </c>
      <c r="C4517" t="s">
        <v>388</v>
      </c>
      <c r="D4517" t="s">
        <v>374</v>
      </c>
    </row>
    <row r="4518" spans="1:5" x14ac:dyDescent="0.2">
      <c r="A4518" t="s">
        <v>875</v>
      </c>
      <c r="B4518" t="s">
        <v>239</v>
      </c>
      <c r="C4518" t="s">
        <v>388</v>
      </c>
      <c r="D4518" t="s">
        <v>24</v>
      </c>
    </row>
    <row r="4519" spans="1:5" x14ac:dyDescent="0.2">
      <c r="A4519" t="s">
        <v>875</v>
      </c>
      <c r="B4519" t="s">
        <v>239</v>
      </c>
      <c r="C4519" t="s">
        <v>388</v>
      </c>
      <c r="D4519" t="s">
        <v>37</v>
      </c>
    </row>
    <row r="4520" spans="1:5" x14ac:dyDescent="0.2">
      <c r="A4520" t="s">
        <v>875</v>
      </c>
      <c r="B4520" t="s">
        <v>106</v>
      </c>
      <c r="C4520" t="s">
        <v>386</v>
      </c>
      <c r="D4520" t="s">
        <v>389</v>
      </c>
      <c r="E4520" t="s">
        <v>454</v>
      </c>
    </row>
    <row r="4521" spans="1:5" x14ac:dyDescent="0.2">
      <c r="A4521" t="s">
        <v>875</v>
      </c>
      <c r="B4521" t="s">
        <v>106</v>
      </c>
      <c r="C4521" t="s">
        <v>386</v>
      </c>
      <c r="D4521" t="s">
        <v>389</v>
      </c>
      <c r="E4521" t="s">
        <v>478</v>
      </c>
    </row>
    <row r="4522" spans="1:5" x14ac:dyDescent="0.2">
      <c r="A4522" t="s">
        <v>875</v>
      </c>
      <c r="B4522" t="s">
        <v>106</v>
      </c>
      <c r="C4522" t="s">
        <v>386</v>
      </c>
      <c r="D4522" t="s">
        <v>389</v>
      </c>
      <c r="E4522" t="s">
        <v>448</v>
      </c>
    </row>
    <row r="4523" spans="1:5" x14ac:dyDescent="0.2">
      <c r="A4523" t="s">
        <v>875</v>
      </c>
      <c r="B4523" t="s">
        <v>106</v>
      </c>
      <c r="C4523" t="s">
        <v>386</v>
      </c>
      <c r="D4523" t="s">
        <v>389</v>
      </c>
      <c r="E4523" t="s">
        <v>501</v>
      </c>
    </row>
    <row r="4524" spans="1:5" x14ac:dyDescent="0.2">
      <c r="A4524" t="s">
        <v>875</v>
      </c>
      <c r="B4524" t="s">
        <v>106</v>
      </c>
      <c r="C4524" t="s">
        <v>386</v>
      </c>
      <c r="D4524" t="s">
        <v>389</v>
      </c>
      <c r="E4524" t="s">
        <v>449</v>
      </c>
    </row>
    <row r="4525" spans="1:5" x14ac:dyDescent="0.2">
      <c r="A4525" t="s">
        <v>875</v>
      </c>
      <c r="B4525" t="s">
        <v>106</v>
      </c>
      <c r="C4525" t="s">
        <v>386</v>
      </c>
      <c r="D4525" t="s">
        <v>389</v>
      </c>
      <c r="E4525" t="s">
        <v>450</v>
      </c>
    </row>
    <row r="4526" spans="1:5" x14ac:dyDescent="0.2">
      <c r="A4526" t="s">
        <v>875</v>
      </c>
      <c r="B4526" t="s">
        <v>106</v>
      </c>
      <c r="C4526" t="s">
        <v>386</v>
      </c>
      <c r="D4526" t="s">
        <v>389</v>
      </c>
      <c r="E4526" t="s">
        <v>457</v>
      </c>
    </row>
    <row r="4527" spans="1:5" x14ac:dyDescent="0.2">
      <c r="A4527" t="s">
        <v>875</v>
      </c>
      <c r="B4527" t="s">
        <v>106</v>
      </c>
      <c r="C4527" t="s">
        <v>386</v>
      </c>
      <c r="D4527" t="s">
        <v>389</v>
      </c>
      <c r="E4527" t="s">
        <v>451</v>
      </c>
    </row>
    <row r="4528" spans="1:5" x14ac:dyDescent="0.2">
      <c r="A4528" t="s">
        <v>875</v>
      </c>
      <c r="B4528" t="s">
        <v>106</v>
      </c>
      <c r="C4528" t="s">
        <v>388</v>
      </c>
      <c r="D4528" t="s">
        <v>374</v>
      </c>
    </row>
    <row r="4529" spans="1:5" x14ac:dyDescent="0.2">
      <c r="A4529" t="s">
        <v>875</v>
      </c>
      <c r="B4529" t="s">
        <v>106</v>
      </c>
      <c r="C4529" t="s">
        <v>388</v>
      </c>
      <c r="D4529" t="s">
        <v>317</v>
      </c>
    </row>
    <row r="4530" spans="1:5" x14ac:dyDescent="0.2">
      <c r="A4530" t="s">
        <v>875</v>
      </c>
      <c r="B4530" t="s">
        <v>317</v>
      </c>
      <c r="C4530" t="s">
        <v>386</v>
      </c>
      <c r="D4530" t="s">
        <v>389</v>
      </c>
      <c r="E4530" t="s">
        <v>447</v>
      </c>
    </row>
    <row r="4531" spans="1:5" x14ac:dyDescent="0.2">
      <c r="A4531" t="s">
        <v>875</v>
      </c>
      <c r="B4531" t="s">
        <v>317</v>
      </c>
      <c r="C4531" t="s">
        <v>386</v>
      </c>
      <c r="D4531" t="s">
        <v>215</v>
      </c>
      <c r="E4531" t="s">
        <v>480</v>
      </c>
    </row>
    <row r="4532" spans="1:5" x14ac:dyDescent="0.2">
      <c r="A4532" t="s">
        <v>875</v>
      </c>
      <c r="B4532" t="s">
        <v>317</v>
      </c>
      <c r="C4532" t="s">
        <v>386</v>
      </c>
      <c r="D4532" t="s">
        <v>389</v>
      </c>
      <c r="E4532" t="s">
        <v>500</v>
      </c>
    </row>
    <row r="4533" spans="1:5" x14ac:dyDescent="0.2">
      <c r="A4533" t="s">
        <v>875</v>
      </c>
      <c r="B4533" t="s">
        <v>317</v>
      </c>
      <c r="C4533" t="s">
        <v>386</v>
      </c>
      <c r="D4533" t="s">
        <v>389</v>
      </c>
      <c r="E4533" t="s">
        <v>478</v>
      </c>
    </row>
    <row r="4534" spans="1:5" x14ac:dyDescent="0.2">
      <c r="A4534" t="s">
        <v>875</v>
      </c>
      <c r="B4534" t="s">
        <v>317</v>
      </c>
      <c r="C4534" t="s">
        <v>386</v>
      </c>
      <c r="D4534" t="s">
        <v>389</v>
      </c>
      <c r="E4534" t="s">
        <v>448</v>
      </c>
    </row>
    <row r="4535" spans="1:5" x14ac:dyDescent="0.2">
      <c r="A4535" t="s">
        <v>875</v>
      </c>
      <c r="B4535" t="s">
        <v>317</v>
      </c>
      <c r="C4535" t="s">
        <v>386</v>
      </c>
      <c r="D4535" t="s">
        <v>389</v>
      </c>
      <c r="E4535" t="s">
        <v>501</v>
      </c>
    </row>
    <row r="4536" spans="1:5" x14ac:dyDescent="0.2">
      <c r="A4536" t="s">
        <v>875</v>
      </c>
      <c r="B4536" t="s">
        <v>317</v>
      </c>
      <c r="C4536" t="s">
        <v>386</v>
      </c>
      <c r="D4536" t="s">
        <v>389</v>
      </c>
      <c r="E4536" t="s">
        <v>467</v>
      </c>
    </row>
    <row r="4537" spans="1:5" x14ac:dyDescent="0.2">
      <c r="A4537" t="s">
        <v>875</v>
      </c>
      <c r="B4537" t="s">
        <v>317</v>
      </c>
      <c r="C4537" t="s">
        <v>386</v>
      </c>
      <c r="D4537" t="s">
        <v>389</v>
      </c>
      <c r="E4537" t="s">
        <v>531</v>
      </c>
    </row>
    <row r="4538" spans="1:5" x14ac:dyDescent="0.2">
      <c r="A4538" t="s">
        <v>875</v>
      </c>
      <c r="B4538" t="s">
        <v>317</v>
      </c>
      <c r="C4538" t="s">
        <v>386</v>
      </c>
      <c r="D4538" t="s">
        <v>389</v>
      </c>
      <c r="E4538" t="s">
        <v>503</v>
      </c>
    </row>
    <row r="4539" spans="1:5" x14ac:dyDescent="0.2">
      <c r="A4539" t="s">
        <v>875</v>
      </c>
      <c r="B4539" t="s">
        <v>317</v>
      </c>
      <c r="C4539" t="s">
        <v>386</v>
      </c>
      <c r="D4539" t="s">
        <v>389</v>
      </c>
      <c r="E4539" t="s">
        <v>449</v>
      </c>
    </row>
    <row r="4540" spans="1:5" x14ac:dyDescent="0.2">
      <c r="A4540" t="s">
        <v>875</v>
      </c>
      <c r="B4540" t="s">
        <v>317</v>
      </c>
      <c r="C4540" t="s">
        <v>386</v>
      </c>
      <c r="D4540" t="s">
        <v>389</v>
      </c>
      <c r="E4540" t="s">
        <v>450</v>
      </c>
    </row>
    <row r="4541" spans="1:5" x14ac:dyDescent="0.2">
      <c r="A4541" t="s">
        <v>875</v>
      </c>
      <c r="B4541" t="s">
        <v>317</v>
      </c>
      <c r="C4541" t="s">
        <v>386</v>
      </c>
      <c r="D4541" t="s">
        <v>389</v>
      </c>
      <c r="E4541" t="s">
        <v>457</v>
      </c>
    </row>
    <row r="4542" spans="1:5" x14ac:dyDescent="0.2">
      <c r="A4542" t="s">
        <v>875</v>
      </c>
      <c r="B4542" t="s">
        <v>317</v>
      </c>
      <c r="C4542" t="s">
        <v>386</v>
      </c>
      <c r="D4542" t="s">
        <v>389</v>
      </c>
      <c r="E4542" t="s">
        <v>451</v>
      </c>
    </row>
    <row r="4543" spans="1:5" x14ac:dyDescent="0.2">
      <c r="A4543" t="s">
        <v>875</v>
      </c>
      <c r="B4543" t="s">
        <v>317</v>
      </c>
      <c r="C4543" t="s">
        <v>386</v>
      </c>
      <c r="D4543" t="s">
        <v>389</v>
      </c>
      <c r="E4543" t="s">
        <v>430</v>
      </c>
    </row>
    <row r="4544" spans="1:5" x14ac:dyDescent="0.2">
      <c r="A4544" t="s">
        <v>875</v>
      </c>
      <c r="B4544" t="s">
        <v>317</v>
      </c>
      <c r="C4544" t="s">
        <v>386</v>
      </c>
      <c r="D4544" t="s">
        <v>389</v>
      </c>
      <c r="E4544" t="s">
        <v>453</v>
      </c>
    </row>
    <row r="4545" spans="1:5" x14ac:dyDescent="0.2">
      <c r="A4545" t="s">
        <v>875</v>
      </c>
      <c r="B4545" t="s">
        <v>317</v>
      </c>
      <c r="C4545" t="s">
        <v>388</v>
      </c>
      <c r="D4545" t="s">
        <v>374</v>
      </c>
    </row>
    <row r="4546" spans="1:5" x14ac:dyDescent="0.2">
      <c r="A4546" t="s">
        <v>875</v>
      </c>
      <c r="B4546" t="s">
        <v>301</v>
      </c>
      <c r="C4546" t="s">
        <v>386</v>
      </c>
      <c r="D4546" t="s">
        <v>389</v>
      </c>
      <c r="E4546" t="s">
        <v>392</v>
      </c>
    </row>
    <row r="4547" spans="1:5" x14ac:dyDescent="0.2">
      <c r="A4547" t="s">
        <v>875</v>
      </c>
      <c r="B4547" t="s">
        <v>301</v>
      </c>
      <c r="C4547" t="s">
        <v>386</v>
      </c>
      <c r="D4547" t="s">
        <v>389</v>
      </c>
      <c r="E4547" t="s">
        <v>404</v>
      </c>
    </row>
    <row r="4548" spans="1:5" x14ac:dyDescent="0.2">
      <c r="A4548" t="s">
        <v>875</v>
      </c>
      <c r="B4548" t="s">
        <v>301</v>
      </c>
      <c r="C4548" t="s">
        <v>386</v>
      </c>
      <c r="D4548" t="s">
        <v>389</v>
      </c>
      <c r="E4548" t="s">
        <v>631</v>
      </c>
    </row>
    <row r="4549" spans="1:5" x14ac:dyDescent="0.2">
      <c r="A4549" t="s">
        <v>875</v>
      </c>
      <c r="B4549" t="s">
        <v>301</v>
      </c>
      <c r="C4549" t="s">
        <v>386</v>
      </c>
      <c r="D4549" t="s">
        <v>389</v>
      </c>
      <c r="E4549" t="s">
        <v>632</v>
      </c>
    </row>
    <row r="4550" spans="1:5" x14ac:dyDescent="0.2">
      <c r="A4550" t="s">
        <v>875</v>
      </c>
      <c r="B4550" t="s">
        <v>301</v>
      </c>
      <c r="C4550" t="s">
        <v>386</v>
      </c>
      <c r="D4550" t="s">
        <v>389</v>
      </c>
      <c r="E4550" t="s">
        <v>448</v>
      </c>
    </row>
    <row r="4551" spans="1:5" x14ac:dyDescent="0.2">
      <c r="A4551" t="s">
        <v>875</v>
      </c>
      <c r="B4551" t="s">
        <v>301</v>
      </c>
      <c r="C4551" t="s">
        <v>386</v>
      </c>
      <c r="D4551" t="s">
        <v>389</v>
      </c>
      <c r="E4551" t="s">
        <v>531</v>
      </c>
    </row>
    <row r="4552" spans="1:5" x14ac:dyDescent="0.2">
      <c r="A4552" t="s">
        <v>875</v>
      </c>
      <c r="B4552" t="s">
        <v>301</v>
      </c>
      <c r="C4552" t="s">
        <v>386</v>
      </c>
      <c r="D4552" t="s">
        <v>389</v>
      </c>
      <c r="E4552" t="s">
        <v>497</v>
      </c>
    </row>
    <row r="4553" spans="1:5" x14ac:dyDescent="0.2">
      <c r="A4553" t="s">
        <v>875</v>
      </c>
      <c r="B4553" t="s">
        <v>301</v>
      </c>
      <c r="C4553" t="s">
        <v>386</v>
      </c>
      <c r="D4553" t="s">
        <v>389</v>
      </c>
      <c r="E4553" t="s">
        <v>449</v>
      </c>
    </row>
    <row r="4554" spans="1:5" x14ac:dyDescent="0.2">
      <c r="A4554" t="s">
        <v>875</v>
      </c>
      <c r="B4554" t="s">
        <v>301</v>
      </c>
      <c r="C4554" t="s">
        <v>386</v>
      </c>
      <c r="D4554" t="s">
        <v>389</v>
      </c>
      <c r="E4554" t="s">
        <v>450</v>
      </c>
    </row>
    <row r="4555" spans="1:5" x14ac:dyDescent="0.2">
      <c r="A4555" t="s">
        <v>875</v>
      </c>
      <c r="B4555" t="s">
        <v>301</v>
      </c>
      <c r="C4555" t="s">
        <v>386</v>
      </c>
      <c r="D4555" t="s">
        <v>389</v>
      </c>
      <c r="E4555" t="s">
        <v>451</v>
      </c>
    </row>
    <row r="4556" spans="1:5" x14ac:dyDescent="0.2">
      <c r="A4556" t="s">
        <v>875</v>
      </c>
      <c r="B4556" t="s">
        <v>301</v>
      </c>
      <c r="C4556" t="s">
        <v>386</v>
      </c>
      <c r="D4556" t="s">
        <v>135</v>
      </c>
      <c r="E4556" t="s">
        <v>791</v>
      </c>
    </row>
    <row r="4557" spans="1:5" x14ac:dyDescent="0.2">
      <c r="A4557" t="s">
        <v>875</v>
      </c>
      <c r="B4557" t="s">
        <v>301</v>
      </c>
      <c r="C4557" t="s">
        <v>386</v>
      </c>
      <c r="D4557" t="s">
        <v>8</v>
      </c>
      <c r="E4557" t="s">
        <v>750</v>
      </c>
    </row>
    <row r="4558" spans="1:5" x14ac:dyDescent="0.2">
      <c r="A4558" t="s">
        <v>875</v>
      </c>
      <c r="B4558" t="s">
        <v>301</v>
      </c>
      <c r="C4558" t="s">
        <v>386</v>
      </c>
      <c r="D4558" t="s">
        <v>46</v>
      </c>
      <c r="E4558" t="s">
        <v>751</v>
      </c>
    </row>
    <row r="4559" spans="1:5" x14ac:dyDescent="0.2">
      <c r="A4559" t="s">
        <v>875</v>
      </c>
      <c r="B4559" t="s">
        <v>301</v>
      </c>
      <c r="C4559" t="s">
        <v>386</v>
      </c>
      <c r="D4559" t="s">
        <v>59</v>
      </c>
      <c r="E4559" t="s">
        <v>752</v>
      </c>
    </row>
    <row r="4560" spans="1:5" x14ac:dyDescent="0.2">
      <c r="A4560" t="s">
        <v>875</v>
      </c>
      <c r="B4560" t="s">
        <v>301</v>
      </c>
      <c r="C4560" t="s">
        <v>386</v>
      </c>
      <c r="D4560" t="s">
        <v>59</v>
      </c>
      <c r="E4560" t="s">
        <v>764</v>
      </c>
    </row>
    <row r="4561" spans="1:5" x14ac:dyDescent="0.2">
      <c r="A4561" t="s">
        <v>875</v>
      </c>
      <c r="B4561" t="s">
        <v>301</v>
      </c>
      <c r="C4561" t="s">
        <v>386</v>
      </c>
      <c r="D4561" t="s">
        <v>8</v>
      </c>
      <c r="E4561" t="s">
        <v>788</v>
      </c>
    </row>
    <row r="4562" spans="1:5" x14ac:dyDescent="0.2">
      <c r="A4562" t="s">
        <v>875</v>
      </c>
      <c r="B4562" t="s">
        <v>301</v>
      </c>
      <c r="C4562" t="s">
        <v>386</v>
      </c>
      <c r="D4562" t="s">
        <v>8</v>
      </c>
      <c r="E4562" t="s">
        <v>755</v>
      </c>
    </row>
    <row r="4563" spans="1:5" x14ac:dyDescent="0.2">
      <c r="A4563" t="s">
        <v>875</v>
      </c>
      <c r="B4563" t="s">
        <v>301</v>
      </c>
      <c r="C4563" t="s">
        <v>386</v>
      </c>
      <c r="D4563" t="s">
        <v>135</v>
      </c>
      <c r="E4563" t="s">
        <v>775</v>
      </c>
    </row>
    <row r="4564" spans="1:5" x14ac:dyDescent="0.2">
      <c r="A4564" t="s">
        <v>875</v>
      </c>
      <c r="B4564" t="s">
        <v>301</v>
      </c>
      <c r="C4564" t="s">
        <v>386</v>
      </c>
      <c r="D4564" t="s">
        <v>8</v>
      </c>
      <c r="E4564" t="s">
        <v>767</v>
      </c>
    </row>
    <row r="4565" spans="1:5" x14ac:dyDescent="0.2">
      <c r="A4565" t="s">
        <v>875</v>
      </c>
      <c r="B4565" t="s">
        <v>301</v>
      </c>
      <c r="C4565" t="s">
        <v>386</v>
      </c>
      <c r="D4565" t="s">
        <v>8</v>
      </c>
      <c r="E4565" t="s">
        <v>769</v>
      </c>
    </row>
    <row r="4566" spans="1:5" x14ac:dyDescent="0.2">
      <c r="A4566" t="s">
        <v>875</v>
      </c>
      <c r="B4566" t="s">
        <v>301</v>
      </c>
      <c r="C4566" t="s">
        <v>386</v>
      </c>
      <c r="D4566" t="s">
        <v>215</v>
      </c>
      <c r="E4566" t="s">
        <v>480</v>
      </c>
    </row>
    <row r="4567" spans="1:5" x14ac:dyDescent="0.2">
      <c r="A4567" t="s">
        <v>875</v>
      </c>
      <c r="B4567" t="s">
        <v>301</v>
      </c>
      <c r="C4567" t="s">
        <v>386</v>
      </c>
      <c r="D4567" t="s">
        <v>46</v>
      </c>
      <c r="E4567" t="s">
        <v>777</v>
      </c>
    </row>
    <row r="4568" spans="1:5" x14ac:dyDescent="0.2">
      <c r="A4568" t="s">
        <v>875</v>
      </c>
      <c r="B4568" t="s">
        <v>301</v>
      </c>
      <c r="C4568" t="s">
        <v>386</v>
      </c>
      <c r="D4568" t="s">
        <v>8</v>
      </c>
      <c r="E4568" t="s">
        <v>772</v>
      </c>
    </row>
    <row r="4569" spans="1:5" x14ac:dyDescent="0.2">
      <c r="A4569" t="s">
        <v>875</v>
      </c>
      <c r="B4569" t="s">
        <v>301</v>
      </c>
      <c r="C4569" t="s">
        <v>386</v>
      </c>
      <c r="D4569" t="s">
        <v>8</v>
      </c>
      <c r="E4569" t="s">
        <v>474</v>
      </c>
    </row>
    <row r="4570" spans="1:5" x14ac:dyDescent="0.2">
      <c r="A4570" t="s">
        <v>875</v>
      </c>
      <c r="B4570" t="s">
        <v>301</v>
      </c>
      <c r="C4570" t="s">
        <v>386</v>
      </c>
      <c r="D4570" t="s">
        <v>59</v>
      </c>
      <c r="E4570" t="s">
        <v>760</v>
      </c>
    </row>
    <row r="4571" spans="1:5" x14ac:dyDescent="0.2">
      <c r="A4571" t="s">
        <v>875</v>
      </c>
      <c r="B4571" t="s">
        <v>301</v>
      </c>
      <c r="C4571" t="s">
        <v>386</v>
      </c>
      <c r="D4571" t="s">
        <v>46</v>
      </c>
      <c r="E4571" t="s">
        <v>762</v>
      </c>
    </row>
    <row r="4572" spans="1:5" x14ac:dyDescent="0.2">
      <c r="A4572" t="s">
        <v>875</v>
      </c>
      <c r="B4572" t="s">
        <v>301</v>
      </c>
      <c r="C4572" t="s">
        <v>386</v>
      </c>
      <c r="D4572" t="s">
        <v>135</v>
      </c>
      <c r="E4572" t="s">
        <v>815</v>
      </c>
    </row>
    <row r="4573" spans="1:5" x14ac:dyDescent="0.2">
      <c r="A4573" t="s">
        <v>875</v>
      </c>
      <c r="B4573" t="s">
        <v>301</v>
      </c>
      <c r="C4573" t="s">
        <v>386</v>
      </c>
      <c r="D4573" t="s">
        <v>59</v>
      </c>
      <c r="E4573" t="s">
        <v>754</v>
      </c>
    </row>
    <row r="4574" spans="1:5" x14ac:dyDescent="0.2">
      <c r="A4574" t="s">
        <v>875</v>
      </c>
      <c r="B4574" t="s">
        <v>301</v>
      </c>
      <c r="C4574" t="s">
        <v>386</v>
      </c>
      <c r="D4574" t="s">
        <v>59</v>
      </c>
      <c r="E4574" t="s">
        <v>770</v>
      </c>
    </row>
    <row r="4575" spans="1:5" x14ac:dyDescent="0.2">
      <c r="A4575" t="s">
        <v>875</v>
      </c>
      <c r="B4575" t="s">
        <v>301</v>
      </c>
      <c r="C4575" t="s">
        <v>386</v>
      </c>
      <c r="D4575" t="s">
        <v>46</v>
      </c>
      <c r="E4575" t="s">
        <v>771</v>
      </c>
    </row>
    <row r="4576" spans="1:5" x14ac:dyDescent="0.2">
      <c r="A4576" t="s">
        <v>875</v>
      </c>
      <c r="B4576" t="s">
        <v>301</v>
      </c>
      <c r="C4576" t="s">
        <v>388</v>
      </c>
      <c r="D4576" t="s">
        <v>80</v>
      </c>
    </row>
    <row r="4577" spans="1:5" x14ac:dyDescent="0.2">
      <c r="A4577" t="s">
        <v>875</v>
      </c>
      <c r="B4577" t="s">
        <v>301</v>
      </c>
      <c r="C4577" t="s">
        <v>388</v>
      </c>
      <c r="D4577" t="s">
        <v>106</v>
      </c>
    </row>
    <row r="4578" spans="1:5" x14ac:dyDescent="0.2">
      <c r="A4578" t="s">
        <v>875</v>
      </c>
      <c r="B4578" t="s">
        <v>301</v>
      </c>
      <c r="C4578" t="s">
        <v>388</v>
      </c>
      <c r="D4578" t="s">
        <v>179</v>
      </c>
    </row>
    <row r="4579" spans="1:5" x14ac:dyDescent="0.2">
      <c r="A4579" t="s">
        <v>875</v>
      </c>
      <c r="B4579" t="s">
        <v>301</v>
      </c>
      <c r="C4579" t="s">
        <v>388</v>
      </c>
      <c r="D4579" t="s">
        <v>307</v>
      </c>
    </row>
    <row r="4580" spans="1:5" x14ac:dyDescent="0.2">
      <c r="A4580" t="s">
        <v>875</v>
      </c>
      <c r="B4580" t="s">
        <v>80</v>
      </c>
      <c r="C4580" t="s">
        <v>386</v>
      </c>
      <c r="D4580" t="s">
        <v>389</v>
      </c>
      <c r="E4580" t="s">
        <v>390</v>
      </c>
    </row>
    <row r="4581" spans="1:5" x14ac:dyDescent="0.2">
      <c r="A4581" t="s">
        <v>875</v>
      </c>
      <c r="B4581" t="s">
        <v>80</v>
      </c>
      <c r="C4581" t="s">
        <v>386</v>
      </c>
      <c r="D4581" t="s">
        <v>389</v>
      </c>
      <c r="E4581" t="s">
        <v>392</v>
      </c>
    </row>
    <row r="4582" spans="1:5" x14ac:dyDescent="0.2">
      <c r="A4582" t="s">
        <v>875</v>
      </c>
      <c r="B4582" t="s">
        <v>80</v>
      </c>
      <c r="C4582" t="s">
        <v>386</v>
      </c>
      <c r="D4582" t="s">
        <v>389</v>
      </c>
      <c r="E4582" t="s">
        <v>433</v>
      </c>
    </row>
    <row r="4583" spans="1:5" x14ac:dyDescent="0.2">
      <c r="A4583" t="s">
        <v>875</v>
      </c>
      <c r="B4583" t="s">
        <v>80</v>
      </c>
      <c r="C4583" t="s">
        <v>386</v>
      </c>
      <c r="D4583" t="s">
        <v>389</v>
      </c>
      <c r="E4583" t="s">
        <v>434</v>
      </c>
    </row>
    <row r="4584" spans="1:5" x14ac:dyDescent="0.2">
      <c r="A4584" t="s">
        <v>875</v>
      </c>
      <c r="B4584" t="s">
        <v>80</v>
      </c>
      <c r="C4584" t="s">
        <v>386</v>
      </c>
      <c r="D4584" t="s">
        <v>389</v>
      </c>
      <c r="E4584" t="s">
        <v>435</v>
      </c>
    </row>
    <row r="4585" spans="1:5" x14ac:dyDescent="0.2">
      <c r="A4585" t="s">
        <v>875</v>
      </c>
      <c r="B4585" t="s">
        <v>80</v>
      </c>
      <c r="C4585" t="s">
        <v>386</v>
      </c>
      <c r="D4585" t="s">
        <v>389</v>
      </c>
      <c r="E4585" t="s">
        <v>507</v>
      </c>
    </row>
    <row r="4586" spans="1:5" x14ac:dyDescent="0.2">
      <c r="A4586" t="s">
        <v>875</v>
      </c>
      <c r="B4586" t="s">
        <v>80</v>
      </c>
      <c r="C4586" t="s">
        <v>386</v>
      </c>
      <c r="D4586" t="s">
        <v>374</v>
      </c>
      <c r="E4586" t="s">
        <v>633</v>
      </c>
    </row>
    <row r="4587" spans="1:5" x14ac:dyDescent="0.2">
      <c r="A4587" t="s">
        <v>875</v>
      </c>
      <c r="B4587" t="s">
        <v>80</v>
      </c>
      <c r="C4587" t="s">
        <v>386</v>
      </c>
      <c r="D4587" t="s">
        <v>317</v>
      </c>
      <c r="E4587" t="s">
        <v>506</v>
      </c>
    </row>
    <row r="4588" spans="1:5" x14ac:dyDescent="0.2">
      <c r="A4588" t="s">
        <v>875</v>
      </c>
      <c r="B4588" t="s">
        <v>80</v>
      </c>
      <c r="C4588" t="s">
        <v>386</v>
      </c>
      <c r="D4588" t="s">
        <v>215</v>
      </c>
      <c r="E4588" t="s">
        <v>480</v>
      </c>
    </row>
    <row r="4589" spans="1:5" x14ac:dyDescent="0.2">
      <c r="A4589" t="s">
        <v>875</v>
      </c>
      <c r="B4589" t="s">
        <v>80</v>
      </c>
      <c r="C4589" t="s">
        <v>386</v>
      </c>
      <c r="D4589" t="s">
        <v>106</v>
      </c>
      <c r="E4589" t="s">
        <v>465</v>
      </c>
    </row>
    <row r="4590" spans="1:5" x14ac:dyDescent="0.2">
      <c r="A4590" t="s">
        <v>875</v>
      </c>
      <c r="B4590" t="s">
        <v>80</v>
      </c>
      <c r="C4590" t="s">
        <v>386</v>
      </c>
      <c r="D4590" t="s">
        <v>389</v>
      </c>
      <c r="E4590" t="s">
        <v>454</v>
      </c>
    </row>
    <row r="4591" spans="1:5" x14ac:dyDescent="0.2">
      <c r="A4591" t="s">
        <v>875</v>
      </c>
      <c r="B4591" t="s">
        <v>80</v>
      </c>
      <c r="C4591" t="s">
        <v>386</v>
      </c>
      <c r="D4591" t="s">
        <v>389</v>
      </c>
      <c r="E4591" t="s">
        <v>478</v>
      </c>
    </row>
    <row r="4592" spans="1:5" x14ac:dyDescent="0.2">
      <c r="A4592" t="s">
        <v>875</v>
      </c>
      <c r="B4592" t="s">
        <v>80</v>
      </c>
      <c r="C4592" t="s">
        <v>386</v>
      </c>
      <c r="D4592" t="s">
        <v>389</v>
      </c>
      <c r="E4592" t="s">
        <v>448</v>
      </c>
    </row>
    <row r="4593" spans="1:5" x14ac:dyDescent="0.2">
      <c r="A4593" t="s">
        <v>875</v>
      </c>
      <c r="B4593" t="s">
        <v>80</v>
      </c>
      <c r="C4593" t="s">
        <v>386</v>
      </c>
      <c r="D4593" t="s">
        <v>389</v>
      </c>
      <c r="E4593" t="s">
        <v>501</v>
      </c>
    </row>
    <row r="4594" spans="1:5" x14ac:dyDescent="0.2">
      <c r="A4594" t="s">
        <v>875</v>
      </c>
      <c r="B4594" t="s">
        <v>80</v>
      </c>
      <c r="C4594" t="s">
        <v>386</v>
      </c>
      <c r="D4594" t="s">
        <v>389</v>
      </c>
      <c r="E4594" t="s">
        <v>449</v>
      </c>
    </row>
    <row r="4595" spans="1:5" x14ac:dyDescent="0.2">
      <c r="A4595" t="s">
        <v>875</v>
      </c>
      <c r="B4595" t="s">
        <v>80</v>
      </c>
      <c r="C4595" t="s">
        <v>386</v>
      </c>
      <c r="D4595" t="s">
        <v>389</v>
      </c>
      <c r="E4595" t="s">
        <v>450</v>
      </c>
    </row>
    <row r="4596" spans="1:5" x14ac:dyDescent="0.2">
      <c r="A4596" t="s">
        <v>875</v>
      </c>
      <c r="B4596" t="s">
        <v>80</v>
      </c>
      <c r="C4596" t="s">
        <v>386</v>
      </c>
      <c r="D4596" t="s">
        <v>106</v>
      </c>
      <c r="E4596" t="s">
        <v>577</v>
      </c>
    </row>
    <row r="4597" spans="1:5" x14ac:dyDescent="0.2">
      <c r="A4597" t="s">
        <v>875</v>
      </c>
      <c r="B4597" t="s">
        <v>80</v>
      </c>
      <c r="C4597" t="s">
        <v>386</v>
      </c>
      <c r="D4597" t="s">
        <v>389</v>
      </c>
      <c r="E4597" t="s">
        <v>451</v>
      </c>
    </row>
    <row r="4598" spans="1:5" x14ac:dyDescent="0.2">
      <c r="A4598" t="s">
        <v>875</v>
      </c>
      <c r="B4598" t="s">
        <v>80</v>
      </c>
      <c r="C4598" t="s">
        <v>386</v>
      </c>
      <c r="D4598" t="s">
        <v>389</v>
      </c>
      <c r="E4598" t="s">
        <v>449</v>
      </c>
    </row>
    <row r="4599" spans="1:5" x14ac:dyDescent="0.2">
      <c r="A4599" t="s">
        <v>875</v>
      </c>
      <c r="B4599" t="s">
        <v>256</v>
      </c>
      <c r="C4599" t="s">
        <v>386</v>
      </c>
      <c r="D4599" t="s">
        <v>226</v>
      </c>
      <c r="E4599" t="s">
        <v>396</v>
      </c>
    </row>
    <row r="4600" spans="1:5" x14ac:dyDescent="0.2">
      <c r="A4600" t="s">
        <v>875</v>
      </c>
      <c r="B4600" t="s">
        <v>256</v>
      </c>
      <c r="C4600" t="s">
        <v>386</v>
      </c>
      <c r="D4600" t="s">
        <v>226</v>
      </c>
      <c r="E4600" t="s">
        <v>395</v>
      </c>
    </row>
    <row r="4601" spans="1:5" x14ac:dyDescent="0.2">
      <c r="A4601" t="s">
        <v>875</v>
      </c>
      <c r="B4601" t="s">
        <v>75</v>
      </c>
      <c r="C4601" t="s">
        <v>386</v>
      </c>
      <c r="D4601" t="s">
        <v>272</v>
      </c>
      <c r="E4601" t="s">
        <v>527</v>
      </c>
    </row>
    <row r="4602" spans="1:5" x14ac:dyDescent="0.2">
      <c r="A4602" t="s">
        <v>875</v>
      </c>
      <c r="B4602" t="s">
        <v>75</v>
      </c>
      <c r="C4602" t="s">
        <v>386</v>
      </c>
      <c r="D4602" t="s">
        <v>98</v>
      </c>
      <c r="E4602" t="s">
        <v>606</v>
      </c>
    </row>
    <row r="4603" spans="1:5" x14ac:dyDescent="0.2">
      <c r="A4603" t="s">
        <v>875</v>
      </c>
      <c r="B4603" t="s">
        <v>75</v>
      </c>
      <c r="C4603" t="s">
        <v>386</v>
      </c>
      <c r="D4603" t="s">
        <v>272</v>
      </c>
      <c r="E4603" t="s">
        <v>528</v>
      </c>
    </row>
    <row r="4604" spans="1:5" x14ac:dyDescent="0.2">
      <c r="A4604" t="s">
        <v>875</v>
      </c>
      <c r="B4604" t="s">
        <v>75</v>
      </c>
      <c r="C4604" t="s">
        <v>386</v>
      </c>
      <c r="D4604" t="s">
        <v>272</v>
      </c>
      <c r="E4604" t="s">
        <v>529</v>
      </c>
    </row>
    <row r="4605" spans="1:5" x14ac:dyDescent="0.2">
      <c r="A4605" t="s">
        <v>875</v>
      </c>
      <c r="B4605" t="s">
        <v>75</v>
      </c>
      <c r="C4605" t="s">
        <v>386</v>
      </c>
      <c r="D4605" t="s">
        <v>272</v>
      </c>
      <c r="E4605" t="s">
        <v>530</v>
      </c>
    </row>
    <row r="4606" spans="1:5" x14ac:dyDescent="0.2">
      <c r="A4606" t="s">
        <v>875</v>
      </c>
      <c r="B4606" t="s">
        <v>75</v>
      </c>
      <c r="C4606" t="s">
        <v>386</v>
      </c>
      <c r="D4606" t="s">
        <v>343</v>
      </c>
      <c r="E4606" t="s">
        <v>634</v>
      </c>
    </row>
    <row r="4607" spans="1:5" x14ac:dyDescent="0.2">
      <c r="A4607" t="s">
        <v>875</v>
      </c>
      <c r="B4607" t="s">
        <v>75</v>
      </c>
      <c r="C4607" t="s">
        <v>386</v>
      </c>
      <c r="D4607" t="s">
        <v>343</v>
      </c>
      <c r="E4607" t="s">
        <v>635</v>
      </c>
    </row>
    <row r="4608" spans="1:5" x14ac:dyDescent="0.2">
      <c r="A4608" t="s">
        <v>875</v>
      </c>
      <c r="B4608" t="s">
        <v>75</v>
      </c>
      <c r="C4608" t="s">
        <v>386</v>
      </c>
      <c r="D4608" t="s">
        <v>389</v>
      </c>
      <c r="E4608" t="s">
        <v>478</v>
      </c>
    </row>
    <row r="4609" spans="1:5" x14ac:dyDescent="0.2">
      <c r="A4609" t="s">
        <v>875</v>
      </c>
      <c r="B4609" t="s">
        <v>75</v>
      </c>
      <c r="C4609" t="s">
        <v>386</v>
      </c>
      <c r="D4609" t="s">
        <v>389</v>
      </c>
      <c r="E4609" t="s">
        <v>450</v>
      </c>
    </row>
    <row r="4610" spans="1:5" x14ac:dyDescent="0.2">
      <c r="A4610" t="s">
        <v>875</v>
      </c>
      <c r="B4610" t="s">
        <v>75</v>
      </c>
      <c r="C4610" t="s">
        <v>388</v>
      </c>
      <c r="D4610" t="s">
        <v>374</v>
      </c>
    </row>
    <row r="4611" spans="1:5" x14ac:dyDescent="0.2">
      <c r="A4611" t="s">
        <v>875</v>
      </c>
      <c r="B4611" t="s">
        <v>343</v>
      </c>
      <c r="C4611" t="s">
        <v>386</v>
      </c>
      <c r="D4611" t="s">
        <v>389</v>
      </c>
      <c r="E4611" t="s">
        <v>500</v>
      </c>
    </row>
    <row r="4612" spans="1:5" x14ac:dyDescent="0.2">
      <c r="A4612" t="s">
        <v>875</v>
      </c>
      <c r="B4612" t="s">
        <v>343</v>
      </c>
      <c r="C4612" t="s">
        <v>386</v>
      </c>
      <c r="D4612" t="s">
        <v>389</v>
      </c>
      <c r="E4612" t="s">
        <v>478</v>
      </c>
    </row>
    <row r="4613" spans="1:5" x14ac:dyDescent="0.2">
      <c r="A4613" t="s">
        <v>875</v>
      </c>
      <c r="B4613" t="s">
        <v>343</v>
      </c>
      <c r="C4613" t="s">
        <v>386</v>
      </c>
      <c r="D4613" t="s">
        <v>389</v>
      </c>
      <c r="E4613" t="s">
        <v>450</v>
      </c>
    </row>
    <row r="4614" spans="1:5" x14ac:dyDescent="0.2">
      <c r="A4614" t="s">
        <v>875</v>
      </c>
      <c r="B4614" t="s">
        <v>343</v>
      </c>
      <c r="C4614" t="s">
        <v>386</v>
      </c>
      <c r="D4614" t="s">
        <v>389</v>
      </c>
      <c r="E4614" t="s">
        <v>636</v>
      </c>
    </row>
    <row r="4615" spans="1:5" x14ac:dyDescent="0.2">
      <c r="A4615" t="s">
        <v>875</v>
      </c>
      <c r="B4615" t="s">
        <v>343</v>
      </c>
      <c r="C4615" t="s">
        <v>386</v>
      </c>
      <c r="D4615" t="s">
        <v>389</v>
      </c>
      <c r="E4615" t="s">
        <v>550</v>
      </c>
    </row>
    <row r="4616" spans="1:5" x14ac:dyDescent="0.2">
      <c r="A4616" t="s">
        <v>875</v>
      </c>
      <c r="B4616" t="s">
        <v>343</v>
      </c>
      <c r="C4616" t="s">
        <v>386</v>
      </c>
      <c r="D4616" t="s">
        <v>389</v>
      </c>
      <c r="E4616" t="s">
        <v>637</v>
      </c>
    </row>
    <row r="4617" spans="1:5" x14ac:dyDescent="0.2">
      <c r="A4617" t="s">
        <v>875</v>
      </c>
      <c r="B4617" t="s">
        <v>343</v>
      </c>
      <c r="C4617" t="s">
        <v>386</v>
      </c>
      <c r="D4617" t="s">
        <v>389</v>
      </c>
      <c r="E4617" t="s">
        <v>457</v>
      </c>
    </row>
    <row r="4618" spans="1:5" x14ac:dyDescent="0.2">
      <c r="A4618" t="s">
        <v>875</v>
      </c>
      <c r="B4618" t="s">
        <v>343</v>
      </c>
      <c r="C4618" t="s">
        <v>386</v>
      </c>
      <c r="D4618" t="s">
        <v>389</v>
      </c>
      <c r="E4618" t="s">
        <v>532</v>
      </c>
    </row>
    <row r="4619" spans="1:5" x14ac:dyDescent="0.2">
      <c r="A4619" t="s">
        <v>875</v>
      </c>
      <c r="B4619" t="s">
        <v>343</v>
      </c>
      <c r="C4619" t="s">
        <v>386</v>
      </c>
      <c r="D4619" t="s">
        <v>389</v>
      </c>
      <c r="E4619" t="s">
        <v>451</v>
      </c>
    </row>
    <row r="4620" spans="1:5" x14ac:dyDescent="0.2">
      <c r="A4620" t="s">
        <v>875</v>
      </c>
      <c r="B4620" t="s">
        <v>265</v>
      </c>
      <c r="C4620" t="s">
        <v>386</v>
      </c>
      <c r="D4620" t="s">
        <v>389</v>
      </c>
      <c r="E4620" t="s">
        <v>450</v>
      </c>
    </row>
    <row r="4621" spans="1:5" x14ac:dyDescent="0.2">
      <c r="A4621" t="s">
        <v>875</v>
      </c>
      <c r="B4621" t="s">
        <v>265</v>
      </c>
      <c r="C4621" t="s">
        <v>386</v>
      </c>
      <c r="D4621" t="s">
        <v>389</v>
      </c>
      <c r="E4621" t="s">
        <v>638</v>
      </c>
    </row>
    <row r="4622" spans="1:5" x14ac:dyDescent="0.2">
      <c r="A4622" t="s">
        <v>875</v>
      </c>
      <c r="B4622" t="s">
        <v>265</v>
      </c>
      <c r="C4622" t="s">
        <v>386</v>
      </c>
      <c r="D4622" t="s">
        <v>389</v>
      </c>
      <c r="E4622" t="s">
        <v>637</v>
      </c>
    </row>
    <row r="4623" spans="1:5" x14ac:dyDescent="0.2">
      <c r="A4623" t="s">
        <v>875</v>
      </c>
      <c r="B4623" t="s">
        <v>265</v>
      </c>
      <c r="C4623" t="s">
        <v>386</v>
      </c>
      <c r="D4623" t="s">
        <v>389</v>
      </c>
      <c r="E4623" t="s">
        <v>468</v>
      </c>
    </row>
    <row r="4624" spans="1:5" x14ac:dyDescent="0.2">
      <c r="A4624" t="s">
        <v>875</v>
      </c>
      <c r="B4624" t="s">
        <v>265</v>
      </c>
      <c r="C4624" t="s">
        <v>386</v>
      </c>
      <c r="D4624" t="s">
        <v>389</v>
      </c>
      <c r="E4624" t="s">
        <v>639</v>
      </c>
    </row>
    <row r="4625" spans="1:5" x14ac:dyDescent="0.2">
      <c r="A4625" t="s">
        <v>875</v>
      </c>
      <c r="B4625" t="s">
        <v>265</v>
      </c>
      <c r="C4625" t="s">
        <v>386</v>
      </c>
      <c r="D4625" t="s">
        <v>389</v>
      </c>
      <c r="E4625" t="s">
        <v>451</v>
      </c>
    </row>
    <row r="4626" spans="1:5" x14ac:dyDescent="0.2">
      <c r="A4626" t="s">
        <v>875</v>
      </c>
      <c r="B4626" t="s">
        <v>265</v>
      </c>
      <c r="C4626" t="s">
        <v>386</v>
      </c>
      <c r="D4626" t="s">
        <v>389</v>
      </c>
      <c r="E4626" t="s">
        <v>640</v>
      </c>
    </row>
    <row r="4627" spans="1:5" x14ac:dyDescent="0.2">
      <c r="A4627" t="s">
        <v>875</v>
      </c>
      <c r="B4627" t="s">
        <v>265</v>
      </c>
      <c r="C4627" t="s">
        <v>386</v>
      </c>
      <c r="D4627" t="s">
        <v>389</v>
      </c>
      <c r="E4627" t="s">
        <v>500</v>
      </c>
    </row>
    <row r="4628" spans="1:5" x14ac:dyDescent="0.2">
      <c r="A4628" t="s">
        <v>875</v>
      </c>
      <c r="B4628" t="s">
        <v>265</v>
      </c>
      <c r="C4628" t="s">
        <v>386</v>
      </c>
      <c r="D4628" t="s">
        <v>389</v>
      </c>
      <c r="E4628" t="s">
        <v>526</v>
      </c>
    </row>
    <row r="4629" spans="1:5" x14ac:dyDescent="0.2">
      <c r="A4629" t="s">
        <v>875</v>
      </c>
      <c r="B4629" t="s">
        <v>265</v>
      </c>
      <c r="C4629" t="s">
        <v>386</v>
      </c>
      <c r="D4629" t="s">
        <v>389</v>
      </c>
      <c r="E4629" t="s">
        <v>454</v>
      </c>
    </row>
    <row r="4630" spans="1:5" x14ac:dyDescent="0.2">
      <c r="A4630" t="s">
        <v>875</v>
      </c>
      <c r="B4630" t="s">
        <v>265</v>
      </c>
      <c r="C4630" t="s">
        <v>386</v>
      </c>
      <c r="D4630" t="s">
        <v>389</v>
      </c>
      <c r="E4630" t="s">
        <v>641</v>
      </c>
    </row>
    <row r="4631" spans="1:5" x14ac:dyDescent="0.2">
      <c r="A4631" t="s">
        <v>875</v>
      </c>
      <c r="B4631" t="s">
        <v>265</v>
      </c>
      <c r="C4631" t="s">
        <v>386</v>
      </c>
      <c r="D4631" t="s">
        <v>389</v>
      </c>
      <c r="E4631" t="s">
        <v>478</v>
      </c>
    </row>
    <row r="4632" spans="1:5" x14ac:dyDescent="0.2">
      <c r="A4632" t="s">
        <v>875</v>
      </c>
      <c r="B4632" t="s">
        <v>265</v>
      </c>
      <c r="C4632" t="s">
        <v>386</v>
      </c>
      <c r="D4632" t="s">
        <v>389</v>
      </c>
      <c r="E4632" t="s">
        <v>448</v>
      </c>
    </row>
    <row r="4633" spans="1:5" x14ac:dyDescent="0.2">
      <c r="A4633" t="s">
        <v>875</v>
      </c>
      <c r="B4633" t="s">
        <v>265</v>
      </c>
      <c r="C4633" t="s">
        <v>386</v>
      </c>
      <c r="D4633" t="s">
        <v>389</v>
      </c>
      <c r="E4633" t="s">
        <v>501</v>
      </c>
    </row>
    <row r="4634" spans="1:5" x14ac:dyDescent="0.2">
      <c r="A4634" t="s">
        <v>875</v>
      </c>
      <c r="B4634" t="s">
        <v>265</v>
      </c>
      <c r="C4634" t="s">
        <v>386</v>
      </c>
      <c r="D4634" t="s">
        <v>389</v>
      </c>
      <c r="E4634" t="s">
        <v>467</v>
      </c>
    </row>
    <row r="4635" spans="1:5" x14ac:dyDescent="0.2">
      <c r="A4635" t="s">
        <v>875</v>
      </c>
      <c r="B4635" t="s">
        <v>265</v>
      </c>
      <c r="C4635" t="s">
        <v>386</v>
      </c>
      <c r="D4635" t="s">
        <v>389</v>
      </c>
      <c r="E4635" t="s">
        <v>502</v>
      </c>
    </row>
    <row r="4636" spans="1:5" x14ac:dyDescent="0.2">
      <c r="A4636" t="s">
        <v>875</v>
      </c>
      <c r="B4636" t="s">
        <v>265</v>
      </c>
      <c r="C4636" t="s">
        <v>386</v>
      </c>
      <c r="D4636" t="s">
        <v>389</v>
      </c>
      <c r="E4636" t="s">
        <v>642</v>
      </c>
    </row>
    <row r="4637" spans="1:5" x14ac:dyDescent="0.2">
      <c r="A4637" t="s">
        <v>875</v>
      </c>
      <c r="B4637" t="s">
        <v>265</v>
      </c>
      <c r="C4637" t="s">
        <v>386</v>
      </c>
      <c r="D4637" t="s">
        <v>389</v>
      </c>
      <c r="E4637" t="s">
        <v>503</v>
      </c>
    </row>
    <row r="4638" spans="1:5" x14ac:dyDescent="0.2">
      <c r="A4638" t="s">
        <v>875</v>
      </c>
      <c r="B4638" t="s">
        <v>265</v>
      </c>
      <c r="C4638" t="s">
        <v>386</v>
      </c>
      <c r="D4638" t="s">
        <v>389</v>
      </c>
      <c r="E4638" t="s">
        <v>449</v>
      </c>
    </row>
    <row r="4639" spans="1:5" x14ac:dyDescent="0.2">
      <c r="A4639" t="s">
        <v>875</v>
      </c>
      <c r="B4639" t="s">
        <v>41</v>
      </c>
      <c r="C4639" t="s">
        <v>386</v>
      </c>
      <c r="D4639" t="s">
        <v>389</v>
      </c>
      <c r="E4639" t="s">
        <v>454</v>
      </c>
    </row>
    <row r="4640" spans="1:5" x14ac:dyDescent="0.2">
      <c r="A4640" t="s">
        <v>875</v>
      </c>
      <c r="B4640" t="s">
        <v>41</v>
      </c>
      <c r="C4640" t="s">
        <v>386</v>
      </c>
      <c r="D4640" t="s">
        <v>389</v>
      </c>
      <c r="E4640" t="s">
        <v>450</v>
      </c>
    </row>
    <row r="4641" spans="1:5" x14ac:dyDescent="0.2">
      <c r="A4641" t="s">
        <v>875</v>
      </c>
      <c r="B4641" t="s">
        <v>41</v>
      </c>
      <c r="C4641" t="s">
        <v>386</v>
      </c>
      <c r="D4641" t="s">
        <v>389</v>
      </c>
      <c r="E4641" t="s">
        <v>451</v>
      </c>
    </row>
    <row r="4642" spans="1:5" x14ac:dyDescent="0.2">
      <c r="A4642" t="s">
        <v>875</v>
      </c>
      <c r="B4642" t="s">
        <v>41</v>
      </c>
      <c r="C4642" t="s">
        <v>386</v>
      </c>
      <c r="D4642" t="s">
        <v>389</v>
      </c>
      <c r="E4642" t="s">
        <v>648</v>
      </c>
    </row>
    <row r="4643" spans="1:5" x14ac:dyDescent="0.2">
      <c r="A4643" t="s">
        <v>875</v>
      </c>
      <c r="B4643" t="s">
        <v>41</v>
      </c>
      <c r="C4643" t="s">
        <v>386</v>
      </c>
      <c r="D4643" t="s">
        <v>389</v>
      </c>
      <c r="E4643" t="s">
        <v>822</v>
      </c>
    </row>
    <row r="4644" spans="1:5" x14ac:dyDescent="0.2">
      <c r="A4644" t="s">
        <v>875</v>
      </c>
      <c r="B4644" t="s">
        <v>41</v>
      </c>
      <c r="C4644" t="s">
        <v>386</v>
      </c>
      <c r="D4644" t="s">
        <v>389</v>
      </c>
      <c r="E4644" t="s">
        <v>646</v>
      </c>
    </row>
    <row r="4645" spans="1:5" x14ac:dyDescent="0.2">
      <c r="A4645" t="s">
        <v>875</v>
      </c>
      <c r="B4645" t="s">
        <v>41</v>
      </c>
      <c r="C4645" t="s">
        <v>386</v>
      </c>
      <c r="D4645" t="s">
        <v>389</v>
      </c>
      <c r="E4645" t="s">
        <v>453</v>
      </c>
    </row>
    <row r="4646" spans="1:5" x14ac:dyDescent="0.2">
      <c r="A4646" t="s">
        <v>875</v>
      </c>
      <c r="B4646" t="s">
        <v>41</v>
      </c>
      <c r="C4646" t="s">
        <v>386</v>
      </c>
      <c r="D4646" t="s">
        <v>389</v>
      </c>
      <c r="E4646" t="s">
        <v>430</v>
      </c>
    </row>
    <row r="4647" spans="1:5" x14ac:dyDescent="0.2">
      <c r="A4647" t="s">
        <v>875</v>
      </c>
      <c r="B4647" t="s">
        <v>169</v>
      </c>
      <c r="C4647" t="s">
        <v>386</v>
      </c>
      <c r="D4647" t="s">
        <v>389</v>
      </c>
      <c r="E4647" t="s">
        <v>526</v>
      </c>
    </row>
    <row r="4648" spans="1:5" x14ac:dyDescent="0.2">
      <c r="A4648" t="s">
        <v>875</v>
      </c>
      <c r="B4648" t="s">
        <v>169</v>
      </c>
      <c r="C4648" t="s">
        <v>386</v>
      </c>
      <c r="D4648" t="s">
        <v>389</v>
      </c>
      <c r="E4648" t="s">
        <v>449</v>
      </c>
    </row>
    <row r="4649" spans="1:5" x14ac:dyDescent="0.2">
      <c r="A4649" t="s">
        <v>875</v>
      </c>
      <c r="B4649" t="s">
        <v>169</v>
      </c>
      <c r="C4649" t="s">
        <v>386</v>
      </c>
      <c r="D4649" t="s">
        <v>389</v>
      </c>
      <c r="E4649" t="s">
        <v>450</v>
      </c>
    </row>
    <row r="4650" spans="1:5" x14ac:dyDescent="0.2">
      <c r="A4650" t="s">
        <v>875</v>
      </c>
      <c r="B4650" t="s">
        <v>169</v>
      </c>
      <c r="C4650" t="s">
        <v>386</v>
      </c>
      <c r="D4650" t="s">
        <v>234</v>
      </c>
      <c r="E4650" t="s">
        <v>466</v>
      </c>
    </row>
    <row r="4651" spans="1:5" x14ac:dyDescent="0.2">
      <c r="A4651" t="s">
        <v>875</v>
      </c>
      <c r="B4651" t="s">
        <v>169</v>
      </c>
      <c r="C4651" t="s">
        <v>386</v>
      </c>
      <c r="D4651" t="s">
        <v>389</v>
      </c>
      <c r="E4651" t="s">
        <v>468</v>
      </c>
    </row>
    <row r="4652" spans="1:5" x14ac:dyDescent="0.2">
      <c r="A4652" t="s">
        <v>875</v>
      </c>
      <c r="B4652" t="s">
        <v>169</v>
      </c>
      <c r="C4652" t="s">
        <v>386</v>
      </c>
      <c r="D4652" t="s">
        <v>106</v>
      </c>
      <c r="E4652" t="s">
        <v>577</v>
      </c>
    </row>
    <row r="4653" spans="1:5" x14ac:dyDescent="0.2">
      <c r="A4653" t="s">
        <v>875</v>
      </c>
      <c r="B4653" t="s">
        <v>169</v>
      </c>
      <c r="C4653" t="s">
        <v>386</v>
      </c>
      <c r="D4653" t="s">
        <v>234</v>
      </c>
      <c r="E4653" t="s">
        <v>557</v>
      </c>
    </row>
    <row r="4654" spans="1:5" x14ac:dyDescent="0.2">
      <c r="A4654" t="s">
        <v>875</v>
      </c>
      <c r="B4654" t="s">
        <v>169</v>
      </c>
      <c r="C4654" t="s">
        <v>386</v>
      </c>
      <c r="D4654" t="s">
        <v>389</v>
      </c>
      <c r="E4654" t="s">
        <v>451</v>
      </c>
    </row>
    <row r="4655" spans="1:5" x14ac:dyDescent="0.2">
      <c r="A4655" t="s">
        <v>875</v>
      </c>
      <c r="B4655" t="s">
        <v>198</v>
      </c>
      <c r="C4655" t="s">
        <v>386</v>
      </c>
      <c r="D4655" t="s">
        <v>389</v>
      </c>
      <c r="E4655" t="s">
        <v>450</v>
      </c>
    </row>
    <row r="4656" spans="1:5" x14ac:dyDescent="0.2">
      <c r="A4656" t="s">
        <v>875</v>
      </c>
      <c r="B4656" t="s">
        <v>198</v>
      </c>
      <c r="C4656" t="s">
        <v>386</v>
      </c>
      <c r="D4656" t="s">
        <v>234</v>
      </c>
      <c r="E4656" t="s">
        <v>505</v>
      </c>
    </row>
    <row r="4657" spans="1:5" x14ac:dyDescent="0.2">
      <c r="A4657" t="s">
        <v>875</v>
      </c>
      <c r="B4657" t="s">
        <v>198</v>
      </c>
      <c r="C4657" t="s">
        <v>386</v>
      </c>
      <c r="D4657" t="s">
        <v>389</v>
      </c>
      <c r="E4657" t="s">
        <v>468</v>
      </c>
    </row>
    <row r="4658" spans="1:5" x14ac:dyDescent="0.2">
      <c r="A4658" t="s">
        <v>875</v>
      </c>
      <c r="B4658" t="s">
        <v>198</v>
      </c>
      <c r="C4658" t="s">
        <v>386</v>
      </c>
      <c r="D4658" t="s">
        <v>389</v>
      </c>
      <c r="E4658" t="s">
        <v>451</v>
      </c>
    </row>
    <row r="4659" spans="1:5" x14ac:dyDescent="0.2">
      <c r="A4659" t="s">
        <v>875</v>
      </c>
      <c r="B4659" t="s">
        <v>58</v>
      </c>
      <c r="C4659" t="s">
        <v>386</v>
      </c>
      <c r="D4659" t="s">
        <v>389</v>
      </c>
      <c r="E4659" t="s">
        <v>643</v>
      </c>
    </row>
    <row r="4660" spans="1:5" x14ac:dyDescent="0.2">
      <c r="A4660" t="s">
        <v>875</v>
      </c>
      <c r="B4660" t="s">
        <v>58</v>
      </c>
      <c r="C4660" t="s">
        <v>386</v>
      </c>
      <c r="D4660" t="s">
        <v>389</v>
      </c>
      <c r="E4660" t="s">
        <v>448</v>
      </c>
    </row>
    <row r="4661" spans="1:5" x14ac:dyDescent="0.2">
      <c r="A4661" t="s">
        <v>875</v>
      </c>
      <c r="B4661" t="s">
        <v>58</v>
      </c>
      <c r="C4661" t="s">
        <v>386</v>
      </c>
      <c r="D4661" t="s">
        <v>389</v>
      </c>
      <c r="E4661" t="s">
        <v>450</v>
      </c>
    </row>
    <row r="4662" spans="1:5" x14ac:dyDescent="0.2">
      <c r="A4662" t="s">
        <v>875</v>
      </c>
      <c r="B4662" t="s">
        <v>157</v>
      </c>
      <c r="C4662" t="s">
        <v>386</v>
      </c>
      <c r="D4662" t="s">
        <v>389</v>
      </c>
      <c r="E4662" t="s">
        <v>643</v>
      </c>
    </row>
    <row r="4663" spans="1:5" x14ac:dyDescent="0.2">
      <c r="A4663" t="s">
        <v>875</v>
      </c>
      <c r="B4663" t="s">
        <v>157</v>
      </c>
      <c r="C4663" t="s">
        <v>386</v>
      </c>
      <c r="D4663" t="s">
        <v>389</v>
      </c>
      <c r="E4663" t="s">
        <v>478</v>
      </c>
    </row>
    <row r="4664" spans="1:5" x14ac:dyDescent="0.2">
      <c r="A4664" t="s">
        <v>875</v>
      </c>
      <c r="B4664" t="s">
        <v>157</v>
      </c>
      <c r="C4664" t="s">
        <v>386</v>
      </c>
      <c r="D4664" t="s">
        <v>389</v>
      </c>
      <c r="E4664" t="s">
        <v>448</v>
      </c>
    </row>
    <row r="4665" spans="1:5" x14ac:dyDescent="0.2">
      <c r="A4665" t="s">
        <v>875</v>
      </c>
      <c r="B4665" t="s">
        <v>157</v>
      </c>
      <c r="C4665" t="s">
        <v>386</v>
      </c>
      <c r="D4665" t="s">
        <v>389</v>
      </c>
      <c r="E4665" t="s">
        <v>450</v>
      </c>
    </row>
    <row r="4666" spans="1:5" x14ac:dyDescent="0.2">
      <c r="A4666" t="s">
        <v>875</v>
      </c>
      <c r="B4666" t="s">
        <v>359</v>
      </c>
      <c r="C4666" t="s">
        <v>386</v>
      </c>
      <c r="D4666" t="s">
        <v>198</v>
      </c>
      <c r="E4666" t="s">
        <v>521</v>
      </c>
    </row>
    <row r="4667" spans="1:5" x14ac:dyDescent="0.2">
      <c r="A4667" t="s">
        <v>875</v>
      </c>
      <c r="B4667" t="s">
        <v>359</v>
      </c>
      <c r="C4667" t="s">
        <v>386</v>
      </c>
      <c r="D4667" t="s">
        <v>198</v>
      </c>
      <c r="E4667" t="s">
        <v>523</v>
      </c>
    </row>
    <row r="4668" spans="1:5" x14ac:dyDescent="0.2">
      <c r="A4668" t="s">
        <v>875</v>
      </c>
      <c r="B4668" t="s">
        <v>359</v>
      </c>
      <c r="C4668" t="s">
        <v>386</v>
      </c>
      <c r="D4668" t="s">
        <v>389</v>
      </c>
      <c r="E4668" t="s">
        <v>450</v>
      </c>
    </row>
    <row r="4669" spans="1:5" x14ac:dyDescent="0.2">
      <c r="A4669" t="s">
        <v>875</v>
      </c>
      <c r="B4669" t="s">
        <v>359</v>
      </c>
      <c r="C4669" t="s">
        <v>386</v>
      </c>
      <c r="D4669" t="s">
        <v>234</v>
      </c>
      <c r="E4669" t="s">
        <v>505</v>
      </c>
    </row>
    <row r="4670" spans="1:5" x14ac:dyDescent="0.2">
      <c r="A4670" t="s">
        <v>875</v>
      </c>
      <c r="B4670" t="s">
        <v>359</v>
      </c>
      <c r="C4670" t="s">
        <v>386</v>
      </c>
      <c r="D4670" t="s">
        <v>234</v>
      </c>
      <c r="E4670" t="s">
        <v>466</v>
      </c>
    </row>
    <row r="4671" spans="1:5" x14ac:dyDescent="0.2">
      <c r="A4671" t="s">
        <v>875</v>
      </c>
      <c r="B4671" t="s">
        <v>359</v>
      </c>
      <c r="C4671" t="s">
        <v>386</v>
      </c>
      <c r="D4671" t="s">
        <v>234</v>
      </c>
      <c r="E4671" t="s">
        <v>644</v>
      </c>
    </row>
    <row r="4672" spans="1:5" x14ac:dyDescent="0.2">
      <c r="A4672" t="s">
        <v>875</v>
      </c>
      <c r="B4672" t="s">
        <v>359</v>
      </c>
      <c r="C4672" t="s">
        <v>386</v>
      </c>
      <c r="D4672" t="s">
        <v>389</v>
      </c>
      <c r="E4672" t="s">
        <v>451</v>
      </c>
    </row>
    <row r="4673" spans="1:5" x14ac:dyDescent="0.2">
      <c r="A4673" t="s">
        <v>875</v>
      </c>
      <c r="B4673" t="s">
        <v>328</v>
      </c>
      <c r="C4673" t="s">
        <v>386</v>
      </c>
      <c r="D4673" t="s">
        <v>202</v>
      </c>
      <c r="E4673" t="s">
        <v>445</v>
      </c>
    </row>
    <row r="4674" spans="1:5" x14ac:dyDescent="0.2">
      <c r="A4674" t="s">
        <v>875</v>
      </c>
      <c r="B4674" t="s">
        <v>328</v>
      </c>
      <c r="C4674" t="s">
        <v>386</v>
      </c>
      <c r="D4674" t="s">
        <v>102</v>
      </c>
      <c r="E4674" t="s">
        <v>645</v>
      </c>
    </row>
    <row r="4675" spans="1:5" x14ac:dyDescent="0.2">
      <c r="A4675" t="s">
        <v>875</v>
      </c>
      <c r="B4675" t="s">
        <v>328</v>
      </c>
      <c r="C4675" t="s">
        <v>386</v>
      </c>
      <c r="D4675" t="s">
        <v>389</v>
      </c>
      <c r="E4675" t="s">
        <v>648</v>
      </c>
    </row>
    <row r="4676" spans="1:5" x14ac:dyDescent="0.2">
      <c r="A4676" t="s">
        <v>875</v>
      </c>
      <c r="B4676" t="s">
        <v>328</v>
      </c>
      <c r="C4676" t="s">
        <v>386</v>
      </c>
      <c r="D4676" t="s">
        <v>57</v>
      </c>
      <c r="E4676" t="s">
        <v>584</v>
      </c>
    </row>
    <row r="4677" spans="1:5" x14ac:dyDescent="0.2">
      <c r="A4677" t="s">
        <v>875</v>
      </c>
      <c r="B4677" t="s">
        <v>328</v>
      </c>
      <c r="C4677" t="s">
        <v>386</v>
      </c>
      <c r="D4677" t="s">
        <v>389</v>
      </c>
      <c r="E4677" t="s">
        <v>449</v>
      </c>
    </row>
    <row r="4678" spans="1:5" x14ac:dyDescent="0.2">
      <c r="A4678" t="s">
        <v>875</v>
      </c>
      <c r="B4678" t="s">
        <v>328</v>
      </c>
      <c r="C4678" t="s">
        <v>386</v>
      </c>
      <c r="D4678" t="s">
        <v>389</v>
      </c>
      <c r="E4678" t="s">
        <v>646</v>
      </c>
    </row>
    <row r="4679" spans="1:5" x14ac:dyDescent="0.2">
      <c r="A4679" t="s">
        <v>875</v>
      </c>
      <c r="B4679" t="s">
        <v>328</v>
      </c>
      <c r="C4679" t="s">
        <v>386</v>
      </c>
      <c r="D4679" t="s">
        <v>389</v>
      </c>
      <c r="E4679" t="s">
        <v>453</v>
      </c>
    </row>
    <row r="4680" spans="1:5" x14ac:dyDescent="0.2">
      <c r="A4680" t="s">
        <v>875</v>
      </c>
      <c r="B4680" t="s">
        <v>328</v>
      </c>
      <c r="C4680" t="s">
        <v>386</v>
      </c>
      <c r="D4680" t="s">
        <v>389</v>
      </c>
      <c r="E4680" t="s">
        <v>450</v>
      </c>
    </row>
    <row r="4681" spans="1:5" x14ac:dyDescent="0.2">
      <c r="A4681" t="s">
        <v>875</v>
      </c>
      <c r="B4681" t="s">
        <v>328</v>
      </c>
      <c r="C4681" t="s">
        <v>386</v>
      </c>
      <c r="D4681" t="s">
        <v>106</v>
      </c>
      <c r="E4681" t="s">
        <v>465</v>
      </c>
    </row>
    <row r="4682" spans="1:5" x14ac:dyDescent="0.2">
      <c r="A4682" t="s">
        <v>875</v>
      </c>
      <c r="B4682" t="s">
        <v>328</v>
      </c>
      <c r="C4682" t="s">
        <v>386</v>
      </c>
      <c r="D4682" t="s">
        <v>389</v>
      </c>
      <c r="E4682" t="s">
        <v>430</v>
      </c>
    </row>
    <row r="4683" spans="1:5" x14ac:dyDescent="0.2">
      <c r="A4683" t="s">
        <v>875</v>
      </c>
      <c r="B4683" t="s">
        <v>328</v>
      </c>
      <c r="C4683" t="s">
        <v>386</v>
      </c>
      <c r="D4683" t="s">
        <v>215</v>
      </c>
      <c r="E4683" t="s">
        <v>480</v>
      </c>
    </row>
    <row r="4684" spans="1:5" x14ac:dyDescent="0.2">
      <c r="A4684" t="s">
        <v>875</v>
      </c>
      <c r="B4684" t="s">
        <v>328</v>
      </c>
      <c r="C4684" t="s">
        <v>386</v>
      </c>
      <c r="D4684" t="s">
        <v>389</v>
      </c>
      <c r="E4684" t="s">
        <v>647</v>
      </c>
    </row>
    <row r="4685" spans="1:5" x14ac:dyDescent="0.2">
      <c r="A4685" t="s">
        <v>875</v>
      </c>
      <c r="B4685" t="s">
        <v>328</v>
      </c>
      <c r="C4685" t="s">
        <v>386</v>
      </c>
      <c r="D4685" t="s">
        <v>389</v>
      </c>
      <c r="E4685" t="s">
        <v>447</v>
      </c>
    </row>
    <row r="4686" spans="1:5" x14ac:dyDescent="0.2">
      <c r="A4686" t="s">
        <v>875</v>
      </c>
      <c r="B4686" t="s">
        <v>328</v>
      </c>
      <c r="C4686" t="s">
        <v>386</v>
      </c>
      <c r="D4686" t="s">
        <v>27</v>
      </c>
      <c r="E4686" t="s">
        <v>749</v>
      </c>
    </row>
    <row r="4687" spans="1:5" x14ac:dyDescent="0.2">
      <c r="A4687" t="s">
        <v>875</v>
      </c>
      <c r="B4687" t="s">
        <v>328</v>
      </c>
      <c r="C4687" t="s">
        <v>386</v>
      </c>
      <c r="D4687" t="s">
        <v>389</v>
      </c>
      <c r="E4687" t="s">
        <v>456</v>
      </c>
    </row>
    <row r="4688" spans="1:5" x14ac:dyDescent="0.2">
      <c r="A4688" t="s">
        <v>875</v>
      </c>
      <c r="B4688" t="s">
        <v>328</v>
      </c>
      <c r="C4688" t="s">
        <v>386</v>
      </c>
      <c r="D4688" t="s">
        <v>389</v>
      </c>
      <c r="E4688" t="s">
        <v>478</v>
      </c>
    </row>
    <row r="4689" spans="1:5" x14ac:dyDescent="0.2">
      <c r="A4689" t="s">
        <v>875</v>
      </c>
      <c r="B4689" t="s">
        <v>328</v>
      </c>
      <c r="C4689" t="s">
        <v>388</v>
      </c>
      <c r="D4689" t="s">
        <v>76</v>
      </c>
    </row>
    <row r="4690" spans="1:5" x14ac:dyDescent="0.2">
      <c r="A4690" t="s">
        <v>875</v>
      </c>
      <c r="B4690" t="s">
        <v>328</v>
      </c>
      <c r="C4690" t="s">
        <v>388</v>
      </c>
      <c r="D4690" t="s">
        <v>307</v>
      </c>
    </row>
    <row r="4691" spans="1:5" x14ac:dyDescent="0.2">
      <c r="A4691" t="s">
        <v>875</v>
      </c>
      <c r="B4691" t="s">
        <v>328</v>
      </c>
      <c r="C4691" t="s">
        <v>388</v>
      </c>
      <c r="D4691" t="s">
        <v>369</v>
      </c>
    </row>
    <row r="4692" spans="1:5" x14ac:dyDescent="0.2">
      <c r="A4692" t="s">
        <v>875</v>
      </c>
      <c r="B4692" t="s">
        <v>328</v>
      </c>
      <c r="C4692" t="s">
        <v>388</v>
      </c>
      <c r="D4692" t="s">
        <v>366</v>
      </c>
    </row>
    <row r="4693" spans="1:5" x14ac:dyDescent="0.2">
      <c r="A4693" t="s">
        <v>875</v>
      </c>
      <c r="B4693" t="s">
        <v>328</v>
      </c>
      <c r="C4693" t="s">
        <v>388</v>
      </c>
      <c r="D4693" t="s">
        <v>17</v>
      </c>
    </row>
    <row r="4694" spans="1:5" x14ac:dyDescent="0.2">
      <c r="A4694" t="s">
        <v>875</v>
      </c>
      <c r="B4694" t="s">
        <v>328</v>
      </c>
      <c r="C4694" t="s">
        <v>388</v>
      </c>
      <c r="D4694" t="s">
        <v>108</v>
      </c>
    </row>
    <row r="4695" spans="1:5" x14ac:dyDescent="0.2">
      <c r="A4695" t="s">
        <v>875</v>
      </c>
      <c r="B4695" t="s">
        <v>328</v>
      </c>
      <c r="C4695" t="s">
        <v>388</v>
      </c>
      <c r="D4695" t="s">
        <v>273</v>
      </c>
    </row>
    <row r="4696" spans="1:5" x14ac:dyDescent="0.2">
      <c r="A4696" t="s">
        <v>875</v>
      </c>
      <c r="B4696" t="s">
        <v>329</v>
      </c>
      <c r="C4696" t="s">
        <v>386</v>
      </c>
      <c r="D4696" t="s">
        <v>202</v>
      </c>
      <c r="E4696" t="s">
        <v>445</v>
      </c>
    </row>
    <row r="4697" spans="1:5" x14ac:dyDescent="0.2">
      <c r="A4697" t="s">
        <v>875</v>
      </c>
      <c r="B4697" t="s">
        <v>329</v>
      </c>
      <c r="C4697" t="s">
        <v>386</v>
      </c>
      <c r="D4697" t="s">
        <v>59</v>
      </c>
      <c r="E4697" t="s">
        <v>758</v>
      </c>
    </row>
    <row r="4698" spans="1:5" x14ac:dyDescent="0.2">
      <c r="A4698" t="s">
        <v>875</v>
      </c>
      <c r="B4698" t="s">
        <v>329</v>
      </c>
      <c r="C4698" t="s">
        <v>386</v>
      </c>
      <c r="D4698" t="s">
        <v>135</v>
      </c>
      <c r="E4698" t="s">
        <v>791</v>
      </c>
    </row>
    <row r="4699" spans="1:5" x14ac:dyDescent="0.2">
      <c r="A4699" t="s">
        <v>875</v>
      </c>
      <c r="B4699" t="s">
        <v>329</v>
      </c>
      <c r="C4699" t="s">
        <v>386</v>
      </c>
      <c r="D4699" t="s">
        <v>46</v>
      </c>
      <c r="E4699" t="s">
        <v>787</v>
      </c>
    </row>
    <row r="4700" spans="1:5" x14ac:dyDescent="0.2">
      <c r="A4700" t="s">
        <v>875</v>
      </c>
      <c r="B4700" t="s">
        <v>329</v>
      </c>
      <c r="C4700" t="s">
        <v>386</v>
      </c>
      <c r="D4700" t="s">
        <v>369</v>
      </c>
      <c r="E4700" t="s">
        <v>823</v>
      </c>
    </row>
    <row r="4701" spans="1:5" x14ac:dyDescent="0.2">
      <c r="A4701" t="s">
        <v>875</v>
      </c>
      <c r="B4701" t="s">
        <v>329</v>
      </c>
      <c r="C4701" t="s">
        <v>386</v>
      </c>
      <c r="D4701" t="s">
        <v>59</v>
      </c>
      <c r="E4701" t="s">
        <v>752</v>
      </c>
    </row>
    <row r="4702" spans="1:5" x14ac:dyDescent="0.2">
      <c r="A4702" t="s">
        <v>875</v>
      </c>
      <c r="B4702" t="s">
        <v>329</v>
      </c>
      <c r="C4702" t="s">
        <v>386</v>
      </c>
      <c r="D4702" t="s">
        <v>59</v>
      </c>
      <c r="E4702" t="s">
        <v>776</v>
      </c>
    </row>
    <row r="4703" spans="1:5" x14ac:dyDescent="0.2">
      <c r="A4703" t="s">
        <v>875</v>
      </c>
      <c r="B4703" t="s">
        <v>329</v>
      </c>
      <c r="C4703" t="s">
        <v>386</v>
      </c>
      <c r="D4703" t="s">
        <v>389</v>
      </c>
      <c r="E4703" t="s">
        <v>447</v>
      </c>
    </row>
    <row r="4704" spans="1:5" x14ac:dyDescent="0.2">
      <c r="A4704" t="s">
        <v>875</v>
      </c>
      <c r="B4704" t="s">
        <v>329</v>
      </c>
      <c r="C4704" t="s">
        <v>386</v>
      </c>
      <c r="D4704" t="s">
        <v>8</v>
      </c>
      <c r="E4704" t="s">
        <v>755</v>
      </c>
    </row>
    <row r="4705" spans="1:5" x14ac:dyDescent="0.2">
      <c r="A4705" t="s">
        <v>875</v>
      </c>
      <c r="B4705" t="s">
        <v>329</v>
      </c>
      <c r="C4705" t="s">
        <v>386</v>
      </c>
      <c r="D4705" t="s">
        <v>8</v>
      </c>
      <c r="E4705" t="s">
        <v>767</v>
      </c>
    </row>
    <row r="4706" spans="1:5" x14ac:dyDescent="0.2">
      <c r="A4706" t="s">
        <v>875</v>
      </c>
      <c r="B4706" t="s">
        <v>329</v>
      </c>
      <c r="C4706" t="s">
        <v>386</v>
      </c>
      <c r="D4706" t="s">
        <v>369</v>
      </c>
      <c r="E4706" t="s">
        <v>824</v>
      </c>
    </row>
    <row r="4707" spans="1:5" x14ac:dyDescent="0.2">
      <c r="A4707" t="s">
        <v>875</v>
      </c>
      <c r="B4707" t="s">
        <v>329</v>
      </c>
      <c r="C4707" t="s">
        <v>386</v>
      </c>
      <c r="D4707" t="s">
        <v>215</v>
      </c>
      <c r="E4707" t="s">
        <v>480</v>
      </c>
    </row>
    <row r="4708" spans="1:5" x14ac:dyDescent="0.2">
      <c r="A4708" t="s">
        <v>875</v>
      </c>
      <c r="B4708" t="s">
        <v>329</v>
      </c>
      <c r="C4708" t="s">
        <v>386</v>
      </c>
      <c r="D4708" t="s">
        <v>8</v>
      </c>
      <c r="E4708" t="s">
        <v>783</v>
      </c>
    </row>
    <row r="4709" spans="1:5" x14ac:dyDescent="0.2">
      <c r="A4709" t="s">
        <v>875</v>
      </c>
      <c r="B4709" t="s">
        <v>329</v>
      </c>
      <c r="C4709" t="s">
        <v>386</v>
      </c>
      <c r="D4709" t="s">
        <v>46</v>
      </c>
      <c r="E4709" t="s">
        <v>777</v>
      </c>
    </row>
    <row r="4710" spans="1:5" x14ac:dyDescent="0.2">
      <c r="A4710" t="s">
        <v>875</v>
      </c>
      <c r="B4710" t="s">
        <v>329</v>
      </c>
      <c r="C4710" t="s">
        <v>386</v>
      </c>
      <c r="D4710" t="s">
        <v>369</v>
      </c>
      <c r="E4710" t="s">
        <v>825</v>
      </c>
    </row>
    <row r="4711" spans="1:5" x14ac:dyDescent="0.2">
      <c r="A4711" t="s">
        <v>875</v>
      </c>
      <c r="B4711" t="s">
        <v>329</v>
      </c>
      <c r="C4711" t="s">
        <v>386</v>
      </c>
      <c r="D4711" t="s">
        <v>8</v>
      </c>
      <c r="E4711" t="s">
        <v>750</v>
      </c>
    </row>
    <row r="4712" spans="1:5" x14ac:dyDescent="0.2">
      <c r="A4712" t="s">
        <v>875</v>
      </c>
      <c r="B4712" t="s">
        <v>329</v>
      </c>
      <c r="C4712" t="s">
        <v>386</v>
      </c>
      <c r="D4712" t="s">
        <v>59</v>
      </c>
      <c r="E4712" t="s">
        <v>818</v>
      </c>
    </row>
    <row r="4713" spans="1:5" x14ac:dyDescent="0.2">
      <c r="A4713" t="s">
        <v>875</v>
      </c>
      <c r="B4713" t="s">
        <v>329</v>
      </c>
      <c r="C4713" t="s">
        <v>386</v>
      </c>
      <c r="D4713" t="s">
        <v>106</v>
      </c>
      <c r="E4713" t="s">
        <v>577</v>
      </c>
    </row>
    <row r="4714" spans="1:5" x14ac:dyDescent="0.2">
      <c r="A4714" t="s">
        <v>875</v>
      </c>
      <c r="B4714" t="s">
        <v>329</v>
      </c>
      <c r="C4714" t="s">
        <v>386</v>
      </c>
      <c r="D4714" t="s">
        <v>369</v>
      </c>
      <c r="E4714" t="s">
        <v>826</v>
      </c>
    </row>
    <row r="4715" spans="1:5" x14ac:dyDescent="0.2">
      <c r="A4715" t="s">
        <v>875</v>
      </c>
      <c r="B4715" t="s">
        <v>329</v>
      </c>
      <c r="C4715" t="s">
        <v>386</v>
      </c>
      <c r="D4715" t="s">
        <v>389</v>
      </c>
      <c r="E4715" t="s">
        <v>449</v>
      </c>
    </row>
    <row r="4716" spans="1:5" x14ac:dyDescent="0.2">
      <c r="A4716" t="s">
        <v>875</v>
      </c>
      <c r="B4716" t="s">
        <v>329</v>
      </c>
      <c r="C4716" t="s">
        <v>386</v>
      </c>
      <c r="D4716" t="s">
        <v>369</v>
      </c>
      <c r="E4716" t="s">
        <v>827</v>
      </c>
    </row>
    <row r="4717" spans="1:5" x14ac:dyDescent="0.2">
      <c r="A4717" t="s">
        <v>875</v>
      </c>
      <c r="B4717" t="s">
        <v>329</v>
      </c>
      <c r="C4717" t="s">
        <v>386</v>
      </c>
      <c r="D4717" t="s">
        <v>59</v>
      </c>
      <c r="E4717" t="s">
        <v>760</v>
      </c>
    </row>
    <row r="4718" spans="1:5" x14ac:dyDescent="0.2">
      <c r="A4718" t="s">
        <v>875</v>
      </c>
      <c r="B4718" t="s">
        <v>329</v>
      </c>
      <c r="C4718" t="s">
        <v>386</v>
      </c>
      <c r="D4718" t="s">
        <v>46</v>
      </c>
      <c r="E4718" t="s">
        <v>762</v>
      </c>
    </row>
    <row r="4719" spans="1:5" x14ac:dyDescent="0.2">
      <c r="A4719" t="s">
        <v>875</v>
      </c>
      <c r="B4719" t="s">
        <v>329</v>
      </c>
      <c r="C4719" t="s">
        <v>386</v>
      </c>
      <c r="D4719" t="s">
        <v>135</v>
      </c>
      <c r="E4719" t="s">
        <v>793</v>
      </c>
    </row>
    <row r="4720" spans="1:5" x14ac:dyDescent="0.2">
      <c r="A4720" t="s">
        <v>875</v>
      </c>
      <c r="B4720" t="s">
        <v>329</v>
      </c>
      <c r="C4720" t="s">
        <v>386</v>
      </c>
      <c r="D4720" t="s">
        <v>369</v>
      </c>
      <c r="E4720" t="s">
        <v>828</v>
      </c>
    </row>
    <row r="4721" spans="1:5" x14ac:dyDescent="0.2">
      <c r="A4721" t="s">
        <v>875</v>
      </c>
      <c r="B4721" t="s">
        <v>329</v>
      </c>
      <c r="C4721" t="s">
        <v>386</v>
      </c>
      <c r="D4721" t="s">
        <v>59</v>
      </c>
      <c r="E4721" t="s">
        <v>763</v>
      </c>
    </row>
    <row r="4722" spans="1:5" x14ac:dyDescent="0.2">
      <c r="A4722" t="s">
        <v>875</v>
      </c>
      <c r="B4722" t="s">
        <v>329</v>
      </c>
      <c r="C4722" t="s">
        <v>386</v>
      </c>
      <c r="D4722" t="s">
        <v>59</v>
      </c>
      <c r="E4722" t="s">
        <v>764</v>
      </c>
    </row>
    <row r="4723" spans="1:5" x14ac:dyDescent="0.2">
      <c r="A4723" t="s">
        <v>875</v>
      </c>
      <c r="B4723" t="s">
        <v>329</v>
      </c>
      <c r="C4723" t="s">
        <v>386</v>
      </c>
      <c r="D4723" t="s">
        <v>199</v>
      </c>
      <c r="E4723" t="s">
        <v>765</v>
      </c>
    </row>
    <row r="4724" spans="1:5" x14ac:dyDescent="0.2">
      <c r="A4724" t="s">
        <v>875</v>
      </c>
      <c r="B4724" t="s">
        <v>329</v>
      </c>
      <c r="C4724" t="s">
        <v>386</v>
      </c>
      <c r="D4724" t="s">
        <v>389</v>
      </c>
      <c r="E4724" t="s">
        <v>450</v>
      </c>
    </row>
    <row r="4725" spans="1:5" x14ac:dyDescent="0.2">
      <c r="A4725" t="s">
        <v>875</v>
      </c>
      <c r="B4725" t="s">
        <v>329</v>
      </c>
      <c r="C4725" t="s">
        <v>386</v>
      </c>
      <c r="D4725" t="s">
        <v>135</v>
      </c>
      <c r="E4725" t="s">
        <v>815</v>
      </c>
    </row>
    <row r="4726" spans="1:5" x14ac:dyDescent="0.2">
      <c r="A4726" t="s">
        <v>875</v>
      </c>
      <c r="B4726" t="s">
        <v>329</v>
      </c>
      <c r="C4726" t="s">
        <v>386</v>
      </c>
      <c r="D4726" t="s">
        <v>59</v>
      </c>
      <c r="E4726" t="s">
        <v>754</v>
      </c>
    </row>
    <row r="4727" spans="1:5" x14ac:dyDescent="0.2">
      <c r="A4727" t="s">
        <v>875</v>
      </c>
      <c r="B4727" t="s">
        <v>329</v>
      </c>
      <c r="C4727" t="s">
        <v>386</v>
      </c>
      <c r="D4727" t="s">
        <v>46</v>
      </c>
      <c r="E4727" t="s">
        <v>829</v>
      </c>
    </row>
    <row r="4728" spans="1:5" x14ac:dyDescent="0.2">
      <c r="A4728" t="s">
        <v>875</v>
      </c>
      <c r="B4728" t="s">
        <v>329</v>
      </c>
      <c r="C4728" t="s">
        <v>386</v>
      </c>
      <c r="D4728" t="s">
        <v>106</v>
      </c>
      <c r="E4728" t="s">
        <v>465</v>
      </c>
    </row>
    <row r="4729" spans="1:5" x14ac:dyDescent="0.2">
      <c r="A4729" t="s">
        <v>875</v>
      </c>
      <c r="B4729" t="s">
        <v>329</v>
      </c>
      <c r="C4729" t="s">
        <v>386</v>
      </c>
      <c r="D4729" t="s">
        <v>120</v>
      </c>
      <c r="E4729" t="s">
        <v>460</v>
      </c>
    </row>
    <row r="4730" spans="1:5" x14ac:dyDescent="0.2">
      <c r="A4730" t="s">
        <v>875</v>
      </c>
      <c r="B4730" t="s">
        <v>329</v>
      </c>
      <c r="C4730" t="s">
        <v>386</v>
      </c>
      <c r="D4730" t="s">
        <v>135</v>
      </c>
      <c r="E4730" t="s">
        <v>775</v>
      </c>
    </row>
    <row r="4731" spans="1:5" x14ac:dyDescent="0.2">
      <c r="A4731" t="s">
        <v>875</v>
      </c>
      <c r="B4731" t="s">
        <v>329</v>
      </c>
      <c r="C4731" t="s">
        <v>386</v>
      </c>
      <c r="D4731" t="s">
        <v>389</v>
      </c>
      <c r="E4731" t="s">
        <v>430</v>
      </c>
    </row>
    <row r="4732" spans="1:5" x14ac:dyDescent="0.2">
      <c r="A4732" t="s">
        <v>875</v>
      </c>
      <c r="B4732" t="s">
        <v>329</v>
      </c>
      <c r="C4732" t="s">
        <v>386</v>
      </c>
      <c r="D4732" t="s">
        <v>8</v>
      </c>
      <c r="E4732" t="s">
        <v>769</v>
      </c>
    </row>
    <row r="4733" spans="1:5" x14ac:dyDescent="0.2">
      <c r="A4733" t="s">
        <v>875</v>
      </c>
      <c r="B4733" t="s">
        <v>329</v>
      </c>
      <c r="C4733" t="s">
        <v>386</v>
      </c>
      <c r="D4733" t="s">
        <v>59</v>
      </c>
      <c r="E4733" t="s">
        <v>770</v>
      </c>
    </row>
    <row r="4734" spans="1:5" x14ac:dyDescent="0.2">
      <c r="A4734" t="s">
        <v>875</v>
      </c>
      <c r="B4734" t="s">
        <v>329</v>
      </c>
      <c r="C4734" t="s">
        <v>386</v>
      </c>
      <c r="D4734" t="s">
        <v>46</v>
      </c>
      <c r="E4734" t="s">
        <v>771</v>
      </c>
    </row>
    <row r="4735" spans="1:5" x14ac:dyDescent="0.2">
      <c r="A4735" t="s">
        <v>875</v>
      </c>
      <c r="B4735" t="s">
        <v>329</v>
      </c>
      <c r="C4735" t="s">
        <v>386</v>
      </c>
      <c r="D4735" t="s">
        <v>8</v>
      </c>
      <c r="E4735" t="s">
        <v>475</v>
      </c>
    </row>
    <row r="4736" spans="1:5" x14ac:dyDescent="0.2">
      <c r="A4736" t="s">
        <v>875</v>
      </c>
      <c r="B4736" t="s">
        <v>329</v>
      </c>
      <c r="C4736" t="s">
        <v>386</v>
      </c>
      <c r="D4736" t="s">
        <v>8</v>
      </c>
      <c r="E4736" t="s">
        <v>772</v>
      </c>
    </row>
    <row r="4737" spans="1:5" x14ac:dyDescent="0.2">
      <c r="A4737" t="s">
        <v>875</v>
      </c>
      <c r="B4737" t="s">
        <v>329</v>
      </c>
      <c r="C4737" t="s">
        <v>386</v>
      </c>
      <c r="D4737" t="s">
        <v>389</v>
      </c>
      <c r="E4737" t="s">
        <v>456</v>
      </c>
    </row>
    <row r="4738" spans="1:5" x14ac:dyDescent="0.2">
      <c r="A4738" t="s">
        <v>875</v>
      </c>
      <c r="B4738" t="s">
        <v>329</v>
      </c>
      <c r="C4738" t="s">
        <v>386</v>
      </c>
      <c r="D4738" t="s">
        <v>389</v>
      </c>
      <c r="E4738" t="s">
        <v>478</v>
      </c>
    </row>
    <row r="4739" spans="1:5" x14ac:dyDescent="0.2">
      <c r="A4739" t="s">
        <v>875</v>
      </c>
      <c r="B4739" t="s">
        <v>329</v>
      </c>
      <c r="C4739" t="s">
        <v>386</v>
      </c>
      <c r="D4739" t="s">
        <v>46</v>
      </c>
      <c r="E4739" t="s">
        <v>773</v>
      </c>
    </row>
    <row r="4740" spans="1:5" x14ac:dyDescent="0.2">
      <c r="A4740" t="s">
        <v>875</v>
      </c>
      <c r="B4740" t="s">
        <v>329</v>
      </c>
      <c r="C4740" t="s">
        <v>386</v>
      </c>
      <c r="D4740" t="s">
        <v>8</v>
      </c>
      <c r="E4740" t="s">
        <v>474</v>
      </c>
    </row>
    <row r="4741" spans="1:5" x14ac:dyDescent="0.2">
      <c r="A4741" t="s">
        <v>875</v>
      </c>
      <c r="B4741" t="s">
        <v>329</v>
      </c>
      <c r="C4741" t="s">
        <v>386</v>
      </c>
      <c r="D4741" t="s">
        <v>46</v>
      </c>
      <c r="E4741" t="s">
        <v>757</v>
      </c>
    </row>
    <row r="4742" spans="1:5" x14ac:dyDescent="0.2">
      <c r="A4742" t="s">
        <v>875</v>
      </c>
      <c r="B4742" t="s">
        <v>329</v>
      </c>
      <c r="C4742" t="s">
        <v>386</v>
      </c>
      <c r="D4742" t="s">
        <v>369</v>
      </c>
      <c r="E4742" t="s">
        <v>830</v>
      </c>
    </row>
    <row r="4743" spans="1:5" x14ac:dyDescent="0.2">
      <c r="A4743" t="s">
        <v>875</v>
      </c>
      <c r="B4743" t="s">
        <v>329</v>
      </c>
      <c r="C4743" t="s">
        <v>388</v>
      </c>
      <c r="D4743" t="s">
        <v>328</v>
      </c>
    </row>
    <row r="4744" spans="1:5" x14ac:dyDescent="0.2">
      <c r="A4744" t="s">
        <v>875</v>
      </c>
      <c r="B4744" t="s">
        <v>329</v>
      </c>
      <c r="C4744" t="s">
        <v>388</v>
      </c>
      <c r="D4744" t="s">
        <v>179</v>
      </c>
    </row>
    <row r="4745" spans="1:5" x14ac:dyDescent="0.2">
      <c r="A4745" t="s">
        <v>875</v>
      </c>
      <c r="B4745" t="s">
        <v>329</v>
      </c>
      <c r="C4745" t="s">
        <v>388</v>
      </c>
      <c r="D4745" t="s">
        <v>307</v>
      </c>
    </row>
    <row r="4746" spans="1:5" x14ac:dyDescent="0.2">
      <c r="A4746" t="s">
        <v>875</v>
      </c>
      <c r="B4746" t="s">
        <v>329</v>
      </c>
      <c r="C4746" t="s">
        <v>388</v>
      </c>
      <c r="D4746" t="s">
        <v>148</v>
      </c>
    </row>
    <row r="4747" spans="1:5" x14ac:dyDescent="0.2">
      <c r="A4747" t="s">
        <v>875</v>
      </c>
      <c r="B4747" t="s">
        <v>329</v>
      </c>
      <c r="C4747" t="s">
        <v>388</v>
      </c>
      <c r="D4747" t="s">
        <v>366</v>
      </c>
    </row>
    <row r="4748" spans="1:5" x14ac:dyDescent="0.2">
      <c r="A4748" t="s">
        <v>875</v>
      </c>
      <c r="B4748" t="s">
        <v>303</v>
      </c>
      <c r="C4748" t="s">
        <v>386</v>
      </c>
      <c r="D4748" t="s">
        <v>202</v>
      </c>
      <c r="E4748" t="s">
        <v>445</v>
      </c>
    </row>
    <row r="4749" spans="1:5" x14ac:dyDescent="0.2">
      <c r="A4749" t="s">
        <v>875</v>
      </c>
      <c r="B4749" t="s">
        <v>303</v>
      </c>
      <c r="C4749" t="s">
        <v>386</v>
      </c>
      <c r="D4749" t="s">
        <v>226</v>
      </c>
      <c r="E4749" t="s">
        <v>396</v>
      </c>
    </row>
    <row r="4750" spans="1:5" x14ac:dyDescent="0.2">
      <c r="A4750" t="s">
        <v>875</v>
      </c>
      <c r="B4750" t="s">
        <v>303</v>
      </c>
      <c r="C4750" t="s">
        <v>386</v>
      </c>
      <c r="D4750" t="s">
        <v>226</v>
      </c>
      <c r="E4750" t="s">
        <v>395</v>
      </c>
    </row>
    <row r="4751" spans="1:5" x14ac:dyDescent="0.2">
      <c r="A4751" t="s">
        <v>875</v>
      </c>
      <c r="B4751" t="s">
        <v>303</v>
      </c>
      <c r="C4751" t="s">
        <v>386</v>
      </c>
      <c r="D4751" t="s">
        <v>234</v>
      </c>
      <c r="E4751" t="s">
        <v>546</v>
      </c>
    </row>
    <row r="4752" spans="1:5" x14ac:dyDescent="0.2">
      <c r="A4752" t="s">
        <v>875</v>
      </c>
      <c r="B4752" t="s">
        <v>303</v>
      </c>
      <c r="C4752" t="s">
        <v>386</v>
      </c>
      <c r="D4752" t="s">
        <v>369</v>
      </c>
      <c r="E4752" t="s">
        <v>825</v>
      </c>
    </row>
    <row r="4753" spans="1:5" x14ac:dyDescent="0.2">
      <c r="A4753" t="s">
        <v>875</v>
      </c>
      <c r="B4753" t="s">
        <v>303</v>
      </c>
      <c r="C4753" t="s">
        <v>386</v>
      </c>
      <c r="D4753" t="s">
        <v>106</v>
      </c>
      <c r="E4753" t="s">
        <v>577</v>
      </c>
    </row>
    <row r="4754" spans="1:5" x14ac:dyDescent="0.2">
      <c r="A4754" t="s">
        <v>875</v>
      </c>
      <c r="B4754" t="s">
        <v>303</v>
      </c>
      <c r="C4754" t="s">
        <v>386</v>
      </c>
      <c r="D4754" t="s">
        <v>369</v>
      </c>
      <c r="E4754" t="s">
        <v>823</v>
      </c>
    </row>
    <row r="4755" spans="1:5" x14ac:dyDescent="0.2">
      <c r="A4755" t="s">
        <v>875</v>
      </c>
      <c r="B4755" t="s">
        <v>303</v>
      </c>
      <c r="C4755" t="s">
        <v>386</v>
      </c>
      <c r="D4755" t="s">
        <v>369</v>
      </c>
      <c r="E4755" t="s">
        <v>828</v>
      </c>
    </row>
    <row r="4756" spans="1:5" x14ac:dyDescent="0.2">
      <c r="A4756" t="s">
        <v>875</v>
      </c>
      <c r="B4756" t="s">
        <v>303</v>
      </c>
      <c r="C4756" t="s">
        <v>386</v>
      </c>
      <c r="D4756" t="s">
        <v>389</v>
      </c>
      <c r="E4756" t="s">
        <v>453</v>
      </c>
    </row>
    <row r="4757" spans="1:5" x14ac:dyDescent="0.2">
      <c r="A4757" t="s">
        <v>875</v>
      </c>
      <c r="B4757" t="s">
        <v>303</v>
      </c>
      <c r="C4757" t="s">
        <v>386</v>
      </c>
      <c r="D4757" t="s">
        <v>389</v>
      </c>
      <c r="E4757" t="s">
        <v>450</v>
      </c>
    </row>
    <row r="4758" spans="1:5" x14ac:dyDescent="0.2">
      <c r="A4758" t="s">
        <v>875</v>
      </c>
      <c r="B4758" t="s">
        <v>303</v>
      </c>
      <c r="C4758" t="s">
        <v>386</v>
      </c>
      <c r="D4758" t="s">
        <v>280</v>
      </c>
      <c r="E4758" t="s">
        <v>831</v>
      </c>
    </row>
    <row r="4759" spans="1:5" x14ac:dyDescent="0.2">
      <c r="A4759" t="s">
        <v>875</v>
      </c>
      <c r="B4759" t="s">
        <v>303</v>
      </c>
      <c r="C4759" t="s">
        <v>386</v>
      </c>
      <c r="D4759" t="s">
        <v>106</v>
      </c>
      <c r="E4759" t="s">
        <v>465</v>
      </c>
    </row>
    <row r="4760" spans="1:5" x14ac:dyDescent="0.2">
      <c r="A4760" t="s">
        <v>875</v>
      </c>
      <c r="B4760" t="s">
        <v>303</v>
      </c>
      <c r="C4760" t="s">
        <v>386</v>
      </c>
      <c r="D4760" t="s">
        <v>389</v>
      </c>
      <c r="E4760" t="s">
        <v>447</v>
      </c>
    </row>
    <row r="4761" spans="1:5" x14ac:dyDescent="0.2">
      <c r="A4761" t="s">
        <v>875</v>
      </c>
      <c r="B4761" t="s">
        <v>303</v>
      </c>
      <c r="C4761" t="s">
        <v>386</v>
      </c>
      <c r="D4761" t="s">
        <v>182</v>
      </c>
      <c r="E4761" t="s">
        <v>420</v>
      </c>
    </row>
    <row r="4762" spans="1:5" x14ac:dyDescent="0.2">
      <c r="A4762" t="s">
        <v>875</v>
      </c>
      <c r="B4762" t="s">
        <v>303</v>
      </c>
      <c r="C4762" t="s">
        <v>386</v>
      </c>
      <c r="D4762" t="s">
        <v>389</v>
      </c>
      <c r="E4762" t="s">
        <v>430</v>
      </c>
    </row>
    <row r="4763" spans="1:5" x14ac:dyDescent="0.2">
      <c r="A4763" t="s">
        <v>875</v>
      </c>
      <c r="B4763" t="s">
        <v>303</v>
      </c>
      <c r="C4763" t="s">
        <v>386</v>
      </c>
      <c r="D4763" t="s">
        <v>389</v>
      </c>
      <c r="E4763" t="s">
        <v>467</v>
      </c>
    </row>
    <row r="4764" spans="1:5" x14ac:dyDescent="0.2">
      <c r="A4764" t="s">
        <v>875</v>
      </c>
      <c r="B4764" t="s">
        <v>303</v>
      </c>
      <c r="C4764" t="s">
        <v>386</v>
      </c>
      <c r="D4764" t="s">
        <v>280</v>
      </c>
      <c r="E4764" t="s">
        <v>832</v>
      </c>
    </row>
    <row r="4765" spans="1:5" x14ac:dyDescent="0.2">
      <c r="A4765" t="s">
        <v>875</v>
      </c>
      <c r="B4765" t="s">
        <v>303</v>
      </c>
      <c r="C4765" t="s">
        <v>386</v>
      </c>
      <c r="D4765" t="s">
        <v>369</v>
      </c>
      <c r="E4765" t="s">
        <v>830</v>
      </c>
    </row>
    <row r="4766" spans="1:5" x14ac:dyDescent="0.2">
      <c r="A4766" t="s">
        <v>875</v>
      </c>
      <c r="B4766" t="s">
        <v>303</v>
      </c>
      <c r="C4766" t="s">
        <v>386</v>
      </c>
      <c r="D4766" t="s">
        <v>369</v>
      </c>
      <c r="E4766" t="s">
        <v>826</v>
      </c>
    </row>
    <row r="4767" spans="1:5" x14ac:dyDescent="0.2">
      <c r="A4767" t="s">
        <v>875</v>
      </c>
      <c r="B4767" t="s">
        <v>303</v>
      </c>
      <c r="C4767" t="s">
        <v>386</v>
      </c>
      <c r="D4767" t="s">
        <v>389</v>
      </c>
      <c r="E4767" t="s">
        <v>449</v>
      </c>
    </row>
    <row r="4768" spans="1:5" x14ac:dyDescent="0.2">
      <c r="A4768" t="s">
        <v>875</v>
      </c>
      <c r="B4768" t="s">
        <v>303</v>
      </c>
      <c r="C4768" t="s">
        <v>386</v>
      </c>
      <c r="D4768" t="s">
        <v>369</v>
      </c>
      <c r="E4768" t="s">
        <v>833</v>
      </c>
    </row>
    <row r="4769" spans="1:5" x14ac:dyDescent="0.2">
      <c r="A4769" t="s">
        <v>875</v>
      </c>
      <c r="B4769" t="s">
        <v>303</v>
      </c>
      <c r="C4769" t="s">
        <v>386</v>
      </c>
      <c r="D4769" t="s">
        <v>369</v>
      </c>
      <c r="E4769" t="s">
        <v>824</v>
      </c>
    </row>
    <row r="4770" spans="1:5" x14ac:dyDescent="0.2">
      <c r="A4770" t="s">
        <v>875</v>
      </c>
      <c r="B4770" t="s">
        <v>303</v>
      </c>
      <c r="C4770" t="s">
        <v>388</v>
      </c>
      <c r="D4770" t="s">
        <v>328</v>
      </c>
    </row>
    <row r="4771" spans="1:5" x14ac:dyDescent="0.2">
      <c r="A4771" t="s">
        <v>875</v>
      </c>
      <c r="B4771" t="s">
        <v>303</v>
      </c>
      <c r="C4771" t="s">
        <v>388</v>
      </c>
      <c r="D4771" t="s">
        <v>307</v>
      </c>
    </row>
    <row r="4772" spans="1:5" x14ac:dyDescent="0.2">
      <c r="A4772" t="s">
        <v>875</v>
      </c>
      <c r="B4772" t="s">
        <v>303</v>
      </c>
      <c r="C4772" t="s">
        <v>388</v>
      </c>
      <c r="D4772" t="s">
        <v>370</v>
      </c>
    </row>
    <row r="4773" spans="1:5" x14ac:dyDescent="0.2">
      <c r="A4773" t="s">
        <v>875</v>
      </c>
      <c r="B4773" t="s">
        <v>303</v>
      </c>
      <c r="C4773" t="s">
        <v>388</v>
      </c>
      <c r="D4773" t="s">
        <v>93</v>
      </c>
    </row>
    <row r="4774" spans="1:5" x14ac:dyDescent="0.2">
      <c r="A4774" t="s">
        <v>875</v>
      </c>
      <c r="B4774" t="s">
        <v>303</v>
      </c>
      <c r="C4774" t="s">
        <v>388</v>
      </c>
      <c r="D4774" t="s">
        <v>366</v>
      </c>
    </row>
    <row r="4775" spans="1:5" x14ac:dyDescent="0.2">
      <c r="A4775" t="s">
        <v>875</v>
      </c>
      <c r="B4775" t="s">
        <v>369</v>
      </c>
      <c r="C4775" t="s">
        <v>386</v>
      </c>
      <c r="D4775" t="s">
        <v>202</v>
      </c>
      <c r="E4775" t="s">
        <v>445</v>
      </c>
    </row>
    <row r="4776" spans="1:5" x14ac:dyDescent="0.2">
      <c r="A4776" t="s">
        <v>875</v>
      </c>
      <c r="B4776" t="s">
        <v>369</v>
      </c>
      <c r="C4776" t="s">
        <v>386</v>
      </c>
      <c r="D4776" t="s">
        <v>389</v>
      </c>
      <c r="E4776" t="s">
        <v>447</v>
      </c>
    </row>
    <row r="4777" spans="1:5" x14ac:dyDescent="0.2">
      <c r="A4777" t="s">
        <v>875</v>
      </c>
      <c r="B4777" t="s">
        <v>369</v>
      </c>
      <c r="C4777" t="s">
        <v>386</v>
      </c>
      <c r="D4777" t="s">
        <v>389</v>
      </c>
      <c r="E4777" t="s">
        <v>646</v>
      </c>
    </row>
    <row r="4778" spans="1:5" x14ac:dyDescent="0.2">
      <c r="A4778" t="s">
        <v>875</v>
      </c>
      <c r="B4778" t="s">
        <v>369</v>
      </c>
      <c r="C4778" t="s">
        <v>386</v>
      </c>
      <c r="D4778" t="s">
        <v>389</v>
      </c>
      <c r="E4778" t="s">
        <v>647</v>
      </c>
    </row>
    <row r="4779" spans="1:5" x14ac:dyDescent="0.2">
      <c r="A4779" t="s">
        <v>875</v>
      </c>
      <c r="B4779" t="s">
        <v>369</v>
      </c>
      <c r="C4779" t="s">
        <v>386</v>
      </c>
      <c r="D4779" t="s">
        <v>389</v>
      </c>
      <c r="E4779" t="s">
        <v>648</v>
      </c>
    </row>
    <row r="4780" spans="1:5" x14ac:dyDescent="0.2">
      <c r="A4780" t="s">
        <v>875</v>
      </c>
      <c r="B4780" t="s">
        <v>369</v>
      </c>
      <c r="C4780" t="s">
        <v>386</v>
      </c>
      <c r="D4780" t="s">
        <v>389</v>
      </c>
      <c r="E4780" t="s">
        <v>456</v>
      </c>
    </row>
    <row r="4781" spans="1:5" x14ac:dyDescent="0.2">
      <c r="A4781" t="s">
        <v>875</v>
      </c>
      <c r="B4781" t="s">
        <v>369</v>
      </c>
      <c r="C4781" t="s">
        <v>386</v>
      </c>
      <c r="D4781" t="s">
        <v>389</v>
      </c>
      <c r="E4781" t="s">
        <v>430</v>
      </c>
    </row>
    <row r="4782" spans="1:5" x14ac:dyDescent="0.2">
      <c r="A4782" t="s">
        <v>875</v>
      </c>
      <c r="B4782" t="s">
        <v>369</v>
      </c>
      <c r="C4782" t="s">
        <v>386</v>
      </c>
      <c r="D4782" t="s">
        <v>389</v>
      </c>
      <c r="E4782" t="s">
        <v>453</v>
      </c>
    </row>
    <row r="4783" spans="1:5" x14ac:dyDescent="0.2">
      <c r="A4783" t="s">
        <v>875</v>
      </c>
      <c r="B4783" t="s">
        <v>369</v>
      </c>
      <c r="C4783" t="s">
        <v>386</v>
      </c>
      <c r="D4783" t="s">
        <v>389</v>
      </c>
      <c r="E4783" t="s">
        <v>450</v>
      </c>
    </row>
    <row r="4784" spans="1:5" x14ac:dyDescent="0.2">
      <c r="A4784" t="s">
        <v>875</v>
      </c>
      <c r="B4784" t="s">
        <v>369</v>
      </c>
      <c r="C4784" t="s">
        <v>386</v>
      </c>
      <c r="D4784" t="s">
        <v>106</v>
      </c>
      <c r="E4784" t="s">
        <v>465</v>
      </c>
    </row>
    <row r="4785" spans="1:5" x14ac:dyDescent="0.2">
      <c r="A4785" t="s">
        <v>875</v>
      </c>
      <c r="B4785" t="s">
        <v>369</v>
      </c>
      <c r="C4785" t="s">
        <v>386</v>
      </c>
      <c r="D4785" t="s">
        <v>389</v>
      </c>
      <c r="E4785" t="s">
        <v>478</v>
      </c>
    </row>
    <row r="4786" spans="1:5" x14ac:dyDescent="0.2">
      <c r="A4786" t="s">
        <v>875</v>
      </c>
      <c r="B4786" t="s">
        <v>369</v>
      </c>
      <c r="C4786" t="s">
        <v>388</v>
      </c>
      <c r="D4786" t="s">
        <v>307</v>
      </c>
    </row>
    <row r="4787" spans="1:5" x14ac:dyDescent="0.2">
      <c r="A4787" t="s">
        <v>875</v>
      </c>
      <c r="B4787" t="s">
        <v>369</v>
      </c>
      <c r="C4787" t="s">
        <v>388</v>
      </c>
      <c r="D4787" t="s">
        <v>366</v>
      </c>
    </row>
    <row r="4788" spans="1:5" x14ac:dyDescent="0.2">
      <c r="A4788" t="s">
        <v>875</v>
      </c>
      <c r="B4788" t="s">
        <v>69</v>
      </c>
      <c r="C4788" t="s">
        <v>386</v>
      </c>
      <c r="D4788" t="s">
        <v>57</v>
      </c>
      <c r="E4788" t="s">
        <v>584</v>
      </c>
    </row>
    <row r="4789" spans="1:5" x14ac:dyDescent="0.2">
      <c r="A4789" t="s">
        <v>875</v>
      </c>
      <c r="B4789" t="s">
        <v>69</v>
      </c>
      <c r="C4789" t="s">
        <v>386</v>
      </c>
      <c r="D4789" t="s">
        <v>389</v>
      </c>
      <c r="E4789" t="s">
        <v>449</v>
      </c>
    </row>
    <row r="4790" spans="1:5" x14ac:dyDescent="0.2">
      <c r="A4790" t="s">
        <v>875</v>
      </c>
      <c r="B4790" t="s">
        <v>69</v>
      </c>
      <c r="C4790" t="s">
        <v>386</v>
      </c>
      <c r="D4790" t="s">
        <v>389</v>
      </c>
      <c r="E4790" t="s">
        <v>450</v>
      </c>
    </row>
    <row r="4791" spans="1:5" x14ac:dyDescent="0.2">
      <c r="A4791" t="s">
        <v>875</v>
      </c>
      <c r="B4791" t="s">
        <v>69</v>
      </c>
      <c r="C4791" t="s">
        <v>386</v>
      </c>
      <c r="D4791" t="s">
        <v>389</v>
      </c>
      <c r="E4791" t="s">
        <v>448</v>
      </c>
    </row>
    <row r="4792" spans="1:5" x14ac:dyDescent="0.2">
      <c r="A4792" t="s">
        <v>875</v>
      </c>
      <c r="B4792" t="s">
        <v>69</v>
      </c>
      <c r="C4792" t="s">
        <v>386</v>
      </c>
      <c r="D4792" t="s">
        <v>106</v>
      </c>
      <c r="E4792" t="s">
        <v>465</v>
      </c>
    </row>
    <row r="4793" spans="1:5" x14ac:dyDescent="0.2">
      <c r="A4793" t="s">
        <v>875</v>
      </c>
      <c r="B4793" t="s">
        <v>69</v>
      </c>
      <c r="C4793" t="s">
        <v>386</v>
      </c>
      <c r="D4793" t="s">
        <v>389</v>
      </c>
      <c r="E4793" t="s">
        <v>447</v>
      </c>
    </row>
    <row r="4794" spans="1:5" x14ac:dyDescent="0.2">
      <c r="A4794" t="s">
        <v>875</v>
      </c>
      <c r="B4794" t="s">
        <v>69</v>
      </c>
      <c r="C4794" t="s">
        <v>386</v>
      </c>
      <c r="D4794" t="s">
        <v>389</v>
      </c>
      <c r="E4794" t="s">
        <v>430</v>
      </c>
    </row>
    <row r="4795" spans="1:5" x14ac:dyDescent="0.2">
      <c r="A4795" t="s">
        <v>875</v>
      </c>
      <c r="B4795" t="s">
        <v>69</v>
      </c>
      <c r="C4795" t="s">
        <v>386</v>
      </c>
      <c r="D4795" t="s">
        <v>389</v>
      </c>
      <c r="E4795" t="s">
        <v>456</v>
      </c>
    </row>
    <row r="4796" spans="1:5" x14ac:dyDescent="0.2">
      <c r="A4796" t="s">
        <v>875</v>
      </c>
      <c r="B4796" t="s">
        <v>69</v>
      </c>
      <c r="C4796" t="s">
        <v>388</v>
      </c>
      <c r="D4796" t="s">
        <v>72</v>
      </c>
    </row>
    <row r="4797" spans="1:5" x14ac:dyDescent="0.2">
      <c r="A4797" t="s">
        <v>875</v>
      </c>
      <c r="B4797" t="s">
        <v>69</v>
      </c>
      <c r="C4797" t="s">
        <v>388</v>
      </c>
      <c r="D4797" t="s">
        <v>307</v>
      </c>
    </row>
    <row r="4798" spans="1:5" x14ac:dyDescent="0.2">
      <c r="A4798" t="s">
        <v>875</v>
      </c>
      <c r="B4798" t="s">
        <v>69</v>
      </c>
      <c r="C4798" t="s">
        <v>388</v>
      </c>
      <c r="D4798" t="s">
        <v>172</v>
      </c>
    </row>
    <row r="4799" spans="1:5" x14ac:dyDescent="0.2">
      <c r="A4799" t="s">
        <v>875</v>
      </c>
      <c r="B4799" t="s">
        <v>69</v>
      </c>
      <c r="C4799" t="s">
        <v>388</v>
      </c>
      <c r="D4799" t="s">
        <v>94</v>
      </c>
    </row>
    <row r="4800" spans="1:5" x14ac:dyDescent="0.2">
      <c r="A4800" t="s">
        <v>875</v>
      </c>
      <c r="B4800" t="s">
        <v>163</v>
      </c>
      <c r="C4800" t="s">
        <v>386</v>
      </c>
      <c r="D4800" t="s">
        <v>72</v>
      </c>
      <c r="E4800" t="s">
        <v>649</v>
      </c>
    </row>
    <row r="4801" spans="1:5" x14ac:dyDescent="0.2">
      <c r="A4801" t="s">
        <v>875</v>
      </c>
      <c r="B4801" t="s">
        <v>163</v>
      </c>
      <c r="C4801" t="s">
        <v>386</v>
      </c>
      <c r="D4801" t="s">
        <v>72</v>
      </c>
      <c r="E4801" t="s">
        <v>650</v>
      </c>
    </row>
    <row r="4802" spans="1:5" x14ac:dyDescent="0.2">
      <c r="A4802" t="s">
        <v>875</v>
      </c>
      <c r="B4802" t="s">
        <v>163</v>
      </c>
      <c r="C4802" t="s">
        <v>386</v>
      </c>
      <c r="D4802" t="s">
        <v>72</v>
      </c>
      <c r="E4802" t="s">
        <v>651</v>
      </c>
    </row>
    <row r="4803" spans="1:5" x14ac:dyDescent="0.2">
      <c r="A4803" t="s">
        <v>875</v>
      </c>
      <c r="B4803" t="s">
        <v>163</v>
      </c>
      <c r="C4803" t="s">
        <v>386</v>
      </c>
      <c r="D4803" t="s">
        <v>72</v>
      </c>
      <c r="E4803" t="s">
        <v>652</v>
      </c>
    </row>
    <row r="4804" spans="1:5" x14ac:dyDescent="0.2">
      <c r="A4804" t="s">
        <v>875</v>
      </c>
      <c r="B4804" t="s">
        <v>163</v>
      </c>
      <c r="C4804" t="s">
        <v>386</v>
      </c>
      <c r="D4804" t="s">
        <v>389</v>
      </c>
      <c r="E4804" t="s">
        <v>450</v>
      </c>
    </row>
    <row r="4805" spans="1:5" x14ac:dyDescent="0.2">
      <c r="A4805" t="s">
        <v>875</v>
      </c>
      <c r="B4805" t="s">
        <v>163</v>
      </c>
      <c r="C4805" t="s">
        <v>386</v>
      </c>
      <c r="D4805" t="s">
        <v>389</v>
      </c>
      <c r="E4805" t="s">
        <v>448</v>
      </c>
    </row>
    <row r="4806" spans="1:5" x14ac:dyDescent="0.2">
      <c r="A4806" t="s">
        <v>875</v>
      </c>
      <c r="B4806" t="s">
        <v>163</v>
      </c>
      <c r="C4806" t="s">
        <v>388</v>
      </c>
      <c r="D4806" t="s">
        <v>307</v>
      </c>
    </row>
    <row r="4807" spans="1:5" x14ac:dyDescent="0.2">
      <c r="A4807" t="s">
        <v>875</v>
      </c>
      <c r="B4807" t="s">
        <v>163</v>
      </c>
      <c r="C4807" t="s">
        <v>388</v>
      </c>
      <c r="D4807" t="s">
        <v>69</v>
      </c>
    </row>
    <row r="4808" spans="1:5" x14ac:dyDescent="0.2">
      <c r="A4808" t="s">
        <v>875</v>
      </c>
      <c r="B4808" t="s">
        <v>163</v>
      </c>
      <c r="C4808" t="s">
        <v>388</v>
      </c>
      <c r="D4808" t="s">
        <v>72</v>
      </c>
    </row>
    <row r="4809" spans="1:5" x14ac:dyDescent="0.2">
      <c r="A4809" t="s">
        <v>875</v>
      </c>
      <c r="B4809" t="s">
        <v>163</v>
      </c>
      <c r="C4809" t="s">
        <v>388</v>
      </c>
      <c r="D4809" t="s">
        <v>172</v>
      </c>
    </row>
    <row r="4810" spans="1:5" x14ac:dyDescent="0.2">
      <c r="A4810" t="s">
        <v>875</v>
      </c>
      <c r="B4810" t="s">
        <v>14</v>
      </c>
      <c r="C4810" t="s">
        <v>386</v>
      </c>
      <c r="D4810" t="s">
        <v>389</v>
      </c>
      <c r="E4810" t="s">
        <v>449</v>
      </c>
    </row>
    <row r="4811" spans="1:5" x14ac:dyDescent="0.2">
      <c r="A4811" t="s">
        <v>875</v>
      </c>
      <c r="B4811" t="s">
        <v>14</v>
      </c>
      <c r="C4811" t="s">
        <v>386</v>
      </c>
      <c r="D4811" t="s">
        <v>59</v>
      </c>
      <c r="E4811" t="s">
        <v>752</v>
      </c>
    </row>
    <row r="4812" spans="1:5" x14ac:dyDescent="0.2">
      <c r="A4812" t="s">
        <v>875</v>
      </c>
      <c r="B4812" t="s">
        <v>14</v>
      </c>
      <c r="C4812" t="s">
        <v>386</v>
      </c>
      <c r="D4812" t="s">
        <v>59</v>
      </c>
      <c r="E4812" t="s">
        <v>764</v>
      </c>
    </row>
    <row r="4813" spans="1:5" x14ac:dyDescent="0.2">
      <c r="A4813" t="s">
        <v>875</v>
      </c>
      <c r="B4813" t="s">
        <v>14</v>
      </c>
      <c r="C4813" t="s">
        <v>386</v>
      </c>
      <c r="D4813" t="s">
        <v>389</v>
      </c>
      <c r="E4813" t="s">
        <v>450</v>
      </c>
    </row>
    <row r="4814" spans="1:5" x14ac:dyDescent="0.2">
      <c r="A4814" t="s">
        <v>875</v>
      </c>
      <c r="B4814" t="s">
        <v>14</v>
      </c>
      <c r="C4814" t="s">
        <v>386</v>
      </c>
      <c r="D4814" t="s">
        <v>106</v>
      </c>
      <c r="E4814" t="s">
        <v>465</v>
      </c>
    </row>
    <row r="4815" spans="1:5" x14ac:dyDescent="0.2">
      <c r="A4815" t="s">
        <v>875</v>
      </c>
      <c r="B4815" t="s">
        <v>14</v>
      </c>
      <c r="C4815" t="s">
        <v>386</v>
      </c>
      <c r="D4815" t="s">
        <v>8</v>
      </c>
      <c r="E4815" t="s">
        <v>788</v>
      </c>
    </row>
    <row r="4816" spans="1:5" x14ac:dyDescent="0.2">
      <c r="A4816" t="s">
        <v>875</v>
      </c>
      <c r="B4816" t="s">
        <v>14</v>
      </c>
      <c r="C4816" t="s">
        <v>386</v>
      </c>
      <c r="D4816" t="s">
        <v>135</v>
      </c>
      <c r="E4816" t="s">
        <v>775</v>
      </c>
    </row>
    <row r="4817" spans="1:5" x14ac:dyDescent="0.2">
      <c r="A4817" t="s">
        <v>875</v>
      </c>
      <c r="B4817" t="s">
        <v>14</v>
      </c>
      <c r="C4817" t="s">
        <v>386</v>
      </c>
      <c r="D4817" t="s">
        <v>8</v>
      </c>
      <c r="E4817" t="s">
        <v>767</v>
      </c>
    </row>
    <row r="4818" spans="1:5" x14ac:dyDescent="0.2">
      <c r="A4818" t="s">
        <v>875</v>
      </c>
      <c r="B4818" t="s">
        <v>14</v>
      </c>
      <c r="C4818" t="s">
        <v>386</v>
      </c>
      <c r="D4818" t="s">
        <v>8</v>
      </c>
      <c r="E4818" t="s">
        <v>769</v>
      </c>
    </row>
    <row r="4819" spans="1:5" x14ac:dyDescent="0.2">
      <c r="A4819" t="s">
        <v>875</v>
      </c>
      <c r="B4819" t="s">
        <v>14</v>
      </c>
      <c r="C4819" t="s">
        <v>386</v>
      </c>
      <c r="D4819" t="s">
        <v>215</v>
      </c>
      <c r="E4819" t="s">
        <v>480</v>
      </c>
    </row>
    <row r="4820" spans="1:5" x14ac:dyDescent="0.2">
      <c r="A4820" t="s">
        <v>875</v>
      </c>
      <c r="B4820" t="s">
        <v>14</v>
      </c>
      <c r="C4820" t="s">
        <v>386</v>
      </c>
      <c r="D4820" t="s">
        <v>46</v>
      </c>
      <c r="E4820" t="s">
        <v>777</v>
      </c>
    </row>
    <row r="4821" spans="1:5" x14ac:dyDescent="0.2">
      <c r="A4821" t="s">
        <v>875</v>
      </c>
      <c r="B4821" t="s">
        <v>14</v>
      </c>
      <c r="C4821" t="s">
        <v>386</v>
      </c>
      <c r="D4821" t="s">
        <v>8</v>
      </c>
      <c r="E4821" t="s">
        <v>474</v>
      </c>
    </row>
    <row r="4822" spans="1:5" x14ac:dyDescent="0.2">
      <c r="A4822" t="s">
        <v>875</v>
      </c>
      <c r="B4822" t="s">
        <v>14</v>
      </c>
      <c r="C4822" t="s">
        <v>386</v>
      </c>
      <c r="D4822" t="s">
        <v>59</v>
      </c>
      <c r="E4822" t="s">
        <v>760</v>
      </c>
    </row>
    <row r="4823" spans="1:5" x14ac:dyDescent="0.2">
      <c r="A4823" t="s">
        <v>875</v>
      </c>
      <c r="B4823" t="s">
        <v>14</v>
      </c>
      <c r="C4823" t="s">
        <v>386</v>
      </c>
      <c r="D4823" t="s">
        <v>46</v>
      </c>
      <c r="E4823" t="s">
        <v>762</v>
      </c>
    </row>
    <row r="4824" spans="1:5" x14ac:dyDescent="0.2">
      <c r="A4824" t="s">
        <v>875</v>
      </c>
      <c r="B4824" t="s">
        <v>14</v>
      </c>
      <c r="C4824" t="s">
        <v>386</v>
      </c>
      <c r="D4824" t="s">
        <v>59</v>
      </c>
      <c r="E4824" t="s">
        <v>770</v>
      </c>
    </row>
    <row r="4825" spans="1:5" x14ac:dyDescent="0.2">
      <c r="A4825" t="s">
        <v>875</v>
      </c>
      <c r="B4825" t="s">
        <v>14</v>
      </c>
      <c r="C4825" t="s">
        <v>386</v>
      </c>
      <c r="D4825" t="s">
        <v>46</v>
      </c>
      <c r="E4825" t="s">
        <v>771</v>
      </c>
    </row>
    <row r="4826" spans="1:5" x14ac:dyDescent="0.2">
      <c r="A4826" t="s">
        <v>875</v>
      </c>
      <c r="B4826" t="s">
        <v>14</v>
      </c>
      <c r="C4826" t="s">
        <v>388</v>
      </c>
      <c r="D4826" t="s">
        <v>69</v>
      </c>
    </row>
    <row r="4827" spans="1:5" x14ac:dyDescent="0.2">
      <c r="A4827" t="s">
        <v>875</v>
      </c>
      <c r="B4827" t="s">
        <v>14</v>
      </c>
      <c r="C4827" t="s">
        <v>388</v>
      </c>
      <c r="D4827" t="s">
        <v>83</v>
      </c>
    </row>
    <row r="4828" spans="1:5" x14ac:dyDescent="0.2">
      <c r="A4828" t="s">
        <v>875</v>
      </c>
      <c r="B4828" t="s">
        <v>14</v>
      </c>
      <c r="C4828" t="s">
        <v>388</v>
      </c>
      <c r="D4828" t="s">
        <v>72</v>
      </c>
    </row>
    <row r="4829" spans="1:5" x14ac:dyDescent="0.2">
      <c r="A4829" t="s">
        <v>875</v>
      </c>
      <c r="B4829" t="s">
        <v>14</v>
      </c>
      <c r="C4829" t="s">
        <v>388</v>
      </c>
      <c r="D4829" t="s">
        <v>179</v>
      </c>
    </row>
    <row r="4830" spans="1:5" x14ac:dyDescent="0.2">
      <c r="A4830" t="s">
        <v>875</v>
      </c>
      <c r="B4830" t="s">
        <v>14</v>
      </c>
      <c r="C4830" t="s">
        <v>388</v>
      </c>
      <c r="D4830" t="s">
        <v>307</v>
      </c>
    </row>
    <row r="4831" spans="1:5" x14ac:dyDescent="0.2">
      <c r="A4831" t="s">
        <v>875</v>
      </c>
      <c r="B4831" t="s">
        <v>14</v>
      </c>
      <c r="C4831" t="s">
        <v>388</v>
      </c>
      <c r="D4831" t="s">
        <v>172</v>
      </c>
    </row>
    <row r="4832" spans="1:5" x14ac:dyDescent="0.2">
      <c r="A4832" t="s">
        <v>875</v>
      </c>
      <c r="B4832" t="s">
        <v>14</v>
      </c>
      <c r="C4832" t="s">
        <v>388</v>
      </c>
      <c r="D4832" t="s">
        <v>148</v>
      </c>
    </row>
    <row r="4833" spans="1:5" x14ac:dyDescent="0.2">
      <c r="A4833" t="s">
        <v>875</v>
      </c>
      <c r="B4833" t="s">
        <v>224</v>
      </c>
      <c r="C4833" t="s">
        <v>386</v>
      </c>
      <c r="D4833" t="s">
        <v>94</v>
      </c>
      <c r="E4833" t="s">
        <v>744</v>
      </c>
    </row>
    <row r="4834" spans="1:5" x14ac:dyDescent="0.2">
      <c r="A4834" t="s">
        <v>875</v>
      </c>
      <c r="B4834" t="s">
        <v>224</v>
      </c>
      <c r="C4834" t="s">
        <v>386</v>
      </c>
      <c r="D4834" t="s">
        <v>94</v>
      </c>
      <c r="E4834" t="s">
        <v>693</v>
      </c>
    </row>
    <row r="4835" spans="1:5" x14ac:dyDescent="0.2">
      <c r="A4835" t="s">
        <v>875</v>
      </c>
      <c r="B4835" t="s">
        <v>224</v>
      </c>
      <c r="C4835" t="s">
        <v>386</v>
      </c>
      <c r="D4835" t="s">
        <v>72</v>
      </c>
      <c r="E4835" t="s">
        <v>834</v>
      </c>
    </row>
    <row r="4836" spans="1:5" x14ac:dyDescent="0.2">
      <c r="A4836" t="s">
        <v>875</v>
      </c>
      <c r="B4836" t="s">
        <v>224</v>
      </c>
      <c r="C4836" t="s">
        <v>386</v>
      </c>
      <c r="D4836" t="s">
        <v>94</v>
      </c>
      <c r="E4836" t="s">
        <v>694</v>
      </c>
    </row>
    <row r="4837" spans="1:5" x14ac:dyDescent="0.2">
      <c r="A4837" t="s">
        <v>875</v>
      </c>
      <c r="B4837" t="s">
        <v>224</v>
      </c>
      <c r="C4837" t="s">
        <v>386</v>
      </c>
      <c r="D4837" t="s">
        <v>94</v>
      </c>
      <c r="E4837" t="s">
        <v>747</v>
      </c>
    </row>
    <row r="4838" spans="1:5" x14ac:dyDescent="0.2">
      <c r="A4838" t="s">
        <v>875</v>
      </c>
      <c r="B4838" t="s">
        <v>224</v>
      </c>
      <c r="C4838" t="s">
        <v>386</v>
      </c>
      <c r="D4838" t="s">
        <v>72</v>
      </c>
      <c r="E4838" t="s">
        <v>674</v>
      </c>
    </row>
    <row r="4839" spans="1:5" x14ac:dyDescent="0.2">
      <c r="A4839" t="s">
        <v>875</v>
      </c>
      <c r="B4839" t="s">
        <v>224</v>
      </c>
      <c r="C4839" t="s">
        <v>386</v>
      </c>
      <c r="D4839" t="s">
        <v>94</v>
      </c>
      <c r="E4839" t="s">
        <v>746</v>
      </c>
    </row>
    <row r="4840" spans="1:5" x14ac:dyDescent="0.2">
      <c r="A4840" t="s">
        <v>875</v>
      </c>
      <c r="B4840" t="s">
        <v>90</v>
      </c>
      <c r="C4840" t="s">
        <v>386</v>
      </c>
      <c r="D4840" t="s">
        <v>202</v>
      </c>
      <c r="E4840" t="s">
        <v>445</v>
      </c>
    </row>
    <row r="4841" spans="1:5" x14ac:dyDescent="0.2">
      <c r="A4841" t="s">
        <v>875</v>
      </c>
      <c r="B4841" t="s">
        <v>90</v>
      </c>
      <c r="C4841" t="s">
        <v>386</v>
      </c>
      <c r="D4841" t="s">
        <v>389</v>
      </c>
      <c r="E4841" t="s">
        <v>449</v>
      </c>
    </row>
    <row r="4842" spans="1:5" x14ac:dyDescent="0.2">
      <c r="A4842" t="s">
        <v>875</v>
      </c>
      <c r="B4842" t="s">
        <v>90</v>
      </c>
      <c r="C4842" t="s">
        <v>386</v>
      </c>
      <c r="D4842" t="s">
        <v>389</v>
      </c>
      <c r="E4842" t="s">
        <v>450</v>
      </c>
    </row>
    <row r="4843" spans="1:5" x14ac:dyDescent="0.2">
      <c r="A4843" t="s">
        <v>875</v>
      </c>
      <c r="B4843" t="s">
        <v>90</v>
      </c>
      <c r="C4843" t="s">
        <v>388</v>
      </c>
      <c r="D4843" t="s">
        <v>307</v>
      </c>
    </row>
    <row r="4844" spans="1:5" x14ac:dyDescent="0.2">
      <c r="A4844" t="s">
        <v>875</v>
      </c>
      <c r="B4844" t="s">
        <v>90</v>
      </c>
      <c r="C4844" t="s">
        <v>388</v>
      </c>
      <c r="D4844" t="s">
        <v>172</v>
      </c>
    </row>
    <row r="4845" spans="1:5" x14ac:dyDescent="0.2">
      <c r="A4845" t="s">
        <v>875</v>
      </c>
      <c r="B4845" t="s">
        <v>90</v>
      </c>
      <c r="C4845" t="s">
        <v>388</v>
      </c>
      <c r="D4845" t="s">
        <v>151</v>
      </c>
    </row>
    <row r="4846" spans="1:5" x14ac:dyDescent="0.2">
      <c r="A4846" t="s">
        <v>875</v>
      </c>
      <c r="B4846" t="s">
        <v>90</v>
      </c>
      <c r="C4846" t="s">
        <v>388</v>
      </c>
      <c r="D4846" t="s">
        <v>72</v>
      </c>
    </row>
    <row r="4847" spans="1:5" x14ac:dyDescent="0.2">
      <c r="A4847" t="s">
        <v>875</v>
      </c>
      <c r="B4847" t="s">
        <v>90</v>
      </c>
      <c r="C4847" t="s">
        <v>388</v>
      </c>
      <c r="D4847" t="s">
        <v>366</v>
      </c>
    </row>
    <row r="4848" spans="1:5" x14ac:dyDescent="0.2">
      <c r="A4848" t="s">
        <v>875</v>
      </c>
      <c r="B4848" t="s">
        <v>90</v>
      </c>
      <c r="C4848" t="s">
        <v>388</v>
      </c>
      <c r="D4848" t="s">
        <v>210</v>
      </c>
    </row>
    <row r="4849" spans="1:5" x14ac:dyDescent="0.2">
      <c r="A4849" t="s">
        <v>875</v>
      </c>
      <c r="B4849" t="s">
        <v>72</v>
      </c>
      <c r="C4849" t="s">
        <v>386</v>
      </c>
      <c r="D4849" t="s">
        <v>389</v>
      </c>
      <c r="E4849" t="s">
        <v>449</v>
      </c>
    </row>
    <row r="4850" spans="1:5" x14ac:dyDescent="0.2">
      <c r="A4850" t="s">
        <v>875</v>
      </c>
      <c r="B4850" t="s">
        <v>72</v>
      </c>
      <c r="C4850" t="s">
        <v>386</v>
      </c>
      <c r="D4850" t="s">
        <v>389</v>
      </c>
      <c r="E4850" t="s">
        <v>450</v>
      </c>
    </row>
    <row r="4851" spans="1:5" x14ac:dyDescent="0.2">
      <c r="A4851" t="s">
        <v>875</v>
      </c>
      <c r="B4851" t="s">
        <v>72</v>
      </c>
      <c r="C4851" t="s">
        <v>386</v>
      </c>
      <c r="D4851" t="s">
        <v>389</v>
      </c>
      <c r="E4851" t="s">
        <v>448</v>
      </c>
    </row>
    <row r="4852" spans="1:5" x14ac:dyDescent="0.2">
      <c r="A4852" t="s">
        <v>875</v>
      </c>
      <c r="B4852" t="s">
        <v>72</v>
      </c>
      <c r="C4852" t="s">
        <v>386</v>
      </c>
      <c r="D4852" t="s">
        <v>106</v>
      </c>
      <c r="E4852" t="s">
        <v>465</v>
      </c>
    </row>
    <row r="4853" spans="1:5" x14ac:dyDescent="0.2">
      <c r="A4853" t="s">
        <v>875</v>
      </c>
      <c r="B4853" t="s">
        <v>72</v>
      </c>
      <c r="C4853" t="s">
        <v>386</v>
      </c>
      <c r="D4853" t="s">
        <v>389</v>
      </c>
      <c r="E4853" t="s">
        <v>430</v>
      </c>
    </row>
    <row r="4854" spans="1:5" x14ac:dyDescent="0.2">
      <c r="A4854" t="s">
        <v>875</v>
      </c>
      <c r="B4854" t="s">
        <v>72</v>
      </c>
      <c r="C4854" t="s">
        <v>386</v>
      </c>
      <c r="D4854" t="s">
        <v>215</v>
      </c>
      <c r="E4854" t="s">
        <v>480</v>
      </c>
    </row>
    <row r="4855" spans="1:5" x14ac:dyDescent="0.2">
      <c r="A4855" t="s">
        <v>875</v>
      </c>
      <c r="B4855" t="s">
        <v>72</v>
      </c>
      <c r="C4855" t="s">
        <v>386</v>
      </c>
      <c r="D4855" t="s">
        <v>389</v>
      </c>
      <c r="E4855" t="s">
        <v>456</v>
      </c>
    </row>
    <row r="4856" spans="1:5" x14ac:dyDescent="0.2">
      <c r="A4856" t="s">
        <v>875</v>
      </c>
      <c r="B4856" t="s">
        <v>72</v>
      </c>
      <c r="C4856" t="s">
        <v>386</v>
      </c>
      <c r="D4856" t="s">
        <v>57</v>
      </c>
      <c r="E4856" t="s">
        <v>584</v>
      </c>
    </row>
    <row r="4857" spans="1:5" x14ac:dyDescent="0.2">
      <c r="A4857" t="s">
        <v>875</v>
      </c>
      <c r="B4857" t="s">
        <v>72</v>
      </c>
      <c r="C4857" t="s">
        <v>386</v>
      </c>
      <c r="D4857" t="s">
        <v>106</v>
      </c>
      <c r="E4857" t="s">
        <v>577</v>
      </c>
    </row>
    <row r="4858" spans="1:5" x14ac:dyDescent="0.2">
      <c r="A4858" t="s">
        <v>875</v>
      </c>
      <c r="B4858" t="s">
        <v>72</v>
      </c>
      <c r="C4858" t="s">
        <v>386</v>
      </c>
      <c r="D4858" t="s">
        <v>389</v>
      </c>
      <c r="E4858" t="s">
        <v>447</v>
      </c>
    </row>
    <row r="4859" spans="1:5" x14ac:dyDescent="0.2">
      <c r="A4859" t="s">
        <v>875</v>
      </c>
      <c r="B4859" t="s">
        <v>72</v>
      </c>
      <c r="C4859" t="s">
        <v>386</v>
      </c>
      <c r="D4859" t="s">
        <v>27</v>
      </c>
      <c r="E4859" t="s">
        <v>749</v>
      </c>
    </row>
    <row r="4860" spans="1:5" x14ac:dyDescent="0.2">
      <c r="A4860" t="s">
        <v>875</v>
      </c>
      <c r="B4860" t="s">
        <v>72</v>
      </c>
      <c r="C4860" t="s">
        <v>386</v>
      </c>
      <c r="D4860" t="s">
        <v>224</v>
      </c>
      <c r="E4860" t="s">
        <v>835</v>
      </c>
    </row>
    <row r="4861" spans="1:5" x14ac:dyDescent="0.2">
      <c r="A4861" t="s">
        <v>875</v>
      </c>
      <c r="B4861" t="s">
        <v>72</v>
      </c>
      <c r="C4861" t="s">
        <v>386</v>
      </c>
      <c r="D4861" t="s">
        <v>224</v>
      </c>
      <c r="E4861" t="s">
        <v>836</v>
      </c>
    </row>
    <row r="4862" spans="1:5" x14ac:dyDescent="0.2">
      <c r="A4862" t="s">
        <v>875</v>
      </c>
      <c r="B4862" t="s">
        <v>72</v>
      </c>
      <c r="C4862" t="s">
        <v>386</v>
      </c>
      <c r="D4862" t="s">
        <v>224</v>
      </c>
      <c r="E4862" t="s">
        <v>428</v>
      </c>
    </row>
    <row r="4863" spans="1:5" x14ac:dyDescent="0.2">
      <c r="A4863" t="s">
        <v>875</v>
      </c>
      <c r="B4863" t="s">
        <v>72</v>
      </c>
      <c r="C4863" t="s">
        <v>386</v>
      </c>
      <c r="D4863" t="s">
        <v>224</v>
      </c>
      <c r="E4863" t="s">
        <v>837</v>
      </c>
    </row>
    <row r="4864" spans="1:5" x14ac:dyDescent="0.2">
      <c r="A4864" t="s">
        <v>875</v>
      </c>
      <c r="B4864" t="s">
        <v>72</v>
      </c>
      <c r="C4864" t="s">
        <v>386</v>
      </c>
      <c r="D4864" t="s">
        <v>224</v>
      </c>
      <c r="E4864" t="s">
        <v>429</v>
      </c>
    </row>
    <row r="4865" spans="1:5" x14ac:dyDescent="0.2">
      <c r="A4865" t="s">
        <v>875</v>
      </c>
      <c r="B4865" t="s">
        <v>72</v>
      </c>
      <c r="C4865" t="s">
        <v>386</v>
      </c>
      <c r="D4865" t="s">
        <v>224</v>
      </c>
      <c r="E4865" t="s">
        <v>426</v>
      </c>
    </row>
    <row r="4866" spans="1:5" x14ac:dyDescent="0.2">
      <c r="A4866" t="s">
        <v>875</v>
      </c>
      <c r="B4866" t="s">
        <v>72</v>
      </c>
      <c r="C4866" t="s">
        <v>386</v>
      </c>
      <c r="D4866" t="s">
        <v>224</v>
      </c>
      <c r="E4866" t="s">
        <v>427</v>
      </c>
    </row>
    <row r="4867" spans="1:5" x14ac:dyDescent="0.2">
      <c r="A4867" t="s">
        <v>875</v>
      </c>
      <c r="B4867" t="s">
        <v>72</v>
      </c>
      <c r="C4867" t="s">
        <v>386</v>
      </c>
      <c r="D4867" t="s">
        <v>224</v>
      </c>
      <c r="E4867" t="s">
        <v>424</v>
      </c>
    </row>
    <row r="4868" spans="1:5" x14ac:dyDescent="0.2">
      <c r="A4868" t="s">
        <v>875</v>
      </c>
      <c r="B4868" t="s">
        <v>72</v>
      </c>
      <c r="C4868" t="s">
        <v>386</v>
      </c>
      <c r="D4868" t="s">
        <v>224</v>
      </c>
      <c r="E4868" t="s">
        <v>428</v>
      </c>
    </row>
    <row r="4869" spans="1:5" x14ac:dyDescent="0.2">
      <c r="A4869" t="s">
        <v>875</v>
      </c>
      <c r="B4869" t="s">
        <v>72</v>
      </c>
      <c r="C4869" t="s">
        <v>386</v>
      </c>
      <c r="D4869" t="s">
        <v>224</v>
      </c>
      <c r="E4869" t="s">
        <v>837</v>
      </c>
    </row>
    <row r="4870" spans="1:5" x14ac:dyDescent="0.2">
      <c r="A4870" t="s">
        <v>875</v>
      </c>
      <c r="B4870" t="s">
        <v>72</v>
      </c>
      <c r="C4870" t="s">
        <v>386</v>
      </c>
      <c r="D4870" t="s">
        <v>224</v>
      </c>
      <c r="E4870" t="s">
        <v>429</v>
      </c>
    </row>
    <row r="4871" spans="1:5" x14ac:dyDescent="0.2">
      <c r="A4871" t="s">
        <v>875</v>
      </c>
      <c r="B4871" t="s">
        <v>72</v>
      </c>
      <c r="C4871" t="s">
        <v>386</v>
      </c>
      <c r="D4871" t="s">
        <v>224</v>
      </c>
      <c r="E4871" t="s">
        <v>426</v>
      </c>
    </row>
    <row r="4872" spans="1:5" x14ac:dyDescent="0.2">
      <c r="A4872" t="s">
        <v>875</v>
      </c>
      <c r="B4872" t="s">
        <v>72</v>
      </c>
      <c r="C4872" t="s">
        <v>386</v>
      </c>
      <c r="D4872" t="s">
        <v>224</v>
      </c>
      <c r="E4872" t="s">
        <v>427</v>
      </c>
    </row>
    <row r="4873" spans="1:5" x14ac:dyDescent="0.2">
      <c r="A4873" t="s">
        <v>875</v>
      </c>
      <c r="B4873" t="s">
        <v>72</v>
      </c>
      <c r="C4873" t="s">
        <v>386</v>
      </c>
      <c r="D4873" t="s">
        <v>224</v>
      </c>
      <c r="E4873" t="s">
        <v>424</v>
      </c>
    </row>
    <row r="4874" spans="1:5" x14ac:dyDescent="0.2">
      <c r="A4874" t="s">
        <v>875</v>
      </c>
      <c r="B4874" t="s">
        <v>72</v>
      </c>
      <c r="C4874" t="s">
        <v>388</v>
      </c>
      <c r="D4874" t="s">
        <v>172</v>
      </c>
    </row>
    <row r="4875" spans="1:5" x14ac:dyDescent="0.2">
      <c r="A4875" t="s">
        <v>875</v>
      </c>
      <c r="B4875" t="s">
        <v>72</v>
      </c>
      <c r="C4875" t="s">
        <v>388</v>
      </c>
      <c r="D4875" t="s">
        <v>307</v>
      </c>
    </row>
    <row r="4876" spans="1:5" x14ac:dyDescent="0.2">
      <c r="A4876" t="s">
        <v>875</v>
      </c>
      <c r="B4876" t="s">
        <v>72</v>
      </c>
      <c r="C4876" t="s">
        <v>388</v>
      </c>
      <c r="D4876" t="s">
        <v>33</v>
      </c>
    </row>
    <row r="4877" spans="1:5" x14ac:dyDescent="0.2">
      <c r="A4877" t="s">
        <v>875</v>
      </c>
      <c r="B4877" t="s">
        <v>72</v>
      </c>
      <c r="C4877" t="s">
        <v>388</v>
      </c>
      <c r="D4877" t="s">
        <v>210</v>
      </c>
    </row>
    <row r="4878" spans="1:5" x14ac:dyDescent="0.2">
      <c r="A4878" t="s">
        <v>875</v>
      </c>
      <c r="B4878" t="s">
        <v>72</v>
      </c>
      <c r="C4878" t="s">
        <v>388</v>
      </c>
      <c r="D4878" t="s">
        <v>322</v>
      </c>
    </row>
    <row r="4879" spans="1:5" x14ac:dyDescent="0.2">
      <c r="A4879" t="s">
        <v>875</v>
      </c>
      <c r="B4879" t="s">
        <v>44</v>
      </c>
      <c r="C4879" t="s">
        <v>386</v>
      </c>
      <c r="D4879" t="s">
        <v>46</v>
      </c>
      <c r="E4879" t="s">
        <v>786</v>
      </c>
    </row>
    <row r="4880" spans="1:5" x14ac:dyDescent="0.2">
      <c r="A4880" t="s">
        <v>875</v>
      </c>
      <c r="B4880" t="s">
        <v>44</v>
      </c>
      <c r="C4880" t="s">
        <v>386</v>
      </c>
      <c r="D4880" t="s">
        <v>46</v>
      </c>
      <c r="E4880" t="s">
        <v>751</v>
      </c>
    </row>
    <row r="4881" spans="1:5" x14ac:dyDescent="0.2">
      <c r="A4881" t="s">
        <v>875</v>
      </c>
      <c r="B4881" t="s">
        <v>44</v>
      </c>
      <c r="C4881" t="s">
        <v>386</v>
      </c>
      <c r="D4881" t="s">
        <v>389</v>
      </c>
      <c r="E4881" t="s">
        <v>449</v>
      </c>
    </row>
    <row r="4882" spans="1:5" x14ac:dyDescent="0.2">
      <c r="A4882" t="s">
        <v>875</v>
      </c>
      <c r="B4882" t="s">
        <v>44</v>
      </c>
      <c r="C4882" t="s">
        <v>386</v>
      </c>
      <c r="D4882" t="s">
        <v>59</v>
      </c>
      <c r="E4882" t="s">
        <v>752</v>
      </c>
    </row>
    <row r="4883" spans="1:5" x14ac:dyDescent="0.2">
      <c r="A4883" t="s">
        <v>875</v>
      </c>
      <c r="B4883" t="s">
        <v>44</v>
      </c>
      <c r="C4883" t="s">
        <v>386</v>
      </c>
      <c r="D4883" t="s">
        <v>389</v>
      </c>
      <c r="E4883" t="s">
        <v>450</v>
      </c>
    </row>
    <row r="4884" spans="1:5" x14ac:dyDescent="0.2">
      <c r="A4884" t="s">
        <v>875</v>
      </c>
      <c r="B4884" t="s">
        <v>44</v>
      </c>
      <c r="C4884" t="s">
        <v>386</v>
      </c>
      <c r="D4884" t="s">
        <v>106</v>
      </c>
      <c r="E4884" t="s">
        <v>465</v>
      </c>
    </row>
    <row r="4885" spans="1:5" x14ac:dyDescent="0.2">
      <c r="A4885" t="s">
        <v>875</v>
      </c>
      <c r="B4885" t="s">
        <v>44</v>
      </c>
      <c r="C4885" t="s">
        <v>386</v>
      </c>
      <c r="D4885" t="s">
        <v>8</v>
      </c>
      <c r="E4885" t="s">
        <v>755</v>
      </c>
    </row>
    <row r="4886" spans="1:5" x14ac:dyDescent="0.2">
      <c r="A4886" t="s">
        <v>875</v>
      </c>
      <c r="B4886" t="s">
        <v>44</v>
      </c>
      <c r="C4886" t="s">
        <v>386</v>
      </c>
      <c r="D4886" t="s">
        <v>120</v>
      </c>
      <c r="E4886" t="s">
        <v>460</v>
      </c>
    </row>
    <row r="4887" spans="1:5" x14ac:dyDescent="0.2">
      <c r="A4887" t="s">
        <v>875</v>
      </c>
      <c r="B4887" t="s">
        <v>44</v>
      </c>
      <c r="C4887" t="s">
        <v>386</v>
      </c>
      <c r="D4887" t="s">
        <v>8</v>
      </c>
      <c r="E4887" t="s">
        <v>767</v>
      </c>
    </row>
    <row r="4888" spans="1:5" x14ac:dyDescent="0.2">
      <c r="A4888" t="s">
        <v>875</v>
      </c>
      <c r="B4888" t="s">
        <v>44</v>
      </c>
      <c r="C4888" t="s">
        <v>386</v>
      </c>
      <c r="D4888" t="s">
        <v>8</v>
      </c>
      <c r="E4888" t="s">
        <v>769</v>
      </c>
    </row>
    <row r="4889" spans="1:5" x14ac:dyDescent="0.2">
      <c r="A4889" t="s">
        <v>875</v>
      </c>
      <c r="B4889" t="s">
        <v>44</v>
      </c>
      <c r="C4889" t="s">
        <v>386</v>
      </c>
      <c r="D4889" t="s">
        <v>215</v>
      </c>
      <c r="E4889" t="s">
        <v>480</v>
      </c>
    </row>
    <row r="4890" spans="1:5" x14ac:dyDescent="0.2">
      <c r="A4890" t="s">
        <v>875</v>
      </c>
      <c r="B4890" t="s">
        <v>44</v>
      </c>
      <c r="C4890" t="s">
        <v>386</v>
      </c>
      <c r="D4890" t="s">
        <v>46</v>
      </c>
      <c r="E4890" t="s">
        <v>777</v>
      </c>
    </row>
    <row r="4891" spans="1:5" x14ac:dyDescent="0.2">
      <c r="A4891" t="s">
        <v>875</v>
      </c>
      <c r="B4891" t="s">
        <v>44</v>
      </c>
      <c r="C4891" t="s">
        <v>386</v>
      </c>
      <c r="D4891" t="s">
        <v>8</v>
      </c>
      <c r="E4891" t="s">
        <v>772</v>
      </c>
    </row>
    <row r="4892" spans="1:5" x14ac:dyDescent="0.2">
      <c r="A4892" t="s">
        <v>875</v>
      </c>
      <c r="B4892" t="s">
        <v>44</v>
      </c>
      <c r="C4892" t="s">
        <v>386</v>
      </c>
      <c r="D4892" t="s">
        <v>8</v>
      </c>
      <c r="E4892" t="s">
        <v>474</v>
      </c>
    </row>
    <row r="4893" spans="1:5" x14ac:dyDescent="0.2">
      <c r="A4893" t="s">
        <v>875</v>
      </c>
      <c r="B4893" t="s">
        <v>44</v>
      </c>
      <c r="C4893" t="s">
        <v>386</v>
      </c>
      <c r="D4893" t="s">
        <v>46</v>
      </c>
      <c r="E4893" t="s">
        <v>757</v>
      </c>
    </row>
    <row r="4894" spans="1:5" x14ac:dyDescent="0.2">
      <c r="A4894" t="s">
        <v>875</v>
      </c>
      <c r="B4894" t="s">
        <v>44</v>
      </c>
      <c r="C4894" t="s">
        <v>386</v>
      </c>
      <c r="D4894" t="s">
        <v>46</v>
      </c>
      <c r="E4894" t="s">
        <v>778</v>
      </c>
    </row>
    <row r="4895" spans="1:5" x14ac:dyDescent="0.2">
      <c r="A4895" t="s">
        <v>875</v>
      </c>
      <c r="B4895" t="s">
        <v>44</v>
      </c>
      <c r="C4895" t="s">
        <v>386</v>
      </c>
      <c r="D4895" t="s">
        <v>120</v>
      </c>
      <c r="E4895" t="s">
        <v>779</v>
      </c>
    </row>
    <row r="4896" spans="1:5" x14ac:dyDescent="0.2">
      <c r="A4896" t="s">
        <v>875</v>
      </c>
      <c r="B4896" t="s">
        <v>44</v>
      </c>
      <c r="C4896" t="s">
        <v>386</v>
      </c>
      <c r="D4896" t="s">
        <v>8</v>
      </c>
      <c r="E4896" t="s">
        <v>750</v>
      </c>
    </row>
    <row r="4897" spans="1:5" x14ac:dyDescent="0.2">
      <c r="A4897" t="s">
        <v>875</v>
      </c>
      <c r="B4897" t="s">
        <v>44</v>
      </c>
      <c r="C4897" t="s">
        <v>386</v>
      </c>
      <c r="D4897" t="s">
        <v>59</v>
      </c>
      <c r="E4897" t="s">
        <v>760</v>
      </c>
    </row>
    <row r="4898" spans="1:5" x14ac:dyDescent="0.2">
      <c r="A4898" t="s">
        <v>875</v>
      </c>
      <c r="B4898" t="s">
        <v>44</v>
      </c>
      <c r="C4898" t="s">
        <v>386</v>
      </c>
      <c r="D4898" t="s">
        <v>8</v>
      </c>
      <c r="E4898" t="s">
        <v>761</v>
      </c>
    </row>
    <row r="4899" spans="1:5" x14ac:dyDescent="0.2">
      <c r="A4899" t="s">
        <v>875</v>
      </c>
      <c r="B4899" t="s">
        <v>44</v>
      </c>
      <c r="C4899" t="s">
        <v>386</v>
      </c>
      <c r="D4899" t="s">
        <v>46</v>
      </c>
      <c r="E4899" t="s">
        <v>762</v>
      </c>
    </row>
    <row r="4900" spans="1:5" x14ac:dyDescent="0.2">
      <c r="A4900" t="s">
        <v>875</v>
      </c>
      <c r="B4900" t="s">
        <v>44</v>
      </c>
      <c r="C4900" t="s">
        <v>386</v>
      </c>
      <c r="D4900" t="s">
        <v>46</v>
      </c>
      <c r="E4900" t="s">
        <v>753</v>
      </c>
    </row>
    <row r="4901" spans="1:5" x14ac:dyDescent="0.2">
      <c r="A4901" t="s">
        <v>875</v>
      </c>
      <c r="B4901" t="s">
        <v>44</v>
      </c>
      <c r="C4901" t="s">
        <v>386</v>
      </c>
      <c r="D4901" t="s">
        <v>59</v>
      </c>
      <c r="E4901" t="s">
        <v>776</v>
      </c>
    </row>
    <row r="4902" spans="1:5" x14ac:dyDescent="0.2">
      <c r="A4902" t="s">
        <v>875</v>
      </c>
      <c r="B4902" t="s">
        <v>44</v>
      </c>
      <c r="C4902" t="s">
        <v>386</v>
      </c>
      <c r="D4902" t="s">
        <v>59</v>
      </c>
      <c r="E4902" t="s">
        <v>763</v>
      </c>
    </row>
    <row r="4903" spans="1:5" x14ac:dyDescent="0.2">
      <c r="A4903" t="s">
        <v>875</v>
      </c>
      <c r="B4903" t="s">
        <v>44</v>
      </c>
      <c r="C4903" t="s">
        <v>386</v>
      </c>
      <c r="D4903" t="s">
        <v>59</v>
      </c>
      <c r="E4903" t="s">
        <v>764</v>
      </c>
    </row>
    <row r="4904" spans="1:5" x14ac:dyDescent="0.2">
      <c r="A4904" t="s">
        <v>875</v>
      </c>
      <c r="B4904" t="s">
        <v>44</v>
      </c>
      <c r="C4904" t="s">
        <v>386</v>
      </c>
      <c r="D4904" t="s">
        <v>59</v>
      </c>
      <c r="E4904" t="s">
        <v>754</v>
      </c>
    </row>
    <row r="4905" spans="1:5" x14ac:dyDescent="0.2">
      <c r="A4905" t="s">
        <v>875</v>
      </c>
      <c r="B4905" t="s">
        <v>44</v>
      </c>
      <c r="C4905" t="s">
        <v>386</v>
      </c>
      <c r="D4905" t="s">
        <v>8</v>
      </c>
      <c r="E4905" t="s">
        <v>780</v>
      </c>
    </row>
    <row r="4906" spans="1:5" x14ac:dyDescent="0.2">
      <c r="A4906" t="s">
        <v>875</v>
      </c>
      <c r="B4906" t="s">
        <v>44</v>
      </c>
      <c r="C4906" t="s">
        <v>386</v>
      </c>
      <c r="D4906" t="s">
        <v>59</v>
      </c>
      <c r="E4906" t="s">
        <v>756</v>
      </c>
    </row>
    <row r="4907" spans="1:5" x14ac:dyDescent="0.2">
      <c r="A4907" t="s">
        <v>875</v>
      </c>
      <c r="B4907" t="s">
        <v>44</v>
      </c>
      <c r="C4907" t="s">
        <v>386</v>
      </c>
      <c r="D4907" t="s">
        <v>8</v>
      </c>
      <c r="E4907" t="s">
        <v>821</v>
      </c>
    </row>
    <row r="4908" spans="1:5" x14ac:dyDescent="0.2">
      <c r="A4908" t="s">
        <v>875</v>
      </c>
      <c r="B4908" t="s">
        <v>44</v>
      </c>
      <c r="C4908" t="s">
        <v>386</v>
      </c>
      <c r="D4908" t="s">
        <v>59</v>
      </c>
      <c r="E4908" t="s">
        <v>770</v>
      </c>
    </row>
    <row r="4909" spans="1:5" x14ac:dyDescent="0.2">
      <c r="A4909" t="s">
        <v>875</v>
      </c>
      <c r="B4909" t="s">
        <v>44</v>
      </c>
      <c r="C4909" t="s">
        <v>386</v>
      </c>
      <c r="D4909" t="s">
        <v>46</v>
      </c>
      <c r="E4909" t="s">
        <v>771</v>
      </c>
    </row>
    <row r="4910" spans="1:5" x14ac:dyDescent="0.2">
      <c r="A4910" t="s">
        <v>875</v>
      </c>
      <c r="B4910" t="s">
        <v>44</v>
      </c>
      <c r="C4910" t="s">
        <v>386</v>
      </c>
      <c r="D4910" t="s">
        <v>8</v>
      </c>
      <c r="E4910" t="s">
        <v>783</v>
      </c>
    </row>
    <row r="4911" spans="1:5" x14ac:dyDescent="0.2">
      <c r="A4911" t="s">
        <v>875</v>
      </c>
      <c r="B4911" t="s">
        <v>44</v>
      </c>
      <c r="C4911" t="s">
        <v>386</v>
      </c>
      <c r="D4911" t="s">
        <v>46</v>
      </c>
      <c r="E4911" t="s">
        <v>784</v>
      </c>
    </row>
    <row r="4912" spans="1:5" x14ac:dyDescent="0.2">
      <c r="A4912" t="s">
        <v>875</v>
      </c>
      <c r="B4912" t="s">
        <v>44</v>
      </c>
      <c r="C4912" t="s">
        <v>388</v>
      </c>
      <c r="D4912" t="s">
        <v>135</v>
      </c>
    </row>
    <row r="4913" spans="1:4" x14ac:dyDescent="0.2">
      <c r="A4913" t="s">
        <v>875</v>
      </c>
      <c r="B4913" t="s">
        <v>44</v>
      </c>
      <c r="C4913" t="s">
        <v>388</v>
      </c>
      <c r="D4913" t="s">
        <v>213</v>
      </c>
    </row>
    <row r="4914" spans="1:4" x14ac:dyDescent="0.2">
      <c r="A4914" t="s">
        <v>875</v>
      </c>
      <c r="B4914" t="s">
        <v>44</v>
      </c>
      <c r="C4914" t="s">
        <v>388</v>
      </c>
      <c r="D4914" t="s">
        <v>177</v>
      </c>
    </row>
    <row r="4915" spans="1:4" x14ac:dyDescent="0.2">
      <c r="A4915" t="s">
        <v>875</v>
      </c>
      <c r="B4915" t="s">
        <v>44</v>
      </c>
      <c r="C4915" t="s">
        <v>388</v>
      </c>
      <c r="D4915" t="s">
        <v>136</v>
      </c>
    </row>
    <row r="4916" spans="1:4" x14ac:dyDescent="0.2">
      <c r="A4916" t="s">
        <v>875</v>
      </c>
      <c r="B4916" t="s">
        <v>44</v>
      </c>
      <c r="C4916" t="s">
        <v>388</v>
      </c>
      <c r="D4916" t="s">
        <v>179</v>
      </c>
    </row>
    <row r="4917" spans="1:4" x14ac:dyDescent="0.2">
      <c r="A4917" t="s">
        <v>875</v>
      </c>
      <c r="B4917" t="s">
        <v>44</v>
      </c>
      <c r="C4917" t="s">
        <v>388</v>
      </c>
      <c r="D4917" t="s">
        <v>21</v>
      </c>
    </row>
    <row r="4918" spans="1:4" x14ac:dyDescent="0.2">
      <c r="A4918" t="s">
        <v>875</v>
      </c>
      <c r="B4918" t="s">
        <v>44</v>
      </c>
      <c r="C4918" t="s">
        <v>388</v>
      </c>
      <c r="D4918" t="s">
        <v>243</v>
      </c>
    </row>
    <row r="4919" spans="1:4" x14ac:dyDescent="0.2">
      <c r="A4919" t="s">
        <v>875</v>
      </c>
      <c r="B4919" t="s">
        <v>44</v>
      </c>
      <c r="C4919" t="s">
        <v>388</v>
      </c>
      <c r="D4919" t="s">
        <v>366</v>
      </c>
    </row>
    <row r="4920" spans="1:4" x14ac:dyDescent="0.2">
      <c r="A4920" t="s">
        <v>875</v>
      </c>
      <c r="B4920" t="s">
        <v>44</v>
      </c>
      <c r="C4920" t="s">
        <v>388</v>
      </c>
      <c r="D4920" t="s">
        <v>72</v>
      </c>
    </row>
    <row r="4921" spans="1:4" x14ac:dyDescent="0.2">
      <c r="A4921" t="s">
        <v>875</v>
      </c>
      <c r="B4921" t="s">
        <v>44</v>
      </c>
      <c r="C4921" t="s">
        <v>388</v>
      </c>
      <c r="D4921" t="s">
        <v>258</v>
      </c>
    </row>
    <row r="4922" spans="1:4" x14ac:dyDescent="0.2">
      <c r="A4922" t="s">
        <v>875</v>
      </c>
      <c r="B4922" t="s">
        <v>44</v>
      </c>
      <c r="C4922" t="s">
        <v>388</v>
      </c>
      <c r="D4922" t="s">
        <v>284</v>
      </c>
    </row>
    <row r="4923" spans="1:4" x14ac:dyDescent="0.2">
      <c r="A4923" t="s">
        <v>875</v>
      </c>
      <c r="B4923" t="s">
        <v>44</v>
      </c>
      <c r="C4923" t="s">
        <v>388</v>
      </c>
      <c r="D4923" t="s">
        <v>295</v>
      </c>
    </row>
    <row r="4924" spans="1:4" x14ac:dyDescent="0.2">
      <c r="A4924" t="s">
        <v>875</v>
      </c>
      <c r="B4924" t="s">
        <v>44</v>
      </c>
      <c r="C4924" t="s">
        <v>388</v>
      </c>
      <c r="D4924" t="s">
        <v>83</v>
      </c>
    </row>
    <row r="4925" spans="1:4" x14ac:dyDescent="0.2">
      <c r="A4925" t="s">
        <v>875</v>
      </c>
      <c r="B4925" t="s">
        <v>44</v>
      </c>
      <c r="C4925" t="s">
        <v>388</v>
      </c>
      <c r="D4925" t="s">
        <v>307</v>
      </c>
    </row>
    <row r="4926" spans="1:4" x14ac:dyDescent="0.2">
      <c r="A4926" t="s">
        <v>875</v>
      </c>
      <c r="B4926" t="s">
        <v>44</v>
      </c>
      <c r="C4926" t="s">
        <v>388</v>
      </c>
      <c r="D4926" t="s">
        <v>151</v>
      </c>
    </row>
    <row r="4927" spans="1:4" x14ac:dyDescent="0.2">
      <c r="A4927" t="s">
        <v>875</v>
      </c>
      <c r="B4927" t="s">
        <v>44</v>
      </c>
      <c r="C4927" t="s">
        <v>388</v>
      </c>
      <c r="D4927" t="s">
        <v>30</v>
      </c>
    </row>
    <row r="4928" spans="1:4" x14ac:dyDescent="0.2">
      <c r="A4928" t="s">
        <v>875</v>
      </c>
      <c r="B4928" t="s">
        <v>44</v>
      </c>
      <c r="C4928" t="s">
        <v>388</v>
      </c>
      <c r="D4928" t="s">
        <v>90</v>
      </c>
    </row>
    <row r="4929" spans="1:5" x14ac:dyDescent="0.2">
      <c r="A4929" t="s">
        <v>875</v>
      </c>
      <c r="B4929" t="s">
        <v>44</v>
      </c>
      <c r="C4929" t="s">
        <v>388</v>
      </c>
      <c r="D4929" t="s">
        <v>70</v>
      </c>
    </row>
    <row r="4930" spans="1:5" x14ac:dyDescent="0.2">
      <c r="A4930" t="s">
        <v>875</v>
      </c>
      <c r="B4930" t="s">
        <v>44</v>
      </c>
      <c r="C4930" t="s">
        <v>388</v>
      </c>
      <c r="D4930" t="s">
        <v>202</v>
      </c>
    </row>
    <row r="4931" spans="1:5" x14ac:dyDescent="0.2">
      <c r="A4931" t="s">
        <v>875</v>
      </c>
      <c r="B4931" t="s">
        <v>44</v>
      </c>
      <c r="C4931" t="s">
        <v>388</v>
      </c>
      <c r="D4931" t="s">
        <v>148</v>
      </c>
    </row>
    <row r="4932" spans="1:5" x14ac:dyDescent="0.2">
      <c r="A4932" t="s">
        <v>875</v>
      </c>
      <c r="B4932" t="s">
        <v>44</v>
      </c>
      <c r="C4932" t="s">
        <v>388</v>
      </c>
      <c r="D4932" t="s">
        <v>172</v>
      </c>
    </row>
    <row r="4933" spans="1:5" x14ac:dyDescent="0.2">
      <c r="A4933" t="s">
        <v>875</v>
      </c>
      <c r="B4933" t="s">
        <v>44</v>
      </c>
      <c r="C4933" t="s">
        <v>388</v>
      </c>
      <c r="D4933" t="s">
        <v>305</v>
      </c>
    </row>
    <row r="4934" spans="1:5" x14ac:dyDescent="0.2">
      <c r="A4934" t="s">
        <v>875</v>
      </c>
      <c r="B4934" t="s">
        <v>284</v>
      </c>
      <c r="C4934" t="s">
        <v>386</v>
      </c>
      <c r="D4934" t="s">
        <v>202</v>
      </c>
      <c r="E4934" t="s">
        <v>445</v>
      </c>
    </row>
    <row r="4935" spans="1:5" x14ac:dyDescent="0.2">
      <c r="A4935" t="s">
        <v>875</v>
      </c>
      <c r="B4935" t="s">
        <v>284</v>
      </c>
      <c r="C4935" t="s">
        <v>388</v>
      </c>
      <c r="D4935" t="s">
        <v>172</v>
      </c>
    </row>
    <row r="4936" spans="1:5" x14ac:dyDescent="0.2">
      <c r="A4936" t="s">
        <v>875</v>
      </c>
      <c r="B4936" t="s">
        <v>284</v>
      </c>
      <c r="C4936" t="s">
        <v>388</v>
      </c>
      <c r="D4936" t="s">
        <v>305</v>
      </c>
    </row>
    <row r="4937" spans="1:5" x14ac:dyDescent="0.2">
      <c r="A4937" t="s">
        <v>875</v>
      </c>
      <c r="B4937" t="s">
        <v>284</v>
      </c>
      <c r="C4937" t="s">
        <v>388</v>
      </c>
      <c r="D4937" t="s">
        <v>72</v>
      </c>
    </row>
    <row r="4938" spans="1:5" x14ac:dyDescent="0.2">
      <c r="A4938" t="s">
        <v>875</v>
      </c>
      <c r="B4938" t="s">
        <v>284</v>
      </c>
      <c r="C4938" t="s">
        <v>388</v>
      </c>
      <c r="D4938" t="s">
        <v>307</v>
      </c>
    </row>
    <row r="4939" spans="1:5" x14ac:dyDescent="0.2">
      <c r="A4939" t="s">
        <v>875</v>
      </c>
      <c r="B4939" t="s">
        <v>284</v>
      </c>
      <c r="C4939" t="s">
        <v>388</v>
      </c>
      <c r="D4939" t="s">
        <v>366</v>
      </c>
    </row>
    <row r="4940" spans="1:5" x14ac:dyDescent="0.2">
      <c r="A4940" t="s">
        <v>875</v>
      </c>
      <c r="B4940" t="s">
        <v>257</v>
      </c>
      <c r="C4940" t="s">
        <v>386</v>
      </c>
      <c r="D4940" t="s">
        <v>389</v>
      </c>
      <c r="E4940" t="s">
        <v>648</v>
      </c>
    </row>
    <row r="4941" spans="1:5" x14ac:dyDescent="0.2">
      <c r="A4941" t="s">
        <v>875</v>
      </c>
      <c r="B4941" t="s">
        <v>257</v>
      </c>
      <c r="C4941" t="s">
        <v>386</v>
      </c>
      <c r="D4941" t="s">
        <v>389</v>
      </c>
      <c r="E4941" t="s">
        <v>449</v>
      </c>
    </row>
    <row r="4942" spans="1:5" x14ac:dyDescent="0.2">
      <c r="A4942" t="s">
        <v>875</v>
      </c>
      <c r="B4942" t="s">
        <v>257</v>
      </c>
      <c r="C4942" t="s">
        <v>386</v>
      </c>
      <c r="D4942" t="s">
        <v>389</v>
      </c>
      <c r="E4942" t="s">
        <v>646</v>
      </c>
    </row>
    <row r="4943" spans="1:5" x14ac:dyDescent="0.2">
      <c r="A4943" t="s">
        <v>875</v>
      </c>
      <c r="B4943" t="s">
        <v>257</v>
      </c>
      <c r="C4943" t="s">
        <v>386</v>
      </c>
      <c r="D4943" t="s">
        <v>389</v>
      </c>
      <c r="E4943" t="s">
        <v>453</v>
      </c>
    </row>
    <row r="4944" spans="1:5" x14ac:dyDescent="0.2">
      <c r="A4944" t="s">
        <v>875</v>
      </c>
      <c r="B4944" t="s">
        <v>257</v>
      </c>
      <c r="C4944" t="s">
        <v>386</v>
      </c>
      <c r="D4944" t="s">
        <v>389</v>
      </c>
      <c r="E4944" t="s">
        <v>450</v>
      </c>
    </row>
    <row r="4945" spans="1:5" x14ac:dyDescent="0.2">
      <c r="A4945" t="s">
        <v>875</v>
      </c>
      <c r="B4945" t="s">
        <v>257</v>
      </c>
      <c r="C4945" t="s">
        <v>386</v>
      </c>
      <c r="D4945" t="s">
        <v>389</v>
      </c>
      <c r="E4945" t="s">
        <v>457</v>
      </c>
    </row>
    <row r="4946" spans="1:5" x14ac:dyDescent="0.2">
      <c r="A4946" t="s">
        <v>875</v>
      </c>
      <c r="B4946" t="s">
        <v>257</v>
      </c>
      <c r="C4946" t="s">
        <v>386</v>
      </c>
      <c r="D4946" t="s">
        <v>106</v>
      </c>
      <c r="E4946" t="s">
        <v>465</v>
      </c>
    </row>
    <row r="4947" spans="1:5" x14ac:dyDescent="0.2">
      <c r="A4947" t="s">
        <v>875</v>
      </c>
      <c r="B4947" t="s">
        <v>257</v>
      </c>
      <c r="C4947" t="s">
        <v>386</v>
      </c>
      <c r="D4947" t="s">
        <v>389</v>
      </c>
      <c r="E4947" t="s">
        <v>447</v>
      </c>
    </row>
    <row r="4948" spans="1:5" x14ac:dyDescent="0.2">
      <c r="A4948" t="s">
        <v>875</v>
      </c>
      <c r="B4948" t="s">
        <v>257</v>
      </c>
      <c r="C4948" t="s">
        <v>386</v>
      </c>
      <c r="D4948" t="s">
        <v>389</v>
      </c>
      <c r="E4948" t="s">
        <v>430</v>
      </c>
    </row>
    <row r="4949" spans="1:5" x14ac:dyDescent="0.2">
      <c r="A4949" t="s">
        <v>875</v>
      </c>
      <c r="B4949" t="s">
        <v>257</v>
      </c>
      <c r="C4949" t="s">
        <v>386</v>
      </c>
      <c r="D4949" t="s">
        <v>389</v>
      </c>
      <c r="E4949" t="s">
        <v>822</v>
      </c>
    </row>
    <row r="4950" spans="1:5" x14ac:dyDescent="0.2">
      <c r="A4950" t="s">
        <v>875</v>
      </c>
      <c r="B4950" t="s">
        <v>257</v>
      </c>
      <c r="C4950" t="s">
        <v>386</v>
      </c>
      <c r="D4950" t="s">
        <v>389</v>
      </c>
      <c r="E4950" t="s">
        <v>531</v>
      </c>
    </row>
    <row r="4951" spans="1:5" x14ac:dyDescent="0.2">
      <c r="A4951" t="s">
        <v>875</v>
      </c>
      <c r="B4951" t="s">
        <v>257</v>
      </c>
      <c r="C4951" t="s">
        <v>388</v>
      </c>
      <c r="D4951" t="s">
        <v>366</v>
      </c>
    </row>
    <row r="4952" spans="1:5" x14ac:dyDescent="0.2">
      <c r="A4952" t="s">
        <v>875</v>
      </c>
      <c r="B4952" t="s">
        <v>257</v>
      </c>
      <c r="C4952" t="s">
        <v>388</v>
      </c>
      <c r="D4952" t="s">
        <v>172</v>
      </c>
    </row>
    <row r="4953" spans="1:5" x14ac:dyDescent="0.2">
      <c r="A4953" t="s">
        <v>875</v>
      </c>
      <c r="B4953" t="s">
        <v>257</v>
      </c>
      <c r="C4953" t="s">
        <v>388</v>
      </c>
      <c r="D4953" t="s">
        <v>305</v>
      </c>
    </row>
    <row r="4954" spans="1:5" x14ac:dyDescent="0.2">
      <c r="A4954" t="s">
        <v>875</v>
      </c>
      <c r="B4954" t="s">
        <v>257</v>
      </c>
      <c r="C4954" t="s">
        <v>388</v>
      </c>
      <c r="D4954" t="s">
        <v>72</v>
      </c>
    </row>
    <row r="4955" spans="1:5" x14ac:dyDescent="0.2">
      <c r="A4955" t="s">
        <v>875</v>
      </c>
      <c r="B4955" t="s">
        <v>257</v>
      </c>
      <c r="C4955" t="s">
        <v>388</v>
      </c>
      <c r="D4955" t="s">
        <v>307</v>
      </c>
    </row>
    <row r="4956" spans="1:5" x14ac:dyDescent="0.2">
      <c r="A4956" t="s">
        <v>875</v>
      </c>
      <c r="B4956" t="s">
        <v>257</v>
      </c>
      <c r="C4956" t="s">
        <v>388</v>
      </c>
      <c r="D4956" t="s">
        <v>295</v>
      </c>
    </row>
    <row r="4957" spans="1:5" x14ac:dyDescent="0.2">
      <c r="A4957" t="s">
        <v>875</v>
      </c>
      <c r="B4957" t="s">
        <v>257</v>
      </c>
      <c r="C4957" t="s">
        <v>388</v>
      </c>
      <c r="D4957" t="s">
        <v>358</v>
      </c>
    </row>
    <row r="4958" spans="1:5" x14ac:dyDescent="0.2">
      <c r="A4958" t="s">
        <v>875</v>
      </c>
      <c r="B4958" t="s">
        <v>257</v>
      </c>
      <c r="C4958" t="s">
        <v>388</v>
      </c>
      <c r="D4958" t="s">
        <v>243</v>
      </c>
    </row>
    <row r="4959" spans="1:5" x14ac:dyDescent="0.2">
      <c r="A4959" t="s">
        <v>875</v>
      </c>
      <c r="B4959" t="s">
        <v>257</v>
      </c>
      <c r="C4959" t="s">
        <v>388</v>
      </c>
      <c r="D4959" t="s">
        <v>75</v>
      </c>
    </row>
    <row r="4960" spans="1:5" x14ac:dyDescent="0.2">
      <c r="A4960" t="s">
        <v>875</v>
      </c>
      <c r="B4960" t="s">
        <v>257</v>
      </c>
      <c r="C4960" t="s">
        <v>388</v>
      </c>
      <c r="D4960" t="s">
        <v>272</v>
      </c>
    </row>
    <row r="4961" spans="1:5" x14ac:dyDescent="0.2">
      <c r="A4961" t="s">
        <v>875</v>
      </c>
      <c r="B4961" t="s">
        <v>358</v>
      </c>
      <c r="C4961" t="s">
        <v>388</v>
      </c>
      <c r="D4961" t="s">
        <v>263</v>
      </c>
    </row>
    <row r="4962" spans="1:5" x14ac:dyDescent="0.2">
      <c r="A4962" t="s">
        <v>875</v>
      </c>
      <c r="B4962" t="s">
        <v>306</v>
      </c>
      <c r="C4962" t="s">
        <v>388</v>
      </c>
      <c r="D4962" t="s">
        <v>263</v>
      </c>
    </row>
    <row r="4963" spans="1:5" x14ac:dyDescent="0.2">
      <c r="A4963" t="s">
        <v>875</v>
      </c>
      <c r="B4963" t="s">
        <v>306</v>
      </c>
      <c r="C4963" t="s">
        <v>388</v>
      </c>
      <c r="D4963" t="s">
        <v>358</v>
      </c>
    </row>
    <row r="4964" spans="1:5" x14ac:dyDescent="0.2">
      <c r="A4964" t="s">
        <v>875</v>
      </c>
      <c r="B4964" t="s">
        <v>144</v>
      </c>
      <c r="C4964" t="s">
        <v>386</v>
      </c>
      <c r="D4964" t="s">
        <v>8</v>
      </c>
      <c r="E4964" t="s">
        <v>750</v>
      </c>
    </row>
    <row r="4965" spans="1:5" x14ac:dyDescent="0.2">
      <c r="A4965" t="s">
        <v>875</v>
      </c>
      <c r="B4965" t="s">
        <v>144</v>
      </c>
      <c r="C4965" t="s">
        <v>386</v>
      </c>
      <c r="D4965" t="s">
        <v>46</v>
      </c>
      <c r="E4965" t="s">
        <v>751</v>
      </c>
    </row>
    <row r="4966" spans="1:5" x14ac:dyDescent="0.2">
      <c r="A4966" t="s">
        <v>875</v>
      </c>
      <c r="B4966" t="s">
        <v>144</v>
      </c>
      <c r="C4966" t="s">
        <v>386</v>
      </c>
      <c r="D4966" t="s">
        <v>59</v>
      </c>
      <c r="E4966" t="s">
        <v>752</v>
      </c>
    </row>
    <row r="4967" spans="1:5" x14ac:dyDescent="0.2">
      <c r="A4967" t="s">
        <v>875</v>
      </c>
      <c r="B4967" t="s">
        <v>144</v>
      </c>
      <c r="C4967" t="s">
        <v>386</v>
      </c>
      <c r="D4967" t="s">
        <v>389</v>
      </c>
      <c r="E4967" t="s">
        <v>450</v>
      </c>
    </row>
    <row r="4968" spans="1:5" x14ac:dyDescent="0.2">
      <c r="A4968" t="s">
        <v>875</v>
      </c>
      <c r="B4968" t="s">
        <v>144</v>
      </c>
      <c r="C4968" t="s">
        <v>386</v>
      </c>
      <c r="D4968" t="s">
        <v>106</v>
      </c>
      <c r="E4968" t="s">
        <v>465</v>
      </c>
    </row>
    <row r="4969" spans="1:5" x14ac:dyDescent="0.2">
      <c r="A4969" t="s">
        <v>875</v>
      </c>
      <c r="B4969" t="s">
        <v>144</v>
      </c>
      <c r="C4969" t="s">
        <v>386</v>
      </c>
      <c r="D4969" t="s">
        <v>8</v>
      </c>
      <c r="E4969" t="s">
        <v>755</v>
      </c>
    </row>
    <row r="4970" spans="1:5" x14ac:dyDescent="0.2">
      <c r="A4970" t="s">
        <v>875</v>
      </c>
      <c r="B4970" t="s">
        <v>144</v>
      </c>
      <c r="C4970" t="s">
        <v>386</v>
      </c>
      <c r="D4970" t="s">
        <v>120</v>
      </c>
      <c r="E4970" t="s">
        <v>460</v>
      </c>
    </row>
    <row r="4971" spans="1:5" x14ac:dyDescent="0.2">
      <c r="A4971" t="s">
        <v>875</v>
      </c>
      <c r="B4971" t="s">
        <v>144</v>
      </c>
      <c r="C4971" t="s">
        <v>386</v>
      </c>
      <c r="D4971" t="s">
        <v>8</v>
      </c>
      <c r="E4971" t="s">
        <v>767</v>
      </c>
    </row>
    <row r="4972" spans="1:5" x14ac:dyDescent="0.2">
      <c r="A4972" t="s">
        <v>875</v>
      </c>
      <c r="B4972" t="s">
        <v>144</v>
      </c>
      <c r="C4972" t="s">
        <v>386</v>
      </c>
      <c r="D4972" t="s">
        <v>8</v>
      </c>
      <c r="E4972" t="s">
        <v>769</v>
      </c>
    </row>
    <row r="4973" spans="1:5" x14ac:dyDescent="0.2">
      <c r="A4973" t="s">
        <v>875</v>
      </c>
      <c r="B4973" t="s">
        <v>144</v>
      </c>
      <c r="C4973" t="s">
        <v>386</v>
      </c>
      <c r="D4973" t="s">
        <v>59</v>
      </c>
      <c r="E4973" t="s">
        <v>756</v>
      </c>
    </row>
    <row r="4974" spans="1:5" x14ac:dyDescent="0.2">
      <c r="A4974" t="s">
        <v>875</v>
      </c>
      <c r="B4974" t="s">
        <v>144</v>
      </c>
      <c r="C4974" t="s">
        <v>386</v>
      </c>
      <c r="D4974" t="s">
        <v>215</v>
      </c>
      <c r="E4974" t="s">
        <v>480</v>
      </c>
    </row>
    <row r="4975" spans="1:5" x14ac:dyDescent="0.2">
      <c r="A4975" t="s">
        <v>875</v>
      </c>
      <c r="B4975" t="s">
        <v>144</v>
      </c>
      <c r="C4975" t="s">
        <v>386</v>
      </c>
      <c r="D4975" t="s">
        <v>8</v>
      </c>
      <c r="E4975" t="s">
        <v>783</v>
      </c>
    </row>
    <row r="4976" spans="1:5" x14ac:dyDescent="0.2">
      <c r="A4976" t="s">
        <v>875</v>
      </c>
      <c r="B4976" t="s">
        <v>144</v>
      </c>
      <c r="C4976" t="s">
        <v>386</v>
      </c>
      <c r="D4976" t="s">
        <v>46</v>
      </c>
      <c r="E4976" t="s">
        <v>777</v>
      </c>
    </row>
    <row r="4977" spans="1:5" x14ac:dyDescent="0.2">
      <c r="A4977" t="s">
        <v>875</v>
      </c>
      <c r="B4977" t="s">
        <v>144</v>
      </c>
      <c r="C4977" t="s">
        <v>386</v>
      </c>
      <c r="D4977" t="s">
        <v>8</v>
      </c>
      <c r="E4977" t="s">
        <v>772</v>
      </c>
    </row>
    <row r="4978" spans="1:5" x14ac:dyDescent="0.2">
      <c r="A4978" t="s">
        <v>875</v>
      </c>
      <c r="B4978" t="s">
        <v>144</v>
      </c>
      <c r="C4978" t="s">
        <v>386</v>
      </c>
      <c r="D4978" t="s">
        <v>8</v>
      </c>
      <c r="E4978" t="s">
        <v>474</v>
      </c>
    </row>
    <row r="4979" spans="1:5" x14ac:dyDescent="0.2">
      <c r="A4979" t="s">
        <v>875</v>
      </c>
      <c r="B4979" t="s">
        <v>144</v>
      </c>
      <c r="C4979" t="s">
        <v>386</v>
      </c>
      <c r="D4979" t="s">
        <v>46</v>
      </c>
      <c r="E4979" t="s">
        <v>757</v>
      </c>
    </row>
    <row r="4980" spans="1:5" x14ac:dyDescent="0.2">
      <c r="A4980" t="s">
        <v>875</v>
      </c>
      <c r="B4980" t="s">
        <v>144</v>
      </c>
      <c r="C4980" t="s">
        <v>386</v>
      </c>
      <c r="D4980" t="s">
        <v>210</v>
      </c>
      <c r="E4980" t="s">
        <v>838</v>
      </c>
    </row>
    <row r="4981" spans="1:5" x14ac:dyDescent="0.2">
      <c r="A4981" t="s">
        <v>875</v>
      </c>
      <c r="B4981" t="s">
        <v>144</v>
      </c>
      <c r="C4981" t="s">
        <v>386</v>
      </c>
      <c r="D4981" t="s">
        <v>389</v>
      </c>
      <c r="E4981" t="s">
        <v>449</v>
      </c>
    </row>
    <row r="4982" spans="1:5" x14ac:dyDescent="0.2">
      <c r="A4982" t="s">
        <v>875</v>
      </c>
      <c r="B4982" t="s">
        <v>144</v>
      </c>
      <c r="C4982" t="s">
        <v>386</v>
      </c>
      <c r="D4982" t="s">
        <v>59</v>
      </c>
      <c r="E4982" t="s">
        <v>760</v>
      </c>
    </row>
    <row r="4983" spans="1:5" x14ac:dyDescent="0.2">
      <c r="A4983" t="s">
        <v>875</v>
      </c>
      <c r="B4983" t="s">
        <v>144</v>
      </c>
      <c r="C4983" t="s">
        <v>386</v>
      </c>
      <c r="D4983" t="s">
        <v>8</v>
      </c>
      <c r="E4983" t="s">
        <v>761</v>
      </c>
    </row>
    <row r="4984" spans="1:5" x14ac:dyDescent="0.2">
      <c r="A4984" t="s">
        <v>875</v>
      </c>
      <c r="B4984" t="s">
        <v>144</v>
      </c>
      <c r="C4984" t="s">
        <v>386</v>
      </c>
      <c r="D4984" t="s">
        <v>46</v>
      </c>
      <c r="E4984" t="s">
        <v>762</v>
      </c>
    </row>
    <row r="4985" spans="1:5" x14ac:dyDescent="0.2">
      <c r="A4985" t="s">
        <v>875</v>
      </c>
      <c r="B4985" t="s">
        <v>144</v>
      </c>
      <c r="C4985" t="s">
        <v>386</v>
      </c>
      <c r="D4985" t="s">
        <v>59</v>
      </c>
      <c r="E4985" t="s">
        <v>763</v>
      </c>
    </row>
    <row r="4986" spans="1:5" x14ac:dyDescent="0.2">
      <c r="A4986" t="s">
        <v>875</v>
      </c>
      <c r="B4986" t="s">
        <v>144</v>
      </c>
      <c r="C4986" t="s">
        <v>386</v>
      </c>
      <c r="D4986" t="s">
        <v>59</v>
      </c>
      <c r="E4986" t="s">
        <v>764</v>
      </c>
    </row>
    <row r="4987" spans="1:5" x14ac:dyDescent="0.2">
      <c r="A4987" t="s">
        <v>875</v>
      </c>
      <c r="B4987" t="s">
        <v>144</v>
      </c>
      <c r="C4987" t="s">
        <v>386</v>
      </c>
      <c r="D4987" t="s">
        <v>389</v>
      </c>
      <c r="E4987" t="s">
        <v>457</v>
      </c>
    </row>
    <row r="4988" spans="1:5" x14ac:dyDescent="0.2">
      <c r="A4988" t="s">
        <v>875</v>
      </c>
      <c r="B4988" t="s">
        <v>144</v>
      </c>
      <c r="C4988" t="s">
        <v>386</v>
      </c>
      <c r="D4988" t="s">
        <v>59</v>
      </c>
      <c r="E4988" t="s">
        <v>754</v>
      </c>
    </row>
    <row r="4989" spans="1:5" x14ac:dyDescent="0.2">
      <c r="A4989" t="s">
        <v>875</v>
      </c>
      <c r="B4989" t="s">
        <v>144</v>
      </c>
      <c r="C4989" t="s">
        <v>386</v>
      </c>
      <c r="D4989" t="s">
        <v>46</v>
      </c>
      <c r="E4989" t="s">
        <v>817</v>
      </c>
    </row>
    <row r="4990" spans="1:5" x14ac:dyDescent="0.2">
      <c r="A4990" t="s">
        <v>875</v>
      </c>
      <c r="B4990" t="s">
        <v>144</v>
      </c>
      <c r="C4990" t="s">
        <v>386</v>
      </c>
      <c r="D4990" t="s">
        <v>8</v>
      </c>
      <c r="E4990" t="s">
        <v>788</v>
      </c>
    </row>
    <row r="4991" spans="1:5" x14ac:dyDescent="0.2">
      <c r="A4991" t="s">
        <v>875</v>
      </c>
      <c r="B4991" t="s">
        <v>144</v>
      </c>
      <c r="C4991" t="s">
        <v>386</v>
      </c>
      <c r="D4991" t="s">
        <v>59</v>
      </c>
      <c r="E4991" t="s">
        <v>770</v>
      </c>
    </row>
    <row r="4992" spans="1:5" x14ac:dyDescent="0.2">
      <c r="A4992" t="s">
        <v>875</v>
      </c>
      <c r="B4992" t="s">
        <v>144</v>
      </c>
      <c r="C4992" t="s">
        <v>386</v>
      </c>
      <c r="D4992" t="s">
        <v>46</v>
      </c>
      <c r="E4992" t="s">
        <v>771</v>
      </c>
    </row>
    <row r="4993" spans="1:4" x14ac:dyDescent="0.2">
      <c r="A4993" t="s">
        <v>875</v>
      </c>
      <c r="B4993" t="s">
        <v>144</v>
      </c>
      <c r="C4993" t="s">
        <v>388</v>
      </c>
      <c r="D4993" t="s">
        <v>135</v>
      </c>
    </row>
    <row r="4994" spans="1:4" x14ac:dyDescent="0.2">
      <c r="A4994" t="s">
        <v>875</v>
      </c>
      <c r="B4994" t="s">
        <v>144</v>
      </c>
      <c r="C4994" t="s">
        <v>388</v>
      </c>
      <c r="D4994" t="s">
        <v>127</v>
      </c>
    </row>
    <row r="4995" spans="1:4" x14ac:dyDescent="0.2">
      <c r="A4995" t="s">
        <v>875</v>
      </c>
      <c r="B4995" t="s">
        <v>144</v>
      </c>
      <c r="C4995" t="s">
        <v>388</v>
      </c>
      <c r="D4995" t="s">
        <v>213</v>
      </c>
    </row>
    <row r="4996" spans="1:4" x14ac:dyDescent="0.2">
      <c r="A4996" t="s">
        <v>875</v>
      </c>
      <c r="B4996" t="s">
        <v>144</v>
      </c>
      <c r="C4996" t="s">
        <v>388</v>
      </c>
      <c r="D4996" t="s">
        <v>177</v>
      </c>
    </row>
    <row r="4997" spans="1:4" x14ac:dyDescent="0.2">
      <c r="A4997" t="s">
        <v>875</v>
      </c>
      <c r="B4997" t="s">
        <v>144</v>
      </c>
      <c r="C4997" t="s">
        <v>388</v>
      </c>
      <c r="D4997" t="s">
        <v>136</v>
      </c>
    </row>
    <row r="4998" spans="1:4" x14ac:dyDescent="0.2">
      <c r="A4998" t="s">
        <v>875</v>
      </c>
      <c r="B4998" t="s">
        <v>144</v>
      </c>
      <c r="C4998" t="s">
        <v>388</v>
      </c>
      <c r="D4998" t="s">
        <v>179</v>
      </c>
    </row>
    <row r="4999" spans="1:4" x14ac:dyDescent="0.2">
      <c r="A4999" t="s">
        <v>875</v>
      </c>
      <c r="B4999" t="s">
        <v>144</v>
      </c>
      <c r="C4999" t="s">
        <v>388</v>
      </c>
      <c r="D4999" t="s">
        <v>366</v>
      </c>
    </row>
    <row r="5000" spans="1:4" x14ac:dyDescent="0.2">
      <c r="A5000" t="s">
        <v>875</v>
      </c>
      <c r="B5000" t="s">
        <v>144</v>
      </c>
      <c r="C5000" t="s">
        <v>388</v>
      </c>
      <c r="D5000" t="s">
        <v>172</v>
      </c>
    </row>
    <row r="5001" spans="1:4" x14ac:dyDescent="0.2">
      <c r="A5001" t="s">
        <v>875</v>
      </c>
      <c r="B5001" t="s">
        <v>144</v>
      </c>
      <c r="C5001" t="s">
        <v>388</v>
      </c>
      <c r="D5001" t="s">
        <v>305</v>
      </c>
    </row>
    <row r="5002" spans="1:4" x14ac:dyDescent="0.2">
      <c r="A5002" t="s">
        <v>875</v>
      </c>
      <c r="B5002" t="s">
        <v>144</v>
      </c>
      <c r="C5002" t="s">
        <v>388</v>
      </c>
      <c r="D5002" t="s">
        <v>258</v>
      </c>
    </row>
    <row r="5003" spans="1:4" x14ac:dyDescent="0.2">
      <c r="A5003" t="s">
        <v>875</v>
      </c>
      <c r="B5003" t="s">
        <v>144</v>
      </c>
      <c r="C5003" t="s">
        <v>388</v>
      </c>
      <c r="D5003" t="s">
        <v>72</v>
      </c>
    </row>
    <row r="5004" spans="1:4" x14ac:dyDescent="0.2">
      <c r="A5004" t="s">
        <v>875</v>
      </c>
      <c r="B5004" t="s">
        <v>144</v>
      </c>
      <c r="C5004" t="s">
        <v>388</v>
      </c>
      <c r="D5004" t="s">
        <v>83</v>
      </c>
    </row>
    <row r="5005" spans="1:4" x14ac:dyDescent="0.2">
      <c r="A5005" t="s">
        <v>875</v>
      </c>
      <c r="B5005" t="s">
        <v>144</v>
      </c>
      <c r="C5005" t="s">
        <v>388</v>
      </c>
      <c r="D5005" t="s">
        <v>307</v>
      </c>
    </row>
    <row r="5006" spans="1:4" x14ac:dyDescent="0.2">
      <c r="A5006" t="s">
        <v>875</v>
      </c>
      <c r="B5006" t="s">
        <v>144</v>
      </c>
      <c r="C5006" t="s">
        <v>388</v>
      </c>
      <c r="D5006" t="s">
        <v>295</v>
      </c>
    </row>
    <row r="5007" spans="1:4" x14ac:dyDescent="0.2">
      <c r="A5007" t="s">
        <v>875</v>
      </c>
      <c r="B5007" t="s">
        <v>144</v>
      </c>
      <c r="C5007" t="s">
        <v>388</v>
      </c>
      <c r="D5007" t="s">
        <v>44</v>
      </c>
    </row>
    <row r="5008" spans="1:4" x14ac:dyDescent="0.2">
      <c r="A5008" t="s">
        <v>875</v>
      </c>
      <c r="B5008" t="s">
        <v>144</v>
      </c>
      <c r="C5008" t="s">
        <v>388</v>
      </c>
      <c r="D5008" t="s">
        <v>358</v>
      </c>
    </row>
    <row r="5009" spans="1:5" x14ac:dyDescent="0.2">
      <c r="A5009" t="s">
        <v>875</v>
      </c>
      <c r="B5009" t="s">
        <v>144</v>
      </c>
      <c r="C5009" t="s">
        <v>388</v>
      </c>
      <c r="D5009" t="s">
        <v>267</v>
      </c>
    </row>
    <row r="5010" spans="1:5" x14ac:dyDescent="0.2">
      <c r="A5010" t="s">
        <v>875</v>
      </c>
      <c r="B5010" t="s">
        <v>144</v>
      </c>
      <c r="C5010" t="s">
        <v>388</v>
      </c>
      <c r="D5010" t="s">
        <v>151</v>
      </c>
    </row>
    <row r="5011" spans="1:5" x14ac:dyDescent="0.2">
      <c r="A5011" t="s">
        <v>875</v>
      </c>
      <c r="B5011" t="s">
        <v>144</v>
      </c>
      <c r="C5011" t="s">
        <v>388</v>
      </c>
      <c r="D5011" t="s">
        <v>243</v>
      </c>
    </row>
    <row r="5012" spans="1:5" x14ac:dyDescent="0.2">
      <c r="A5012" t="s">
        <v>875</v>
      </c>
      <c r="B5012" t="s">
        <v>144</v>
      </c>
      <c r="C5012" t="s">
        <v>388</v>
      </c>
      <c r="D5012" t="s">
        <v>227</v>
      </c>
    </row>
    <row r="5013" spans="1:5" x14ac:dyDescent="0.2">
      <c r="A5013" t="s">
        <v>875</v>
      </c>
      <c r="B5013" t="s">
        <v>144</v>
      </c>
      <c r="C5013" t="s">
        <v>388</v>
      </c>
      <c r="D5013" t="s">
        <v>257</v>
      </c>
    </row>
    <row r="5014" spans="1:5" x14ac:dyDescent="0.2">
      <c r="A5014" t="s">
        <v>875</v>
      </c>
      <c r="B5014" t="s">
        <v>144</v>
      </c>
      <c r="C5014" t="s">
        <v>388</v>
      </c>
      <c r="D5014" t="s">
        <v>202</v>
      </c>
    </row>
    <row r="5015" spans="1:5" x14ac:dyDescent="0.2">
      <c r="A5015" t="s">
        <v>875</v>
      </c>
      <c r="B5015" t="s">
        <v>320</v>
      </c>
      <c r="C5015" t="s">
        <v>386</v>
      </c>
      <c r="D5015" t="s">
        <v>389</v>
      </c>
      <c r="E5015" t="s">
        <v>449</v>
      </c>
    </row>
    <row r="5016" spans="1:5" x14ac:dyDescent="0.2">
      <c r="A5016" t="s">
        <v>875</v>
      </c>
      <c r="B5016" t="s">
        <v>320</v>
      </c>
      <c r="C5016" t="s">
        <v>386</v>
      </c>
      <c r="D5016" t="s">
        <v>389</v>
      </c>
      <c r="E5016" t="s">
        <v>450</v>
      </c>
    </row>
    <row r="5017" spans="1:5" x14ac:dyDescent="0.2">
      <c r="A5017" t="s">
        <v>875</v>
      </c>
      <c r="B5017" t="s">
        <v>320</v>
      </c>
      <c r="C5017" t="s">
        <v>388</v>
      </c>
      <c r="D5017" t="s">
        <v>305</v>
      </c>
    </row>
    <row r="5018" spans="1:5" x14ac:dyDescent="0.2">
      <c r="A5018" t="s">
        <v>875</v>
      </c>
      <c r="B5018" t="s">
        <v>320</v>
      </c>
      <c r="C5018" t="s">
        <v>388</v>
      </c>
      <c r="D5018" t="s">
        <v>284</v>
      </c>
    </row>
    <row r="5019" spans="1:5" x14ac:dyDescent="0.2">
      <c r="A5019" t="s">
        <v>875</v>
      </c>
      <c r="B5019" t="s">
        <v>320</v>
      </c>
      <c r="C5019" t="s">
        <v>388</v>
      </c>
      <c r="D5019" t="s">
        <v>307</v>
      </c>
    </row>
    <row r="5020" spans="1:5" x14ac:dyDescent="0.2">
      <c r="A5020" t="s">
        <v>875</v>
      </c>
      <c r="B5020" t="s">
        <v>320</v>
      </c>
      <c r="C5020" t="s">
        <v>388</v>
      </c>
      <c r="D5020" t="s">
        <v>72</v>
      </c>
    </row>
    <row r="5021" spans="1:5" x14ac:dyDescent="0.2">
      <c r="A5021" t="s">
        <v>875</v>
      </c>
      <c r="B5021" t="s">
        <v>320</v>
      </c>
      <c r="C5021" t="s">
        <v>388</v>
      </c>
      <c r="D5021" t="s">
        <v>295</v>
      </c>
    </row>
    <row r="5022" spans="1:5" x14ac:dyDescent="0.2">
      <c r="A5022" t="s">
        <v>875</v>
      </c>
      <c r="B5022" t="s">
        <v>216</v>
      </c>
      <c r="C5022" t="s">
        <v>386</v>
      </c>
      <c r="D5022" t="s">
        <v>389</v>
      </c>
      <c r="E5022" t="s">
        <v>648</v>
      </c>
    </row>
    <row r="5023" spans="1:5" x14ac:dyDescent="0.2">
      <c r="A5023" t="s">
        <v>875</v>
      </c>
      <c r="B5023" t="s">
        <v>216</v>
      </c>
      <c r="C5023" t="s">
        <v>386</v>
      </c>
      <c r="D5023" t="s">
        <v>59</v>
      </c>
      <c r="E5023" t="s">
        <v>752</v>
      </c>
    </row>
    <row r="5024" spans="1:5" x14ac:dyDescent="0.2">
      <c r="A5024" t="s">
        <v>875</v>
      </c>
      <c r="B5024" t="s">
        <v>216</v>
      </c>
      <c r="C5024" t="s">
        <v>386</v>
      </c>
      <c r="D5024" t="s">
        <v>59</v>
      </c>
      <c r="E5024" t="s">
        <v>764</v>
      </c>
    </row>
    <row r="5025" spans="1:5" x14ac:dyDescent="0.2">
      <c r="A5025" t="s">
        <v>875</v>
      </c>
      <c r="B5025" t="s">
        <v>216</v>
      </c>
      <c r="C5025" t="s">
        <v>386</v>
      </c>
      <c r="D5025" t="s">
        <v>389</v>
      </c>
      <c r="E5025" t="s">
        <v>450</v>
      </c>
    </row>
    <row r="5026" spans="1:5" x14ac:dyDescent="0.2">
      <c r="A5026" t="s">
        <v>875</v>
      </c>
      <c r="B5026" t="s">
        <v>216</v>
      </c>
      <c r="C5026" t="s">
        <v>386</v>
      </c>
      <c r="D5026" t="s">
        <v>389</v>
      </c>
      <c r="E5026" t="s">
        <v>447</v>
      </c>
    </row>
    <row r="5027" spans="1:5" x14ac:dyDescent="0.2">
      <c r="A5027" t="s">
        <v>875</v>
      </c>
      <c r="B5027" t="s">
        <v>216</v>
      </c>
      <c r="C5027" t="s">
        <v>386</v>
      </c>
      <c r="D5027" t="s">
        <v>135</v>
      </c>
      <c r="E5027" t="s">
        <v>775</v>
      </c>
    </row>
    <row r="5028" spans="1:5" x14ac:dyDescent="0.2">
      <c r="A5028" t="s">
        <v>875</v>
      </c>
      <c r="B5028" t="s">
        <v>216</v>
      </c>
      <c r="C5028" t="s">
        <v>386</v>
      </c>
      <c r="D5028" t="s">
        <v>59</v>
      </c>
      <c r="E5028" t="s">
        <v>770</v>
      </c>
    </row>
    <row r="5029" spans="1:5" x14ac:dyDescent="0.2">
      <c r="A5029" t="s">
        <v>875</v>
      </c>
      <c r="B5029" t="s">
        <v>216</v>
      </c>
      <c r="C5029" t="s">
        <v>386</v>
      </c>
      <c r="D5029" t="s">
        <v>389</v>
      </c>
      <c r="E5029" t="s">
        <v>647</v>
      </c>
    </row>
    <row r="5030" spans="1:5" x14ac:dyDescent="0.2">
      <c r="A5030" t="s">
        <v>875</v>
      </c>
      <c r="B5030" t="s">
        <v>216</v>
      </c>
      <c r="C5030" t="s">
        <v>386</v>
      </c>
      <c r="D5030" t="s">
        <v>389</v>
      </c>
      <c r="E5030" t="s">
        <v>456</v>
      </c>
    </row>
    <row r="5031" spans="1:5" x14ac:dyDescent="0.2">
      <c r="A5031" t="s">
        <v>875</v>
      </c>
      <c r="B5031" t="s">
        <v>216</v>
      </c>
      <c r="C5031" t="s">
        <v>386</v>
      </c>
      <c r="D5031" t="s">
        <v>389</v>
      </c>
      <c r="E5031" t="s">
        <v>646</v>
      </c>
    </row>
    <row r="5032" spans="1:5" x14ac:dyDescent="0.2">
      <c r="A5032" t="s">
        <v>875</v>
      </c>
      <c r="B5032" t="s">
        <v>216</v>
      </c>
      <c r="C5032" t="s">
        <v>386</v>
      </c>
      <c r="D5032" t="s">
        <v>59</v>
      </c>
      <c r="E5032" t="s">
        <v>760</v>
      </c>
    </row>
    <row r="5033" spans="1:5" x14ac:dyDescent="0.2">
      <c r="A5033" t="s">
        <v>875</v>
      </c>
      <c r="B5033" t="s">
        <v>216</v>
      </c>
      <c r="C5033" t="s">
        <v>388</v>
      </c>
      <c r="D5033" t="s">
        <v>295</v>
      </c>
    </row>
    <row r="5034" spans="1:5" x14ac:dyDescent="0.2">
      <c r="A5034" t="s">
        <v>875</v>
      </c>
      <c r="B5034" t="s">
        <v>216</v>
      </c>
      <c r="C5034" t="s">
        <v>388</v>
      </c>
      <c r="D5034" t="s">
        <v>305</v>
      </c>
    </row>
    <row r="5035" spans="1:5" x14ac:dyDescent="0.2">
      <c r="A5035" t="s">
        <v>875</v>
      </c>
      <c r="B5035" t="s">
        <v>216</v>
      </c>
      <c r="C5035" t="s">
        <v>388</v>
      </c>
      <c r="D5035" t="s">
        <v>307</v>
      </c>
    </row>
    <row r="5036" spans="1:5" x14ac:dyDescent="0.2">
      <c r="A5036" t="s">
        <v>875</v>
      </c>
      <c r="B5036" t="s">
        <v>216</v>
      </c>
      <c r="C5036" t="s">
        <v>388</v>
      </c>
      <c r="D5036" t="s">
        <v>72</v>
      </c>
    </row>
    <row r="5037" spans="1:5" x14ac:dyDescent="0.2">
      <c r="A5037" t="s">
        <v>875</v>
      </c>
      <c r="B5037" t="s">
        <v>216</v>
      </c>
      <c r="C5037" t="s">
        <v>388</v>
      </c>
      <c r="D5037" t="s">
        <v>8</v>
      </c>
    </row>
    <row r="5038" spans="1:5" x14ac:dyDescent="0.2">
      <c r="A5038" t="s">
        <v>875</v>
      </c>
      <c r="B5038" t="s">
        <v>216</v>
      </c>
      <c r="C5038" t="s">
        <v>388</v>
      </c>
      <c r="D5038" t="s">
        <v>179</v>
      </c>
    </row>
    <row r="5039" spans="1:5" x14ac:dyDescent="0.2">
      <c r="A5039" t="s">
        <v>875</v>
      </c>
      <c r="B5039" t="s">
        <v>295</v>
      </c>
      <c r="C5039" t="s">
        <v>386</v>
      </c>
      <c r="D5039" t="s">
        <v>202</v>
      </c>
      <c r="E5039" t="s">
        <v>445</v>
      </c>
    </row>
    <row r="5040" spans="1:5" x14ac:dyDescent="0.2">
      <c r="A5040" t="s">
        <v>875</v>
      </c>
      <c r="B5040" t="s">
        <v>295</v>
      </c>
      <c r="C5040" t="s">
        <v>386</v>
      </c>
      <c r="D5040" t="s">
        <v>106</v>
      </c>
      <c r="E5040" t="s">
        <v>577</v>
      </c>
    </row>
    <row r="5041" spans="1:5" x14ac:dyDescent="0.2">
      <c r="A5041" t="s">
        <v>875</v>
      </c>
      <c r="B5041" t="s">
        <v>295</v>
      </c>
      <c r="C5041" t="s">
        <v>386</v>
      </c>
      <c r="D5041" t="s">
        <v>389</v>
      </c>
      <c r="E5041" t="s">
        <v>453</v>
      </c>
    </row>
    <row r="5042" spans="1:5" x14ac:dyDescent="0.2">
      <c r="A5042" t="s">
        <v>875</v>
      </c>
      <c r="B5042" t="s">
        <v>295</v>
      </c>
      <c r="C5042" t="s">
        <v>386</v>
      </c>
      <c r="D5042" t="s">
        <v>106</v>
      </c>
      <c r="E5042" t="s">
        <v>465</v>
      </c>
    </row>
    <row r="5043" spans="1:5" x14ac:dyDescent="0.2">
      <c r="A5043" t="s">
        <v>875</v>
      </c>
      <c r="B5043" t="s">
        <v>295</v>
      </c>
      <c r="C5043" t="s">
        <v>386</v>
      </c>
      <c r="D5043" t="s">
        <v>389</v>
      </c>
      <c r="E5043" t="s">
        <v>447</v>
      </c>
    </row>
    <row r="5044" spans="1:5" x14ac:dyDescent="0.2">
      <c r="A5044" t="s">
        <v>875</v>
      </c>
      <c r="B5044" t="s">
        <v>295</v>
      </c>
      <c r="C5044" t="s">
        <v>386</v>
      </c>
      <c r="D5044" t="s">
        <v>389</v>
      </c>
      <c r="E5044" t="s">
        <v>430</v>
      </c>
    </row>
    <row r="5045" spans="1:5" x14ac:dyDescent="0.2">
      <c r="A5045" t="s">
        <v>875</v>
      </c>
      <c r="B5045" t="s">
        <v>295</v>
      </c>
      <c r="C5045" t="s">
        <v>386</v>
      </c>
      <c r="D5045" t="s">
        <v>215</v>
      </c>
      <c r="E5045" t="s">
        <v>480</v>
      </c>
    </row>
    <row r="5046" spans="1:5" x14ac:dyDescent="0.2">
      <c r="A5046" t="s">
        <v>875</v>
      </c>
      <c r="B5046" t="s">
        <v>295</v>
      </c>
      <c r="C5046" t="s">
        <v>386</v>
      </c>
      <c r="D5046" t="s">
        <v>389</v>
      </c>
      <c r="E5046" t="s">
        <v>456</v>
      </c>
    </row>
    <row r="5047" spans="1:5" x14ac:dyDescent="0.2">
      <c r="A5047" t="s">
        <v>875</v>
      </c>
      <c r="B5047" t="s">
        <v>295</v>
      </c>
      <c r="C5047" t="s">
        <v>388</v>
      </c>
      <c r="D5047" t="s">
        <v>172</v>
      </c>
    </row>
    <row r="5048" spans="1:5" x14ac:dyDescent="0.2">
      <c r="A5048" t="s">
        <v>875</v>
      </c>
      <c r="B5048" t="s">
        <v>295</v>
      </c>
      <c r="C5048" t="s">
        <v>388</v>
      </c>
      <c r="D5048" t="s">
        <v>72</v>
      </c>
    </row>
    <row r="5049" spans="1:5" x14ac:dyDescent="0.2">
      <c r="A5049" t="s">
        <v>875</v>
      </c>
      <c r="B5049" t="s">
        <v>295</v>
      </c>
      <c r="C5049" t="s">
        <v>388</v>
      </c>
      <c r="D5049" t="s">
        <v>305</v>
      </c>
    </row>
    <row r="5050" spans="1:5" x14ac:dyDescent="0.2">
      <c r="A5050" t="s">
        <v>875</v>
      </c>
      <c r="B5050" t="s">
        <v>295</v>
      </c>
      <c r="C5050" t="s">
        <v>388</v>
      </c>
      <c r="D5050" t="s">
        <v>284</v>
      </c>
    </row>
    <row r="5051" spans="1:5" x14ac:dyDescent="0.2">
      <c r="A5051" t="s">
        <v>875</v>
      </c>
      <c r="B5051" t="s">
        <v>295</v>
      </c>
      <c r="C5051" t="s">
        <v>388</v>
      </c>
      <c r="D5051" t="s">
        <v>243</v>
      </c>
    </row>
    <row r="5052" spans="1:5" x14ac:dyDescent="0.2">
      <c r="A5052" t="s">
        <v>875</v>
      </c>
      <c r="B5052" t="s">
        <v>295</v>
      </c>
      <c r="C5052" t="s">
        <v>388</v>
      </c>
      <c r="D5052" t="s">
        <v>307</v>
      </c>
    </row>
    <row r="5053" spans="1:5" x14ac:dyDescent="0.2">
      <c r="A5053" t="s">
        <v>875</v>
      </c>
      <c r="B5053" t="s">
        <v>295</v>
      </c>
      <c r="C5053" t="s">
        <v>388</v>
      </c>
      <c r="D5053" t="s">
        <v>389</v>
      </c>
    </row>
    <row r="5054" spans="1:5" x14ac:dyDescent="0.2">
      <c r="A5054" t="s">
        <v>875</v>
      </c>
      <c r="B5054" t="s">
        <v>295</v>
      </c>
      <c r="C5054" t="s">
        <v>388</v>
      </c>
      <c r="D5054" t="s">
        <v>366</v>
      </c>
    </row>
    <row r="5055" spans="1:5" x14ac:dyDescent="0.2">
      <c r="A5055" t="s">
        <v>875</v>
      </c>
      <c r="B5055" t="s">
        <v>83</v>
      </c>
      <c r="C5055" t="s">
        <v>386</v>
      </c>
      <c r="D5055" t="s">
        <v>292</v>
      </c>
      <c r="E5055" t="s">
        <v>774</v>
      </c>
    </row>
    <row r="5056" spans="1:5" x14ac:dyDescent="0.2">
      <c r="A5056" t="s">
        <v>875</v>
      </c>
      <c r="B5056" t="s">
        <v>83</v>
      </c>
      <c r="C5056" t="s">
        <v>386</v>
      </c>
      <c r="D5056" t="s">
        <v>46</v>
      </c>
      <c r="E5056" t="s">
        <v>839</v>
      </c>
    </row>
    <row r="5057" spans="1:5" x14ac:dyDescent="0.2">
      <c r="A5057" t="s">
        <v>875</v>
      </c>
      <c r="B5057" t="s">
        <v>83</v>
      </c>
      <c r="C5057" t="s">
        <v>386</v>
      </c>
      <c r="D5057" t="s">
        <v>59</v>
      </c>
      <c r="E5057" t="s">
        <v>752</v>
      </c>
    </row>
    <row r="5058" spans="1:5" x14ac:dyDescent="0.2">
      <c r="A5058" t="s">
        <v>875</v>
      </c>
      <c r="B5058" t="s">
        <v>83</v>
      </c>
      <c r="C5058" t="s">
        <v>386</v>
      </c>
      <c r="D5058" t="s">
        <v>106</v>
      </c>
      <c r="E5058" t="s">
        <v>465</v>
      </c>
    </row>
    <row r="5059" spans="1:5" x14ac:dyDescent="0.2">
      <c r="A5059" t="s">
        <v>875</v>
      </c>
      <c r="B5059" t="s">
        <v>83</v>
      </c>
      <c r="C5059" t="s">
        <v>386</v>
      </c>
      <c r="D5059" t="s">
        <v>120</v>
      </c>
      <c r="E5059" t="s">
        <v>460</v>
      </c>
    </row>
    <row r="5060" spans="1:5" x14ac:dyDescent="0.2">
      <c r="A5060" t="s">
        <v>875</v>
      </c>
      <c r="B5060" t="s">
        <v>83</v>
      </c>
      <c r="C5060" t="s">
        <v>386</v>
      </c>
      <c r="D5060" t="s">
        <v>389</v>
      </c>
      <c r="E5060" t="s">
        <v>430</v>
      </c>
    </row>
    <row r="5061" spans="1:5" x14ac:dyDescent="0.2">
      <c r="A5061" t="s">
        <v>875</v>
      </c>
      <c r="B5061" t="s">
        <v>83</v>
      </c>
      <c r="C5061" t="s">
        <v>386</v>
      </c>
      <c r="D5061" t="s">
        <v>59</v>
      </c>
      <c r="E5061" t="s">
        <v>756</v>
      </c>
    </row>
    <row r="5062" spans="1:5" x14ac:dyDescent="0.2">
      <c r="A5062" t="s">
        <v>875</v>
      </c>
      <c r="B5062" t="s">
        <v>83</v>
      </c>
      <c r="C5062" t="s">
        <v>386</v>
      </c>
      <c r="D5062" t="s">
        <v>215</v>
      </c>
      <c r="E5062" t="s">
        <v>480</v>
      </c>
    </row>
    <row r="5063" spans="1:5" x14ac:dyDescent="0.2">
      <c r="A5063" t="s">
        <v>875</v>
      </c>
      <c r="B5063" t="s">
        <v>83</v>
      </c>
      <c r="C5063" t="s">
        <v>386</v>
      </c>
      <c r="D5063" t="s">
        <v>389</v>
      </c>
      <c r="E5063" t="s">
        <v>456</v>
      </c>
    </row>
    <row r="5064" spans="1:5" x14ac:dyDescent="0.2">
      <c r="A5064" t="s">
        <v>875</v>
      </c>
      <c r="B5064" t="s">
        <v>83</v>
      </c>
      <c r="C5064" t="s">
        <v>386</v>
      </c>
      <c r="D5064" t="s">
        <v>46</v>
      </c>
      <c r="E5064" t="s">
        <v>773</v>
      </c>
    </row>
    <row r="5065" spans="1:5" x14ac:dyDescent="0.2">
      <c r="A5065" t="s">
        <v>875</v>
      </c>
      <c r="B5065" t="s">
        <v>83</v>
      </c>
      <c r="C5065" t="s">
        <v>386</v>
      </c>
      <c r="D5065" t="s">
        <v>46</v>
      </c>
      <c r="E5065" t="s">
        <v>757</v>
      </c>
    </row>
    <row r="5066" spans="1:5" x14ac:dyDescent="0.2">
      <c r="A5066" t="s">
        <v>875</v>
      </c>
      <c r="B5066" t="s">
        <v>83</v>
      </c>
      <c r="C5066" t="s">
        <v>386</v>
      </c>
      <c r="D5066" t="s">
        <v>46</v>
      </c>
      <c r="E5066" t="s">
        <v>786</v>
      </c>
    </row>
    <row r="5067" spans="1:5" x14ac:dyDescent="0.2">
      <c r="A5067" t="s">
        <v>875</v>
      </c>
      <c r="B5067" t="s">
        <v>83</v>
      </c>
      <c r="C5067" t="s">
        <v>386</v>
      </c>
      <c r="D5067" t="s">
        <v>389</v>
      </c>
      <c r="E5067" t="s">
        <v>648</v>
      </c>
    </row>
    <row r="5068" spans="1:5" x14ac:dyDescent="0.2">
      <c r="A5068" t="s">
        <v>875</v>
      </c>
      <c r="B5068" t="s">
        <v>83</v>
      </c>
      <c r="C5068" t="s">
        <v>386</v>
      </c>
      <c r="D5068" t="s">
        <v>46</v>
      </c>
      <c r="E5068" t="s">
        <v>778</v>
      </c>
    </row>
    <row r="5069" spans="1:5" x14ac:dyDescent="0.2">
      <c r="A5069" t="s">
        <v>875</v>
      </c>
      <c r="B5069" t="s">
        <v>83</v>
      </c>
      <c r="C5069" t="s">
        <v>386</v>
      </c>
      <c r="D5069" t="s">
        <v>120</v>
      </c>
      <c r="E5069" t="s">
        <v>779</v>
      </c>
    </row>
    <row r="5070" spans="1:5" x14ac:dyDescent="0.2">
      <c r="A5070" t="s">
        <v>875</v>
      </c>
      <c r="B5070" t="s">
        <v>83</v>
      </c>
      <c r="C5070" t="s">
        <v>386</v>
      </c>
      <c r="D5070" t="s">
        <v>46</v>
      </c>
      <c r="E5070" t="s">
        <v>787</v>
      </c>
    </row>
    <row r="5071" spans="1:5" x14ac:dyDescent="0.2">
      <c r="A5071" t="s">
        <v>875</v>
      </c>
      <c r="B5071" t="s">
        <v>83</v>
      </c>
      <c r="C5071" t="s">
        <v>386</v>
      </c>
      <c r="D5071" t="s">
        <v>46</v>
      </c>
      <c r="E5071" t="s">
        <v>751</v>
      </c>
    </row>
    <row r="5072" spans="1:5" x14ac:dyDescent="0.2">
      <c r="A5072" t="s">
        <v>875</v>
      </c>
      <c r="B5072" t="s">
        <v>83</v>
      </c>
      <c r="C5072" t="s">
        <v>386</v>
      </c>
      <c r="D5072" t="s">
        <v>59</v>
      </c>
      <c r="E5072" t="s">
        <v>818</v>
      </c>
    </row>
    <row r="5073" spans="1:5" x14ac:dyDescent="0.2">
      <c r="A5073" t="s">
        <v>875</v>
      </c>
      <c r="B5073" t="s">
        <v>83</v>
      </c>
      <c r="C5073" t="s">
        <v>386</v>
      </c>
      <c r="D5073" t="s">
        <v>106</v>
      </c>
      <c r="E5073" t="s">
        <v>577</v>
      </c>
    </row>
    <row r="5074" spans="1:5" x14ac:dyDescent="0.2">
      <c r="A5074" t="s">
        <v>875</v>
      </c>
      <c r="B5074" t="s">
        <v>83</v>
      </c>
      <c r="C5074" t="s">
        <v>386</v>
      </c>
      <c r="D5074" t="s">
        <v>21</v>
      </c>
      <c r="E5074" t="s">
        <v>759</v>
      </c>
    </row>
    <row r="5075" spans="1:5" x14ac:dyDescent="0.2">
      <c r="A5075" t="s">
        <v>875</v>
      </c>
      <c r="B5075" t="s">
        <v>83</v>
      </c>
      <c r="C5075" t="s">
        <v>386</v>
      </c>
      <c r="D5075" t="s">
        <v>210</v>
      </c>
      <c r="E5075" t="s">
        <v>838</v>
      </c>
    </row>
    <row r="5076" spans="1:5" x14ac:dyDescent="0.2">
      <c r="A5076" t="s">
        <v>875</v>
      </c>
      <c r="B5076" t="s">
        <v>83</v>
      </c>
      <c r="C5076" t="s">
        <v>386</v>
      </c>
      <c r="D5076" t="s">
        <v>389</v>
      </c>
      <c r="E5076" t="s">
        <v>449</v>
      </c>
    </row>
    <row r="5077" spans="1:5" x14ac:dyDescent="0.2">
      <c r="A5077" t="s">
        <v>875</v>
      </c>
      <c r="B5077" t="s">
        <v>83</v>
      </c>
      <c r="C5077" t="s">
        <v>386</v>
      </c>
      <c r="D5077" t="s">
        <v>389</v>
      </c>
      <c r="E5077" t="s">
        <v>646</v>
      </c>
    </row>
    <row r="5078" spans="1:5" x14ac:dyDescent="0.2">
      <c r="A5078" t="s">
        <v>875</v>
      </c>
      <c r="B5078" t="s">
        <v>83</v>
      </c>
      <c r="C5078" t="s">
        <v>386</v>
      </c>
      <c r="D5078" t="s">
        <v>59</v>
      </c>
      <c r="E5078" t="s">
        <v>760</v>
      </c>
    </row>
    <row r="5079" spans="1:5" x14ac:dyDescent="0.2">
      <c r="A5079" t="s">
        <v>875</v>
      </c>
      <c r="B5079" t="s">
        <v>83</v>
      </c>
      <c r="C5079" t="s">
        <v>386</v>
      </c>
      <c r="D5079" t="s">
        <v>46</v>
      </c>
      <c r="E5079" t="s">
        <v>762</v>
      </c>
    </row>
    <row r="5080" spans="1:5" x14ac:dyDescent="0.2">
      <c r="A5080" t="s">
        <v>875</v>
      </c>
      <c r="B5080" t="s">
        <v>83</v>
      </c>
      <c r="C5080" t="s">
        <v>386</v>
      </c>
      <c r="D5080" t="s">
        <v>46</v>
      </c>
      <c r="E5080" t="s">
        <v>753</v>
      </c>
    </row>
    <row r="5081" spans="1:5" x14ac:dyDescent="0.2">
      <c r="A5081" t="s">
        <v>875</v>
      </c>
      <c r="B5081" t="s">
        <v>83</v>
      </c>
      <c r="C5081" t="s">
        <v>386</v>
      </c>
      <c r="D5081" t="s">
        <v>59</v>
      </c>
      <c r="E5081" t="s">
        <v>776</v>
      </c>
    </row>
    <row r="5082" spans="1:5" x14ac:dyDescent="0.2">
      <c r="A5082" t="s">
        <v>875</v>
      </c>
      <c r="B5082" t="s">
        <v>83</v>
      </c>
      <c r="C5082" t="s">
        <v>386</v>
      </c>
      <c r="D5082" t="s">
        <v>59</v>
      </c>
      <c r="E5082" t="s">
        <v>763</v>
      </c>
    </row>
    <row r="5083" spans="1:5" x14ac:dyDescent="0.2">
      <c r="A5083" t="s">
        <v>875</v>
      </c>
      <c r="B5083" t="s">
        <v>83</v>
      </c>
      <c r="C5083" t="s">
        <v>386</v>
      </c>
      <c r="D5083" t="s">
        <v>59</v>
      </c>
      <c r="E5083" t="s">
        <v>764</v>
      </c>
    </row>
    <row r="5084" spans="1:5" x14ac:dyDescent="0.2">
      <c r="A5084" t="s">
        <v>875</v>
      </c>
      <c r="B5084" t="s">
        <v>83</v>
      </c>
      <c r="C5084" t="s">
        <v>386</v>
      </c>
      <c r="D5084" t="s">
        <v>389</v>
      </c>
      <c r="E5084" t="s">
        <v>453</v>
      </c>
    </row>
    <row r="5085" spans="1:5" x14ac:dyDescent="0.2">
      <c r="A5085" t="s">
        <v>875</v>
      </c>
      <c r="B5085" t="s">
        <v>83</v>
      </c>
      <c r="C5085" t="s">
        <v>386</v>
      </c>
      <c r="D5085" t="s">
        <v>199</v>
      </c>
      <c r="E5085" t="s">
        <v>765</v>
      </c>
    </row>
    <row r="5086" spans="1:5" x14ac:dyDescent="0.2">
      <c r="A5086" t="s">
        <v>875</v>
      </c>
      <c r="B5086" t="s">
        <v>83</v>
      </c>
      <c r="C5086" t="s">
        <v>386</v>
      </c>
      <c r="D5086" t="s">
        <v>389</v>
      </c>
      <c r="E5086" t="s">
        <v>450</v>
      </c>
    </row>
    <row r="5087" spans="1:5" x14ac:dyDescent="0.2">
      <c r="A5087" t="s">
        <v>875</v>
      </c>
      <c r="B5087" t="s">
        <v>83</v>
      </c>
      <c r="C5087" t="s">
        <v>386</v>
      </c>
      <c r="D5087" t="s">
        <v>389</v>
      </c>
      <c r="E5087" t="s">
        <v>457</v>
      </c>
    </row>
    <row r="5088" spans="1:5" x14ac:dyDescent="0.2">
      <c r="A5088" t="s">
        <v>875</v>
      </c>
      <c r="B5088" t="s">
        <v>83</v>
      </c>
      <c r="C5088" t="s">
        <v>386</v>
      </c>
      <c r="D5088" t="s">
        <v>59</v>
      </c>
      <c r="E5088" t="s">
        <v>754</v>
      </c>
    </row>
    <row r="5089" spans="1:5" x14ac:dyDescent="0.2">
      <c r="A5089" t="s">
        <v>875</v>
      </c>
      <c r="B5089" t="s">
        <v>83</v>
      </c>
      <c r="C5089" t="s">
        <v>386</v>
      </c>
      <c r="D5089" t="s">
        <v>389</v>
      </c>
      <c r="E5089" t="s">
        <v>448</v>
      </c>
    </row>
    <row r="5090" spans="1:5" x14ac:dyDescent="0.2">
      <c r="A5090" t="s">
        <v>875</v>
      </c>
      <c r="B5090" t="s">
        <v>83</v>
      </c>
      <c r="C5090" t="s">
        <v>386</v>
      </c>
      <c r="D5090" t="s">
        <v>389</v>
      </c>
      <c r="E5090" t="s">
        <v>447</v>
      </c>
    </row>
    <row r="5091" spans="1:5" x14ac:dyDescent="0.2">
      <c r="A5091" t="s">
        <v>875</v>
      </c>
      <c r="B5091" t="s">
        <v>83</v>
      </c>
      <c r="C5091" t="s">
        <v>386</v>
      </c>
      <c r="D5091" t="s">
        <v>27</v>
      </c>
      <c r="E5091" t="s">
        <v>749</v>
      </c>
    </row>
    <row r="5092" spans="1:5" x14ac:dyDescent="0.2">
      <c r="A5092" t="s">
        <v>875</v>
      </c>
      <c r="B5092" t="s">
        <v>83</v>
      </c>
      <c r="C5092" t="s">
        <v>386</v>
      </c>
      <c r="D5092" t="s">
        <v>59</v>
      </c>
      <c r="E5092" t="s">
        <v>770</v>
      </c>
    </row>
    <row r="5093" spans="1:5" x14ac:dyDescent="0.2">
      <c r="A5093" t="s">
        <v>875</v>
      </c>
      <c r="B5093" t="s">
        <v>83</v>
      </c>
      <c r="C5093" t="s">
        <v>386</v>
      </c>
      <c r="D5093" t="s">
        <v>46</v>
      </c>
      <c r="E5093" t="s">
        <v>771</v>
      </c>
    </row>
    <row r="5094" spans="1:5" x14ac:dyDescent="0.2">
      <c r="A5094" t="s">
        <v>875</v>
      </c>
      <c r="B5094" t="s">
        <v>83</v>
      </c>
      <c r="C5094" t="s">
        <v>386</v>
      </c>
      <c r="D5094" t="s">
        <v>120</v>
      </c>
      <c r="E5094" t="s">
        <v>790</v>
      </c>
    </row>
    <row r="5095" spans="1:5" x14ac:dyDescent="0.2">
      <c r="A5095" t="s">
        <v>875</v>
      </c>
      <c r="B5095" t="s">
        <v>83</v>
      </c>
      <c r="C5095" t="s">
        <v>386</v>
      </c>
      <c r="D5095" t="s">
        <v>46</v>
      </c>
      <c r="E5095" t="s">
        <v>784</v>
      </c>
    </row>
    <row r="5096" spans="1:5" x14ac:dyDescent="0.2">
      <c r="A5096" t="s">
        <v>875</v>
      </c>
      <c r="B5096" t="s">
        <v>83</v>
      </c>
      <c r="C5096" t="s">
        <v>386</v>
      </c>
      <c r="D5096" t="s">
        <v>46</v>
      </c>
      <c r="E5096" t="s">
        <v>777</v>
      </c>
    </row>
    <row r="5097" spans="1:5" x14ac:dyDescent="0.2">
      <c r="A5097" t="s">
        <v>875</v>
      </c>
      <c r="B5097" t="s">
        <v>83</v>
      </c>
      <c r="C5097" t="s">
        <v>386</v>
      </c>
      <c r="D5097" t="s">
        <v>389</v>
      </c>
      <c r="E5097" t="s">
        <v>647</v>
      </c>
    </row>
    <row r="5098" spans="1:5" x14ac:dyDescent="0.2">
      <c r="A5098" t="s">
        <v>875</v>
      </c>
      <c r="B5098" t="s">
        <v>83</v>
      </c>
      <c r="C5098" t="s">
        <v>388</v>
      </c>
      <c r="D5098" t="s">
        <v>369</v>
      </c>
    </row>
    <row r="5099" spans="1:5" x14ac:dyDescent="0.2">
      <c r="A5099" t="s">
        <v>875</v>
      </c>
      <c r="B5099" t="s">
        <v>83</v>
      </c>
      <c r="C5099" t="s">
        <v>388</v>
      </c>
      <c r="D5099" t="s">
        <v>366</v>
      </c>
    </row>
    <row r="5100" spans="1:5" x14ac:dyDescent="0.2">
      <c r="A5100" t="s">
        <v>875</v>
      </c>
      <c r="B5100" t="s">
        <v>83</v>
      </c>
      <c r="C5100" t="s">
        <v>388</v>
      </c>
      <c r="D5100" t="s">
        <v>33</v>
      </c>
    </row>
    <row r="5101" spans="1:5" x14ac:dyDescent="0.2">
      <c r="A5101" t="s">
        <v>875</v>
      </c>
      <c r="B5101" t="s">
        <v>83</v>
      </c>
      <c r="C5101" t="s">
        <v>388</v>
      </c>
      <c r="D5101" t="s">
        <v>172</v>
      </c>
    </row>
    <row r="5102" spans="1:5" x14ac:dyDescent="0.2">
      <c r="A5102" t="s">
        <v>875</v>
      </c>
      <c r="B5102" t="s">
        <v>83</v>
      </c>
      <c r="C5102" t="s">
        <v>388</v>
      </c>
      <c r="D5102" t="s">
        <v>243</v>
      </c>
    </row>
    <row r="5103" spans="1:5" x14ac:dyDescent="0.2">
      <c r="A5103" t="s">
        <v>875</v>
      </c>
      <c r="B5103" t="s">
        <v>83</v>
      </c>
      <c r="C5103" t="s">
        <v>388</v>
      </c>
      <c r="D5103" t="s">
        <v>72</v>
      </c>
    </row>
    <row r="5104" spans="1:5" x14ac:dyDescent="0.2">
      <c r="A5104" t="s">
        <v>875</v>
      </c>
      <c r="B5104" t="s">
        <v>83</v>
      </c>
      <c r="C5104" t="s">
        <v>388</v>
      </c>
      <c r="D5104" t="s">
        <v>70</v>
      </c>
    </row>
    <row r="5105" spans="1:4" x14ac:dyDescent="0.2">
      <c r="A5105" t="s">
        <v>875</v>
      </c>
      <c r="B5105" t="s">
        <v>83</v>
      </c>
      <c r="C5105" t="s">
        <v>388</v>
      </c>
      <c r="D5105" t="s">
        <v>305</v>
      </c>
    </row>
    <row r="5106" spans="1:4" x14ac:dyDescent="0.2">
      <c r="A5106" t="s">
        <v>875</v>
      </c>
      <c r="B5106" t="s">
        <v>83</v>
      </c>
      <c r="C5106" t="s">
        <v>388</v>
      </c>
      <c r="D5106" t="s">
        <v>258</v>
      </c>
    </row>
    <row r="5107" spans="1:4" x14ac:dyDescent="0.2">
      <c r="A5107" t="s">
        <v>875</v>
      </c>
      <c r="B5107" t="s">
        <v>83</v>
      </c>
      <c r="C5107" t="s">
        <v>388</v>
      </c>
      <c r="D5107" t="s">
        <v>295</v>
      </c>
    </row>
    <row r="5108" spans="1:4" x14ac:dyDescent="0.2">
      <c r="A5108" t="s">
        <v>875</v>
      </c>
      <c r="B5108" t="s">
        <v>83</v>
      </c>
      <c r="C5108" t="s">
        <v>388</v>
      </c>
      <c r="D5108" t="s">
        <v>267</v>
      </c>
    </row>
    <row r="5109" spans="1:4" x14ac:dyDescent="0.2">
      <c r="A5109" t="s">
        <v>875</v>
      </c>
      <c r="B5109" t="s">
        <v>83</v>
      </c>
      <c r="C5109" t="s">
        <v>388</v>
      </c>
      <c r="D5109" t="s">
        <v>129</v>
      </c>
    </row>
    <row r="5110" spans="1:4" x14ac:dyDescent="0.2">
      <c r="A5110" t="s">
        <v>875</v>
      </c>
      <c r="B5110" t="s">
        <v>83</v>
      </c>
      <c r="C5110" t="s">
        <v>388</v>
      </c>
      <c r="D5110" t="s">
        <v>322</v>
      </c>
    </row>
    <row r="5111" spans="1:4" x14ac:dyDescent="0.2">
      <c r="A5111" t="s">
        <v>875</v>
      </c>
      <c r="B5111" t="s">
        <v>83</v>
      </c>
      <c r="C5111" t="s">
        <v>388</v>
      </c>
      <c r="D5111" t="s">
        <v>8</v>
      </c>
    </row>
    <row r="5112" spans="1:4" x14ac:dyDescent="0.2">
      <c r="A5112" t="s">
        <v>875</v>
      </c>
      <c r="B5112" t="s">
        <v>83</v>
      </c>
      <c r="C5112" t="s">
        <v>388</v>
      </c>
      <c r="D5112" t="s">
        <v>213</v>
      </c>
    </row>
    <row r="5113" spans="1:4" x14ac:dyDescent="0.2">
      <c r="A5113" t="s">
        <v>875</v>
      </c>
      <c r="B5113" t="s">
        <v>83</v>
      </c>
      <c r="C5113" t="s">
        <v>388</v>
      </c>
      <c r="D5113" t="s">
        <v>179</v>
      </c>
    </row>
    <row r="5114" spans="1:4" x14ac:dyDescent="0.2">
      <c r="A5114" t="s">
        <v>875</v>
      </c>
      <c r="B5114" t="s">
        <v>83</v>
      </c>
      <c r="C5114" t="s">
        <v>388</v>
      </c>
      <c r="D5114" t="s">
        <v>30</v>
      </c>
    </row>
    <row r="5115" spans="1:4" x14ac:dyDescent="0.2">
      <c r="A5115" t="s">
        <v>875</v>
      </c>
      <c r="B5115" t="s">
        <v>83</v>
      </c>
      <c r="C5115" t="s">
        <v>388</v>
      </c>
      <c r="D5115" t="s">
        <v>177</v>
      </c>
    </row>
    <row r="5116" spans="1:4" x14ac:dyDescent="0.2">
      <c r="A5116" t="s">
        <v>875</v>
      </c>
      <c r="B5116" t="s">
        <v>83</v>
      </c>
      <c r="C5116" t="s">
        <v>388</v>
      </c>
      <c r="D5116" t="s">
        <v>135</v>
      </c>
    </row>
    <row r="5117" spans="1:4" x14ac:dyDescent="0.2">
      <c r="A5117" t="s">
        <v>875</v>
      </c>
      <c r="B5117" t="s">
        <v>83</v>
      </c>
      <c r="C5117" t="s">
        <v>388</v>
      </c>
      <c r="D5117" t="s">
        <v>127</v>
      </c>
    </row>
    <row r="5118" spans="1:4" x14ac:dyDescent="0.2">
      <c r="A5118" t="s">
        <v>875</v>
      </c>
      <c r="B5118" t="s">
        <v>83</v>
      </c>
      <c r="C5118" t="s">
        <v>388</v>
      </c>
      <c r="D5118" t="s">
        <v>136</v>
      </c>
    </row>
    <row r="5119" spans="1:4" x14ac:dyDescent="0.2">
      <c r="A5119" t="s">
        <v>875</v>
      </c>
      <c r="B5119" t="s">
        <v>83</v>
      </c>
      <c r="C5119" t="s">
        <v>388</v>
      </c>
      <c r="D5119" t="s">
        <v>307</v>
      </c>
    </row>
    <row r="5120" spans="1:4" x14ac:dyDescent="0.2">
      <c r="A5120" t="s">
        <v>875</v>
      </c>
      <c r="B5120" t="s">
        <v>83</v>
      </c>
      <c r="C5120" t="s">
        <v>388</v>
      </c>
      <c r="D5120" t="s">
        <v>151</v>
      </c>
    </row>
    <row r="5121" spans="1:5" x14ac:dyDescent="0.2">
      <c r="A5121" t="s">
        <v>875</v>
      </c>
      <c r="B5121" t="s">
        <v>83</v>
      </c>
      <c r="C5121" t="s">
        <v>388</v>
      </c>
      <c r="D5121" t="s">
        <v>227</v>
      </c>
    </row>
    <row r="5122" spans="1:5" x14ac:dyDescent="0.2">
      <c r="A5122" t="s">
        <v>875</v>
      </c>
      <c r="B5122" t="s">
        <v>83</v>
      </c>
      <c r="C5122" t="s">
        <v>388</v>
      </c>
      <c r="D5122" t="s">
        <v>148</v>
      </c>
    </row>
    <row r="5123" spans="1:5" x14ac:dyDescent="0.2">
      <c r="A5123" t="s">
        <v>875</v>
      </c>
      <c r="B5123" t="s">
        <v>83</v>
      </c>
      <c r="C5123" t="s">
        <v>388</v>
      </c>
      <c r="D5123" t="s">
        <v>181</v>
      </c>
    </row>
    <row r="5124" spans="1:5" x14ac:dyDescent="0.2">
      <c r="A5124" t="s">
        <v>875</v>
      </c>
      <c r="B5124" t="s">
        <v>83</v>
      </c>
      <c r="C5124" t="s">
        <v>388</v>
      </c>
      <c r="D5124" t="s">
        <v>140</v>
      </c>
    </row>
    <row r="5125" spans="1:5" x14ac:dyDescent="0.2">
      <c r="A5125" t="s">
        <v>875</v>
      </c>
      <c r="B5125" t="s">
        <v>83</v>
      </c>
      <c r="C5125" t="s">
        <v>388</v>
      </c>
      <c r="D5125" t="s">
        <v>90</v>
      </c>
    </row>
    <row r="5126" spans="1:5" x14ac:dyDescent="0.2">
      <c r="A5126" t="s">
        <v>875</v>
      </c>
      <c r="B5126" t="s">
        <v>83</v>
      </c>
      <c r="C5126" t="s">
        <v>388</v>
      </c>
      <c r="D5126" t="s">
        <v>202</v>
      </c>
    </row>
    <row r="5127" spans="1:5" x14ac:dyDescent="0.2">
      <c r="A5127" t="s">
        <v>875</v>
      </c>
      <c r="B5127" t="s">
        <v>83</v>
      </c>
      <c r="C5127" t="s">
        <v>388</v>
      </c>
      <c r="D5127" t="s">
        <v>321</v>
      </c>
    </row>
    <row r="5128" spans="1:5" x14ac:dyDescent="0.2">
      <c r="A5128" t="s">
        <v>875</v>
      </c>
      <c r="B5128" t="s">
        <v>269</v>
      </c>
      <c r="C5128" t="s">
        <v>388</v>
      </c>
      <c r="D5128" t="s">
        <v>341</v>
      </c>
    </row>
    <row r="5129" spans="1:5" x14ac:dyDescent="0.2">
      <c r="A5129" t="s">
        <v>875</v>
      </c>
      <c r="B5129" t="s">
        <v>269</v>
      </c>
      <c r="C5129" t="s">
        <v>388</v>
      </c>
      <c r="D5129" t="s">
        <v>356</v>
      </c>
    </row>
    <row r="5130" spans="1:5" x14ac:dyDescent="0.2">
      <c r="A5130" t="s">
        <v>875</v>
      </c>
      <c r="B5130" t="s">
        <v>131</v>
      </c>
      <c r="C5130" t="s">
        <v>386</v>
      </c>
      <c r="D5130" t="s">
        <v>226</v>
      </c>
      <c r="E5130" t="s">
        <v>396</v>
      </c>
    </row>
    <row r="5131" spans="1:5" x14ac:dyDescent="0.2">
      <c r="A5131" t="s">
        <v>875</v>
      </c>
      <c r="B5131" t="s">
        <v>23</v>
      </c>
      <c r="C5131" t="s">
        <v>386</v>
      </c>
      <c r="D5131" t="s">
        <v>65</v>
      </c>
      <c r="E5131" t="s">
        <v>541</v>
      </c>
    </row>
    <row r="5132" spans="1:5" x14ac:dyDescent="0.2">
      <c r="A5132" t="s">
        <v>875</v>
      </c>
      <c r="B5132" t="s">
        <v>23</v>
      </c>
      <c r="C5132" t="s">
        <v>386</v>
      </c>
      <c r="D5132" t="s">
        <v>65</v>
      </c>
      <c r="E5132" t="s">
        <v>653</v>
      </c>
    </row>
    <row r="5133" spans="1:5" x14ac:dyDescent="0.2">
      <c r="A5133" t="s">
        <v>875</v>
      </c>
      <c r="B5133" t="s">
        <v>23</v>
      </c>
      <c r="C5133" t="s">
        <v>386</v>
      </c>
      <c r="D5133" t="s">
        <v>65</v>
      </c>
      <c r="E5133" t="s">
        <v>542</v>
      </c>
    </row>
    <row r="5134" spans="1:5" x14ac:dyDescent="0.2">
      <c r="A5134" t="s">
        <v>875</v>
      </c>
      <c r="B5134" t="s">
        <v>23</v>
      </c>
      <c r="C5134" t="s">
        <v>386</v>
      </c>
      <c r="D5134" t="s">
        <v>65</v>
      </c>
      <c r="E5134" t="s">
        <v>543</v>
      </c>
    </row>
    <row r="5135" spans="1:5" x14ac:dyDescent="0.2">
      <c r="A5135" t="s">
        <v>875</v>
      </c>
      <c r="B5135" t="s">
        <v>23</v>
      </c>
      <c r="C5135" t="s">
        <v>386</v>
      </c>
      <c r="D5135" t="s">
        <v>65</v>
      </c>
      <c r="E5135" t="s">
        <v>654</v>
      </c>
    </row>
    <row r="5136" spans="1:5" x14ac:dyDescent="0.2">
      <c r="A5136" t="s">
        <v>875</v>
      </c>
      <c r="B5136" t="s">
        <v>316</v>
      </c>
      <c r="C5136" t="s">
        <v>386</v>
      </c>
      <c r="D5136" t="s">
        <v>65</v>
      </c>
      <c r="E5136" t="s">
        <v>541</v>
      </c>
    </row>
    <row r="5137" spans="1:5" x14ac:dyDescent="0.2">
      <c r="A5137" t="s">
        <v>875</v>
      </c>
      <c r="B5137" t="s">
        <v>316</v>
      </c>
      <c r="C5137" t="s">
        <v>386</v>
      </c>
      <c r="D5137" t="s">
        <v>65</v>
      </c>
      <c r="E5137" t="s">
        <v>542</v>
      </c>
    </row>
    <row r="5138" spans="1:5" x14ac:dyDescent="0.2">
      <c r="A5138" t="s">
        <v>875</v>
      </c>
      <c r="B5138" t="s">
        <v>316</v>
      </c>
      <c r="C5138" t="s">
        <v>386</v>
      </c>
      <c r="D5138" t="s">
        <v>65</v>
      </c>
      <c r="E5138" t="s">
        <v>543</v>
      </c>
    </row>
    <row r="5139" spans="1:5" x14ac:dyDescent="0.2">
      <c r="A5139" t="s">
        <v>875</v>
      </c>
      <c r="B5139" t="s">
        <v>316</v>
      </c>
      <c r="C5139" t="s">
        <v>386</v>
      </c>
      <c r="D5139" t="s">
        <v>65</v>
      </c>
      <c r="E5139" t="s">
        <v>544</v>
      </c>
    </row>
    <row r="5140" spans="1:5" x14ac:dyDescent="0.2">
      <c r="A5140" t="s">
        <v>875</v>
      </c>
      <c r="B5140" t="s">
        <v>316</v>
      </c>
      <c r="C5140" t="s">
        <v>386</v>
      </c>
      <c r="D5140" t="s">
        <v>65</v>
      </c>
      <c r="E5140" t="s">
        <v>545</v>
      </c>
    </row>
    <row r="5141" spans="1:5" x14ac:dyDescent="0.2">
      <c r="A5141" t="s">
        <v>875</v>
      </c>
      <c r="B5141" t="s">
        <v>316</v>
      </c>
      <c r="C5141" t="s">
        <v>386</v>
      </c>
      <c r="D5141" t="s">
        <v>389</v>
      </c>
      <c r="E5141" t="s">
        <v>403</v>
      </c>
    </row>
    <row r="5142" spans="1:5" x14ac:dyDescent="0.2">
      <c r="A5142" t="s">
        <v>875</v>
      </c>
      <c r="B5142" t="s">
        <v>53</v>
      </c>
      <c r="C5142" t="s">
        <v>386</v>
      </c>
      <c r="D5142" t="s">
        <v>226</v>
      </c>
      <c r="E5142" t="s">
        <v>396</v>
      </c>
    </row>
    <row r="5143" spans="1:5" x14ac:dyDescent="0.2">
      <c r="A5143" t="s">
        <v>875</v>
      </c>
      <c r="B5143" t="s">
        <v>53</v>
      </c>
      <c r="C5143" t="s">
        <v>386</v>
      </c>
      <c r="D5143" t="s">
        <v>226</v>
      </c>
      <c r="E5143" t="s">
        <v>547</v>
      </c>
    </row>
    <row r="5144" spans="1:5" x14ac:dyDescent="0.2">
      <c r="A5144" t="s">
        <v>875</v>
      </c>
      <c r="B5144" t="s">
        <v>53</v>
      </c>
      <c r="C5144" t="s">
        <v>386</v>
      </c>
      <c r="D5144" t="s">
        <v>226</v>
      </c>
      <c r="E5144" t="s">
        <v>395</v>
      </c>
    </row>
    <row r="5145" spans="1:5" x14ac:dyDescent="0.2">
      <c r="A5145" t="s">
        <v>875</v>
      </c>
      <c r="B5145" t="s">
        <v>53</v>
      </c>
      <c r="C5145" t="s">
        <v>386</v>
      </c>
      <c r="D5145" t="s">
        <v>23</v>
      </c>
      <c r="E5145" t="s">
        <v>535</v>
      </c>
    </row>
    <row r="5146" spans="1:5" x14ac:dyDescent="0.2">
      <c r="A5146" t="s">
        <v>875</v>
      </c>
      <c r="B5146" t="s">
        <v>53</v>
      </c>
      <c r="C5146" t="s">
        <v>386</v>
      </c>
      <c r="D5146" t="s">
        <v>67</v>
      </c>
      <c r="E5146" t="s">
        <v>536</v>
      </c>
    </row>
    <row r="5147" spans="1:5" x14ac:dyDescent="0.2">
      <c r="A5147" t="s">
        <v>875</v>
      </c>
      <c r="B5147" t="s">
        <v>53</v>
      </c>
      <c r="C5147" t="s">
        <v>386</v>
      </c>
      <c r="D5147" t="s">
        <v>67</v>
      </c>
      <c r="E5147" t="s">
        <v>537</v>
      </c>
    </row>
    <row r="5148" spans="1:5" x14ac:dyDescent="0.2">
      <c r="A5148" t="s">
        <v>875</v>
      </c>
      <c r="B5148" t="s">
        <v>53</v>
      </c>
      <c r="C5148" t="s">
        <v>386</v>
      </c>
      <c r="D5148" t="s">
        <v>67</v>
      </c>
      <c r="E5148" t="s">
        <v>539</v>
      </c>
    </row>
    <row r="5149" spans="1:5" x14ac:dyDescent="0.2">
      <c r="A5149" t="s">
        <v>875</v>
      </c>
      <c r="B5149" t="s">
        <v>53</v>
      </c>
      <c r="C5149" t="s">
        <v>386</v>
      </c>
      <c r="D5149" t="s">
        <v>65</v>
      </c>
      <c r="E5149" t="s">
        <v>541</v>
      </c>
    </row>
    <row r="5150" spans="1:5" x14ac:dyDescent="0.2">
      <c r="A5150" t="s">
        <v>875</v>
      </c>
      <c r="B5150" t="s">
        <v>53</v>
      </c>
      <c r="C5150" t="s">
        <v>386</v>
      </c>
      <c r="D5150" t="s">
        <v>65</v>
      </c>
      <c r="E5150" t="s">
        <v>542</v>
      </c>
    </row>
    <row r="5151" spans="1:5" x14ac:dyDescent="0.2">
      <c r="A5151" t="s">
        <v>875</v>
      </c>
      <c r="B5151" t="s">
        <v>53</v>
      </c>
      <c r="C5151" t="s">
        <v>386</v>
      </c>
      <c r="D5151" t="s">
        <v>65</v>
      </c>
      <c r="E5151" t="s">
        <v>543</v>
      </c>
    </row>
    <row r="5152" spans="1:5" x14ac:dyDescent="0.2">
      <c r="A5152" t="s">
        <v>875</v>
      </c>
      <c r="B5152" t="s">
        <v>53</v>
      </c>
      <c r="C5152" t="s">
        <v>386</v>
      </c>
      <c r="D5152" t="s">
        <v>65</v>
      </c>
      <c r="E5152" t="s">
        <v>654</v>
      </c>
    </row>
    <row r="5153" spans="1:5" x14ac:dyDescent="0.2">
      <c r="A5153" t="s">
        <v>875</v>
      </c>
      <c r="B5153" t="s">
        <v>53</v>
      </c>
      <c r="C5153" t="s">
        <v>386</v>
      </c>
      <c r="D5153" t="s">
        <v>65</v>
      </c>
      <c r="E5153" t="s">
        <v>655</v>
      </c>
    </row>
    <row r="5154" spans="1:5" x14ac:dyDescent="0.2">
      <c r="A5154" t="s">
        <v>875</v>
      </c>
      <c r="B5154" t="s">
        <v>53</v>
      </c>
      <c r="C5154" t="s">
        <v>386</v>
      </c>
      <c r="D5154" t="s">
        <v>389</v>
      </c>
      <c r="E5154" t="s">
        <v>433</v>
      </c>
    </row>
    <row r="5155" spans="1:5" x14ac:dyDescent="0.2">
      <c r="A5155" t="s">
        <v>875</v>
      </c>
      <c r="B5155" t="s">
        <v>53</v>
      </c>
      <c r="C5155" t="s">
        <v>386</v>
      </c>
      <c r="D5155" t="s">
        <v>389</v>
      </c>
      <c r="E5155" t="s">
        <v>393</v>
      </c>
    </row>
    <row r="5156" spans="1:5" x14ac:dyDescent="0.2">
      <c r="A5156" t="s">
        <v>875</v>
      </c>
      <c r="B5156" t="s">
        <v>53</v>
      </c>
      <c r="C5156" t="s">
        <v>386</v>
      </c>
      <c r="D5156" t="s">
        <v>389</v>
      </c>
      <c r="E5156" t="s">
        <v>656</v>
      </c>
    </row>
    <row r="5157" spans="1:5" x14ac:dyDescent="0.2">
      <c r="A5157" t="s">
        <v>875</v>
      </c>
      <c r="B5157" t="s">
        <v>67</v>
      </c>
      <c r="C5157" t="s">
        <v>386</v>
      </c>
      <c r="D5157" t="s">
        <v>226</v>
      </c>
      <c r="E5157" t="s">
        <v>396</v>
      </c>
    </row>
    <row r="5158" spans="1:5" x14ac:dyDescent="0.2">
      <c r="A5158" t="s">
        <v>875</v>
      </c>
      <c r="B5158" t="s">
        <v>67</v>
      </c>
      <c r="C5158" t="s">
        <v>386</v>
      </c>
      <c r="D5158" t="s">
        <v>226</v>
      </c>
      <c r="E5158" t="s">
        <v>419</v>
      </c>
    </row>
    <row r="5159" spans="1:5" x14ac:dyDescent="0.2">
      <c r="A5159" t="s">
        <v>875</v>
      </c>
      <c r="B5159" t="s">
        <v>67</v>
      </c>
      <c r="C5159" t="s">
        <v>386</v>
      </c>
      <c r="D5159" t="s">
        <v>226</v>
      </c>
      <c r="E5159" t="s">
        <v>395</v>
      </c>
    </row>
    <row r="5160" spans="1:5" x14ac:dyDescent="0.2">
      <c r="A5160" t="s">
        <v>875</v>
      </c>
      <c r="B5160" t="s">
        <v>67</v>
      </c>
      <c r="C5160" t="s">
        <v>386</v>
      </c>
      <c r="D5160" t="s">
        <v>23</v>
      </c>
      <c r="E5160" t="s">
        <v>535</v>
      </c>
    </row>
    <row r="5161" spans="1:5" x14ac:dyDescent="0.2">
      <c r="A5161" t="s">
        <v>875</v>
      </c>
      <c r="B5161" t="s">
        <v>67</v>
      </c>
      <c r="C5161" t="s">
        <v>386</v>
      </c>
      <c r="D5161" t="s">
        <v>23</v>
      </c>
      <c r="E5161" t="s">
        <v>657</v>
      </c>
    </row>
    <row r="5162" spans="1:5" x14ac:dyDescent="0.2">
      <c r="A5162" t="s">
        <v>875</v>
      </c>
      <c r="B5162" t="s">
        <v>67</v>
      </c>
      <c r="C5162" t="s">
        <v>386</v>
      </c>
      <c r="D5162" t="s">
        <v>316</v>
      </c>
      <c r="E5162" t="s">
        <v>658</v>
      </c>
    </row>
    <row r="5163" spans="1:5" x14ac:dyDescent="0.2">
      <c r="A5163" t="s">
        <v>875</v>
      </c>
      <c r="B5163" t="s">
        <v>67</v>
      </c>
      <c r="C5163" t="s">
        <v>386</v>
      </c>
      <c r="D5163" t="s">
        <v>316</v>
      </c>
      <c r="E5163" t="s">
        <v>659</v>
      </c>
    </row>
    <row r="5164" spans="1:5" x14ac:dyDescent="0.2">
      <c r="A5164" t="s">
        <v>875</v>
      </c>
      <c r="B5164" t="s">
        <v>67</v>
      </c>
      <c r="C5164" t="s">
        <v>386</v>
      </c>
      <c r="D5164" t="s">
        <v>65</v>
      </c>
      <c r="E5164" t="s">
        <v>541</v>
      </c>
    </row>
    <row r="5165" spans="1:5" x14ac:dyDescent="0.2">
      <c r="A5165" t="s">
        <v>875</v>
      </c>
      <c r="B5165" t="s">
        <v>67</v>
      </c>
      <c r="C5165" t="s">
        <v>386</v>
      </c>
      <c r="D5165" t="s">
        <v>65</v>
      </c>
      <c r="E5165" t="s">
        <v>653</v>
      </c>
    </row>
    <row r="5166" spans="1:5" x14ac:dyDescent="0.2">
      <c r="A5166" t="s">
        <v>875</v>
      </c>
      <c r="B5166" t="s">
        <v>67</v>
      </c>
      <c r="C5166" t="s">
        <v>386</v>
      </c>
      <c r="D5166" t="s">
        <v>65</v>
      </c>
      <c r="E5166" t="s">
        <v>542</v>
      </c>
    </row>
    <row r="5167" spans="1:5" x14ac:dyDescent="0.2">
      <c r="A5167" t="s">
        <v>875</v>
      </c>
      <c r="B5167" t="s">
        <v>67</v>
      </c>
      <c r="C5167" t="s">
        <v>386</v>
      </c>
      <c r="D5167" t="s">
        <v>65</v>
      </c>
      <c r="E5167" t="s">
        <v>543</v>
      </c>
    </row>
    <row r="5168" spans="1:5" x14ac:dyDescent="0.2">
      <c r="A5168" t="s">
        <v>875</v>
      </c>
      <c r="B5168" t="s">
        <v>67</v>
      </c>
      <c r="C5168" t="s">
        <v>386</v>
      </c>
      <c r="D5168" t="s">
        <v>65</v>
      </c>
      <c r="E5168" t="s">
        <v>654</v>
      </c>
    </row>
    <row r="5169" spans="1:5" x14ac:dyDescent="0.2">
      <c r="A5169" t="s">
        <v>875</v>
      </c>
      <c r="B5169" t="s">
        <v>67</v>
      </c>
      <c r="C5169" t="s">
        <v>386</v>
      </c>
      <c r="D5169" t="s">
        <v>65</v>
      </c>
      <c r="E5169" t="s">
        <v>544</v>
      </c>
    </row>
    <row r="5170" spans="1:5" x14ac:dyDescent="0.2">
      <c r="A5170" t="s">
        <v>875</v>
      </c>
      <c r="B5170" t="s">
        <v>67</v>
      </c>
      <c r="C5170" t="s">
        <v>386</v>
      </c>
      <c r="D5170" t="s">
        <v>65</v>
      </c>
      <c r="E5170" t="s">
        <v>660</v>
      </c>
    </row>
    <row r="5171" spans="1:5" x14ac:dyDescent="0.2">
      <c r="A5171" t="s">
        <v>875</v>
      </c>
      <c r="B5171" t="s">
        <v>67</v>
      </c>
      <c r="C5171" t="s">
        <v>386</v>
      </c>
      <c r="D5171" t="s">
        <v>65</v>
      </c>
      <c r="E5171" t="s">
        <v>545</v>
      </c>
    </row>
    <row r="5172" spans="1:5" x14ac:dyDescent="0.2">
      <c r="A5172" t="s">
        <v>875</v>
      </c>
      <c r="B5172" t="s">
        <v>67</v>
      </c>
      <c r="C5172" t="s">
        <v>386</v>
      </c>
      <c r="D5172" t="s">
        <v>389</v>
      </c>
      <c r="E5172" t="s">
        <v>661</v>
      </c>
    </row>
    <row r="5173" spans="1:5" x14ac:dyDescent="0.2">
      <c r="A5173" t="s">
        <v>875</v>
      </c>
      <c r="B5173" t="s">
        <v>67</v>
      </c>
      <c r="C5173" t="s">
        <v>386</v>
      </c>
      <c r="D5173" t="s">
        <v>389</v>
      </c>
      <c r="E5173" t="s">
        <v>403</v>
      </c>
    </row>
    <row r="5174" spans="1:5" x14ac:dyDescent="0.2">
      <c r="A5174" t="s">
        <v>875</v>
      </c>
      <c r="B5174" t="s">
        <v>67</v>
      </c>
      <c r="C5174" t="s">
        <v>386</v>
      </c>
      <c r="D5174" t="s">
        <v>389</v>
      </c>
      <c r="E5174" t="s">
        <v>433</v>
      </c>
    </row>
    <row r="5175" spans="1:5" x14ac:dyDescent="0.2">
      <c r="A5175" t="s">
        <v>875</v>
      </c>
      <c r="B5175" t="s">
        <v>67</v>
      </c>
      <c r="C5175" t="s">
        <v>386</v>
      </c>
      <c r="D5175" t="s">
        <v>389</v>
      </c>
      <c r="E5175" t="s">
        <v>662</v>
      </c>
    </row>
    <row r="5176" spans="1:5" x14ac:dyDescent="0.2">
      <c r="A5176" t="s">
        <v>875</v>
      </c>
      <c r="B5176" t="s">
        <v>222</v>
      </c>
      <c r="C5176" t="s">
        <v>386</v>
      </c>
      <c r="D5176" t="s">
        <v>226</v>
      </c>
      <c r="E5176" t="s">
        <v>396</v>
      </c>
    </row>
    <row r="5177" spans="1:5" x14ac:dyDescent="0.2">
      <c r="A5177" t="s">
        <v>875</v>
      </c>
      <c r="B5177" t="s">
        <v>222</v>
      </c>
      <c r="C5177" t="s">
        <v>386</v>
      </c>
      <c r="D5177" t="s">
        <v>226</v>
      </c>
      <c r="E5177" t="s">
        <v>547</v>
      </c>
    </row>
    <row r="5178" spans="1:5" x14ac:dyDescent="0.2">
      <c r="A5178" t="s">
        <v>875</v>
      </c>
      <c r="B5178" t="s">
        <v>222</v>
      </c>
      <c r="C5178" t="s">
        <v>386</v>
      </c>
      <c r="D5178" t="s">
        <v>226</v>
      </c>
      <c r="E5178" t="s">
        <v>419</v>
      </c>
    </row>
    <row r="5179" spans="1:5" x14ac:dyDescent="0.2">
      <c r="A5179" t="s">
        <v>875</v>
      </c>
      <c r="B5179" t="s">
        <v>222</v>
      </c>
      <c r="C5179" t="s">
        <v>386</v>
      </c>
      <c r="D5179" t="s">
        <v>226</v>
      </c>
      <c r="E5179" t="s">
        <v>395</v>
      </c>
    </row>
    <row r="5180" spans="1:5" x14ac:dyDescent="0.2">
      <c r="A5180" t="s">
        <v>875</v>
      </c>
      <c r="B5180" t="s">
        <v>222</v>
      </c>
      <c r="C5180" t="s">
        <v>386</v>
      </c>
      <c r="D5180" t="s">
        <v>23</v>
      </c>
      <c r="E5180" t="s">
        <v>535</v>
      </c>
    </row>
    <row r="5181" spans="1:5" x14ac:dyDescent="0.2">
      <c r="A5181" t="s">
        <v>875</v>
      </c>
      <c r="B5181" t="s">
        <v>222</v>
      </c>
      <c r="C5181" t="s">
        <v>386</v>
      </c>
      <c r="D5181" t="s">
        <v>316</v>
      </c>
      <c r="E5181" t="s">
        <v>658</v>
      </c>
    </row>
    <row r="5182" spans="1:5" x14ac:dyDescent="0.2">
      <c r="A5182" t="s">
        <v>875</v>
      </c>
      <c r="B5182" t="s">
        <v>222</v>
      </c>
      <c r="C5182" t="s">
        <v>386</v>
      </c>
      <c r="D5182" t="s">
        <v>53</v>
      </c>
      <c r="E5182" t="s">
        <v>663</v>
      </c>
    </row>
    <row r="5183" spans="1:5" x14ac:dyDescent="0.2">
      <c r="A5183" t="s">
        <v>875</v>
      </c>
      <c r="B5183" t="s">
        <v>222</v>
      </c>
      <c r="C5183" t="s">
        <v>386</v>
      </c>
      <c r="D5183" t="s">
        <v>67</v>
      </c>
      <c r="E5183" t="s">
        <v>536</v>
      </c>
    </row>
    <row r="5184" spans="1:5" x14ac:dyDescent="0.2">
      <c r="A5184" t="s">
        <v>875</v>
      </c>
      <c r="B5184" t="s">
        <v>222</v>
      </c>
      <c r="C5184" t="s">
        <v>386</v>
      </c>
      <c r="D5184" t="s">
        <v>67</v>
      </c>
      <c r="E5184" t="s">
        <v>537</v>
      </c>
    </row>
    <row r="5185" spans="1:5" x14ac:dyDescent="0.2">
      <c r="A5185" t="s">
        <v>875</v>
      </c>
      <c r="B5185" t="s">
        <v>222</v>
      </c>
      <c r="C5185" t="s">
        <v>386</v>
      </c>
      <c r="D5185" t="s">
        <v>67</v>
      </c>
      <c r="E5185" t="s">
        <v>664</v>
      </c>
    </row>
    <row r="5186" spans="1:5" x14ac:dyDescent="0.2">
      <c r="A5186" t="s">
        <v>875</v>
      </c>
      <c r="B5186" t="s">
        <v>222</v>
      </c>
      <c r="C5186" t="s">
        <v>386</v>
      </c>
      <c r="D5186" t="s">
        <v>67</v>
      </c>
      <c r="E5186" t="s">
        <v>539</v>
      </c>
    </row>
    <row r="5187" spans="1:5" x14ac:dyDescent="0.2">
      <c r="A5187" t="s">
        <v>875</v>
      </c>
      <c r="B5187" t="s">
        <v>222</v>
      </c>
      <c r="C5187" t="s">
        <v>386</v>
      </c>
      <c r="D5187" t="s">
        <v>65</v>
      </c>
      <c r="E5187" t="s">
        <v>541</v>
      </c>
    </row>
    <row r="5188" spans="1:5" x14ac:dyDescent="0.2">
      <c r="A5188" t="s">
        <v>875</v>
      </c>
      <c r="B5188" t="s">
        <v>222</v>
      </c>
      <c r="C5188" t="s">
        <v>386</v>
      </c>
      <c r="D5188" t="s">
        <v>65</v>
      </c>
      <c r="E5188" t="s">
        <v>653</v>
      </c>
    </row>
    <row r="5189" spans="1:5" x14ac:dyDescent="0.2">
      <c r="A5189" t="s">
        <v>875</v>
      </c>
      <c r="B5189" t="s">
        <v>222</v>
      </c>
      <c r="C5189" t="s">
        <v>386</v>
      </c>
      <c r="D5189" t="s">
        <v>65</v>
      </c>
      <c r="E5189" t="s">
        <v>542</v>
      </c>
    </row>
    <row r="5190" spans="1:5" x14ac:dyDescent="0.2">
      <c r="A5190" t="s">
        <v>875</v>
      </c>
      <c r="B5190" t="s">
        <v>222</v>
      </c>
      <c r="C5190" t="s">
        <v>386</v>
      </c>
      <c r="D5190" t="s">
        <v>65</v>
      </c>
      <c r="E5190" t="s">
        <v>543</v>
      </c>
    </row>
    <row r="5191" spans="1:5" x14ac:dyDescent="0.2">
      <c r="A5191" t="s">
        <v>875</v>
      </c>
      <c r="B5191" t="s">
        <v>222</v>
      </c>
      <c r="C5191" t="s">
        <v>386</v>
      </c>
      <c r="D5191" t="s">
        <v>65</v>
      </c>
      <c r="E5191" t="s">
        <v>654</v>
      </c>
    </row>
    <row r="5192" spans="1:5" x14ac:dyDescent="0.2">
      <c r="A5192" t="s">
        <v>875</v>
      </c>
      <c r="B5192" t="s">
        <v>65</v>
      </c>
      <c r="C5192" t="s">
        <v>386</v>
      </c>
      <c r="D5192" t="s">
        <v>226</v>
      </c>
      <c r="E5192" t="s">
        <v>396</v>
      </c>
    </row>
    <row r="5193" spans="1:5" x14ac:dyDescent="0.2">
      <c r="A5193" t="s">
        <v>875</v>
      </c>
      <c r="B5193" t="s">
        <v>65</v>
      </c>
      <c r="C5193" t="s">
        <v>386</v>
      </c>
      <c r="D5193" t="s">
        <v>226</v>
      </c>
      <c r="E5193" t="s">
        <v>395</v>
      </c>
    </row>
    <row r="5194" spans="1:5" x14ac:dyDescent="0.2">
      <c r="A5194" t="s">
        <v>875</v>
      </c>
      <c r="B5194" t="s">
        <v>65</v>
      </c>
      <c r="C5194" t="s">
        <v>386</v>
      </c>
      <c r="D5194" t="s">
        <v>389</v>
      </c>
      <c r="E5194" t="s">
        <v>665</v>
      </c>
    </row>
    <row r="5195" spans="1:5" x14ac:dyDescent="0.2">
      <c r="A5195" t="s">
        <v>875</v>
      </c>
      <c r="B5195" t="s">
        <v>65</v>
      </c>
      <c r="C5195" t="s">
        <v>386</v>
      </c>
      <c r="D5195" t="s">
        <v>389</v>
      </c>
      <c r="E5195" t="s">
        <v>661</v>
      </c>
    </row>
    <row r="5196" spans="1:5" x14ac:dyDescent="0.2">
      <c r="A5196" t="s">
        <v>875</v>
      </c>
      <c r="B5196" t="s">
        <v>65</v>
      </c>
      <c r="C5196" t="s">
        <v>386</v>
      </c>
      <c r="D5196" t="s">
        <v>389</v>
      </c>
      <c r="E5196" t="s">
        <v>666</v>
      </c>
    </row>
    <row r="5197" spans="1:5" x14ac:dyDescent="0.2">
      <c r="A5197" t="s">
        <v>875</v>
      </c>
      <c r="B5197" t="s">
        <v>65</v>
      </c>
      <c r="C5197" t="s">
        <v>386</v>
      </c>
      <c r="D5197" t="s">
        <v>389</v>
      </c>
      <c r="E5197" t="s">
        <v>403</v>
      </c>
    </row>
    <row r="5198" spans="1:5" x14ac:dyDescent="0.2">
      <c r="A5198" t="s">
        <v>875</v>
      </c>
      <c r="B5198" t="s">
        <v>65</v>
      </c>
      <c r="C5198" t="s">
        <v>386</v>
      </c>
      <c r="D5198" t="s">
        <v>389</v>
      </c>
      <c r="E5198" t="s">
        <v>404</v>
      </c>
    </row>
    <row r="5199" spans="1:5" x14ac:dyDescent="0.2">
      <c r="A5199" t="s">
        <v>875</v>
      </c>
      <c r="B5199" t="s">
        <v>65</v>
      </c>
      <c r="C5199" t="s">
        <v>386</v>
      </c>
      <c r="D5199" t="s">
        <v>389</v>
      </c>
      <c r="E5199" t="s">
        <v>447</v>
      </c>
    </row>
    <row r="5200" spans="1:5" x14ac:dyDescent="0.2">
      <c r="A5200" t="s">
        <v>875</v>
      </c>
      <c r="B5200" t="s">
        <v>65</v>
      </c>
      <c r="C5200" t="s">
        <v>386</v>
      </c>
      <c r="D5200" t="s">
        <v>52</v>
      </c>
      <c r="E5200" t="s">
        <v>432</v>
      </c>
    </row>
    <row r="5201" spans="1:5" x14ac:dyDescent="0.2">
      <c r="A5201" t="s">
        <v>875</v>
      </c>
      <c r="B5201" t="s">
        <v>65</v>
      </c>
      <c r="C5201" t="s">
        <v>386</v>
      </c>
      <c r="D5201" t="s">
        <v>52</v>
      </c>
      <c r="E5201" t="s">
        <v>667</v>
      </c>
    </row>
    <row r="5202" spans="1:5" x14ac:dyDescent="0.2">
      <c r="A5202" t="s">
        <v>875</v>
      </c>
      <c r="B5202" t="s">
        <v>65</v>
      </c>
      <c r="C5202" t="s">
        <v>386</v>
      </c>
      <c r="D5202" t="s">
        <v>52</v>
      </c>
      <c r="E5202" t="s">
        <v>668</v>
      </c>
    </row>
    <row r="5203" spans="1:5" x14ac:dyDescent="0.2">
      <c r="A5203" t="s">
        <v>875</v>
      </c>
      <c r="B5203" t="s">
        <v>185</v>
      </c>
      <c r="C5203" t="s">
        <v>388</v>
      </c>
      <c r="D5203" t="s">
        <v>59</v>
      </c>
    </row>
    <row r="5204" spans="1:5" x14ac:dyDescent="0.2">
      <c r="A5204" t="s">
        <v>875</v>
      </c>
      <c r="B5204" t="s">
        <v>185</v>
      </c>
      <c r="C5204" t="s">
        <v>388</v>
      </c>
      <c r="D5204" t="s">
        <v>8</v>
      </c>
    </row>
    <row r="5205" spans="1:5" x14ac:dyDescent="0.2">
      <c r="A5205" t="s">
        <v>875</v>
      </c>
      <c r="B5205" t="s">
        <v>185</v>
      </c>
      <c r="C5205" t="s">
        <v>388</v>
      </c>
      <c r="D5205" t="s">
        <v>374</v>
      </c>
    </row>
    <row r="5206" spans="1:5" x14ac:dyDescent="0.2">
      <c r="A5206" t="s">
        <v>875</v>
      </c>
      <c r="B5206" t="s">
        <v>185</v>
      </c>
      <c r="C5206" t="s">
        <v>388</v>
      </c>
      <c r="D5206" t="s">
        <v>300</v>
      </c>
    </row>
    <row r="5207" spans="1:5" x14ac:dyDescent="0.2">
      <c r="A5207" t="s">
        <v>875</v>
      </c>
      <c r="B5207" t="s">
        <v>185</v>
      </c>
      <c r="C5207" t="s">
        <v>388</v>
      </c>
      <c r="D5207" t="s">
        <v>188</v>
      </c>
    </row>
    <row r="5208" spans="1:5" x14ac:dyDescent="0.2">
      <c r="A5208" t="s">
        <v>875</v>
      </c>
      <c r="B5208" t="s">
        <v>185</v>
      </c>
      <c r="C5208" t="s">
        <v>388</v>
      </c>
      <c r="D5208" t="s">
        <v>311</v>
      </c>
    </row>
    <row r="5209" spans="1:5" x14ac:dyDescent="0.2">
      <c r="A5209" t="s">
        <v>875</v>
      </c>
      <c r="B5209" t="s">
        <v>223</v>
      </c>
      <c r="C5209" t="s">
        <v>386</v>
      </c>
      <c r="D5209" t="s">
        <v>202</v>
      </c>
      <c r="E5209" t="s">
        <v>445</v>
      </c>
    </row>
    <row r="5210" spans="1:5" x14ac:dyDescent="0.2">
      <c r="A5210" t="s">
        <v>875</v>
      </c>
      <c r="B5210" t="s">
        <v>223</v>
      </c>
      <c r="C5210" t="s">
        <v>386</v>
      </c>
      <c r="D5210" t="s">
        <v>120</v>
      </c>
      <c r="E5210" t="s">
        <v>461</v>
      </c>
    </row>
    <row r="5211" spans="1:5" x14ac:dyDescent="0.2">
      <c r="A5211" t="s">
        <v>875</v>
      </c>
      <c r="B5211" t="s">
        <v>223</v>
      </c>
      <c r="C5211" t="s">
        <v>386</v>
      </c>
      <c r="D5211" t="s">
        <v>300</v>
      </c>
      <c r="E5211" t="s">
        <v>792</v>
      </c>
    </row>
    <row r="5212" spans="1:5" x14ac:dyDescent="0.2">
      <c r="A5212" t="s">
        <v>875</v>
      </c>
      <c r="B5212" t="s">
        <v>223</v>
      </c>
      <c r="C5212" t="s">
        <v>386</v>
      </c>
      <c r="D5212" t="s">
        <v>300</v>
      </c>
      <c r="E5212" t="s">
        <v>840</v>
      </c>
    </row>
    <row r="5213" spans="1:5" x14ac:dyDescent="0.2">
      <c r="A5213" t="s">
        <v>875</v>
      </c>
      <c r="B5213" t="s">
        <v>223</v>
      </c>
      <c r="C5213" t="s">
        <v>386</v>
      </c>
      <c r="D5213" t="s">
        <v>300</v>
      </c>
      <c r="E5213" t="s">
        <v>841</v>
      </c>
    </row>
    <row r="5214" spans="1:5" x14ac:dyDescent="0.2">
      <c r="A5214" t="s">
        <v>875</v>
      </c>
      <c r="B5214" t="s">
        <v>223</v>
      </c>
      <c r="C5214" t="s">
        <v>386</v>
      </c>
      <c r="D5214" t="s">
        <v>59</v>
      </c>
      <c r="E5214" t="s">
        <v>752</v>
      </c>
    </row>
    <row r="5215" spans="1:5" x14ac:dyDescent="0.2">
      <c r="A5215" t="s">
        <v>875</v>
      </c>
      <c r="B5215" t="s">
        <v>223</v>
      </c>
      <c r="C5215" t="s">
        <v>386</v>
      </c>
      <c r="D5215" t="s">
        <v>59</v>
      </c>
      <c r="E5215" t="s">
        <v>760</v>
      </c>
    </row>
    <row r="5216" spans="1:5" x14ac:dyDescent="0.2">
      <c r="A5216" t="s">
        <v>875</v>
      </c>
      <c r="B5216" t="s">
        <v>223</v>
      </c>
      <c r="C5216" t="s">
        <v>386</v>
      </c>
      <c r="D5216" t="s">
        <v>300</v>
      </c>
      <c r="E5216" t="s">
        <v>842</v>
      </c>
    </row>
    <row r="5217" spans="1:5" x14ac:dyDescent="0.2">
      <c r="A5217" t="s">
        <v>875</v>
      </c>
      <c r="B5217" t="s">
        <v>223</v>
      </c>
      <c r="C5217" t="s">
        <v>386</v>
      </c>
      <c r="D5217" t="s">
        <v>59</v>
      </c>
      <c r="E5217" t="s">
        <v>770</v>
      </c>
    </row>
    <row r="5218" spans="1:5" x14ac:dyDescent="0.2">
      <c r="A5218" t="s">
        <v>875</v>
      </c>
      <c r="B5218" t="s">
        <v>223</v>
      </c>
      <c r="C5218" t="s">
        <v>386</v>
      </c>
      <c r="D5218" t="s">
        <v>215</v>
      </c>
      <c r="E5218" t="s">
        <v>480</v>
      </c>
    </row>
    <row r="5219" spans="1:5" x14ac:dyDescent="0.2">
      <c r="A5219" t="s">
        <v>875</v>
      </c>
      <c r="B5219" t="s">
        <v>223</v>
      </c>
      <c r="C5219" t="s">
        <v>386</v>
      </c>
      <c r="D5219" t="s">
        <v>300</v>
      </c>
      <c r="E5219" t="s">
        <v>843</v>
      </c>
    </row>
    <row r="5220" spans="1:5" x14ac:dyDescent="0.2">
      <c r="A5220" t="s">
        <v>875</v>
      </c>
      <c r="B5220" t="s">
        <v>223</v>
      </c>
      <c r="C5220" t="s">
        <v>386</v>
      </c>
      <c r="D5220" t="s">
        <v>59</v>
      </c>
      <c r="E5220" t="s">
        <v>763</v>
      </c>
    </row>
    <row r="5221" spans="1:5" x14ac:dyDescent="0.2">
      <c r="A5221" t="s">
        <v>875</v>
      </c>
      <c r="B5221" t="s">
        <v>223</v>
      </c>
      <c r="C5221" t="s">
        <v>386</v>
      </c>
      <c r="D5221" t="s">
        <v>59</v>
      </c>
      <c r="E5221" t="s">
        <v>764</v>
      </c>
    </row>
    <row r="5222" spans="1:5" x14ac:dyDescent="0.2">
      <c r="A5222" t="s">
        <v>875</v>
      </c>
      <c r="B5222" t="s">
        <v>223</v>
      </c>
      <c r="C5222" t="s">
        <v>386</v>
      </c>
      <c r="D5222" t="s">
        <v>300</v>
      </c>
      <c r="E5222" t="s">
        <v>844</v>
      </c>
    </row>
    <row r="5223" spans="1:5" x14ac:dyDescent="0.2">
      <c r="A5223" t="s">
        <v>875</v>
      </c>
      <c r="B5223" t="s">
        <v>223</v>
      </c>
      <c r="C5223" t="s">
        <v>386</v>
      </c>
      <c r="D5223" t="s">
        <v>59</v>
      </c>
      <c r="E5223" t="s">
        <v>754</v>
      </c>
    </row>
    <row r="5224" spans="1:5" x14ac:dyDescent="0.2">
      <c r="A5224" t="s">
        <v>875</v>
      </c>
      <c r="B5224" t="s">
        <v>223</v>
      </c>
      <c r="C5224" t="s">
        <v>386</v>
      </c>
      <c r="D5224" t="s">
        <v>300</v>
      </c>
      <c r="E5224" t="s">
        <v>845</v>
      </c>
    </row>
    <row r="5225" spans="1:5" x14ac:dyDescent="0.2">
      <c r="A5225" t="s">
        <v>875</v>
      </c>
      <c r="B5225" t="s">
        <v>223</v>
      </c>
      <c r="C5225" t="s">
        <v>388</v>
      </c>
      <c r="D5225" t="s">
        <v>8</v>
      </c>
    </row>
    <row r="5226" spans="1:5" x14ac:dyDescent="0.2">
      <c r="A5226" t="s">
        <v>875</v>
      </c>
      <c r="B5226" t="s">
        <v>223</v>
      </c>
      <c r="C5226" t="s">
        <v>388</v>
      </c>
      <c r="D5226" t="s">
        <v>311</v>
      </c>
    </row>
    <row r="5227" spans="1:5" x14ac:dyDescent="0.2">
      <c r="A5227" t="s">
        <v>875</v>
      </c>
      <c r="B5227" t="s">
        <v>223</v>
      </c>
      <c r="C5227" t="s">
        <v>388</v>
      </c>
      <c r="D5227" t="s">
        <v>307</v>
      </c>
    </row>
    <row r="5228" spans="1:5" x14ac:dyDescent="0.2">
      <c r="A5228" t="s">
        <v>875</v>
      </c>
      <c r="B5228" t="s">
        <v>223</v>
      </c>
      <c r="C5228" t="s">
        <v>388</v>
      </c>
      <c r="D5228" t="s">
        <v>360</v>
      </c>
    </row>
    <row r="5229" spans="1:5" x14ac:dyDescent="0.2">
      <c r="A5229" t="s">
        <v>875</v>
      </c>
      <c r="B5229" t="s">
        <v>223</v>
      </c>
      <c r="C5229" t="s">
        <v>388</v>
      </c>
      <c r="D5229" t="s">
        <v>185</v>
      </c>
    </row>
    <row r="5230" spans="1:5" x14ac:dyDescent="0.2">
      <c r="A5230" t="s">
        <v>875</v>
      </c>
      <c r="B5230" t="s">
        <v>223</v>
      </c>
      <c r="C5230" t="s">
        <v>388</v>
      </c>
      <c r="D5230" t="s">
        <v>188</v>
      </c>
    </row>
    <row r="5231" spans="1:5" x14ac:dyDescent="0.2">
      <c r="A5231" t="s">
        <v>875</v>
      </c>
      <c r="B5231" t="s">
        <v>213</v>
      </c>
      <c r="C5231" t="s">
        <v>386</v>
      </c>
      <c r="D5231" t="s">
        <v>202</v>
      </c>
      <c r="E5231" t="s">
        <v>445</v>
      </c>
    </row>
    <row r="5232" spans="1:5" x14ac:dyDescent="0.2">
      <c r="A5232" t="s">
        <v>875</v>
      </c>
      <c r="B5232" t="s">
        <v>213</v>
      </c>
      <c r="C5232" t="s">
        <v>386</v>
      </c>
      <c r="D5232" t="s">
        <v>389</v>
      </c>
      <c r="E5232" t="s">
        <v>648</v>
      </c>
    </row>
    <row r="5233" spans="1:5" x14ac:dyDescent="0.2">
      <c r="A5233" t="s">
        <v>875</v>
      </c>
      <c r="B5233" t="s">
        <v>213</v>
      </c>
      <c r="C5233" t="s">
        <v>386</v>
      </c>
      <c r="D5233" t="s">
        <v>120</v>
      </c>
      <c r="E5233" t="s">
        <v>779</v>
      </c>
    </row>
    <row r="5234" spans="1:5" x14ac:dyDescent="0.2">
      <c r="A5234" t="s">
        <v>875</v>
      </c>
      <c r="B5234" t="s">
        <v>213</v>
      </c>
      <c r="C5234" t="s">
        <v>386</v>
      </c>
      <c r="D5234" t="s">
        <v>389</v>
      </c>
      <c r="E5234" t="s">
        <v>449</v>
      </c>
    </row>
    <row r="5235" spans="1:5" x14ac:dyDescent="0.2">
      <c r="A5235" t="s">
        <v>875</v>
      </c>
      <c r="B5235" t="s">
        <v>213</v>
      </c>
      <c r="C5235" t="s">
        <v>386</v>
      </c>
      <c r="D5235" t="s">
        <v>389</v>
      </c>
      <c r="E5235" t="s">
        <v>646</v>
      </c>
    </row>
    <row r="5236" spans="1:5" x14ac:dyDescent="0.2">
      <c r="A5236" t="s">
        <v>875</v>
      </c>
      <c r="B5236" t="s">
        <v>213</v>
      </c>
      <c r="C5236" t="s">
        <v>386</v>
      </c>
      <c r="D5236" t="s">
        <v>389</v>
      </c>
      <c r="E5236" t="s">
        <v>453</v>
      </c>
    </row>
    <row r="5237" spans="1:5" x14ac:dyDescent="0.2">
      <c r="A5237" t="s">
        <v>875</v>
      </c>
      <c r="B5237" t="s">
        <v>213</v>
      </c>
      <c r="C5237" t="s">
        <v>386</v>
      </c>
      <c r="D5237" t="s">
        <v>389</v>
      </c>
      <c r="E5237" t="s">
        <v>447</v>
      </c>
    </row>
    <row r="5238" spans="1:5" x14ac:dyDescent="0.2">
      <c r="A5238" t="s">
        <v>875</v>
      </c>
      <c r="B5238" t="s">
        <v>213</v>
      </c>
      <c r="C5238" t="s">
        <v>386</v>
      </c>
      <c r="D5238" t="s">
        <v>120</v>
      </c>
      <c r="E5238" t="s">
        <v>460</v>
      </c>
    </row>
    <row r="5239" spans="1:5" x14ac:dyDescent="0.2">
      <c r="A5239" t="s">
        <v>875</v>
      </c>
      <c r="B5239" t="s">
        <v>213</v>
      </c>
      <c r="C5239" t="s">
        <v>386</v>
      </c>
      <c r="D5239" t="s">
        <v>389</v>
      </c>
      <c r="E5239" t="s">
        <v>430</v>
      </c>
    </row>
    <row r="5240" spans="1:5" x14ac:dyDescent="0.2">
      <c r="A5240" t="s">
        <v>875</v>
      </c>
      <c r="B5240" t="s">
        <v>213</v>
      </c>
      <c r="C5240" t="s">
        <v>386</v>
      </c>
      <c r="D5240" t="s">
        <v>215</v>
      </c>
      <c r="E5240" t="s">
        <v>480</v>
      </c>
    </row>
    <row r="5241" spans="1:5" x14ac:dyDescent="0.2">
      <c r="A5241" t="s">
        <v>875</v>
      </c>
      <c r="B5241" t="s">
        <v>213</v>
      </c>
      <c r="C5241" t="s">
        <v>386</v>
      </c>
      <c r="D5241" t="s">
        <v>389</v>
      </c>
      <c r="E5241" t="s">
        <v>647</v>
      </c>
    </row>
    <row r="5242" spans="1:5" x14ac:dyDescent="0.2">
      <c r="A5242" t="s">
        <v>875</v>
      </c>
      <c r="B5242" t="s">
        <v>213</v>
      </c>
      <c r="C5242" t="s">
        <v>386</v>
      </c>
      <c r="D5242" t="s">
        <v>389</v>
      </c>
      <c r="E5242" t="s">
        <v>456</v>
      </c>
    </row>
    <row r="5243" spans="1:5" x14ac:dyDescent="0.2">
      <c r="A5243" t="s">
        <v>875</v>
      </c>
      <c r="B5243" t="s">
        <v>213</v>
      </c>
      <c r="C5243" t="s">
        <v>388</v>
      </c>
      <c r="D5243" t="s">
        <v>307</v>
      </c>
    </row>
    <row r="5244" spans="1:5" x14ac:dyDescent="0.2">
      <c r="A5244" t="s">
        <v>875</v>
      </c>
      <c r="B5244" t="s">
        <v>213</v>
      </c>
      <c r="C5244" t="s">
        <v>388</v>
      </c>
      <c r="D5244" t="s">
        <v>210</v>
      </c>
    </row>
    <row r="5245" spans="1:5" x14ac:dyDescent="0.2">
      <c r="A5245" t="s">
        <v>875</v>
      </c>
      <c r="B5245" t="s">
        <v>213</v>
      </c>
      <c r="C5245" t="s">
        <v>388</v>
      </c>
      <c r="D5245" t="s">
        <v>59</v>
      </c>
    </row>
    <row r="5246" spans="1:5" x14ac:dyDescent="0.2">
      <c r="A5246" t="s">
        <v>875</v>
      </c>
      <c r="B5246" t="s">
        <v>213</v>
      </c>
      <c r="C5246" t="s">
        <v>388</v>
      </c>
      <c r="D5246" t="s">
        <v>8</v>
      </c>
    </row>
    <row r="5247" spans="1:5" x14ac:dyDescent="0.2">
      <c r="A5247" t="s">
        <v>875</v>
      </c>
      <c r="B5247" t="s">
        <v>8</v>
      </c>
      <c r="C5247" t="s">
        <v>386</v>
      </c>
      <c r="D5247" t="s">
        <v>389</v>
      </c>
      <c r="E5247" t="s">
        <v>447</v>
      </c>
    </row>
    <row r="5248" spans="1:5" x14ac:dyDescent="0.2">
      <c r="A5248" t="s">
        <v>875</v>
      </c>
      <c r="B5248" t="s">
        <v>8</v>
      </c>
      <c r="C5248" t="s">
        <v>386</v>
      </c>
      <c r="D5248" t="s">
        <v>389</v>
      </c>
      <c r="E5248" t="s">
        <v>450</v>
      </c>
    </row>
    <row r="5249" spans="1:5" x14ac:dyDescent="0.2">
      <c r="A5249" t="s">
        <v>875</v>
      </c>
      <c r="B5249" t="s">
        <v>8</v>
      </c>
      <c r="C5249" t="s">
        <v>386</v>
      </c>
      <c r="D5249" t="s">
        <v>389</v>
      </c>
      <c r="E5249" t="s">
        <v>456</v>
      </c>
    </row>
    <row r="5250" spans="1:5" x14ac:dyDescent="0.2">
      <c r="A5250" t="s">
        <v>875</v>
      </c>
      <c r="B5250" t="s">
        <v>8</v>
      </c>
      <c r="C5250" t="s">
        <v>386</v>
      </c>
      <c r="D5250" t="s">
        <v>389</v>
      </c>
      <c r="E5250" t="s">
        <v>430</v>
      </c>
    </row>
    <row r="5251" spans="1:5" x14ac:dyDescent="0.2">
      <c r="A5251" t="s">
        <v>875</v>
      </c>
      <c r="B5251" t="s">
        <v>8</v>
      </c>
      <c r="C5251" t="s">
        <v>388</v>
      </c>
      <c r="D5251" t="s">
        <v>59</v>
      </c>
    </row>
    <row r="5252" spans="1:5" x14ac:dyDescent="0.2">
      <c r="A5252" t="s">
        <v>875</v>
      </c>
      <c r="B5252" t="s">
        <v>8</v>
      </c>
      <c r="C5252" t="s">
        <v>388</v>
      </c>
      <c r="D5252" t="s">
        <v>120</v>
      </c>
    </row>
    <row r="5253" spans="1:5" x14ac:dyDescent="0.2">
      <c r="A5253" t="s">
        <v>875</v>
      </c>
      <c r="B5253" t="s">
        <v>8</v>
      </c>
      <c r="C5253" t="s">
        <v>388</v>
      </c>
      <c r="D5253" t="s">
        <v>374</v>
      </c>
    </row>
    <row r="5254" spans="1:5" x14ac:dyDescent="0.2">
      <c r="A5254" t="s">
        <v>875</v>
      </c>
      <c r="B5254" t="s">
        <v>8</v>
      </c>
      <c r="C5254" t="s">
        <v>388</v>
      </c>
      <c r="D5254" t="s">
        <v>321</v>
      </c>
    </row>
    <row r="5255" spans="1:5" x14ac:dyDescent="0.2">
      <c r="A5255" t="s">
        <v>875</v>
      </c>
      <c r="B5255" t="s">
        <v>40</v>
      </c>
      <c r="C5255" t="s">
        <v>386</v>
      </c>
      <c r="D5255" t="s">
        <v>106</v>
      </c>
      <c r="E5255" t="s">
        <v>577</v>
      </c>
    </row>
    <row r="5256" spans="1:5" x14ac:dyDescent="0.2">
      <c r="A5256" t="s">
        <v>875</v>
      </c>
      <c r="B5256" t="s">
        <v>40</v>
      </c>
      <c r="C5256" t="s">
        <v>386</v>
      </c>
      <c r="D5256" t="s">
        <v>389</v>
      </c>
      <c r="E5256" t="s">
        <v>449</v>
      </c>
    </row>
    <row r="5257" spans="1:5" x14ac:dyDescent="0.2">
      <c r="A5257" t="s">
        <v>875</v>
      </c>
      <c r="B5257" t="s">
        <v>40</v>
      </c>
      <c r="C5257" t="s">
        <v>386</v>
      </c>
      <c r="D5257" t="s">
        <v>389</v>
      </c>
      <c r="E5257" t="s">
        <v>450</v>
      </c>
    </row>
    <row r="5258" spans="1:5" x14ac:dyDescent="0.2">
      <c r="A5258" t="s">
        <v>875</v>
      </c>
      <c r="B5258" t="s">
        <v>40</v>
      </c>
      <c r="C5258" t="s">
        <v>386</v>
      </c>
      <c r="D5258" t="s">
        <v>106</v>
      </c>
      <c r="E5258" t="s">
        <v>465</v>
      </c>
    </row>
    <row r="5259" spans="1:5" x14ac:dyDescent="0.2">
      <c r="A5259" t="s">
        <v>875</v>
      </c>
      <c r="B5259" t="s">
        <v>40</v>
      </c>
      <c r="C5259" t="s">
        <v>386</v>
      </c>
      <c r="D5259" t="s">
        <v>389</v>
      </c>
      <c r="E5259" t="s">
        <v>451</v>
      </c>
    </row>
    <row r="5260" spans="1:5" x14ac:dyDescent="0.2">
      <c r="A5260" t="s">
        <v>875</v>
      </c>
      <c r="B5260" t="s">
        <v>40</v>
      </c>
      <c r="C5260" t="s">
        <v>388</v>
      </c>
      <c r="D5260" t="s">
        <v>307</v>
      </c>
    </row>
    <row r="5261" spans="1:5" x14ac:dyDescent="0.2">
      <c r="A5261" t="s">
        <v>875</v>
      </c>
      <c r="B5261" t="s">
        <v>40</v>
      </c>
      <c r="C5261" t="s">
        <v>388</v>
      </c>
      <c r="D5261" t="s">
        <v>109</v>
      </c>
    </row>
    <row r="5262" spans="1:5" x14ac:dyDescent="0.2">
      <c r="A5262" t="s">
        <v>875</v>
      </c>
      <c r="B5262" t="s">
        <v>40</v>
      </c>
      <c r="C5262" t="s">
        <v>388</v>
      </c>
      <c r="D5262" t="s">
        <v>273</v>
      </c>
    </row>
    <row r="5263" spans="1:5" x14ac:dyDescent="0.2">
      <c r="A5263" t="s">
        <v>875</v>
      </c>
      <c r="B5263" t="s">
        <v>42</v>
      </c>
      <c r="C5263" t="s">
        <v>386</v>
      </c>
      <c r="D5263" t="s">
        <v>8</v>
      </c>
      <c r="E5263" t="s">
        <v>750</v>
      </c>
    </row>
    <row r="5264" spans="1:5" x14ac:dyDescent="0.2">
      <c r="A5264" t="s">
        <v>875</v>
      </c>
      <c r="B5264" t="s">
        <v>42</v>
      </c>
      <c r="C5264" t="s">
        <v>386</v>
      </c>
      <c r="D5264" t="s">
        <v>389</v>
      </c>
      <c r="E5264" t="s">
        <v>449</v>
      </c>
    </row>
    <row r="5265" spans="1:5" x14ac:dyDescent="0.2">
      <c r="A5265" t="s">
        <v>875</v>
      </c>
      <c r="B5265" t="s">
        <v>42</v>
      </c>
      <c r="C5265" t="s">
        <v>386</v>
      </c>
      <c r="D5265" t="s">
        <v>59</v>
      </c>
      <c r="E5265" t="s">
        <v>752</v>
      </c>
    </row>
    <row r="5266" spans="1:5" x14ac:dyDescent="0.2">
      <c r="A5266" t="s">
        <v>875</v>
      </c>
      <c r="B5266" t="s">
        <v>42</v>
      </c>
      <c r="C5266" t="s">
        <v>386</v>
      </c>
      <c r="D5266" t="s">
        <v>59</v>
      </c>
      <c r="E5266" t="s">
        <v>764</v>
      </c>
    </row>
    <row r="5267" spans="1:5" x14ac:dyDescent="0.2">
      <c r="A5267" t="s">
        <v>875</v>
      </c>
      <c r="B5267" t="s">
        <v>42</v>
      </c>
      <c r="C5267" t="s">
        <v>386</v>
      </c>
      <c r="D5267" t="s">
        <v>389</v>
      </c>
      <c r="E5267" t="s">
        <v>450</v>
      </c>
    </row>
    <row r="5268" spans="1:5" x14ac:dyDescent="0.2">
      <c r="A5268" t="s">
        <v>875</v>
      </c>
      <c r="B5268" t="s">
        <v>42</v>
      </c>
      <c r="C5268" t="s">
        <v>386</v>
      </c>
      <c r="D5268" t="s">
        <v>135</v>
      </c>
      <c r="E5268" t="s">
        <v>775</v>
      </c>
    </row>
    <row r="5269" spans="1:5" x14ac:dyDescent="0.2">
      <c r="A5269" t="s">
        <v>875</v>
      </c>
      <c r="B5269" t="s">
        <v>42</v>
      </c>
      <c r="C5269" t="s">
        <v>386</v>
      </c>
      <c r="D5269" t="s">
        <v>8</v>
      </c>
      <c r="E5269" t="s">
        <v>767</v>
      </c>
    </row>
    <row r="5270" spans="1:5" x14ac:dyDescent="0.2">
      <c r="A5270" t="s">
        <v>875</v>
      </c>
      <c r="B5270" t="s">
        <v>42</v>
      </c>
      <c r="C5270" t="s">
        <v>386</v>
      </c>
      <c r="D5270" t="s">
        <v>8</v>
      </c>
      <c r="E5270" t="s">
        <v>769</v>
      </c>
    </row>
    <row r="5271" spans="1:5" x14ac:dyDescent="0.2">
      <c r="A5271" t="s">
        <v>875</v>
      </c>
      <c r="B5271" t="s">
        <v>42</v>
      </c>
      <c r="C5271" t="s">
        <v>386</v>
      </c>
      <c r="D5271" t="s">
        <v>46</v>
      </c>
      <c r="E5271" t="s">
        <v>777</v>
      </c>
    </row>
    <row r="5272" spans="1:5" x14ac:dyDescent="0.2">
      <c r="A5272" t="s">
        <v>875</v>
      </c>
      <c r="B5272" t="s">
        <v>42</v>
      </c>
      <c r="C5272" t="s">
        <v>386</v>
      </c>
      <c r="D5272" t="s">
        <v>8</v>
      </c>
      <c r="E5272" t="s">
        <v>474</v>
      </c>
    </row>
    <row r="5273" spans="1:5" x14ac:dyDescent="0.2">
      <c r="A5273" t="s">
        <v>875</v>
      </c>
      <c r="B5273" t="s">
        <v>42</v>
      </c>
      <c r="C5273" t="s">
        <v>386</v>
      </c>
      <c r="D5273" t="s">
        <v>59</v>
      </c>
      <c r="E5273" t="s">
        <v>760</v>
      </c>
    </row>
    <row r="5274" spans="1:5" x14ac:dyDescent="0.2">
      <c r="A5274" t="s">
        <v>875</v>
      </c>
      <c r="B5274" t="s">
        <v>42</v>
      </c>
      <c r="C5274" t="s">
        <v>386</v>
      </c>
      <c r="D5274" t="s">
        <v>46</v>
      </c>
      <c r="E5274" t="s">
        <v>762</v>
      </c>
    </row>
    <row r="5275" spans="1:5" x14ac:dyDescent="0.2">
      <c r="A5275" t="s">
        <v>875</v>
      </c>
      <c r="B5275" t="s">
        <v>42</v>
      </c>
      <c r="C5275" t="s">
        <v>386</v>
      </c>
      <c r="D5275" t="s">
        <v>135</v>
      </c>
      <c r="E5275" t="s">
        <v>815</v>
      </c>
    </row>
    <row r="5276" spans="1:5" x14ac:dyDescent="0.2">
      <c r="A5276" t="s">
        <v>875</v>
      </c>
      <c r="B5276" t="s">
        <v>42</v>
      </c>
      <c r="C5276" t="s">
        <v>386</v>
      </c>
      <c r="D5276" t="s">
        <v>59</v>
      </c>
      <c r="E5276" t="s">
        <v>754</v>
      </c>
    </row>
    <row r="5277" spans="1:5" x14ac:dyDescent="0.2">
      <c r="A5277" t="s">
        <v>875</v>
      </c>
      <c r="B5277" t="s">
        <v>42</v>
      </c>
      <c r="C5277" t="s">
        <v>386</v>
      </c>
      <c r="D5277" t="s">
        <v>59</v>
      </c>
      <c r="E5277" t="s">
        <v>770</v>
      </c>
    </row>
    <row r="5278" spans="1:5" x14ac:dyDescent="0.2">
      <c r="A5278" t="s">
        <v>875</v>
      </c>
      <c r="B5278" t="s">
        <v>42</v>
      </c>
      <c r="C5278" t="s">
        <v>386</v>
      </c>
      <c r="D5278" t="s">
        <v>46</v>
      </c>
      <c r="E5278" t="s">
        <v>771</v>
      </c>
    </row>
    <row r="5279" spans="1:5" x14ac:dyDescent="0.2">
      <c r="A5279" t="s">
        <v>875</v>
      </c>
      <c r="B5279" t="s">
        <v>42</v>
      </c>
      <c r="C5279" t="s">
        <v>386</v>
      </c>
      <c r="D5279" t="s">
        <v>389</v>
      </c>
      <c r="E5279" t="s">
        <v>451</v>
      </c>
    </row>
    <row r="5280" spans="1:5" x14ac:dyDescent="0.2">
      <c r="A5280" t="s">
        <v>875</v>
      </c>
      <c r="B5280" t="s">
        <v>42</v>
      </c>
      <c r="C5280" t="s">
        <v>388</v>
      </c>
      <c r="D5280" t="s">
        <v>179</v>
      </c>
    </row>
    <row r="5281" spans="1:5" x14ac:dyDescent="0.2">
      <c r="A5281" t="s">
        <v>875</v>
      </c>
      <c r="B5281" t="s">
        <v>42</v>
      </c>
      <c r="C5281" t="s">
        <v>388</v>
      </c>
      <c r="D5281" t="s">
        <v>307</v>
      </c>
    </row>
    <row r="5282" spans="1:5" x14ac:dyDescent="0.2">
      <c r="A5282" t="s">
        <v>875</v>
      </c>
      <c r="B5282" t="s">
        <v>42</v>
      </c>
      <c r="C5282" t="s">
        <v>388</v>
      </c>
      <c r="D5282" t="s">
        <v>40</v>
      </c>
    </row>
    <row r="5283" spans="1:5" x14ac:dyDescent="0.2">
      <c r="A5283" t="s">
        <v>875</v>
      </c>
      <c r="B5283" t="s">
        <v>42</v>
      </c>
      <c r="C5283" t="s">
        <v>388</v>
      </c>
      <c r="D5283" t="s">
        <v>109</v>
      </c>
    </row>
    <row r="5284" spans="1:5" x14ac:dyDescent="0.2">
      <c r="A5284" t="s">
        <v>875</v>
      </c>
      <c r="B5284" t="s">
        <v>151</v>
      </c>
      <c r="C5284" t="s">
        <v>386</v>
      </c>
      <c r="D5284" t="s">
        <v>202</v>
      </c>
      <c r="E5284" t="s">
        <v>445</v>
      </c>
    </row>
    <row r="5285" spans="1:5" x14ac:dyDescent="0.2">
      <c r="A5285" t="s">
        <v>875</v>
      </c>
      <c r="B5285" t="s">
        <v>151</v>
      </c>
      <c r="C5285" t="s">
        <v>386</v>
      </c>
      <c r="D5285" t="s">
        <v>389</v>
      </c>
      <c r="E5285" t="s">
        <v>449</v>
      </c>
    </row>
    <row r="5286" spans="1:5" x14ac:dyDescent="0.2">
      <c r="A5286" t="s">
        <v>875</v>
      </c>
      <c r="B5286" t="s">
        <v>151</v>
      </c>
      <c r="C5286" t="s">
        <v>386</v>
      </c>
      <c r="D5286" t="s">
        <v>389</v>
      </c>
      <c r="E5286" t="s">
        <v>453</v>
      </c>
    </row>
    <row r="5287" spans="1:5" x14ac:dyDescent="0.2">
      <c r="A5287" t="s">
        <v>875</v>
      </c>
      <c r="B5287" t="s">
        <v>151</v>
      </c>
      <c r="C5287" t="s">
        <v>386</v>
      </c>
      <c r="D5287" t="s">
        <v>389</v>
      </c>
      <c r="E5287" t="s">
        <v>450</v>
      </c>
    </row>
    <row r="5288" spans="1:5" x14ac:dyDescent="0.2">
      <c r="A5288" t="s">
        <v>875</v>
      </c>
      <c r="B5288" t="s">
        <v>151</v>
      </c>
      <c r="C5288" t="s">
        <v>386</v>
      </c>
      <c r="D5288" t="s">
        <v>106</v>
      </c>
      <c r="E5288" t="s">
        <v>465</v>
      </c>
    </row>
    <row r="5289" spans="1:5" x14ac:dyDescent="0.2">
      <c r="A5289" t="s">
        <v>875</v>
      </c>
      <c r="B5289" t="s">
        <v>151</v>
      </c>
      <c r="C5289" t="s">
        <v>386</v>
      </c>
      <c r="D5289" t="s">
        <v>389</v>
      </c>
      <c r="E5289" t="s">
        <v>447</v>
      </c>
    </row>
    <row r="5290" spans="1:5" x14ac:dyDescent="0.2">
      <c r="A5290" t="s">
        <v>875</v>
      </c>
      <c r="B5290" t="s">
        <v>151</v>
      </c>
      <c r="C5290" t="s">
        <v>386</v>
      </c>
      <c r="D5290" t="s">
        <v>389</v>
      </c>
      <c r="E5290" t="s">
        <v>430</v>
      </c>
    </row>
    <row r="5291" spans="1:5" x14ac:dyDescent="0.2">
      <c r="A5291" t="s">
        <v>875</v>
      </c>
      <c r="B5291" t="s">
        <v>151</v>
      </c>
      <c r="C5291" t="s">
        <v>386</v>
      </c>
      <c r="D5291" t="s">
        <v>215</v>
      </c>
      <c r="E5291" t="s">
        <v>480</v>
      </c>
    </row>
    <row r="5292" spans="1:5" x14ac:dyDescent="0.2">
      <c r="A5292" t="s">
        <v>875</v>
      </c>
      <c r="B5292" t="s">
        <v>151</v>
      </c>
      <c r="C5292" t="s">
        <v>386</v>
      </c>
      <c r="D5292" t="s">
        <v>389</v>
      </c>
      <c r="E5292" t="s">
        <v>456</v>
      </c>
    </row>
    <row r="5293" spans="1:5" x14ac:dyDescent="0.2">
      <c r="A5293" t="s">
        <v>875</v>
      </c>
      <c r="B5293" t="s">
        <v>151</v>
      </c>
      <c r="C5293" t="s">
        <v>388</v>
      </c>
      <c r="D5293" t="s">
        <v>307</v>
      </c>
    </row>
    <row r="5294" spans="1:5" x14ac:dyDescent="0.2">
      <c r="A5294" t="s">
        <v>875</v>
      </c>
      <c r="B5294" t="s">
        <v>151</v>
      </c>
      <c r="C5294" t="s">
        <v>388</v>
      </c>
      <c r="D5294" t="s">
        <v>366</v>
      </c>
    </row>
    <row r="5295" spans="1:5" x14ac:dyDescent="0.2">
      <c r="A5295" t="s">
        <v>875</v>
      </c>
      <c r="B5295" t="s">
        <v>151</v>
      </c>
      <c r="C5295" t="s">
        <v>388</v>
      </c>
      <c r="D5295" t="s">
        <v>33</v>
      </c>
    </row>
    <row r="5296" spans="1:5" x14ac:dyDescent="0.2">
      <c r="A5296" t="s">
        <v>875</v>
      </c>
      <c r="B5296" t="s">
        <v>151</v>
      </c>
      <c r="C5296" t="s">
        <v>388</v>
      </c>
      <c r="D5296" t="s">
        <v>21</v>
      </c>
    </row>
    <row r="5297" spans="1:5" x14ac:dyDescent="0.2">
      <c r="A5297" t="s">
        <v>875</v>
      </c>
      <c r="B5297" t="s">
        <v>151</v>
      </c>
      <c r="C5297" t="s">
        <v>388</v>
      </c>
      <c r="D5297" t="s">
        <v>172</v>
      </c>
    </row>
    <row r="5298" spans="1:5" x14ac:dyDescent="0.2">
      <c r="A5298" t="s">
        <v>875</v>
      </c>
      <c r="B5298" t="s">
        <v>151</v>
      </c>
      <c r="C5298" t="s">
        <v>388</v>
      </c>
      <c r="D5298" t="s">
        <v>120</v>
      </c>
    </row>
    <row r="5299" spans="1:5" x14ac:dyDescent="0.2">
      <c r="A5299" t="s">
        <v>875</v>
      </c>
      <c r="B5299" t="s">
        <v>151</v>
      </c>
      <c r="C5299" t="s">
        <v>388</v>
      </c>
      <c r="D5299" t="s">
        <v>210</v>
      </c>
    </row>
    <row r="5300" spans="1:5" x14ac:dyDescent="0.2">
      <c r="A5300" t="s">
        <v>875</v>
      </c>
      <c r="B5300" t="s">
        <v>227</v>
      </c>
      <c r="C5300" t="s">
        <v>386</v>
      </c>
      <c r="D5300" t="s">
        <v>202</v>
      </c>
      <c r="E5300" t="s">
        <v>445</v>
      </c>
    </row>
    <row r="5301" spans="1:5" x14ac:dyDescent="0.2">
      <c r="A5301" t="s">
        <v>875</v>
      </c>
      <c r="B5301" t="s">
        <v>227</v>
      </c>
      <c r="C5301" t="s">
        <v>386</v>
      </c>
      <c r="D5301" t="s">
        <v>135</v>
      </c>
      <c r="E5301" t="s">
        <v>791</v>
      </c>
    </row>
    <row r="5302" spans="1:5" x14ac:dyDescent="0.2">
      <c r="A5302" t="s">
        <v>875</v>
      </c>
      <c r="B5302" t="s">
        <v>227</v>
      </c>
      <c r="C5302" t="s">
        <v>386</v>
      </c>
      <c r="D5302" t="s">
        <v>8</v>
      </c>
      <c r="E5302" t="s">
        <v>750</v>
      </c>
    </row>
    <row r="5303" spans="1:5" x14ac:dyDescent="0.2">
      <c r="A5303" t="s">
        <v>875</v>
      </c>
      <c r="B5303" t="s">
        <v>227</v>
      </c>
      <c r="C5303" t="s">
        <v>386</v>
      </c>
      <c r="D5303" t="s">
        <v>46</v>
      </c>
      <c r="E5303" t="s">
        <v>751</v>
      </c>
    </row>
    <row r="5304" spans="1:5" x14ac:dyDescent="0.2">
      <c r="A5304" t="s">
        <v>875</v>
      </c>
      <c r="B5304" t="s">
        <v>227</v>
      </c>
      <c r="C5304" t="s">
        <v>386</v>
      </c>
      <c r="D5304" t="s">
        <v>59</v>
      </c>
      <c r="E5304" t="s">
        <v>818</v>
      </c>
    </row>
    <row r="5305" spans="1:5" x14ac:dyDescent="0.2">
      <c r="A5305" t="s">
        <v>875</v>
      </c>
      <c r="B5305" t="s">
        <v>227</v>
      </c>
      <c r="C5305" t="s">
        <v>386</v>
      </c>
      <c r="D5305" t="s">
        <v>59</v>
      </c>
      <c r="E5305" t="s">
        <v>752</v>
      </c>
    </row>
    <row r="5306" spans="1:5" x14ac:dyDescent="0.2">
      <c r="A5306" t="s">
        <v>875</v>
      </c>
      <c r="B5306" t="s">
        <v>227</v>
      </c>
      <c r="C5306" t="s">
        <v>386</v>
      </c>
      <c r="D5306" t="s">
        <v>59</v>
      </c>
      <c r="E5306" t="s">
        <v>776</v>
      </c>
    </row>
    <row r="5307" spans="1:5" x14ac:dyDescent="0.2">
      <c r="A5307" t="s">
        <v>875</v>
      </c>
      <c r="B5307" t="s">
        <v>227</v>
      </c>
      <c r="C5307" t="s">
        <v>386</v>
      </c>
      <c r="D5307" t="s">
        <v>389</v>
      </c>
      <c r="E5307" t="s">
        <v>450</v>
      </c>
    </row>
    <row r="5308" spans="1:5" x14ac:dyDescent="0.2">
      <c r="A5308" t="s">
        <v>875</v>
      </c>
      <c r="B5308" t="s">
        <v>227</v>
      </c>
      <c r="C5308" t="s">
        <v>386</v>
      </c>
      <c r="D5308" t="s">
        <v>135</v>
      </c>
      <c r="E5308" t="s">
        <v>846</v>
      </c>
    </row>
    <row r="5309" spans="1:5" x14ac:dyDescent="0.2">
      <c r="A5309" t="s">
        <v>875</v>
      </c>
      <c r="B5309" t="s">
        <v>227</v>
      </c>
      <c r="C5309" t="s">
        <v>386</v>
      </c>
      <c r="D5309" t="s">
        <v>106</v>
      </c>
      <c r="E5309" t="s">
        <v>465</v>
      </c>
    </row>
    <row r="5310" spans="1:5" x14ac:dyDescent="0.2">
      <c r="A5310" t="s">
        <v>875</v>
      </c>
      <c r="B5310" t="s">
        <v>227</v>
      </c>
      <c r="C5310" t="s">
        <v>386</v>
      </c>
      <c r="D5310" t="s">
        <v>8</v>
      </c>
      <c r="E5310" t="s">
        <v>788</v>
      </c>
    </row>
    <row r="5311" spans="1:5" x14ac:dyDescent="0.2">
      <c r="A5311" t="s">
        <v>875</v>
      </c>
      <c r="B5311" t="s">
        <v>227</v>
      </c>
      <c r="C5311" t="s">
        <v>386</v>
      </c>
      <c r="D5311" t="s">
        <v>8</v>
      </c>
      <c r="E5311" t="s">
        <v>755</v>
      </c>
    </row>
    <row r="5312" spans="1:5" x14ac:dyDescent="0.2">
      <c r="A5312" t="s">
        <v>875</v>
      </c>
      <c r="B5312" t="s">
        <v>227</v>
      </c>
      <c r="C5312" t="s">
        <v>386</v>
      </c>
      <c r="D5312" t="s">
        <v>8</v>
      </c>
      <c r="E5312" t="s">
        <v>767</v>
      </c>
    </row>
    <row r="5313" spans="1:5" x14ac:dyDescent="0.2">
      <c r="A5313" t="s">
        <v>875</v>
      </c>
      <c r="B5313" t="s">
        <v>227</v>
      </c>
      <c r="C5313" t="s">
        <v>386</v>
      </c>
      <c r="D5313" t="s">
        <v>8</v>
      </c>
      <c r="E5313" t="s">
        <v>769</v>
      </c>
    </row>
    <row r="5314" spans="1:5" x14ac:dyDescent="0.2">
      <c r="A5314" t="s">
        <v>875</v>
      </c>
      <c r="B5314" t="s">
        <v>227</v>
      </c>
      <c r="C5314" t="s">
        <v>386</v>
      </c>
      <c r="D5314" t="s">
        <v>59</v>
      </c>
      <c r="E5314" t="s">
        <v>756</v>
      </c>
    </row>
    <row r="5315" spans="1:5" x14ac:dyDescent="0.2">
      <c r="A5315" t="s">
        <v>875</v>
      </c>
      <c r="B5315" t="s">
        <v>227</v>
      </c>
      <c r="C5315" t="s">
        <v>386</v>
      </c>
      <c r="D5315" t="s">
        <v>215</v>
      </c>
      <c r="E5315" t="s">
        <v>480</v>
      </c>
    </row>
    <row r="5316" spans="1:5" x14ac:dyDescent="0.2">
      <c r="A5316" t="s">
        <v>875</v>
      </c>
      <c r="B5316" t="s">
        <v>227</v>
      </c>
      <c r="C5316" t="s">
        <v>386</v>
      </c>
      <c r="D5316" t="s">
        <v>8</v>
      </c>
      <c r="E5316" t="s">
        <v>783</v>
      </c>
    </row>
    <row r="5317" spans="1:5" x14ac:dyDescent="0.2">
      <c r="A5317" t="s">
        <v>875</v>
      </c>
      <c r="B5317" t="s">
        <v>227</v>
      </c>
      <c r="C5317" t="s">
        <v>386</v>
      </c>
      <c r="D5317" t="s">
        <v>46</v>
      </c>
      <c r="E5317" t="s">
        <v>777</v>
      </c>
    </row>
    <row r="5318" spans="1:5" x14ac:dyDescent="0.2">
      <c r="A5318" t="s">
        <v>875</v>
      </c>
      <c r="B5318" t="s">
        <v>227</v>
      </c>
      <c r="C5318" t="s">
        <v>386</v>
      </c>
      <c r="D5318" t="s">
        <v>8</v>
      </c>
      <c r="E5318" t="s">
        <v>772</v>
      </c>
    </row>
    <row r="5319" spans="1:5" x14ac:dyDescent="0.2">
      <c r="A5319" t="s">
        <v>875</v>
      </c>
      <c r="B5319" t="s">
        <v>227</v>
      </c>
      <c r="C5319" t="s">
        <v>386</v>
      </c>
      <c r="D5319" t="s">
        <v>8</v>
      </c>
      <c r="E5319" t="s">
        <v>474</v>
      </c>
    </row>
    <row r="5320" spans="1:5" x14ac:dyDescent="0.2">
      <c r="A5320" t="s">
        <v>875</v>
      </c>
      <c r="B5320" t="s">
        <v>227</v>
      </c>
      <c r="C5320" t="s">
        <v>386</v>
      </c>
      <c r="D5320" t="s">
        <v>46</v>
      </c>
      <c r="E5320" t="s">
        <v>757</v>
      </c>
    </row>
    <row r="5321" spans="1:5" x14ac:dyDescent="0.2">
      <c r="A5321" t="s">
        <v>875</v>
      </c>
      <c r="B5321" t="s">
        <v>227</v>
      </c>
      <c r="C5321" t="s">
        <v>386</v>
      </c>
      <c r="D5321" t="s">
        <v>210</v>
      </c>
      <c r="E5321" t="s">
        <v>838</v>
      </c>
    </row>
    <row r="5322" spans="1:5" x14ac:dyDescent="0.2">
      <c r="A5322" t="s">
        <v>875</v>
      </c>
      <c r="B5322" t="s">
        <v>227</v>
      </c>
      <c r="C5322" t="s">
        <v>386</v>
      </c>
      <c r="D5322" t="s">
        <v>389</v>
      </c>
      <c r="E5322" t="s">
        <v>449</v>
      </c>
    </row>
    <row r="5323" spans="1:5" x14ac:dyDescent="0.2">
      <c r="A5323" t="s">
        <v>875</v>
      </c>
      <c r="B5323" t="s">
        <v>227</v>
      </c>
      <c r="C5323" t="s">
        <v>386</v>
      </c>
      <c r="D5323" t="s">
        <v>59</v>
      </c>
      <c r="E5323" t="s">
        <v>760</v>
      </c>
    </row>
    <row r="5324" spans="1:5" x14ac:dyDescent="0.2">
      <c r="A5324" t="s">
        <v>875</v>
      </c>
      <c r="B5324" t="s">
        <v>227</v>
      </c>
      <c r="C5324" t="s">
        <v>386</v>
      </c>
      <c r="D5324" t="s">
        <v>135</v>
      </c>
      <c r="E5324" t="s">
        <v>793</v>
      </c>
    </row>
    <row r="5325" spans="1:5" x14ac:dyDescent="0.2">
      <c r="A5325" t="s">
        <v>875</v>
      </c>
      <c r="B5325" t="s">
        <v>227</v>
      </c>
      <c r="C5325" t="s">
        <v>386</v>
      </c>
      <c r="D5325" t="s">
        <v>46</v>
      </c>
      <c r="E5325" t="s">
        <v>762</v>
      </c>
    </row>
    <row r="5326" spans="1:5" x14ac:dyDescent="0.2">
      <c r="A5326" t="s">
        <v>875</v>
      </c>
      <c r="B5326" t="s">
        <v>227</v>
      </c>
      <c r="C5326" t="s">
        <v>386</v>
      </c>
      <c r="D5326" t="s">
        <v>59</v>
      </c>
      <c r="E5326" t="s">
        <v>763</v>
      </c>
    </row>
    <row r="5327" spans="1:5" x14ac:dyDescent="0.2">
      <c r="A5327" t="s">
        <v>875</v>
      </c>
      <c r="B5327" t="s">
        <v>227</v>
      </c>
      <c r="C5327" t="s">
        <v>386</v>
      </c>
      <c r="D5327" t="s">
        <v>59</v>
      </c>
      <c r="E5327" t="s">
        <v>764</v>
      </c>
    </row>
    <row r="5328" spans="1:5" x14ac:dyDescent="0.2">
      <c r="A5328" t="s">
        <v>875</v>
      </c>
      <c r="B5328" t="s">
        <v>227</v>
      </c>
      <c r="C5328" t="s">
        <v>386</v>
      </c>
      <c r="D5328" t="s">
        <v>135</v>
      </c>
      <c r="E5328" t="s">
        <v>815</v>
      </c>
    </row>
    <row r="5329" spans="1:5" x14ac:dyDescent="0.2">
      <c r="A5329" t="s">
        <v>875</v>
      </c>
      <c r="B5329" t="s">
        <v>227</v>
      </c>
      <c r="C5329" t="s">
        <v>386</v>
      </c>
      <c r="D5329" t="s">
        <v>59</v>
      </c>
      <c r="E5329" t="s">
        <v>754</v>
      </c>
    </row>
    <row r="5330" spans="1:5" x14ac:dyDescent="0.2">
      <c r="A5330" t="s">
        <v>875</v>
      </c>
      <c r="B5330" t="s">
        <v>227</v>
      </c>
      <c r="C5330" t="s">
        <v>386</v>
      </c>
      <c r="D5330" t="s">
        <v>120</v>
      </c>
      <c r="E5330" t="s">
        <v>460</v>
      </c>
    </row>
    <row r="5331" spans="1:5" x14ac:dyDescent="0.2">
      <c r="A5331" t="s">
        <v>875</v>
      </c>
      <c r="B5331" t="s">
        <v>227</v>
      </c>
      <c r="C5331" t="s">
        <v>386</v>
      </c>
      <c r="D5331" t="s">
        <v>135</v>
      </c>
      <c r="E5331" t="s">
        <v>775</v>
      </c>
    </row>
    <row r="5332" spans="1:5" x14ac:dyDescent="0.2">
      <c r="A5332" t="s">
        <v>875</v>
      </c>
      <c r="B5332" t="s">
        <v>227</v>
      </c>
      <c r="C5332" t="s">
        <v>386</v>
      </c>
      <c r="D5332" t="s">
        <v>59</v>
      </c>
      <c r="E5332" t="s">
        <v>770</v>
      </c>
    </row>
    <row r="5333" spans="1:5" x14ac:dyDescent="0.2">
      <c r="A5333" t="s">
        <v>875</v>
      </c>
      <c r="B5333" t="s">
        <v>227</v>
      </c>
      <c r="C5333" t="s">
        <v>386</v>
      </c>
      <c r="D5333" t="s">
        <v>46</v>
      </c>
      <c r="E5333" t="s">
        <v>771</v>
      </c>
    </row>
    <row r="5334" spans="1:5" x14ac:dyDescent="0.2">
      <c r="A5334" t="s">
        <v>875</v>
      </c>
      <c r="B5334" t="s">
        <v>227</v>
      </c>
      <c r="C5334" t="s">
        <v>388</v>
      </c>
      <c r="D5334" t="s">
        <v>307</v>
      </c>
    </row>
    <row r="5335" spans="1:5" x14ac:dyDescent="0.2">
      <c r="A5335" t="s">
        <v>875</v>
      </c>
      <c r="B5335" t="s">
        <v>227</v>
      </c>
      <c r="C5335" t="s">
        <v>388</v>
      </c>
      <c r="D5335" t="s">
        <v>366</v>
      </c>
    </row>
    <row r="5336" spans="1:5" x14ac:dyDescent="0.2">
      <c r="A5336" t="s">
        <v>875</v>
      </c>
      <c r="B5336" t="s">
        <v>227</v>
      </c>
      <c r="C5336" t="s">
        <v>388</v>
      </c>
      <c r="D5336" t="s">
        <v>21</v>
      </c>
    </row>
    <row r="5337" spans="1:5" x14ac:dyDescent="0.2">
      <c r="A5337" t="s">
        <v>875</v>
      </c>
      <c r="B5337" t="s">
        <v>227</v>
      </c>
      <c r="C5337" t="s">
        <v>388</v>
      </c>
      <c r="D5337" t="s">
        <v>33</v>
      </c>
    </row>
    <row r="5338" spans="1:5" x14ac:dyDescent="0.2">
      <c r="A5338" t="s">
        <v>875</v>
      </c>
      <c r="B5338" t="s">
        <v>227</v>
      </c>
      <c r="C5338" t="s">
        <v>388</v>
      </c>
      <c r="D5338" t="s">
        <v>172</v>
      </c>
    </row>
    <row r="5339" spans="1:5" x14ac:dyDescent="0.2">
      <c r="A5339" t="s">
        <v>875</v>
      </c>
      <c r="B5339" t="s">
        <v>227</v>
      </c>
      <c r="C5339" t="s">
        <v>388</v>
      </c>
      <c r="D5339" t="s">
        <v>151</v>
      </c>
    </row>
    <row r="5340" spans="1:5" x14ac:dyDescent="0.2">
      <c r="A5340" t="s">
        <v>875</v>
      </c>
      <c r="B5340" t="s">
        <v>227</v>
      </c>
      <c r="C5340" t="s">
        <v>388</v>
      </c>
      <c r="D5340" t="s">
        <v>213</v>
      </c>
    </row>
    <row r="5341" spans="1:5" x14ac:dyDescent="0.2">
      <c r="A5341" t="s">
        <v>875</v>
      </c>
      <c r="B5341" t="s">
        <v>227</v>
      </c>
      <c r="C5341" t="s">
        <v>388</v>
      </c>
      <c r="D5341" t="s">
        <v>179</v>
      </c>
    </row>
    <row r="5342" spans="1:5" x14ac:dyDescent="0.2">
      <c r="A5342" t="s">
        <v>875</v>
      </c>
      <c r="B5342" t="s">
        <v>227</v>
      </c>
      <c r="C5342" t="s">
        <v>388</v>
      </c>
      <c r="D5342" t="s">
        <v>181</v>
      </c>
    </row>
    <row r="5343" spans="1:5" x14ac:dyDescent="0.2">
      <c r="A5343" t="s">
        <v>875</v>
      </c>
      <c r="B5343" t="s">
        <v>227</v>
      </c>
      <c r="C5343" t="s">
        <v>388</v>
      </c>
      <c r="D5343" t="s">
        <v>267</v>
      </c>
    </row>
    <row r="5344" spans="1:5" x14ac:dyDescent="0.2">
      <c r="A5344" t="s">
        <v>875</v>
      </c>
      <c r="B5344" t="s">
        <v>227</v>
      </c>
      <c r="C5344" t="s">
        <v>388</v>
      </c>
      <c r="D5344" t="s">
        <v>322</v>
      </c>
    </row>
    <row r="5345" spans="1:5" x14ac:dyDescent="0.2">
      <c r="A5345" t="s">
        <v>875</v>
      </c>
      <c r="B5345" t="s">
        <v>227</v>
      </c>
      <c r="C5345" t="s">
        <v>388</v>
      </c>
      <c r="D5345" t="s">
        <v>129</v>
      </c>
    </row>
    <row r="5346" spans="1:5" x14ac:dyDescent="0.2">
      <c r="A5346" t="s">
        <v>875</v>
      </c>
      <c r="B5346" t="s">
        <v>234</v>
      </c>
      <c r="C5346" t="s">
        <v>386</v>
      </c>
      <c r="D5346" t="s">
        <v>226</v>
      </c>
      <c r="E5346" t="s">
        <v>396</v>
      </c>
    </row>
    <row r="5347" spans="1:5" x14ac:dyDescent="0.2">
      <c r="A5347" t="s">
        <v>875</v>
      </c>
      <c r="B5347" t="s">
        <v>234</v>
      </c>
      <c r="C5347" t="s">
        <v>386</v>
      </c>
      <c r="D5347" t="s">
        <v>226</v>
      </c>
      <c r="E5347" t="s">
        <v>395</v>
      </c>
    </row>
    <row r="5348" spans="1:5" x14ac:dyDescent="0.2">
      <c r="A5348" t="s">
        <v>875</v>
      </c>
      <c r="B5348" t="s">
        <v>234</v>
      </c>
      <c r="C5348" t="s">
        <v>386</v>
      </c>
      <c r="D5348" t="s">
        <v>389</v>
      </c>
      <c r="E5348" t="s">
        <v>548</v>
      </c>
    </row>
    <row r="5349" spans="1:5" x14ac:dyDescent="0.2">
      <c r="A5349" t="s">
        <v>875</v>
      </c>
      <c r="B5349" t="s">
        <v>234</v>
      </c>
      <c r="C5349" t="s">
        <v>386</v>
      </c>
      <c r="D5349" t="s">
        <v>389</v>
      </c>
      <c r="E5349" t="s">
        <v>450</v>
      </c>
    </row>
    <row r="5350" spans="1:5" x14ac:dyDescent="0.2">
      <c r="A5350" t="s">
        <v>875</v>
      </c>
      <c r="B5350" t="s">
        <v>234</v>
      </c>
      <c r="C5350" t="s">
        <v>386</v>
      </c>
      <c r="D5350" t="s">
        <v>389</v>
      </c>
      <c r="E5350" t="s">
        <v>549</v>
      </c>
    </row>
    <row r="5351" spans="1:5" x14ac:dyDescent="0.2">
      <c r="A5351" t="s">
        <v>875</v>
      </c>
      <c r="B5351" t="s">
        <v>234</v>
      </c>
      <c r="C5351" t="s">
        <v>386</v>
      </c>
      <c r="D5351" t="s">
        <v>389</v>
      </c>
      <c r="E5351" t="s">
        <v>468</v>
      </c>
    </row>
    <row r="5352" spans="1:5" x14ac:dyDescent="0.2">
      <c r="A5352" t="s">
        <v>875</v>
      </c>
      <c r="B5352" t="s">
        <v>130</v>
      </c>
      <c r="C5352" t="s">
        <v>386</v>
      </c>
      <c r="D5352" t="s">
        <v>389</v>
      </c>
      <c r="E5352" t="s">
        <v>450</v>
      </c>
    </row>
    <row r="5353" spans="1:5" x14ac:dyDescent="0.2">
      <c r="A5353" t="s">
        <v>875</v>
      </c>
      <c r="B5353" t="s">
        <v>130</v>
      </c>
      <c r="C5353" t="s">
        <v>386</v>
      </c>
      <c r="D5353" t="s">
        <v>389</v>
      </c>
      <c r="E5353" t="s">
        <v>447</v>
      </c>
    </row>
    <row r="5354" spans="1:5" x14ac:dyDescent="0.2">
      <c r="A5354" t="s">
        <v>875</v>
      </c>
      <c r="B5354" t="s">
        <v>297</v>
      </c>
      <c r="C5354" t="s">
        <v>386</v>
      </c>
      <c r="D5354" t="s">
        <v>202</v>
      </c>
      <c r="E5354" t="s">
        <v>445</v>
      </c>
    </row>
    <row r="5355" spans="1:5" x14ac:dyDescent="0.2">
      <c r="A5355" t="s">
        <v>875</v>
      </c>
      <c r="B5355" t="s">
        <v>297</v>
      </c>
      <c r="C5355" t="s">
        <v>386</v>
      </c>
      <c r="D5355" t="s">
        <v>389</v>
      </c>
      <c r="E5355" t="s">
        <v>648</v>
      </c>
    </row>
    <row r="5356" spans="1:5" x14ac:dyDescent="0.2">
      <c r="A5356" t="s">
        <v>875</v>
      </c>
      <c r="B5356" t="s">
        <v>297</v>
      </c>
      <c r="C5356" t="s">
        <v>386</v>
      </c>
      <c r="D5356" t="s">
        <v>8</v>
      </c>
      <c r="E5356" t="s">
        <v>750</v>
      </c>
    </row>
    <row r="5357" spans="1:5" x14ac:dyDescent="0.2">
      <c r="A5357" t="s">
        <v>875</v>
      </c>
      <c r="B5357" t="s">
        <v>297</v>
      </c>
      <c r="C5357" t="s">
        <v>386</v>
      </c>
      <c r="D5357" t="s">
        <v>59</v>
      </c>
      <c r="E5357" t="s">
        <v>752</v>
      </c>
    </row>
    <row r="5358" spans="1:5" x14ac:dyDescent="0.2">
      <c r="A5358" t="s">
        <v>875</v>
      </c>
      <c r="B5358" t="s">
        <v>297</v>
      </c>
      <c r="C5358" t="s">
        <v>386</v>
      </c>
      <c r="D5358" t="s">
        <v>43</v>
      </c>
      <c r="E5358" t="s">
        <v>847</v>
      </c>
    </row>
    <row r="5359" spans="1:5" x14ac:dyDescent="0.2">
      <c r="A5359" t="s">
        <v>875</v>
      </c>
      <c r="B5359" t="s">
        <v>297</v>
      </c>
      <c r="C5359" t="s">
        <v>386</v>
      </c>
      <c r="D5359" t="s">
        <v>59</v>
      </c>
      <c r="E5359" t="s">
        <v>764</v>
      </c>
    </row>
    <row r="5360" spans="1:5" x14ac:dyDescent="0.2">
      <c r="A5360" t="s">
        <v>875</v>
      </c>
      <c r="B5360" t="s">
        <v>297</v>
      </c>
      <c r="C5360" t="s">
        <v>386</v>
      </c>
      <c r="D5360" t="s">
        <v>43</v>
      </c>
      <c r="E5360" t="s">
        <v>848</v>
      </c>
    </row>
    <row r="5361" spans="1:5" x14ac:dyDescent="0.2">
      <c r="A5361" t="s">
        <v>875</v>
      </c>
      <c r="B5361" t="s">
        <v>297</v>
      </c>
      <c r="C5361" t="s">
        <v>386</v>
      </c>
      <c r="D5361" t="s">
        <v>59</v>
      </c>
      <c r="E5361" t="s">
        <v>754</v>
      </c>
    </row>
    <row r="5362" spans="1:5" x14ac:dyDescent="0.2">
      <c r="A5362" t="s">
        <v>875</v>
      </c>
      <c r="B5362" t="s">
        <v>297</v>
      </c>
      <c r="C5362" t="s">
        <v>386</v>
      </c>
      <c r="D5362" t="s">
        <v>106</v>
      </c>
      <c r="E5362" t="s">
        <v>465</v>
      </c>
    </row>
    <row r="5363" spans="1:5" x14ac:dyDescent="0.2">
      <c r="A5363" t="s">
        <v>875</v>
      </c>
      <c r="B5363" t="s">
        <v>297</v>
      </c>
      <c r="C5363" t="s">
        <v>386</v>
      </c>
      <c r="D5363" t="s">
        <v>8</v>
      </c>
      <c r="E5363" t="s">
        <v>755</v>
      </c>
    </row>
    <row r="5364" spans="1:5" x14ac:dyDescent="0.2">
      <c r="A5364" t="s">
        <v>875</v>
      </c>
      <c r="B5364" t="s">
        <v>297</v>
      </c>
      <c r="C5364" t="s">
        <v>386</v>
      </c>
      <c r="D5364" t="s">
        <v>120</v>
      </c>
      <c r="E5364" t="s">
        <v>460</v>
      </c>
    </row>
    <row r="5365" spans="1:5" x14ac:dyDescent="0.2">
      <c r="A5365" t="s">
        <v>875</v>
      </c>
      <c r="B5365" t="s">
        <v>297</v>
      </c>
      <c r="C5365" t="s">
        <v>386</v>
      </c>
      <c r="D5365" t="s">
        <v>8</v>
      </c>
      <c r="E5365" t="s">
        <v>767</v>
      </c>
    </row>
    <row r="5366" spans="1:5" x14ac:dyDescent="0.2">
      <c r="A5366" t="s">
        <v>875</v>
      </c>
      <c r="B5366" t="s">
        <v>297</v>
      </c>
      <c r="C5366" t="s">
        <v>386</v>
      </c>
      <c r="D5366" t="s">
        <v>8</v>
      </c>
      <c r="E5366" t="s">
        <v>769</v>
      </c>
    </row>
    <row r="5367" spans="1:5" x14ac:dyDescent="0.2">
      <c r="A5367" t="s">
        <v>875</v>
      </c>
      <c r="B5367" t="s">
        <v>297</v>
      </c>
      <c r="C5367" t="s">
        <v>386</v>
      </c>
      <c r="D5367" t="s">
        <v>215</v>
      </c>
      <c r="E5367" t="s">
        <v>480</v>
      </c>
    </row>
    <row r="5368" spans="1:5" x14ac:dyDescent="0.2">
      <c r="A5368" t="s">
        <v>875</v>
      </c>
      <c r="B5368" t="s">
        <v>297</v>
      </c>
      <c r="C5368" t="s">
        <v>386</v>
      </c>
      <c r="D5368" t="s">
        <v>46</v>
      </c>
      <c r="E5368" t="s">
        <v>757</v>
      </c>
    </row>
    <row r="5369" spans="1:5" x14ac:dyDescent="0.2">
      <c r="A5369" t="s">
        <v>875</v>
      </c>
      <c r="B5369" t="s">
        <v>297</v>
      </c>
      <c r="C5369" t="s">
        <v>386</v>
      </c>
      <c r="D5369" t="s">
        <v>43</v>
      </c>
      <c r="E5369" t="s">
        <v>849</v>
      </c>
    </row>
    <row r="5370" spans="1:5" x14ac:dyDescent="0.2">
      <c r="A5370" t="s">
        <v>875</v>
      </c>
      <c r="B5370" t="s">
        <v>297</v>
      </c>
      <c r="C5370" t="s">
        <v>386</v>
      </c>
      <c r="D5370" t="s">
        <v>46</v>
      </c>
      <c r="E5370" t="s">
        <v>751</v>
      </c>
    </row>
    <row r="5371" spans="1:5" x14ac:dyDescent="0.2">
      <c r="A5371" t="s">
        <v>875</v>
      </c>
      <c r="B5371" t="s">
        <v>297</v>
      </c>
      <c r="C5371" t="s">
        <v>386</v>
      </c>
      <c r="D5371" t="s">
        <v>21</v>
      </c>
      <c r="E5371" t="s">
        <v>759</v>
      </c>
    </row>
    <row r="5372" spans="1:5" x14ac:dyDescent="0.2">
      <c r="A5372" t="s">
        <v>875</v>
      </c>
      <c r="B5372" t="s">
        <v>297</v>
      </c>
      <c r="C5372" t="s">
        <v>386</v>
      </c>
      <c r="D5372" t="s">
        <v>210</v>
      </c>
      <c r="E5372" t="s">
        <v>838</v>
      </c>
    </row>
    <row r="5373" spans="1:5" x14ac:dyDescent="0.2">
      <c r="A5373" t="s">
        <v>875</v>
      </c>
      <c r="B5373" t="s">
        <v>297</v>
      </c>
      <c r="C5373" t="s">
        <v>386</v>
      </c>
      <c r="D5373" t="s">
        <v>389</v>
      </c>
      <c r="E5373" t="s">
        <v>449</v>
      </c>
    </row>
    <row r="5374" spans="1:5" x14ac:dyDescent="0.2">
      <c r="A5374" t="s">
        <v>875</v>
      </c>
      <c r="B5374" t="s">
        <v>297</v>
      </c>
      <c r="C5374" t="s">
        <v>386</v>
      </c>
      <c r="D5374" t="s">
        <v>389</v>
      </c>
      <c r="E5374" t="s">
        <v>646</v>
      </c>
    </row>
    <row r="5375" spans="1:5" x14ac:dyDescent="0.2">
      <c r="A5375" t="s">
        <v>875</v>
      </c>
      <c r="B5375" t="s">
        <v>297</v>
      </c>
      <c r="C5375" t="s">
        <v>386</v>
      </c>
      <c r="D5375" t="s">
        <v>59</v>
      </c>
      <c r="E5375" t="s">
        <v>760</v>
      </c>
    </row>
    <row r="5376" spans="1:5" x14ac:dyDescent="0.2">
      <c r="A5376" t="s">
        <v>875</v>
      </c>
      <c r="B5376" t="s">
        <v>297</v>
      </c>
      <c r="C5376" t="s">
        <v>386</v>
      </c>
      <c r="D5376" t="s">
        <v>8</v>
      </c>
      <c r="E5376" t="s">
        <v>761</v>
      </c>
    </row>
    <row r="5377" spans="1:5" x14ac:dyDescent="0.2">
      <c r="A5377" t="s">
        <v>875</v>
      </c>
      <c r="B5377" t="s">
        <v>297</v>
      </c>
      <c r="C5377" t="s">
        <v>386</v>
      </c>
      <c r="D5377" t="s">
        <v>46</v>
      </c>
      <c r="E5377" t="s">
        <v>762</v>
      </c>
    </row>
    <row r="5378" spans="1:5" x14ac:dyDescent="0.2">
      <c r="A5378" t="s">
        <v>875</v>
      </c>
      <c r="B5378" t="s">
        <v>297</v>
      </c>
      <c r="C5378" t="s">
        <v>386</v>
      </c>
      <c r="D5378" t="s">
        <v>43</v>
      </c>
      <c r="E5378" t="s">
        <v>850</v>
      </c>
    </row>
    <row r="5379" spans="1:5" x14ac:dyDescent="0.2">
      <c r="A5379" t="s">
        <v>875</v>
      </c>
      <c r="B5379" t="s">
        <v>297</v>
      </c>
      <c r="C5379" t="s">
        <v>386</v>
      </c>
      <c r="D5379" t="s">
        <v>389</v>
      </c>
      <c r="E5379" t="s">
        <v>450</v>
      </c>
    </row>
    <row r="5380" spans="1:5" x14ac:dyDescent="0.2">
      <c r="A5380" t="s">
        <v>875</v>
      </c>
      <c r="B5380" t="s">
        <v>297</v>
      </c>
      <c r="C5380" t="s">
        <v>386</v>
      </c>
      <c r="D5380" t="s">
        <v>8</v>
      </c>
      <c r="E5380" t="s">
        <v>788</v>
      </c>
    </row>
    <row r="5381" spans="1:5" x14ac:dyDescent="0.2">
      <c r="A5381" t="s">
        <v>875</v>
      </c>
      <c r="B5381" t="s">
        <v>297</v>
      </c>
      <c r="C5381" t="s">
        <v>386</v>
      </c>
      <c r="D5381" t="s">
        <v>27</v>
      </c>
      <c r="E5381" t="s">
        <v>749</v>
      </c>
    </row>
    <row r="5382" spans="1:5" x14ac:dyDescent="0.2">
      <c r="A5382" t="s">
        <v>875</v>
      </c>
      <c r="B5382" t="s">
        <v>297</v>
      </c>
      <c r="C5382" t="s">
        <v>386</v>
      </c>
      <c r="D5382" t="s">
        <v>59</v>
      </c>
      <c r="E5382" t="s">
        <v>770</v>
      </c>
    </row>
    <row r="5383" spans="1:5" x14ac:dyDescent="0.2">
      <c r="A5383" t="s">
        <v>875</v>
      </c>
      <c r="B5383" t="s">
        <v>297</v>
      </c>
      <c r="C5383" t="s">
        <v>386</v>
      </c>
      <c r="D5383" t="s">
        <v>46</v>
      </c>
      <c r="E5383" t="s">
        <v>771</v>
      </c>
    </row>
    <row r="5384" spans="1:5" x14ac:dyDescent="0.2">
      <c r="A5384" t="s">
        <v>875</v>
      </c>
      <c r="B5384" t="s">
        <v>297</v>
      </c>
      <c r="C5384" t="s">
        <v>386</v>
      </c>
      <c r="D5384" t="s">
        <v>8</v>
      </c>
      <c r="E5384" t="s">
        <v>475</v>
      </c>
    </row>
    <row r="5385" spans="1:5" x14ac:dyDescent="0.2">
      <c r="A5385" t="s">
        <v>875</v>
      </c>
      <c r="B5385" t="s">
        <v>297</v>
      </c>
      <c r="C5385" t="s">
        <v>386</v>
      </c>
      <c r="D5385" t="s">
        <v>43</v>
      </c>
      <c r="E5385" t="s">
        <v>851</v>
      </c>
    </row>
    <row r="5386" spans="1:5" x14ac:dyDescent="0.2">
      <c r="A5386" t="s">
        <v>875</v>
      </c>
      <c r="B5386" t="s">
        <v>297</v>
      </c>
      <c r="C5386" t="s">
        <v>386</v>
      </c>
      <c r="D5386" t="s">
        <v>46</v>
      </c>
      <c r="E5386" t="s">
        <v>777</v>
      </c>
    </row>
    <row r="5387" spans="1:5" x14ac:dyDescent="0.2">
      <c r="A5387" t="s">
        <v>875</v>
      </c>
      <c r="B5387" t="s">
        <v>297</v>
      </c>
      <c r="C5387" t="s">
        <v>386</v>
      </c>
      <c r="D5387" t="s">
        <v>8</v>
      </c>
      <c r="E5387" t="s">
        <v>772</v>
      </c>
    </row>
    <row r="5388" spans="1:5" x14ac:dyDescent="0.2">
      <c r="A5388" t="s">
        <v>875</v>
      </c>
      <c r="B5388" t="s">
        <v>297</v>
      </c>
      <c r="C5388" t="s">
        <v>386</v>
      </c>
      <c r="D5388" t="s">
        <v>389</v>
      </c>
      <c r="E5388" t="s">
        <v>478</v>
      </c>
    </row>
    <row r="5389" spans="1:5" x14ac:dyDescent="0.2">
      <c r="A5389" t="s">
        <v>875</v>
      </c>
      <c r="B5389" t="s">
        <v>297</v>
      </c>
      <c r="C5389" t="s">
        <v>386</v>
      </c>
      <c r="D5389" t="s">
        <v>43</v>
      </c>
      <c r="E5389" t="s">
        <v>852</v>
      </c>
    </row>
    <row r="5390" spans="1:5" x14ac:dyDescent="0.2">
      <c r="A5390" t="s">
        <v>875</v>
      </c>
      <c r="B5390" t="s">
        <v>297</v>
      </c>
      <c r="C5390" t="s">
        <v>386</v>
      </c>
      <c r="D5390" t="s">
        <v>46</v>
      </c>
      <c r="E5390" t="s">
        <v>773</v>
      </c>
    </row>
    <row r="5391" spans="1:5" x14ac:dyDescent="0.2">
      <c r="A5391" t="s">
        <v>875</v>
      </c>
      <c r="B5391" t="s">
        <v>297</v>
      </c>
      <c r="C5391" t="s">
        <v>386</v>
      </c>
      <c r="D5391" t="s">
        <v>8</v>
      </c>
      <c r="E5391" t="s">
        <v>474</v>
      </c>
    </row>
    <row r="5392" spans="1:5" x14ac:dyDescent="0.2">
      <c r="A5392" t="s">
        <v>875</v>
      </c>
      <c r="B5392" t="s">
        <v>297</v>
      </c>
      <c r="C5392" t="s">
        <v>388</v>
      </c>
      <c r="D5392" t="s">
        <v>307</v>
      </c>
    </row>
    <row r="5393" spans="1:4" x14ac:dyDescent="0.2">
      <c r="A5393" t="s">
        <v>875</v>
      </c>
      <c r="B5393" t="s">
        <v>297</v>
      </c>
      <c r="C5393" t="s">
        <v>388</v>
      </c>
      <c r="D5393" t="s">
        <v>72</v>
      </c>
    </row>
    <row r="5394" spans="1:4" x14ac:dyDescent="0.2">
      <c r="A5394" t="s">
        <v>875</v>
      </c>
      <c r="B5394" t="s">
        <v>297</v>
      </c>
      <c r="C5394" t="s">
        <v>388</v>
      </c>
      <c r="D5394" t="s">
        <v>220</v>
      </c>
    </row>
    <row r="5395" spans="1:4" x14ac:dyDescent="0.2">
      <c r="A5395" t="s">
        <v>875</v>
      </c>
      <c r="B5395" t="s">
        <v>297</v>
      </c>
      <c r="C5395" t="s">
        <v>388</v>
      </c>
      <c r="D5395" t="s">
        <v>162</v>
      </c>
    </row>
    <row r="5396" spans="1:4" x14ac:dyDescent="0.2">
      <c r="A5396" t="s">
        <v>875</v>
      </c>
      <c r="B5396" t="s">
        <v>297</v>
      </c>
      <c r="C5396" t="s">
        <v>388</v>
      </c>
      <c r="D5396" t="s">
        <v>179</v>
      </c>
    </row>
    <row r="5397" spans="1:4" x14ac:dyDescent="0.2">
      <c r="A5397" t="s">
        <v>875</v>
      </c>
      <c r="B5397" t="s">
        <v>297</v>
      </c>
      <c r="C5397" t="s">
        <v>388</v>
      </c>
      <c r="D5397" t="s">
        <v>83</v>
      </c>
    </row>
    <row r="5398" spans="1:4" x14ac:dyDescent="0.2">
      <c r="A5398" t="s">
        <v>875</v>
      </c>
      <c r="B5398" t="s">
        <v>297</v>
      </c>
      <c r="C5398" t="s">
        <v>388</v>
      </c>
      <c r="D5398" t="s">
        <v>213</v>
      </c>
    </row>
    <row r="5399" spans="1:4" x14ac:dyDescent="0.2">
      <c r="A5399" t="s">
        <v>875</v>
      </c>
      <c r="B5399" t="s">
        <v>297</v>
      </c>
      <c r="C5399" t="s">
        <v>388</v>
      </c>
      <c r="D5399" t="s">
        <v>295</v>
      </c>
    </row>
    <row r="5400" spans="1:4" x14ac:dyDescent="0.2">
      <c r="A5400" t="s">
        <v>875</v>
      </c>
      <c r="B5400" t="s">
        <v>297</v>
      </c>
      <c r="C5400" t="s">
        <v>388</v>
      </c>
      <c r="D5400" t="s">
        <v>172</v>
      </c>
    </row>
    <row r="5401" spans="1:4" x14ac:dyDescent="0.2">
      <c r="A5401" t="s">
        <v>875</v>
      </c>
      <c r="B5401" t="s">
        <v>297</v>
      </c>
      <c r="C5401" t="s">
        <v>388</v>
      </c>
      <c r="D5401" t="s">
        <v>148</v>
      </c>
    </row>
    <row r="5402" spans="1:4" x14ac:dyDescent="0.2">
      <c r="A5402" t="s">
        <v>875</v>
      </c>
      <c r="B5402" t="s">
        <v>297</v>
      </c>
      <c r="C5402" t="s">
        <v>388</v>
      </c>
      <c r="D5402" t="s">
        <v>135</v>
      </c>
    </row>
    <row r="5403" spans="1:4" x14ac:dyDescent="0.2">
      <c r="A5403" t="s">
        <v>875</v>
      </c>
      <c r="B5403" t="s">
        <v>297</v>
      </c>
      <c r="C5403" t="s">
        <v>388</v>
      </c>
      <c r="D5403" t="s">
        <v>70</v>
      </c>
    </row>
    <row r="5404" spans="1:4" x14ac:dyDescent="0.2">
      <c r="A5404" t="s">
        <v>875</v>
      </c>
      <c r="B5404" t="s">
        <v>297</v>
      </c>
      <c r="C5404" t="s">
        <v>388</v>
      </c>
      <c r="D5404" t="s">
        <v>136</v>
      </c>
    </row>
    <row r="5405" spans="1:4" x14ac:dyDescent="0.2">
      <c r="A5405" t="s">
        <v>875</v>
      </c>
      <c r="B5405" t="s">
        <v>297</v>
      </c>
      <c r="C5405" t="s">
        <v>388</v>
      </c>
      <c r="D5405" t="s">
        <v>151</v>
      </c>
    </row>
    <row r="5406" spans="1:4" x14ac:dyDescent="0.2">
      <c r="A5406" t="s">
        <v>875</v>
      </c>
      <c r="B5406" t="s">
        <v>297</v>
      </c>
      <c r="C5406" t="s">
        <v>388</v>
      </c>
      <c r="D5406" t="s">
        <v>227</v>
      </c>
    </row>
    <row r="5407" spans="1:4" x14ac:dyDescent="0.2">
      <c r="A5407" t="s">
        <v>875</v>
      </c>
      <c r="B5407" t="s">
        <v>297</v>
      </c>
      <c r="C5407" t="s">
        <v>388</v>
      </c>
      <c r="D5407" t="s">
        <v>366</v>
      </c>
    </row>
    <row r="5408" spans="1:4" x14ac:dyDescent="0.2">
      <c r="A5408" t="s">
        <v>875</v>
      </c>
      <c r="B5408" t="s">
        <v>297</v>
      </c>
      <c r="C5408" t="s">
        <v>388</v>
      </c>
      <c r="D5408" t="s">
        <v>272</v>
      </c>
    </row>
    <row r="5409" spans="1:5" x14ac:dyDescent="0.2">
      <c r="A5409" t="s">
        <v>875</v>
      </c>
      <c r="B5409" t="s">
        <v>297</v>
      </c>
      <c r="C5409" t="s">
        <v>388</v>
      </c>
      <c r="D5409" t="s">
        <v>305</v>
      </c>
    </row>
    <row r="5410" spans="1:5" x14ac:dyDescent="0.2">
      <c r="A5410" t="s">
        <v>875</v>
      </c>
      <c r="B5410" t="s">
        <v>297</v>
      </c>
      <c r="C5410" t="s">
        <v>388</v>
      </c>
      <c r="D5410" t="s">
        <v>258</v>
      </c>
    </row>
    <row r="5411" spans="1:5" x14ac:dyDescent="0.2">
      <c r="A5411" t="s">
        <v>875</v>
      </c>
      <c r="B5411" t="s">
        <v>297</v>
      </c>
      <c r="C5411" t="s">
        <v>388</v>
      </c>
      <c r="D5411" t="s">
        <v>7</v>
      </c>
    </row>
    <row r="5412" spans="1:5" x14ac:dyDescent="0.2">
      <c r="A5412" t="s">
        <v>875</v>
      </c>
      <c r="B5412" t="s">
        <v>297</v>
      </c>
      <c r="C5412" t="s">
        <v>388</v>
      </c>
      <c r="D5412" t="s">
        <v>90</v>
      </c>
    </row>
    <row r="5413" spans="1:5" x14ac:dyDescent="0.2">
      <c r="A5413" t="s">
        <v>875</v>
      </c>
      <c r="B5413" t="s">
        <v>297</v>
      </c>
      <c r="C5413" t="s">
        <v>388</v>
      </c>
      <c r="D5413" t="s">
        <v>33</v>
      </c>
    </row>
    <row r="5414" spans="1:5" x14ac:dyDescent="0.2">
      <c r="A5414" t="s">
        <v>875</v>
      </c>
      <c r="B5414" t="s">
        <v>297</v>
      </c>
      <c r="C5414" t="s">
        <v>388</v>
      </c>
      <c r="D5414" t="s">
        <v>321</v>
      </c>
    </row>
    <row r="5415" spans="1:5" x14ac:dyDescent="0.2">
      <c r="A5415" t="s">
        <v>875</v>
      </c>
      <c r="B5415" t="s">
        <v>162</v>
      </c>
      <c r="C5415" t="s">
        <v>386</v>
      </c>
      <c r="D5415" t="s">
        <v>202</v>
      </c>
      <c r="E5415" t="s">
        <v>445</v>
      </c>
    </row>
    <row r="5416" spans="1:5" x14ac:dyDescent="0.2">
      <c r="A5416" t="s">
        <v>875</v>
      </c>
      <c r="B5416" t="s">
        <v>162</v>
      </c>
      <c r="C5416" t="s">
        <v>386</v>
      </c>
      <c r="D5416" t="s">
        <v>202</v>
      </c>
      <c r="E5416" t="s">
        <v>446</v>
      </c>
    </row>
    <row r="5417" spans="1:5" x14ac:dyDescent="0.2">
      <c r="A5417" t="s">
        <v>875</v>
      </c>
      <c r="B5417" t="s">
        <v>162</v>
      </c>
      <c r="C5417" t="s">
        <v>386</v>
      </c>
      <c r="D5417" t="s">
        <v>389</v>
      </c>
      <c r="E5417" t="s">
        <v>648</v>
      </c>
    </row>
    <row r="5418" spans="1:5" x14ac:dyDescent="0.2">
      <c r="A5418" t="s">
        <v>875</v>
      </c>
      <c r="B5418" t="s">
        <v>162</v>
      </c>
      <c r="C5418" t="s">
        <v>386</v>
      </c>
      <c r="D5418" t="s">
        <v>389</v>
      </c>
      <c r="E5418" t="s">
        <v>646</v>
      </c>
    </row>
    <row r="5419" spans="1:5" x14ac:dyDescent="0.2">
      <c r="A5419" t="s">
        <v>875</v>
      </c>
      <c r="B5419" t="s">
        <v>162</v>
      </c>
      <c r="C5419" t="s">
        <v>386</v>
      </c>
      <c r="D5419" t="s">
        <v>389</v>
      </c>
      <c r="E5419" t="s">
        <v>453</v>
      </c>
    </row>
    <row r="5420" spans="1:5" x14ac:dyDescent="0.2">
      <c r="A5420" t="s">
        <v>875</v>
      </c>
      <c r="B5420" t="s">
        <v>162</v>
      </c>
      <c r="C5420" t="s">
        <v>386</v>
      </c>
      <c r="D5420" t="s">
        <v>106</v>
      </c>
      <c r="E5420" t="s">
        <v>465</v>
      </c>
    </row>
    <row r="5421" spans="1:5" x14ac:dyDescent="0.2">
      <c r="A5421" t="s">
        <v>875</v>
      </c>
      <c r="B5421" t="s">
        <v>162</v>
      </c>
      <c r="C5421" t="s">
        <v>386</v>
      </c>
      <c r="D5421" t="s">
        <v>389</v>
      </c>
      <c r="E5421" t="s">
        <v>447</v>
      </c>
    </row>
    <row r="5422" spans="1:5" x14ac:dyDescent="0.2">
      <c r="A5422" t="s">
        <v>875</v>
      </c>
      <c r="B5422" t="s">
        <v>162</v>
      </c>
      <c r="C5422" t="s">
        <v>386</v>
      </c>
      <c r="D5422" t="s">
        <v>389</v>
      </c>
      <c r="E5422" t="s">
        <v>430</v>
      </c>
    </row>
    <row r="5423" spans="1:5" x14ac:dyDescent="0.2">
      <c r="A5423" t="s">
        <v>875</v>
      </c>
      <c r="B5423" t="s">
        <v>162</v>
      </c>
      <c r="C5423" t="s">
        <v>386</v>
      </c>
      <c r="D5423" t="s">
        <v>215</v>
      </c>
      <c r="E5423" t="s">
        <v>480</v>
      </c>
    </row>
    <row r="5424" spans="1:5" x14ac:dyDescent="0.2">
      <c r="A5424" t="s">
        <v>875</v>
      </c>
      <c r="B5424" t="s">
        <v>162</v>
      </c>
      <c r="C5424" t="s">
        <v>386</v>
      </c>
      <c r="D5424" t="s">
        <v>389</v>
      </c>
      <c r="E5424" t="s">
        <v>647</v>
      </c>
    </row>
    <row r="5425" spans="1:5" x14ac:dyDescent="0.2">
      <c r="A5425" t="s">
        <v>875</v>
      </c>
      <c r="B5425" t="s">
        <v>162</v>
      </c>
      <c r="C5425" t="s">
        <v>386</v>
      </c>
      <c r="D5425" t="s">
        <v>389</v>
      </c>
      <c r="E5425" t="s">
        <v>456</v>
      </c>
    </row>
    <row r="5426" spans="1:5" x14ac:dyDescent="0.2">
      <c r="A5426" t="s">
        <v>875</v>
      </c>
      <c r="B5426" t="s">
        <v>162</v>
      </c>
      <c r="C5426" t="s">
        <v>388</v>
      </c>
      <c r="D5426" t="s">
        <v>389</v>
      </c>
    </row>
    <row r="5427" spans="1:5" x14ac:dyDescent="0.2">
      <c r="A5427" t="s">
        <v>875</v>
      </c>
      <c r="B5427" t="s">
        <v>162</v>
      </c>
      <c r="C5427" t="s">
        <v>388</v>
      </c>
      <c r="D5427" t="s">
        <v>307</v>
      </c>
    </row>
    <row r="5428" spans="1:5" x14ac:dyDescent="0.2">
      <c r="A5428" t="s">
        <v>875</v>
      </c>
      <c r="B5428" t="s">
        <v>162</v>
      </c>
      <c r="C5428" t="s">
        <v>388</v>
      </c>
      <c r="D5428" t="s">
        <v>43</v>
      </c>
    </row>
    <row r="5429" spans="1:5" x14ac:dyDescent="0.2">
      <c r="A5429" t="s">
        <v>875</v>
      </c>
      <c r="B5429" t="s">
        <v>162</v>
      </c>
      <c r="C5429" t="s">
        <v>388</v>
      </c>
      <c r="D5429" t="s">
        <v>72</v>
      </c>
    </row>
    <row r="5430" spans="1:5" x14ac:dyDescent="0.2">
      <c r="A5430" t="s">
        <v>875</v>
      </c>
      <c r="B5430" t="s">
        <v>162</v>
      </c>
      <c r="C5430" t="s">
        <v>388</v>
      </c>
      <c r="D5430" t="s">
        <v>295</v>
      </c>
    </row>
    <row r="5431" spans="1:5" x14ac:dyDescent="0.2">
      <c r="A5431" t="s">
        <v>875</v>
      </c>
      <c r="B5431" t="s">
        <v>162</v>
      </c>
      <c r="C5431" t="s">
        <v>388</v>
      </c>
      <c r="D5431" t="s">
        <v>172</v>
      </c>
    </row>
    <row r="5432" spans="1:5" x14ac:dyDescent="0.2">
      <c r="A5432" t="s">
        <v>875</v>
      </c>
      <c r="B5432" t="s">
        <v>162</v>
      </c>
      <c r="C5432" t="s">
        <v>388</v>
      </c>
      <c r="D5432" t="s">
        <v>210</v>
      </c>
    </row>
    <row r="5433" spans="1:5" x14ac:dyDescent="0.2">
      <c r="A5433" t="s">
        <v>875</v>
      </c>
      <c r="B5433" t="s">
        <v>162</v>
      </c>
      <c r="C5433" t="s">
        <v>388</v>
      </c>
      <c r="D5433" t="s">
        <v>21</v>
      </c>
    </row>
    <row r="5434" spans="1:5" x14ac:dyDescent="0.2">
      <c r="A5434" t="s">
        <v>875</v>
      </c>
      <c r="B5434" t="s">
        <v>162</v>
      </c>
      <c r="C5434" t="s">
        <v>388</v>
      </c>
      <c r="D5434" t="s">
        <v>76</v>
      </c>
    </row>
    <row r="5435" spans="1:5" x14ac:dyDescent="0.2">
      <c r="A5435" t="s">
        <v>875</v>
      </c>
      <c r="B5435" t="s">
        <v>162</v>
      </c>
      <c r="C5435" t="s">
        <v>388</v>
      </c>
      <c r="D5435" t="s">
        <v>51</v>
      </c>
    </row>
    <row r="5436" spans="1:5" x14ac:dyDescent="0.2">
      <c r="A5436" t="s">
        <v>875</v>
      </c>
      <c r="B5436" t="s">
        <v>162</v>
      </c>
      <c r="C5436" t="s">
        <v>388</v>
      </c>
      <c r="D5436" t="s">
        <v>322</v>
      </c>
    </row>
    <row r="5437" spans="1:5" x14ac:dyDescent="0.2">
      <c r="A5437" t="s">
        <v>875</v>
      </c>
      <c r="B5437" t="s">
        <v>162</v>
      </c>
      <c r="C5437" t="s">
        <v>388</v>
      </c>
      <c r="D5437" t="s">
        <v>33</v>
      </c>
    </row>
    <row r="5438" spans="1:5" x14ac:dyDescent="0.2">
      <c r="A5438" t="s">
        <v>875</v>
      </c>
      <c r="B5438" t="s">
        <v>162</v>
      </c>
      <c r="C5438" t="s">
        <v>388</v>
      </c>
      <c r="D5438" t="s">
        <v>272</v>
      </c>
    </row>
    <row r="5439" spans="1:5" x14ac:dyDescent="0.2">
      <c r="A5439" t="s">
        <v>875</v>
      </c>
      <c r="B5439" t="s">
        <v>162</v>
      </c>
      <c r="C5439" t="s">
        <v>388</v>
      </c>
      <c r="D5439" t="s">
        <v>243</v>
      </c>
    </row>
    <row r="5440" spans="1:5" x14ac:dyDescent="0.2">
      <c r="A5440" t="s">
        <v>875</v>
      </c>
      <c r="B5440" t="s">
        <v>162</v>
      </c>
      <c r="C5440" t="s">
        <v>388</v>
      </c>
      <c r="D5440" t="s">
        <v>12</v>
      </c>
    </row>
    <row r="5441" spans="1:5" x14ac:dyDescent="0.2">
      <c r="A5441" t="s">
        <v>875</v>
      </c>
      <c r="B5441" t="s">
        <v>39</v>
      </c>
      <c r="C5441" t="s">
        <v>386</v>
      </c>
      <c r="D5441" t="s">
        <v>202</v>
      </c>
      <c r="E5441" t="s">
        <v>446</v>
      </c>
    </row>
    <row r="5442" spans="1:5" x14ac:dyDescent="0.2">
      <c r="A5442" t="s">
        <v>875</v>
      </c>
      <c r="B5442" t="s">
        <v>39</v>
      </c>
      <c r="C5442" t="s">
        <v>386</v>
      </c>
      <c r="D5442" t="s">
        <v>272</v>
      </c>
      <c r="E5442" t="s">
        <v>527</v>
      </c>
    </row>
    <row r="5443" spans="1:5" x14ac:dyDescent="0.2">
      <c r="A5443" t="s">
        <v>875</v>
      </c>
      <c r="B5443" t="s">
        <v>39</v>
      </c>
      <c r="C5443" t="s">
        <v>386</v>
      </c>
      <c r="D5443" t="s">
        <v>344</v>
      </c>
      <c r="E5443" t="s">
        <v>561</v>
      </c>
    </row>
    <row r="5444" spans="1:5" x14ac:dyDescent="0.2">
      <c r="A5444" t="s">
        <v>875</v>
      </c>
      <c r="B5444" t="s">
        <v>39</v>
      </c>
      <c r="C5444" t="s">
        <v>386</v>
      </c>
      <c r="D5444" t="s">
        <v>339</v>
      </c>
      <c r="E5444" t="s">
        <v>586</v>
      </c>
    </row>
    <row r="5445" spans="1:5" x14ac:dyDescent="0.2">
      <c r="A5445" t="s">
        <v>875</v>
      </c>
      <c r="B5445" t="s">
        <v>39</v>
      </c>
      <c r="C5445" t="s">
        <v>386</v>
      </c>
      <c r="D5445" t="s">
        <v>339</v>
      </c>
      <c r="E5445" t="s">
        <v>614</v>
      </c>
    </row>
    <row r="5446" spans="1:5" x14ac:dyDescent="0.2">
      <c r="A5446" t="s">
        <v>875</v>
      </c>
      <c r="B5446" t="s">
        <v>39</v>
      </c>
      <c r="C5446" t="s">
        <v>386</v>
      </c>
      <c r="D5446" t="s">
        <v>47</v>
      </c>
      <c r="E5446" t="s">
        <v>563</v>
      </c>
    </row>
    <row r="5447" spans="1:5" x14ac:dyDescent="0.2">
      <c r="A5447" t="s">
        <v>875</v>
      </c>
      <c r="B5447" t="s">
        <v>39</v>
      </c>
      <c r="C5447" t="s">
        <v>386</v>
      </c>
      <c r="D5447" t="s">
        <v>47</v>
      </c>
      <c r="E5447" t="s">
        <v>591</v>
      </c>
    </row>
    <row r="5448" spans="1:5" x14ac:dyDescent="0.2">
      <c r="A5448" t="s">
        <v>875</v>
      </c>
      <c r="B5448" t="s">
        <v>39</v>
      </c>
      <c r="C5448" t="s">
        <v>386</v>
      </c>
      <c r="D5448" t="s">
        <v>239</v>
      </c>
      <c r="E5448" t="s">
        <v>669</v>
      </c>
    </row>
    <row r="5449" spans="1:5" x14ac:dyDescent="0.2">
      <c r="A5449" t="s">
        <v>875</v>
      </c>
      <c r="B5449" t="s">
        <v>39</v>
      </c>
      <c r="C5449" t="s">
        <v>386</v>
      </c>
      <c r="D5449" t="s">
        <v>272</v>
      </c>
      <c r="E5449" t="s">
        <v>530</v>
      </c>
    </row>
    <row r="5450" spans="1:5" x14ac:dyDescent="0.2">
      <c r="A5450" t="s">
        <v>875</v>
      </c>
      <c r="B5450" t="s">
        <v>39</v>
      </c>
      <c r="C5450" t="s">
        <v>386</v>
      </c>
      <c r="D5450" t="s">
        <v>344</v>
      </c>
      <c r="E5450" t="s">
        <v>569</v>
      </c>
    </row>
    <row r="5451" spans="1:5" x14ac:dyDescent="0.2">
      <c r="A5451" t="s">
        <v>875</v>
      </c>
      <c r="B5451" t="s">
        <v>39</v>
      </c>
      <c r="C5451" t="s">
        <v>386</v>
      </c>
      <c r="D5451" t="s">
        <v>339</v>
      </c>
      <c r="E5451" t="s">
        <v>579</v>
      </c>
    </row>
    <row r="5452" spans="1:5" x14ac:dyDescent="0.2">
      <c r="A5452" t="s">
        <v>875</v>
      </c>
      <c r="B5452" t="s">
        <v>39</v>
      </c>
      <c r="C5452" t="s">
        <v>386</v>
      </c>
      <c r="D5452" t="s">
        <v>47</v>
      </c>
      <c r="E5452" t="s">
        <v>580</v>
      </c>
    </row>
    <row r="5453" spans="1:5" x14ac:dyDescent="0.2">
      <c r="A5453" t="s">
        <v>875</v>
      </c>
      <c r="B5453" t="s">
        <v>39</v>
      </c>
      <c r="C5453" t="s">
        <v>386</v>
      </c>
      <c r="D5453" t="s">
        <v>47</v>
      </c>
      <c r="E5453" t="s">
        <v>588</v>
      </c>
    </row>
    <row r="5454" spans="1:5" x14ac:dyDescent="0.2">
      <c r="A5454" t="s">
        <v>875</v>
      </c>
      <c r="B5454" t="s">
        <v>39</v>
      </c>
      <c r="C5454" t="s">
        <v>386</v>
      </c>
      <c r="D5454" t="s">
        <v>47</v>
      </c>
      <c r="E5454" t="s">
        <v>582</v>
      </c>
    </row>
    <row r="5455" spans="1:5" x14ac:dyDescent="0.2">
      <c r="A5455" t="s">
        <v>875</v>
      </c>
      <c r="B5455" t="s">
        <v>39</v>
      </c>
      <c r="C5455" t="s">
        <v>386</v>
      </c>
      <c r="D5455" t="s">
        <v>85</v>
      </c>
      <c r="E5455" t="s">
        <v>571</v>
      </c>
    </row>
    <row r="5456" spans="1:5" x14ac:dyDescent="0.2">
      <c r="A5456" t="s">
        <v>875</v>
      </c>
      <c r="B5456" t="s">
        <v>39</v>
      </c>
      <c r="C5456" t="s">
        <v>386</v>
      </c>
      <c r="D5456" t="s">
        <v>85</v>
      </c>
      <c r="E5456" t="s">
        <v>572</v>
      </c>
    </row>
    <row r="5457" spans="1:5" x14ac:dyDescent="0.2">
      <c r="A5457" t="s">
        <v>875</v>
      </c>
      <c r="B5457" t="s">
        <v>39</v>
      </c>
      <c r="C5457" t="s">
        <v>386</v>
      </c>
      <c r="D5457" t="s">
        <v>85</v>
      </c>
      <c r="E5457" t="s">
        <v>573</v>
      </c>
    </row>
    <row r="5458" spans="1:5" x14ac:dyDescent="0.2">
      <c r="A5458" t="s">
        <v>875</v>
      </c>
      <c r="B5458" t="s">
        <v>39</v>
      </c>
      <c r="C5458" t="s">
        <v>386</v>
      </c>
      <c r="D5458" t="s">
        <v>85</v>
      </c>
      <c r="E5458" t="s">
        <v>583</v>
      </c>
    </row>
    <row r="5459" spans="1:5" x14ac:dyDescent="0.2">
      <c r="A5459" t="s">
        <v>875</v>
      </c>
      <c r="B5459" t="s">
        <v>39</v>
      </c>
      <c r="C5459" t="s">
        <v>386</v>
      </c>
      <c r="D5459" t="s">
        <v>75</v>
      </c>
      <c r="E5459" t="s">
        <v>609</v>
      </c>
    </row>
    <row r="5460" spans="1:5" x14ac:dyDescent="0.2">
      <c r="A5460" t="s">
        <v>875</v>
      </c>
      <c r="B5460" t="s">
        <v>39</v>
      </c>
      <c r="C5460" t="s">
        <v>388</v>
      </c>
      <c r="D5460" t="s">
        <v>307</v>
      </c>
    </row>
    <row r="5461" spans="1:5" x14ac:dyDescent="0.2">
      <c r="A5461" t="s">
        <v>875</v>
      </c>
      <c r="B5461" t="s">
        <v>39</v>
      </c>
      <c r="C5461" t="s">
        <v>388</v>
      </c>
      <c r="D5461" t="s">
        <v>76</v>
      </c>
    </row>
    <row r="5462" spans="1:5" x14ac:dyDescent="0.2">
      <c r="A5462" t="s">
        <v>875</v>
      </c>
      <c r="B5462" t="s">
        <v>39</v>
      </c>
      <c r="C5462" t="s">
        <v>388</v>
      </c>
      <c r="D5462" t="s">
        <v>376</v>
      </c>
    </row>
    <row r="5463" spans="1:5" x14ac:dyDescent="0.2">
      <c r="A5463" t="s">
        <v>875</v>
      </c>
      <c r="B5463" t="s">
        <v>39</v>
      </c>
      <c r="C5463" t="s">
        <v>388</v>
      </c>
      <c r="D5463" t="s">
        <v>389</v>
      </c>
    </row>
    <row r="5464" spans="1:5" x14ac:dyDescent="0.2">
      <c r="A5464" t="s">
        <v>875</v>
      </c>
      <c r="B5464" t="s">
        <v>39</v>
      </c>
      <c r="C5464" t="s">
        <v>388</v>
      </c>
      <c r="D5464" t="s">
        <v>354</v>
      </c>
    </row>
    <row r="5465" spans="1:5" x14ac:dyDescent="0.2">
      <c r="A5465" t="s">
        <v>875</v>
      </c>
      <c r="B5465" t="s">
        <v>39</v>
      </c>
      <c r="C5465" t="s">
        <v>388</v>
      </c>
      <c r="D5465" t="s">
        <v>349</v>
      </c>
    </row>
    <row r="5466" spans="1:5" x14ac:dyDescent="0.2">
      <c r="A5466" t="s">
        <v>875</v>
      </c>
      <c r="B5466" t="s">
        <v>39</v>
      </c>
      <c r="C5466" t="s">
        <v>388</v>
      </c>
      <c r="D5466" t="s">
        <v>314</v>
      </c>
    </row>
    <row r="5467" spans="1:5" x14ac:dyDescent="0.2">
      <c r="A5467" t="s">
        <v>875</v>
      </c>
      <c r="B5467" t="s">
        <v>39</v>
      </c>
      <c r="C5467" t="s">
        <v>388</v>
      </c>
      <c r="D5467" t="s">
        <v>86</v>
      </c>
    </row>
    <row r="5468" spans="1:5" x14ac:dyDescent="0.2">
      <c r="A5468" t="s">
        <v>875</v>
      </c>
      <c r="B5468" t="s">
        <v>39</v>
      </c>
      <c r="C5468" t="s">
        <v>388</v>
      </c>
      <c r="D5468" t="s">
        <v>137</v>
      </c>
    </row>
    <row r="5469" spans="1:5" x14ac:dyDescent="0.2">
      <c r="A5469" t="s">
        <v>875</v>
      </c>
      <c r="B5469" t="s">
        <v>43</v>
      </c>
      <c r="C5469" t="s">
        <v>386</v>
      </c>
      <c r="D5469" t="s">
        <v>202</v>
      </c>
      <c r="E5469" t="s">
        <v>446</v>
      </c>
    </row>
    <row r="5470" spans="1:5" x14ac:dyDescent="0.2">
      <c r="A5470" t="s">
        <v>875</v>
      </c>
      <c r="B5470" t="s">
        <v>43</v>
      </c>
      <c r="C5470" t="s">
        <v>386</v>
      </c>
      <c r="D5470" t="s">
        <v>389</v>
      </c>
      <c r="E5470" t="s">
        <v>648</v>
      </c>
    </row>
    <row r="5471" spans="1:5" x14ac:dyDescent="0.2">
      <c r="A5471" t="s">
        <v>875</v>
      </c>
      <c r="B5471" t="s">
        <v>43</v>
      </c>
      <c r="C5471" t="s">
        <v>386</v>
      </c>
      <c r="D5471" t="s">
        <v>389</v>
      </c>
      <c r="E5471" t="s">
        <v>449</v>
      </c>
    </row>
    <row r="5472" spans="1:5" x14ac:dyDescent="0.2">
      <c r="A5472" t="s">
        <v>875</v>
      </c>
      <c r="B5472" t="s">
        <v>43</v>
      </c>
      <c r="C5472" t="s">
        <v>386</v>
      </c>
      <c r="D5472" t="s">
        <v>389</v>
      </c>
      <c r="E5472" t="s">
        <v>533</v>
      </c>
    </row>
    <row r="5473" spans="1:5" x14ac:dyDescent="0.2">
      <c r="A5473" t="s">
        <v>875</v>
      </c>
      <c r="B5473" t="s">
        <v>43</v>
      </c>
      <c r="C5473" t="s">
        <v>386</v>
      </c>
      <c r="D5473" t="s">
        <v>389</v>
      </c>
      <c r="E5473" t="s">
        <v>646</v>
      </c>
    </row>
    <row r="5474" spans="1:5" x14ac:dyDescent="0.2">
      <c r="A5474" t="s">
        <v>875</v>
      </c>
      <c r="B5474" t="s">
        <v>43</v>
      </c>
      <c r="C5474" t="s">
        <v>386</v>
      </c>
      <c r="D5474" t="s">
        <v>389</v>
      </c>
      <c r="E5474" t="s">
        <v>453</v>
      </c>
    </row>
    <row r="5475" spans="1:5" x14ac:dyDescent="0.2">
      <c r="A5475" t="s">
        <v>875</v>
      </c>
      <c r="B5475" t="s">
        <v>43</v>
      </c>
      <c r="C5475" t="s">
        <v>386</v>
      </c>
      <c r="D5475" t="s">
        <v>389</v>
      </c>
      <c r="E5475" t="s">
        <v>450</v>
      </c>
    </row>
    <row r="5476" spans="1:5" x14ac:dyDescent="0.2">
      <c r="A5476" t="s">
        <v>875</v>
      </c>
      <c r="B5476" t="s">
        <v>43</v>
      </c>
      <c r="C5476" t="s">
        <v>386</v>
      </c>
      <c r="D5476" t="s">
        <v>389</v>
      </c>
      <c r="E5476" t="s">
        <v>448</v>
      </c>
    </row>
    <row r="5477" spans="1:5" x14ac:dyDescent="0.2">
      <c r="A5477" t="s">
        <v>875</v>
      </c>
      <c r="B5477" t="s">
        <v>43</v>
      </c>
      <c r="C5477" t="s">
        <v>386</v>
      </c>
      <c r="D5477" t="s">
        <v>106</v>
      </c>
      <c r="E5477" t="s">
        <v>465</v>
      </c>
    </row>
    <row r="5478" spans="1:5" x14ac:dyDescent="0.2">
      <c r="A5478" t="s">
        <v>875</v>
      </c>
      <c r="B5478" t="s">
        <v>43</v>
      </c>
      <c r="C5478" t="s">
        <v>386</v>
      </c>
      <c r="D5478" t="s">
        <v>389</v>
      </c>
      <c r="E5478" t="s">
        <v>430</v>
      </c>
    </row>
    <row r="5479" spans="1:5" x14ac:dyDescent="0.2">
      <c r="A5479" t="s">
        <v>875</v>
      </c>
      <c r="B5479" t="s">
        <v>43</v>
      </c>
      <c r="C5479" t="s">
        <v>386</v>
      </c>
      <c r="D5479" t="s">
        <v>389</v>
      </c>
      <c r="E5479" t="s">
        <v>451</v>
      </c>
    </row>
    <row r="5480" spans="1:5" x14ac:dyDescent="0.2">
      <c r="A5480" t="s">
        <v>875</v>
      </c>
      <c r="B5480" t="s">
        <v>43</v>
      </c>
      <c r="C5480" t="s">
        <v>386</v>
      </c>
      <c r="D5480" t="s">
        <v>215</v>
      </c>
      <c r="E5480" t="s">
        <v>480</v>
      </c>
    </row>
    <row r="5481" spans="1:5" x14ac:dyDescent="0.2">
      <c r="A5481" t="s">
        <v>875</v>
      </c>
      <c r="B5481" t="s">
        <v>43</v>
      </c>
      <c r="C5481" t="s">
        <v>386</v>
      </c>
      <c r="D5481" t="s">
        <v>389</v>
      </c>
      <c r="E5481" t="s">
        <v>814</v>
      </c>
    </row>
    <row r="5482" spans="1:5" x14ac:dyDescent="0.2">
      <c r="A5482" t="s">
        <v>875</v>
      </c>
      <c r="B5482" t="s">
        <v>43</v>
      </c>
      <c r="C5482" t="s">
        <v>386</v>
      </c>
      <c r="D5482" t="s">
        <v>389</v>
      </c>
      <c r="E5482" t="s">
        <v>647</v>
      </c>
    </row>
    <row r="5483" spans="1:5" x14ac:dyDescent="0.2">
      <c r="A5483" t="s">
        <v>875</v>
      </c>
      <c r="B5483" t="s">
        <v>43</v>
      </c>
      <c r="C5483" t="s">
        <v>386</v>
      </c>
      <c r="D5483" t="s">
        <v>106</v>
      </c>
      <c r="E5483" t="s">
        <v>577</v>
      </c>
    </row>
    <row r="5484" spans="1:5" x14ac:dyDescent="0.2">
      <c r="A5484" t="s">
        <v>875</v>
      </c>
      <c r="B5484" t="s">
        <v>43</v>
      </c>
      <c r="C5484" t="s">
        <v>386</v>
      </c>
      <c r="D5484" t="s">
        <v>317</v>
      </c>
      <c r="E5484" t="s">
        <v>812</v>
      </c>
    </row>
    <row r="5485" spans="1:5" x14ac:dyDescent="0.2">
      <c r="A5485" t="s">
        <v>875</v>
      </c>
      <c r="B5485" t="s">
        <v>43</v>
      </c>
      <c r="C5485" t="s">
        <v>386</v>
      </c>
      <c r="D5485" t="s">
        <v>389</v>
      </c>
      <c r="E5485" t="s">
        <v>531</v>
      </c>
    </row>
    <row r="5486" spans="1:5" x14ac:dyDescent="0.2">
      <c r="A5486" t="s">
        <v>875</v>
      </c>
      <c r="B5486" t="s">
        <v>43</v>
      </c>
      <c r="C5486" t="s">
        <v>386</v>
      </c>
      <c r="D5486" t="s">
        <v>389</v>
      </c>
      <c r="E5486" t="s">
        <v>447</v>
      </c>
    </row>
    <row r="5487" spans="1:5" x14ac:dyDescent="0.2">
      <c r="A5487" t="s">
        <v>875</v>
      </c>
      <c r="B5487" t="s">
        <v>43</v>
      </c>
      <c r="C5487" t="s">
        <v>386</v>
      </c>
      <c r="D5487" t="s">
        <v>27</v>
      </c>
      <c r="E5487" t="s">
        <v>749</v>
      </c>
    </row>
    <row r="5488" spans="1:5" x14ac:dyDescent="0.2">
      <c r="A5488" t="s">
        <v>875</v>
      </c>
      <c r="B5488" t="s">
        <v>43</v>
      </c>
      <c r="C5488" t="s">
        <v>386</v>
      </c>
      <c r="D5488" t="s">
        <v>389</v>
      </c>
      <c r="E5488" t="s">
        <v>456</v>
      </c>
    </row>
    <row r="5489" spans="1:5" x14ac:dyDescent="0.2">
      <c r="A5489" t="s">
        <v>875</v>
      </c>
      <c r="B5489" t="s">
        <v>43</v>
      </c>
      <c r="C5489" t="s">
        <v>386</v>
      </c>
      <c r="D5489" t="s">
        <v>389</v>
      </c>
      <c r="E5489" t="s">
        <v>478</v>
      </c>
    </row>
    <row r="5490" spans="1:5" x14ac:dyDescent="0.2">
      <c r="A5490" t="s">
        <v>875</v>
      </c>
      <c r="B5490" t="s">
        <v>43</v>
      </c>
      <c r="C5490" t="s">
        <v>388</v>
      </c>
      <c r="D5490" t="s">
        <v>307</v>
      </c>
    </row>
    <row r="5491" spans="1:5" x14ac:dyDescent="0.2">
      <c r="A5491" t="s">
        <v>875</v>
      </c>
      <c r="B5491" t="s">
        <v>43</v>
      </c>
      <c r="C5491" t="s">
        <v>388</v>
      </c>
      <c r="D5491" t="s">
        <v>172</v>
      </c>
    </row>
    <row r="5492" spans="1:5" x14ac:dyDescent="0.2">
      <c r="A5492" t="s">
        <v>875</v>
      </c>
      <c r="B5492" t="s">
        <v>43</v>
      </c>
      <c r="C5492" t="s">
        <v>388</v>
      </c>
      <c r="D5492" t="s">
        <v>72</v>
      </c>
    </row>
    <row r="5493" spans="1:5" x14ac:dyDescent="0.2">
      <c r="A5493" t="s">
        <v>875</v>
      </c>
      <c r="B5493" t="s">
        <v>43</v>
      </c>
      <c r="C5493" t="s">
        <v>388</v>
      </c>
      <c r="D5493" t="s">
        <v>322</v>
      </c>
    </row>
    <row r="5494" spans="1:5" x14ac:dyDescent="0.2">
      <c r="A5494" t="s">
        <v>875</v>
      </c>
      <c r="B5494" t="s">
        <v>43</v>
      </c>
      <c r="C5494" t="s">
        <v>388</v>
      </c>
      <c r="D5494" t="s">
        <v>376</v>
      </c>
    </row>
    <row r="5495" spans="1:5" x14ac:dyDescent="0.2">
      <c r="A5495" t="s">
        <v>875</v>
      </c>
      <c r="B5495" t="s">
        <v>43</v>
      </c>
      <c r="C5495" t="s">
        <v>388</v>
      </c>
      <c r="D5495" t="s">
        <v>210</v>
      </c>
    </row>
    <row r="5496" spans="1:5" x14ac:dyDescent="0.2">
      <c r="A5496" t="s">
        <v>875</v>
      </c>
      <c r="B5496" t="s">
        <v>43</v>
      </c>
      <c r="C5496" t="s">
        <v>388</v>
      </c>
      <c r="D5496" t="s">
        <v>295</v>
      </c>
    </row>
    <row r="5497" spans="1:5" x14ac:dyDescent="0.2">
      <c r="A5497" t="s">
        <v>875</v>
      </c>
      <c r="B5497" t="s">
        <v>43</v>
      </c>
      <c r="C5497" t="s">
        <v>388</v>
      </c>
      <c r="D5497" t="s">
        <v>21</v>
      </c>
    </row>
    <row r="5498" spans="1:5" x14ac:dyDescent="0.2">
      <c r="A5498" t="s">
        <v>875</v>
      </c>
      <c r="B5498" t="s">
        <v>43</v>
      </c>
      <c r="C5498" t="s">
        <v>388</v>
      </c>
      <c r="D5498" t="s">
        <v>243</v>
      </c>
    </row>
    <row r="5499" spans="1:5" x14ac:dyDescent="0.2">
      <c r="A5499" t="s">
        <v>875</v>
      </c>
      <c r="B5499" t="s">
        <v>43</v>
      </c>
      <c r="C5499" t="s">
        <v>388</v>
      </c>
      <c r="D5499" t="s">
        <v>39</v>
      </c>
    </row>
    <row r="5500" spans="1:5" x14ac:dyDescent="0.2">
      <c r="A5500" t="s">
        <v>875</v>
      </c>
      <c r="B5500" t="s">
        <v>43</v>
      </c>
      <c r="C5500" t="s">
        <v>388</v>
      </c>
      <c r="D5500" t="s">
        <v>76</v>
      </c>
    </row>
    <row r="5501" spans="1:5" x14ac:dyDescent="0.2">
      <c r="A5501" t="s">
        <v>875</v>
      </c>
      <c r="B5501" t="s">
        <v>43</v>
      </c>
      <c r="C5501" t="s">
        <v>388</v>
      </c>
      <c r="D5501" t="s">
        <v>75</v>
      </c>
    </row>
    <row r="5502" spans="1:5" x14ac:dyDescent="0.2">
      <c r="A5502" t="s">
        <v>875</v>
      </c>
      <c r="B5502" t="s">
        <v>43</v>
      </c>
      <c r="C5502" t="s">
        <v>388</v>
      </c>
      <c r="D5502" t="s">
        <v>272</v>
      </c>
    </row>
    <row r="5503" spans="1:5" x14ac:dyDescent="0.2">
      <c r="A5503" t="s">
        <v>875</v>
      </c>
      <c r="B5503" t="s">
        <v>43</v>
      </c>
      <c r="C5503" t="s">
        <v>388</v>
      </c>
      <c r="D5503" t="s">
        <v>305</v>
      </c>
    </row>
    <row r="5504" spans="1:5" x14ac:dyDescent="0.2">
      <c r="A5504" t="s">
        <v>875</v>
      </c>
      <c r="B5504" t="s">
        <v>43</v>
      </c>
      <c r="C5504" t="s">
        <v>388</v>
      </c>
      <c r="D5504" t="s">
        <v>339</v>
      </c>
    </row>
    <row r="5505" spans="1:5" x14ac:dyDescent="0.2">
      <c r="A5505" t="s">
        <v>875</v>
      </c>
      <c r="B5505" t="s">
        <v>43</v>
      </c>
      <c r="C5505" t="s">
        <v>388</v>
      </c>
      <c r="D5505" t="s">
        <v>344</v>
      </c>
    </row>
    <row r="5506" spans="1:5" x14ac:dyDescent="0.2">
      <c r="A5506" t="s">
        <v>875</v>
      </c>
      <c r="B5506" t="s">
        <v>43</v>
      </c>
      <c r="C5506" t="s">
        <v>388</v>
      </c>
      <c r="D5506" t="s">
        <v>47</v>
      </c>
    </row>
    <row r="5507" spans="1:5" x14ac:dyDescent="0.2">
      <c r="A5507" t="s">
        <v>875</v>
      </c>
      <c r="B5507" t="s">
        <v>43</v>
      </c>
      <c r="C5507" t="s">
        <v>388</v>
      </c>
      <c r="D5507" t="s">
        <v>368</v>
      </c>
    </row>
    <row r="5508" spans="1:5" x14ac:dyDescent="0.2">
      <c r="A5508" t="s">
        <v>875</v>
      </c>
      <c r="B5508" t="s">
        <v>43</v>
      </c>
      <c r="C5508" t="s">
        <v>388</v>
      </c>
      <c r="D5508" t="s">
        <v>37</v>
      </c>
    </row>
    <row r="5509" spans="1:5" x14ac:dyDescent="0.2">
      <c r="A5509" t="s">
        <v>875</v>
      </c>
      <c r="B5509" t="s">
        <v>43</v>
      </c>
      <c r="C5509" t="s">
        <v>388</v>
      </c>
      <c r="D5509" t="s">
        <v>85</v>
      </c>
    </row>
    <row r="5510" spans="1:5" x14ac:dyDescent="0.2">
      <c r="A5510" t="s">
        <v>875</v>
      </c>
      <c r="B5510" t="s">
        <v>43</v>
      </c>
      <c r="C5510" t="s">
        <v>388</v>
      </c>
      <c r="D5510" t="s">
        <v>314</v>
      </c>
    </row>
    <row r="5511" spans="1:5" x14ac:dyDescent="0.2">
      <c r="A5511" t="s">
        <v>875</v>
      </c>
      <c r="B5511" t="s">
        <v>43</v>
      </c>
      <c r="C5511" t="s">
        <v>388</v>
      </c>
      <c r="D5511" t="s">
        <v>24</v>
      </c>
    </row>
    <row r="5512" spans="1:5" x14ac:dyDescent="0.2">
      <c r="A5512" t="s">
        <v>875</v>
      </c>
      <c r="B5512" t="s">
        <v>43</v>
      </c>
      <c r="C5512" t="s">
        <v>388</v>
      </c>
      <c r="D5512" t="s">
        <v>63</v>
      </c>
    </row>
    <row r="5513" spans="1:5" x14ac:dyDescent="0.2">
      <c r="A5513" t="s">
        <v>875</v>
      </c>
      <c r="B5513" t="s">
        <v>43</v>
      </c>
      <c r="C5513" t="s">
        <v>388</v>
      </c>
      <c r="D5513" t="s">
        <v>74</v>
      </c>
    </row>
    <row r="5514" spans="1:5" x14ac:dyDescent="0.2">
      <c r="A5514" t="s">
        <v>875</v>
      </c>
      <c r="B5514" t="s">
        <v>43</v>
      </c>
      <c r="C5514" t="s">
        <v>388</v>
      </c>
      <c r="D5514" t="s">
        <v>366</v>
      </c>
    </row>
    <row r="5515" spans="1:5" x14ac:dyDescent="0.2">
      <c r="A5515" t="s">
        <v>875</v>
      </c>
      <c r="B5515" t="s">
        <v>43</v>
      </c>
      <c r="C5515" t="s">
        <v>388</v>
      </c>
      <c r="D5515" t="s">
        <v>33</v>
      </c>
    </row>
    <row r="5516" spans="1:5" x14ac:dyDescent="0.2">
      <c r="A5516" t="s">
        <v>875</v>
      </c>
      <c r="B5516" t="s">
        <v>68</v>
      </c>
      <c r="C5516" t="s">
        <v>386</v>
      </c>
      <c r="D5516" t="s">
        <v>234</v>
      </c>
      <c r="E5516" t="s">
        <v>518</v>
      </c>
    </row>
    <row r="5517" spans="1:5" x14ac:dyDescent="0.2">
      <c r="A5517" t="s">
        <v>875</v>
      </c>
      <c r="B5517" t="s">
        <v>68</v>
      </c>
      <c r="C5517" t="s">
        <v>386</v>
      </c>
      <c r="D5517" t="s">
        <v>234</v>
      </c>
      <c r="E5517" t="s">
        <v>670</v>
      </c>
    </row>
    <row r="5518" spans="1:5" x14ac:dyDescent="0.2">
      <c r="A5518" t="s">
        <v>875</v>
      </c>
      <c r="B5518" t="s">
        <v>68</v>
      </c>
      <c r="C5518" t="s">
        <v>386</v>
      </c>
      <c r="D5518" t="s">
        <v>8</v>
      </c>
      <c r="E5518" t="s">
        <v>750</v>
      </c>
    </row>
    <row r="5519" spans="1:5" x14ac:dyDescent="0.2">
      <c r="A5519" t="s">
        <v>875</v>
      </c>
      <c r="B5519" t="s">
        <v>68</v>
      </c>
      <c r="C5519" t="s">
        <v>386</v>
      </c>
      <c r="D5519" t="s">
        <v>46</v>
      </c>
      <c r="E5519" t="s">
        <v>751</v>
      </c>
    </row>
    <row r="5520" spans="1:5" x14ac:dyDescent="0.2">
      <c r="A5520" t="s">
        <v>875</v>
      </c>
      <c r="B5520" t="s">
        <v>68</v>
      </c>
      <c r="C5520" t="s">
        <v>386</v>
      </c>
      <c r="D5520" t="s">
        <v>46</v>
      </c>
      <c r="E5520" t="s">
        <v>762</v>
      </c>
    </row>
    <row r="5521" spans="1:5" x14ac:dyDescent="0.2">
      <c r="A5521" t="s">
        <v>875</v>
      </c>
      <c r="B5521" t="s">
        <v>68</v>
      </c>
      <c r="C5521" t="s">
        <v>386</v>
      </c>
      <c r="D5521" t="s">
        <v>43</v>
      </c>
      <c r="E5521" t="s">
        <v>847</v>
      </c>
    </row>
    <row r="5522" spans="1:5" x14ac:dyDescent="0.2">
      <c r="A5522" t="s">
        <v>875</v>
      </c>
      <c r="B5522" t="s">
        <v>68</v>
      </c>
      <c r="C5522" t="s">
        <v>386</v>
      </c>
      <c r="D5522" t="s">
        <v>389</v>
      </c>
      <c r="E5522" t="s">
        <v>450</v>
      </c>
    </row>
    <row r="5523" spans="1:5" x14ac:dyDescent="0.2">
      <c r="A5523" t="s">
        <v>875</v>
      </c>
      <c r="B5523" t="s">
        <v>68</v>
      </c>
      <c r="C5523" t="s">
        <v>386</v>
      </c>
      <c r="D5523" t="s">
        <v>43</v>
      </c>
      <c r="E5523" t="s">
        <v>848</v>
      </c>
    </row>
    <row r="5524" spans="1:5" x14ac:dyDescent="0.2">
      <c r="A5524" t="s">
        <v>875</v>
      </c>
      <c r="B5524" t="s">
        <v>68</v>
      </c>
      <c r="C5524" t="s">
        <v>386</v>
      </c>
      <c r="D5524" t="s">
        <v>106</v>
      </c>
      <c r="E5524" t="s">
        <v>465</v>
      </c>
    </row>
    <row r="5525" spans="1:5" x14ac:dyDescent="0.2">
      <c r="A5525" t="s">
        <v>875</v>
      </c>
      <c r="B5525" t="s">
        <v>68</v>
      </c>
      <c r="C5525" t="s">
        <v>386</v>
      </c>
      <c r="D5525" t="s">
        <v>135</v>
      </c>
      <c r="E5525" t="s">
        <v>775</v>
      </c>
    </row>
    <row r="5526" spans="1:5" x14ac:dyDescent="0.2">
      <c r="A5526" t="s">
        <v>875</v>
      </c>
      <c r="B5526" t="s">
        <v>68</v>
      </c>
      <c r="C5526" t="s">
        <v>386</v>
      </c>
      <c r="D5526" t="s">
        <v>43</v>
      </c>
      <c r="E5526" t="s">
        <v>853</v>
      </c>
    </row>
    <row r="5527" spans="1:5" x14ac:dyDescent="0.2">
      <c r="A5527" t="s">
        <v>875</v>
      </c>
      <c r="B5527" t="s">
        <v>68</v>
      </c>
      <c r="C5527" t="s">
        <v>386</v>
      </c>
      <c r="D5527" t="s">
        <v>8</v>
      </c>
      <c r="E5527" t="s">
        <v>474</v>
      </c>
    </row>
    <row r="5528" spans="1:5" x14ac:dyDescent="0.2">
      <c r="A5528" t="s">
        <v>875</v>
      </c>
      <c r="B5528" t="s">
        <v>68</v>
      </c>
      <c r="C5528" t="s">
        <v>386</v>
      </c>
      <c r="D5528" t="s">
        <v>210</v>
      </c>
      <c r="E5528" t="s">
        <v>838</v>
      </c>
    </row>
    <row r="5529" spans="1:5" x14ac:dyDescent="0.2">
      <c r="A5529" t="s">
        <v>875</v>
      </c>
      <c r="B5529" t="s">
        <v>68</v>
      </c>
      <c r="C5529" t="s">
        <v>386</v>
      </c>
      <c r="D5529" t="s">
        <v>389</v>
      </c>
      <c r="E5529" t="s">
        <v>449</v>
      </c>
    </row>
    <row r="5530" spans="1:5" x14ac:dyDescent="0.2">
      <c r="A5530" t="s">
        <v>875</v>
      </c>
      <c r="B5530" t="s">
        <v>68</v>
      </c>
      <c r="C5530" t="s">
        <v>386</v>
      </c>
      <c r="D5530" t="s">
        <v>59</v>
      </c>
      <c r="E5530" t="s">
        <v>752</v>
      </c>
    </row>
    <row r="5531" spans="1:5" x14ac:dyDescent="0.2">
      <c r="A5531" t="s">
        <v>875</v>
      </c>
      <c r="B5531" t="s">
        <v>68</v>
      </c>
      <c r="C5531" t="s">
        <v>386</v>
      </c>
      <c r="D5531" t="s">
        <v>43</v>
      </c>
      <c r="E5531" t="s">
        <v>854</v>
      </c>
    </row>
    <row r="5532" spans="1:5" x14ac:dyDescent="0.2">
      <c r="A5532" t="s">
        <v>875</v>
      </c>
      <c r="B5532" t="s">
        <v>68</v>
      </c>
      <c r="C5532" t="s">
        <v>386</v>
      </c>
      <c r="D5532" t="s">
        <v>43</v>
      </c>
      <c r="E5532" t="s">
        <v>855</v>
      </c>
    </row>
    <row r="5533" spans="1:5" x14ac:dyDescent="0.2">
      <c r="A5533" t="s">
        <v>875</v>
      </c>
      <c r="B5533" t="s">
        <v>68</v>
      </c>
      <c r="C5533" t="s">
        <v>386</v>
      </c>
      <c r="D5533" t="s">
        <v>59</v>
      </c>
      <c r="E5533" t="s">
        <v>764</v>
      </c>
    </row>
    <row r="5534" spans="1:5" x14ac:dyDescent="0.2">
      <c r="A5534" t="s">
        <v>875</v>
      </c>
      <c r="B5534" t="s">
        <v>68</v>
      </c>
      <c r="C5534" t="s">
        <v>386</v>
      </c>
      <c r="D5534" t="s">
        <v>135</v>
      </c>
      <c r="E5534" t="s">
        <v>815</v>
      </c>
    </row>
    <row r="5535" spans="1:5" x14ac:dyDescent="0.2">
      <c r="A5535" t="s">
        <v>875</v>
      </c>
      <c r="B5535" t="s">
        <v>68</v>
      </c>
      <c r="C5535" t="s">
        <v>386</v>
      </c>
      <c r="D5535" t="s">
        <v>389</v>
      </c>
      <c r="E5535" t="s">
        <v>448</v>
      </c>
    </row>
    <row r="5536" spans="1:5" x14ac:dyDescent="0.2">
      <c r="A5536" t="s">
        <v>875</v>
      </c>
      <c r="B5536" t="s">
        <v>68</v>
      </c>
      <c r="C5536" t="s">
        <v>386</v>
      </c>
      <c r="D5536" t="s">
        <v>59</v>
      </c>
      <c r="E5536" t="s">
        <v>770</v>
      </c>
    </row>
    <row r="5537" spans="1:5" x14ac:dyDescent="0.2">
      <c r="A5537" t="s">
        <v>875</v>
      </c>
      <c r="B5537" t="s">
        <v>68</v>
      </c>
      <c r="C5537" t="s">
        <v>386</v>
      </c>
      <c r="D5537" t="s">
        <v>46</v>
      </c>
      <c r="E5537" t="s">
        <v>771</v>
      </c>
    </row>
    <row r="5538" spans="1:5" x14ac:dyDescent="0.2">
      <c r="A5538" t="s">
        <v>875</v>
      </c>
      <c r="B5538" t="s">
        <v>68</v>
      </c>
      <c r="C5538" t="s">
        <v>386</v>
      </c>
      <c r="D5538" t="s">
        <v>43</v>
      </c>
      <c r="E5538" t="s">
        <v>856</v>
      </c>
    </row>
    <row r="5539" spans="1:5" x14ac:dyDescent="0.2">
      <c r="A5539" t="s">
        <v>875</v>
      </c>
      <c r="B5539" t="s">
        <v>68</v>
      </c>
      <c r="C5539" t="s">
        <v>386</v>
      </c>
      <c r="D5539" t="s">
        <v>215</v>
      </c>
      <c r="E5539" t="s">
        <v>480</v>
      </c>
    </row>
    <row r="5540" spans="1:5" x14ac:dyDescent="0.2">
      <c r="A5540" t="s">
        <v>875</v>
      </c>
      <c r="B5540" t="s">
        <v>68</v>
      </c>
      <c r="C5540" t="s">
        <v>386</v>
      </c>
      <c r="D5540" t="s">
        <v>43</v>
      </c>
      <c r="E5540" t="s">
        <v>851</v>
      </c>
    </row>
    <row r="5541" spans="1:5" x14ac:dyDescent="0.2">
      <c r="A5541" t="s">
        <v>875</v>
      </c>
      <c r="B5541" t="s">
        <v>68</v>
      </c>
      <c r="C5541" t="s">
        <v>386</v>
      </c>
      <c r="D5541" t="s">
        <v>46</v>
      </c>
      <c r="E5541" t="s">
        <v>777</v>
      </c>
    </row>
    <row r="5542" spans="1:5" x14ac:dyDescent="0.2">
      <c r="A5542" t="s">
        <v>875</v>
      </c>
      <c r="B5542" t="s">
        <v>68</v>
      </c>
      <c r="C5542" t="s">
        <v>388</v>
      </c>
      <c r="D5542" t="s">
        <v>179</v>
      </c>
    </row>
    <row r="5543" spans="1:5" x14ac:dyDescent="0.2">
      <c r="A5543" t="s">
        <v>875</v>
      </c>
      <c r="B5543" t="s">
        <v>68</v>
      </c>
      <c r="C5543" t="s">
        <v>388</v>
      </c>
      <c r="D5543" t="s">
        <v>307</v>
      </c>
    </row>
    <row r="5544" spans="1:5" x14ac:dyDescent="0.2">
      <c r="A5544" t="s">
        <v>875</v>
      </c>
      <c r="B5544" t="s">
        <v>68</v>
      </c>
      <c r="C5544" t="s">
        <v>388</v>
      </c>
      <c r="D5544" t="s">
        <v>220</v>
      </c>
    </row>
    <row r="5545" spans="1:5" x14ac:dyDescent="0.2">
      <c r="A5545" t="s">
        <v>875</v>
      </c>
      <c r="B5545" t="s">
        <v>68</v>
      </c>
      <c r="C5545" t="s">
        <v>388</v>
      </c>
      <c r="D5545" t="s">
        <v>72</v>
      </c>
    </row>
    <row r="5546" spans="1:5" x14ac:dyDescent="0.2">
      <c r="A5546" t="s">
        <v>875</v>
      </c>
      <c r="B5546" t="s">
        <v>68</v>
      </c>
      <c r="C5546" t="s">
        <v>388</v>
      </c>
      <c r="D5546" t="s">
        <v>287</v>
      </c>
    </row>
    <row r="5547" spans="1:5" x14ac:dyDescent="0.2">
      <c r="A5547" t="s">
        <v>875</v>
      </c>
      <c r="B5547" t="s">
        <v>68</v>
      </c>
      <c r="C5547" t="s">
        <v>388</v>
      </c>
      <c r="D5547" t="s">
        <v>172</v>
      </c>
    </row>
    <row r="5548" spans="1:5" x14ac:dyDescent="0.2">
      <c r="A5548" t="s">
        <v>875</v>
      </c>
      <c r="B5548" t="s">
        <v>68</v>
      </c>
      <c r="C5548" t="s">
        <v>388</v>
      </c>
      <c r="D5548" t="s">
        <v>213</v>
      </c>
    </row>
    <row r="5549" spans="1:5" x14ac:dyDescent="0.2">
      <c r="A5549" t="s">
        <v>875</v>
      </c>
      <c r="B5549" t="s">
        <v>68</v>
      </c>
      <c r="C5549" t="s">
        <v>388</v>
      </c>
      <c r="D5549" t="s">
        <v>151</v>
      </c>
    </row>
    <row r="5550" spans="1:5" x14ac:dyDescent="0.2">
      <c r="A5550" t="s">
        <v>875</v>
      </c>
      <c r="B5550" t="s">
        <v>68</v>
      </c>
      <c r="C5550" t="s">
        <v>388</v>
      </c>
      <c r="D5550" t="s">
        <v>366</v>
      </c>
    </row>
    <row r="5551" spans="1:5" x14ac:dyDescent="0.2">
      <c r="A5551" t="s">
        <v>875</v>
      </c>
      <c r="B5551" t="s">
        <v>68</v>
      </c>
      <c r="C5551" t="s">
        <v>388</v>
      </c>
      <c r="D5551" t="s">
        <v>21</v>
      </c>
    </row>
    <row r="5552" spans="1:5" x14ac:dyDescent="0.2">
      <c r="A5552" t="s">
        <v>875</v>
      </c>
      <c r="B5552" t="s">
        <v>287</v>
      </c>
      <c r="C5552" t="s">
        <v>386</v>
      </c>
      <c r="D5552" t="s">
        <v>389</v>
      </c>
      <c r="E5552" t="s">
        <v>449</v>
      </c>
    </row>
    <row r="5553" spans="1:5" x14ac:dyDescent="0.2">
      <c r="A5553" t="s">
        <v>875</v>
      </c>
      <c r="B5553" t="s">
        <v>287</v>
      </c>
      <c r="C5553" t="s">
        <v>386</v>
      </c>
      <c r="D5553" t="s">
        <v>389</v>
      </c>
      <c r="E5553" t="s">
        <v>453</v>
      </c>
    </row>
    <row r="5554" spans="1:5" x14ac:dyDescent="0.2">
      <c r="A5554" t="s">
        <v>875</v>
      </c>
      <c r="B5554" t="s">
        <v>287</v>
      </c>
      <c r="C5554" t="s">
        <v>386</v>
      </c>
      <c r="D5554" t="s">
        <v>389</v>
      </c>
      <c r="E5554" t="s">
        <v>450</v>
      </c>
    </row>
    <row r="5555" spans="1:5" x14ac:dyDescent="0.2">
      <c r="A5555" t="s">
        <v>875</v>
      </c>
      <c r="B5555" t="s">
        <v>287</v>
      </c>
      <c r="C5555" t="s">
        <v>386</v>
      </c>
      <c r="D5555" t="s">
        <v>389</v>
      </c>
      <c r="E5555" t="s">
        <v>430</v>
      </c>
    </row>
    <row r="5556" spans="1:5" x14ac:dyDescent="0.2">
      <c r="A5556" t="s">
        <v>875</v>
      </c>
      <c r="B5556" t="s">
        <v>287</v>
      </c>
      <c r="C5556" t="s">
        <v>386</v>
      </c>
      <c r="D5556" t="s">
        <v>389</v>
      </c>
      <c r="E5556" t="s">
        <v>456</v>
      </c>
    </row>
    <row r="5557" spans="1:5" x14ac:dyDescent="0.2">
      <c r="A5557" t="s">
        <v>875</v>
      </c>
      <c r="B5557" t="s">
        <v>287</v>
      </c>
      <c r="C5557" t="s">
        <v>386</v>
      </c>
      <c r="D5557" t="s">
        <v>389</v>
      </c>
      <c r="E5557" t="s">
        <v>447</v>
      </c>
    </row>
    <row r="5558" spans="1:5" x14ac:dyDescent="0.2">
      <c r="A5558" t="s">
        <v>875</v>
      </c>
      <c r="B5558" t="s">
        <v>287</v>
      </c>
      <c r="C5558" t="s">
        <v>386</v>
      </c>
      <c r="D5558" t="s">
        <v>27</v>
      </c>
      <c r="E5558" t="s">
        <v>749</v>
      </c>
    </row>
    <row r="5559" spans="1:5" x14ac:dyDescent="0.2">
      <c r="A5559" t="s">
        <v>875</v>
      </c>
      <c r="B5559" t="s">
        <v>287</v>
      </c>
      <c r="C5559" t="s">
        <v>388</v>
      </c>
      <c r="D5559" t="s">
        <v>307</v>
      </c>
    </row>
    <row r="5560" spans="1:5" x14ac:dyDescent="0.2">
      <c r="A5560" t="s">
        <v>875</v>
      </c>
      <c r="B5560" t="s">
        <v>287</v>
      </c>
      <c r="C5560" t="s">
        <v>388</v>
      </c>
      <c r="D5560" t="s">
        <v>21</v>
      </c>
    </row>
    <row r="5561" spans="1:5" x14ac:dyDescent="0.2">
      <c r="A5561" t="s">
        <v>875</v>
      </c>
      <c r="B5561" t="s">
        <v>287</v>
      </c>
      <c r="C5561" t="s">
        <v>388</v>
      </c>
      <c r="D5561" t="s">
        <v>172</v>
      </c>
    </row>
    <row r="5562" spans="1:5" x14ac:dyDescent="0.2">
      <c r="A5562" t="s">
        <v>875</v>
      </c>
      <c r="B5562" t="s">
        <v>287</v>
      </c>
      <c r="C5562" t="s">
        <v>388</v>
      </c>
      <c r="D5562" t="s">
        <v>43</v>
      </c>
    </row>
    <row r="5563" spans="1:5" x14ac:dyDescent="0.2">
      <c r="A5563" t="s">
        <v>875</v>
      </c>
      <c r="B5563" t="s">
        <v>287</v>
      </c>
      <c r="C5563" t="s">
        <v>388</v>
      </c>
      <c r="D5563" t="s">
        <v>210</v>
      </c>
    </row>
    <row r="5564" spans="1:5" x14ac:dyDescent="0.2">
      <c r="A5564" t="s">
        <v>875</v>
      </c>
      <c r="B5564" t="s">
        <v>287</v>
      </c>
      <c r="C5564" t="s">
        <v>388</v>
      </c>
      <c r="D5564" t="s">
        <v>72</v>
      </c>
    </row>
    <row r="5565" spans="1:5" x14ac:dyDescent="0.2">
      <c r="A5565" t="s">
        <v>875</v>
      </c>
      <c r="B5565" t="s">
        <v>279</v>
      </c>
      <c r="C5565" t="s">
        <v>386</v>
      </c>
      <c r="D5565" t="s">
        <v>43</v>
      </c>
      <c r="E5565" t="s">
        <v>857</v>
      </c>
    </row>
    <row r="5566" spans="1:5" x14ac:dyDescent="0.2">
      <c r="A5566" t="s">
        <v>875</v>
      </c>
      <c r="B5566" t="s">
        <v>279</v>
      </c>
      <c r="C5566" t="s">
        <v>386</v>
      </c>
      <c r="D5566" t="s">
        <v>389</v>
      </c>
      <c r="E5566" t="s">
        <v>449</v>
      </c>
    </row>
    <row r="5567" spans="1:5" x14ac:dyDescent="0.2">
      <c r="A5567" t="s">
        <v>875</v>
      </c>
      <c r="B5567" t="s">
        <v>279</v>
      </c>
      <c r="C5567" t="s">
        <v>386</v>
      </c>
      <c r="D5567" t="s">
        <v>43</v>
      </c>
      <c r="E5567" t="s">
        <v>847</v>
      </c>
    </row>
    <row r="5568" spans="1:5" x14ac:dyDescent="0.2">
      <c r="A5568" t="s">
        <v>875</v>
      </c>
      <c r="B5568" t="s">
        <v>279</v>
      </c>
      <c r="C5568" t="s">
        <v>386</v>
      </c>
      <c r="D5568" t="s">
        <v>389</v>
      </c>
      <c r="E5568" t="s">
        <v>450</v>
      </c>
    </row>
    <row r="5569" spans="1:5" x14ac:dyDescent="0.2">
      <c r="A5569" t="s">
        <v>875</v>
      </c>
      <c r="B5569" t="s">
        <v>279</v>
      </c>
      <c r="C5569" t="s">
        <v>386</v>
      </c>
      <c r="D5569" t="s">
        <v>43</v>
      </c>
      <c r="E5569" t="s">
        <v>858</v>
      </c>
    </row>
    <row r="5570" spans="1:5" x14ac:dyDescent="0.2">
      <c r="A5570" t="s">
        <v>875</v>
      </c>
      <c r="B5570" t="s">
        <v>279</v>
      </c>
      <c r="C5570" t="s">
        <v>386</v>
      </c>
      <c r="D5570" t="s">
        <v>59</v>
      </c>
      <c r="E5570" t="s">
        <v>754</v>
      </c>
    </row>
    <row r="5571" spans="1:5" x14ac:dyDescent="0.2">
      <c r="A5571" t="s">
        <v>875</v>
      </c>
      <c r="B5571" t="s">
        <v>279</v>
      </c>
      <c r="C5571" t="s">
        <v>386</v>
      </c>
      <c r="D5571" t="s">
        <v>8</v>
      </c>
      <c r="E5571" t="s">
        <v>788</v>
      </c>
    </row>
    <row r="5572" spans="1:5" x14ac:dyDescent="0.2">
      <c r="A5572" t="s">
        <v>875</v>
      </c>
      <c r="B5572" t="s">
        <v>279</v>
      </c>
      <c r="C5572" t="s">
        <v>386</v>
      </c>
      <c r="D5572" t="s">
        <v>8</v>
      </c>
      <c r="E5572" t="s">
        <v>755</v>
      </c>
    </row>
    <row r="5573" spans="1:5" x14ac:dyDescent="0.2">
      <c r="A5573" t="s">
        <v>875</v>
      </c>
      <c r="B5573" t="s">
        <v>279</v>
      </c>
      <c r="C5573" t="s">
        <v>386</v>
      </c>
      <c r="D5573" t="s">
        <v>8</v>
      </c>
      <c r="E5573" t="s">
        <v>767</v>
      </c>
    </row>
    <row r="5574" spans="1:5" x14ac:dyDescent="0.2">
      <c r="A5574" t="s">
        <v>875</v>
      </c>
      <c r="B5574" t="s">
        <v>279</v>
      </c>
      <c r="C5574" t="s">
        <v>386</v>
      </c>
      <c r="D5574" t="s">
        <v>8</v>
      </c>
      <c r="E5574" t="s">
        <v>769</v>
      </c>
    </row>
    <row r="5575" spans="1:5" x14ac:dyDescent="0.2">
      <c r="A5575" t="s">
        <v>875</v>
      </c>
      <c r="B5575" t="s">
        <v>279</v>
      </c>
      <c r="C5575" t="s">
        <v>386</v>
      </c>
      <c r="D5575" t="s">
        <v>59</v>
      </c>
      <c r="E5575" t="s">
        <v>756</v>
      </c>
    </row>
    <row r="5576" spans="1:5" x14ac:dyDescent="0.2">
      <c r="A5576" t="s">
        <v>875</v>
      </c>
      <c r="B5576" t="s">
        <v>279</v>
      </c>
      <c r="C5576" t="s">
        <v>386</v>
      </c>
      <c r="D5576" t="s">
        <v>59</v>
      </c>
      <c r="E5576" t="s">
        <v>770</v>
      </c>
    </row>
    <row r="5577" spans="1:5" x14ac:dyDescent="0.2">
      <c r="A5577" t="s">
        <v>875</v>
      </c>
      <c r="B5577" t="s">
        <v>279</v>
      </c>
      <c r="C5577" t="s">
        <v>386</v>
      </c>
      <c r="D5577" t="s">
        <v>43</v>
      </c>
      <c r="E5577" t="s">
        <v>856</v>
      </c>
    </row>
    <row r="5578" spans="1:5" x14ac:dyDescent="0.2">
      <c r="A5578" t="s">
        <v>875</v>
      </c>
      <c r="B5578" t="s">
        <v>279</v>
      </c>
      <c r="C5578" t="s">
        <v>386</v>
      </c>
      <c r="D5578" t="s">
        <v>43</v>
      </c>
      <c r="E5578" t="s">
        <v>853</v>
      </c>
    </row>
    <row r="5579" spans="1:5" x14ac:dyDescent="0.2">
      <c r="A5579" t="s">
        <v>875</v>
      </c>
      <c r="B5579" t="s">
        <v>279</v>
      </c>
      <c r="C5579" t="s">
        <v>386</v>
      </c>
      <c r="D5579" t="s">
        <v>43</v>
      </c>
      <c r="E5579" t="s">
        <v>851</v>
      </c>
    </row>
    <row r="5580" spans="1:5" x14ac:dyDescent="0.2">
      <c r="A5580" t="s">
        <v>875</v>
      </c>
      <c r="B5580" t="s">
        <v>279</v>
      </c>
      <c r="C5580" t="s">
        <v>386</v>
      </c>
      <c r="D5580" t="s">
        <v>8</v>
      </c>
      <c r="E5580" t="s">
        <v>474</v>
      </c>
    </row>
    <row r="5581" spans="1:5" x14ac:dyDescent="0.2">
      <c r="A5581" t="s">
        <v>875</v>
      </c>
      <c r="B5581" t="s">
        <v>279</v>
      </c>
      <c r="C5581" t="s">
        <v>386</v>
      </c>
      <c r="D5581" t="s">
        <v>59</v>
      </c>
      <c r="E5581" t="s">
        <v>752</v>
      </c>
    </row>
    <row r="5582" spans="1:5" x14ac:dyDescent="0.2">
      <c r="A5582" t="s">
        <v>875</v>
      </c>
      <c r="B5582" t="s">
        <v>279</v>
      </c>
      <c r="C5582" t="s">
        <v>386</v>
      </c>
      <c r="D5582" t="s">
        <v>43</v>
      </c>
      <c r="E5582" t="s">
        <v>854</v>
      </c>
    </row>
    <row r="5583" spans="1:5" x14ac:dyDescent="0.2">
      <c r="A5583" t="s">
        <v>875</v>
      </c>
      <c r="B5583" t="s">
        <v>279</v>
      </c>
      <c r="C5583" t="s">
        <v>386</v>
      </c>
      <c r="D5583" t="s">
        <v>59</v>
      </c>
      <c r="E5583" t="s">
        <v>760</v>
      </c>
    </row>
    <row r="5584" spans="1:5" x14ac:dyDescent="0.2">
      <c r="A5584" t="s">
        <v>875</v>
      </c>
      <c r="B5584" t="s">
        <v>279</v>
      </c>
      <c r="C5584" t="s">
        <v>386</v>
      </c>
      <c r="D5584" t="s">
        <v>46</v>
      </c>
      <c r="E5584" t="s">
        <v>762</v>
      </c>
    </row>
    <row r="5585" spans="1:5" x14ac:dyDescent="0.2">
      <c r="A5585" t="s">
        <v>875</v>
      </c>
      <c r="B5585" t="s">
        <v>279</v>
      </c>
      <c r="C5585" t="s">
        <v>386</v>
      </c>
      <c r="D5585" t="s">
        <v>43</v>
      </c>
      <c r="E5585" t="s">
        <v>855</v>
      </c>
    </row>
    <row r="5586" spans="1:5" x14ac:dyDescent="0.2">
      <c r="A5586" t="s">
        <v>875</v>
      </c>
      <c r="B5586" t="s">
        <v>279</v>
      </c>
      <c r="C5586" t="s">
        <v>386</v>
      </c>
      <c r="D5586" t="s">
        <v>59</v>
      </c>
      <c r="E5586" t="s">
        <v>764</v>
      </c>
    </row>
    <row r="5587" spans="1:5" x14ac:dyDescent="0.2">
      <c r="A5587" t="s">
        <v>875</v>
      </c>
      <c r="B5587" t="s">
        <v>279</v>
      </c>
      <c r="C5587" t="s">
        <v>386</v>
      </c>
      <c r="D5587" t="s">
        <v>43</v>
      </c>
      <c r="E5587" t="s">
        <v>859</v>
      </c>
    </row>
    <row r="5588" spans="1:5" x14ac:dyDescent="0.2">
      <c r="A5588" t="s">
        <v>875</v>
      </c>
      <c r="B5588" t="s">
        <v>279</v>
      </c>
      <c r="C5588" t="s">
        <v>386</v>
      </c>
      <c r="D5588" t="s">
        <v>8</v>
      </c>
      <c r="E5588" t="s">
        <v>772</v>
      </c>
    </row>
    <row r="5589" spans="1:5" x14ac:dyDescent="0.2">
      <c r="A5589" t="s">
        <v>875</v>
      </c>
      <c r="B5589" t="s">
        <v>279</v>
      </c>
      <c r="C5589" t="s">
        <v>386</v>
      </c>
      <c r="D5589" t="s">
        <v>43</v>
      </c>
      <c r="E5589" t="s">
        <v>860</v>
      </c>
    </row>
    <row r="5590" spans="1:5" x14ac:dyDescent="0.2">
      <c r="A5590" t="s">
        <v>875</v>
      </c>
      <c r="B5590" t="s">
        <v>279</v>
      </c>
      <c r="C5590" t="s">
        <v>388</v>
      </c>
      <c r="D5590" t="s">
        <v>307</v>
      </c>
    </row>
    <row r="5591" spans="1:5" x14ac:dyDescent="0.2">
      <c r="A5591" t="s">
        <v>875</v>
      </c>
      <c r="B5591" t="s">
        <v>279</v>
      </c>
      <c r="C5591" t="s">
        <v>388</v>
      </c>
      <c r="D5591" t="s">
        <v>172</v>
      </c>
    </row>
    <row r="5592" spans="1:5" x14ac:dyDescent="0.2">
      <c r="A5592" t="s">
        <v>875</v>
      </c>
      <c r="B5592" t="s">
        <v>279</v>
      </c>
      <c r="C5592" t="s">
        <v>388</v>
      </c>
      <c r="D5592" t="s">
        <v>179</v>
      </c>
    </row>
    <row r="5593" spans="1:5" x14ac:dyDescent="0.2">
      <c r="A5593" t="s">
        <v>875</v>
      </c>
      <c r="B5593" t="s">
        <v>279</v>
      </c>
      <c r="C5593" t="s">
        <v>388</v>
      </c>
      <c r="D5593" t="s">
        <v>148</v>
      </c>
    </row>
    <row r="5594" spans="1:5" x14ac:dyDescent="0.2">
      <c r="A5594" t="s">
        <v>875</v>
      </c>
      <c r="B5594" t="s">
        <v>279</v>
      </c>
      <c r="C5594" t="s">
        <v>388</v>
      </c>
      <c r="D5594" t="s">
        <v>135</v>
      </c>
    </row>
    <row r="5595" spans="1:5" x14ac:dyDescent="0.2">
      <c r="A5595" t="s">
        <v>875</v>
      </c>
      <c r="B5595" t="s">
        <v>279</v>
      </c>
      <c r="C5595" t="s">
        <v>388</v>
      </c>
      <c r="D5595" t="s">
        <v>287</v>
      </c>
    </row>
    <row r="5596" spans="1:5" x14ac:dyDescent="0.2">
      <c r="A5596" t="s">
        <v>875</v>
      </c>
      <c r="B5596" t="s">
        <v>279</v>
      </c>
      <c r="C5596" t="s">
        <v>388</v>
      </c>
      <c r="D5596" t="s">
        <v>220</v>
      </c>
    </row>
    <row r="5597" spans="1:5" x14ac:dyDescent="0.2">
      <c r="A5597" t="s">
        <v>875</v>
      </c>
      <c r="B5597" t="s">
        <v>279</v>
      </c>
      <c r="C5597" t="s">
        <v>388</v>
      </c>
      <c r="D5597" t="s">
        <v>70</v>
      </c>
    </row>
    <row r="5598" spans="1:5" x14ac:dyDescent="0.2">
      <c r="A5598" t="s">
        <v>875</v>
      </c>
      <c r="B5598" t="s">
        <v>279</v>
      </c>
      <c r="C5598" t="s">
        <v>388</v>
      </c>
      <c r="D5598" t="s">
        <v>210</v>
      </c>
    </row>
    <row r="5599" spans="1:5" x14ac:dyDescent="0.2">
      <c r="A5599" t="s">
        <v>875</v>
      </c>
      <c r="B5599" t="s">
        <v>279</v>
      </c>
      <c r="C5599" t="s">
        <v>388</v>
      </c>
      <c r="D5599" t="s">
        <v>136</v>
      </c>
    </row>
    <row r="5600" spans="1:5" x14ac:dyDescent="0.2">
      <c r="A5600" t="s">
        <v>875</v>
      </c>
      <c r="B5600" t="s">
        <v>279</v>
      </c>
      <c r="C5600" t="s">
        <v>388</v>
      </c>
      <c r="D5600" t="s">
        <v>213</v>
      </c>
    </row>
    <row r="5601" spans="1:5" x14ac:dyDescent="0.2">
      <c r="A5601" t="s">
        <v>875</v>
      </c>
      <c r="B5601" t="s">
        <v>279</v>
      </c>
      <c r="C5601" t="s">
        <v>388</v>
      </c>
      <c r="D5601" t="s">
        <v>72</v>
      </c>
    </row>
    <row r="5602" spans="1:5" x14ac:dyDescent="0.2">
      <c r="A5602" t="s">
        <v>875</v>
      </c>
      <c r="B5602" t="s">
        <v>279</v>
      </c>
      <c r="C5602" t="s">
        <v>388</v>
      </c>
      <c r="D5602" t="s">
        <v>83</v>
      </c>
    </row>
    <row r="5603" spans="1:5" x14ac:dyDescent="0.2">
      <c r="A5603" t="s">
        <v>875</v>
      </c>
      <c r="B5603" t="s">
        <v>279</v>
      </c>
      <c r="C5603" t="s">
        <v>388</v>
      </c>
      <c r="D5603" t="s">
        <v>33</v>
      </c>
    </row>
    <row r="5604" spans="1:5" x14ac:dyDescent="0.2">
      <c r="A5604" t="s">
        <v>875</v>
      </c>
      <c r="B5604" t="s">
        <v>126</v>
      </c>
      <c r="C5604" t="s">
        <v>386</v>
      </c>
      <c r="D5604" t="s">
        <v>315</v>
      </c>
      <c r="E5604" t="s">
        <v>671</v>
      </c>
    </row>
    <row r="5605" spans="1:5" x14ac:dyDescent="0.2">
      <c r="A5605" t="s">
        <v>875</v>
      </c>
      <c r="B5605" t="s">
        <v>126</v>
      </c>
      <c r="C5605" t="s">
        <v>386</v>
      </c>
      <c r="D5605" t="s">
        <v>57</v>
      </c>
      <c r="E5605" t="s">
        <v>584</v>
      </c>
    </row>
    <row r="5606" spans="1:5" x14ac:dyDescent="0.2">
      <c r="A5606" t="s">
        <v>875</v>
      </c>
      <c r="B5606" t="s">
        <v>126</v>
      </c>
      <c r="C5606" t="s">
        <v>386</v>
      </c>
      <c r="D5606" t="s">
        <v>389</v>
      </c>
      <c r="E5606" t="s">
        <v>450</v>
      </c>
    </row>
    <row r="5607" spans="1:5" x14ac:dyDescent="0.2">
      <c r="A5607" t="s">
        <v>875</v>
      </c>
      <c r="B5607" t="s">
        <v>126</v>
      </c>
      <c r="C5607" t="s">
        <v>386</v>
      </c>
      <c r="D5607" t="s">
        <v>135</v>
      </c>
      <c r="E5607" t="s">
        <v>775</v>
      </c>
    </row>
    <row r="5608" spans="1:5" x14ac:dyDescent="0.2">
      <c r="A5608" t="s">
        <v>875</v>
      </c>
      <c r="B5608" t="s">
        <v>126</v>
      </c>
      <c r="C5608" t="s">
        <v>386</v>
      </c>
      <c r="D5608" t="s">
        <v>389</v>
      </c>
      <c r="E5608" t="s">
        <v>451</v>
      </c>
    </row>
    <row r="5609" spans="1:5" x14ac:dyDescent="0.2">
      <c r="A5609" t="s">
        <v>875</v>
      </c>
      <c r="B5609" t="s">
        <v>126</v>
      </c>
      <c r="C5609" t="s">
        <v>388</v>
      </c>
      <c r="D5609" t="s">
        <v>358</v>
      </c>
    </row>
    <row r="5610" spans="1:5" x14ac:dyDescent="0.2">
      <c r="A5610" t="s">
        <v>875</v>
      </c>
      <c r="B5610" t="s">
        <v>126</v>
      </c>
      <c r="C5610" t="s">
        <v>388</v>
      </c>
      <c r="D5610" t="s">
        <v>263</v>
      </c>
    </row>
    <row r="5611" spans="1:5" x14ac:dyDescent="0.2">
      <c r="A5611" t="s">
        <v>875</v>
      </c>
      <c r="B5611" t="s">
        <v>126</v>
      </c>
      <c r="C5611" t="s">
        <v>388</v>
      </c>
      <c r="D5611" t="s">
        <v>307</v>
      </c>
    </row>
    <row r="5612" spans="1:5" x14ac:dyDescent="0.2">
      <c r="A5612" t="s">
        <v>875</v>
      </c>
      <c r="B5612" t="s">
        <v>126</v>
      </c>
      <c r="C5612" t="s">
        <v>388</v>
      </c>
      <c r="D5612" t="s">
        <v>179</v>
      </c>
    </row>
    <row r="5613" spans="1:5" x14ac:dyDescent="0.2">
      <c r="A5613" t="s">
        <v>875</v>
      </c>
      <c r="B5613" t="s">
        <v>206</v>
      </c>
      <c r="C5613" t="s">
        <v>386</v>
      </c>
      <c r="D5613" t="s">
        <v>389</v>
      </c>
      <c r="E5613" t="s">
        <v>531</v>
      </c>
    </row>
    <row r="5614" spans="1:5" x14ac:dyDescent="0.2">
      <c r="A5614" t="s">
        <v>875</v>
      </c>
      <c r="B5614" t="s">
        <v>206</v>
      </c>
      <c r="C5614" t="s">
        <v>386</v>
      </c>
      <c r="D5614" t="s">
        <v>389</v>
      </c>
      <c r="E5614" t="s">
        <v>449</v>
      </c>
    </row>
    <row r="5615" spans="1:5" x14ac:dyDescent="0.2">
      <c r="A5615" t="s">
        <v>875</v>
      </c>
      <c r="B5615" t="s">
        <v>206</v>
      </c>
      <c r="C5615" t="s">
        <v>386</v>
      </c>
      <c r="D5615" t="s">
        <v>389</v>
      </c>
      <c r="E5615" t="s">
        <v>450</v>
      </c>
    </row>
    <row r="5616" spans="1:5" x14ac:dyDescent="0.2">
      <c r="A5616" t="s">
        <v>875</v>
      </c>
      <c r="B5616" t="s">
        <v>206</v>
      </c>
      <c r="C5616" t="s">
        <v>386</v>
      </c>
      <c r="D5616" t="s">
        <v>106</v>
      </c>
      <c r="E5616" t="s">
        <v>465</v>
      </c>
    </row>
    <row r="5617" spans="1:5" x14ac:dyDescent="0.2">
      <c r="A5617" t="s">
        <v>875</v>
      </c>
      <c r="B5617" t="s">
        <v>206</v>
      </c>
      <c r="C5617" t="s">
        <v>386</v>
      </c>
      <c r="D5617" t="s">
        <v>215</v>
      </c>
      <c r="E5617" t="s">
        <v>480</v>
      </c>
    </row>
    <row r="5618" spans="1:5" x14ac:dyDescent="0.2">
      <c r="A5618" t="s">
        <v>875</v>
      </c>
      <c r="B5618" t="s">
        <v>206</v>
      </c>
      <c r="C5618" t="s">
        <v>386</v>
      </c>
      <c r="D5618" t="s">
        <v>389</v>
      </c>
      <c r="E5618" t="s">
        <v>478</v>
      </c>
    </row>
    <row r="5619" spans="1:5" x14ac:dyDescent="0.2">
      <c r="A5619" t="s">
        <v>875</v>
      </c>
      <c r="B5619" t="s">
        <v>206</v>
      </c>
      <c r="C5619" t="s">
        <v>388</v>
      </c>
      <c r="D5619" t="s">
        <v>257</v>
      </c>
    </row>
    <row r="5620" spans="1:5" x14ac:dyDescent="0.2">
      <c r="A5620" t="s">
        <v>875</v>
      </c>
      <c r="B5620" t="s">
        <v>206</v>
      </c>
      <c r="C5620" t="s">
        <v>388</v>
      </c>
      <c r="D5620" t="s">
        <v>295</v>
      </c>
    </row>
    <row r="5621" spans="1:5" x14ac:dyDescent="0.2">
      <c r="A5621" t="s">
        <v>875</v>
      </c>
      <c r="B5621" t="s">
        <v>206</v>
      </c>
      <c r="C5621" t="s">
        <v>388</v>
      </c>
      <c r="D5621" t="s">
        <v>305</v>
      </c>
    </row>
    <row r="5622" spans="1:5" x14ac:dyDescent="0.2">
      <c r="A5622" t="s">
        <v>875</v>
      </c>
      <c r="B5622" t="s">
        <v>206</v>
      </c>
      <c r="C5622" t="s">
        <v>388</v>
      </c>
      <c r="D5622" t="s">
        <v>307</v>
      </c>
    </row>
    <row r="5623" spans="1:5" x14ac:dyDescent="0.2">
      <c r="A5623" t="s">
        <v>875</v>
      </c>
      <c r="B5623" t="s">
        <v>206</v>
      </c>
      <c r="C5623" t="s">
        <v>388</v>
      </c>
      <c r="D5623" t="s">
        <v>72</v>
      </c>
    </row>
    <row r="5624" spans="1:5" x14ac:dyDescent="0.2">
      <c r="A5624" t="s">
        <v>875</v>
      </c>
      <c r="B5624" t="s">
        <v>206</v>
      </c>
      <c r="C5624" t="s">
        <v>388</v>
      </c>
      <c r="D5624" t="s">
        <v>243</v>
      </c>
    </row>
    <row r="5625" spans="1:5" x14ac:dyDescent="0.2">
      <c r="A5625" t="s">
        <v>875</v>
      </c>
      <c r="B5625" t="s">
        <v>206</v>
      </c>
      <c r="C5625" t="s">
        <v>388</v>
      </c>
      <c r="D5625" t="s">
        <v>39</v>
      </c>
    </row>
    <row r="5626" spans="1:5" x14ac:dyDescent="0.2">
      <c r="A5626" t="s">
        <v>875</v>
      </c>
      <c r="B5626" t="s">
        <v>206</v>
      </c>
      <c r="C5626" t="s">
        <v>388</v>
      </c>
      <c r="D5626" t="s">
        <v>43</v>
      </c>
    </row>
    <row r="5627" spans="1:5" x14ac:dyDescent="0.2">
      <c r="A5627" t="s">
        <v>875</v>
      </c>
      <c r="B5627" t="s">
        <v>206</v>
      </c>
      <c r="C5627" t="s">
        <v>388</v>
      </c>
      <c r="D5627" t="s">
        <v>284</v>
      </c>
    </row>
    <row r="5628" spans="1:5" x14ac:dyDescent="0.2">
      <c r="A5628" t="s">
        <v>875</v>
      </c>
      <c r="B5628" t="s">
        <v>206</v>
      </c>
      <c r="C5628" t="s">
        <v>388</v>
      </c>
      <c r="D5628" t="s">
        <v>33</v>
      </c>
    </row>
    <row r="5629" spans="1:5" x14ac:dyDescent="0.2">
      <c r="A5629" t="s">
        <v>875</v>
      </c>
      <c r="B5629" t="s">
        <v>206</v>
      </c>
      <c r="C5629" t="s">
        <v>388</v>
      </c>
      <c r="D5629" t="s">
        <v>172</v>
      </c>
    </row>
    <row r="5630" spans="1:5" x14ac:dyDescent="0.2">
      <c r="A5630" t="s">
        <v>875</v>
      </c>
      <c r="B5630" t="s">
        <v>48</v>
      </c>
      <c r="C5630" t="s">
        <v>386</v>
      </c>
      <c r="D5630" t="s">
        <v>43</v>
      </c>
      <c r="E5630" t="s">
        <v>857</v>
      </c>
    </row>
    <row r="5631" spans="1:5" x14ac:dyDescent="0.2">
      <c r="A5631" t="s">
        <v>875</v>
      </c>
      <c r="B5631" t="s">
        <v>48</v>
      </c>
      <c r="C5631" t="s">
        <v>386</v>
      </c>
      <c r="D5631" t="s">
        <v>135</v>
      </c>
      <c r="E5631" t="s">
        <v>791</v>
      </c>
    </row>
    <row r="5632" spans="1:5" x14ac:dyDescent="0.2">
      <c r="A5632" t="s">
        <v>875</v>
      </c>
      <c r="B5632" t="s">
        <v>48</v>
      </c>
      <c r="C5632" t="s">
        <v>386</v>
      </c>
      <c r="D5632" t="s">
        <v>8</v>
      </c>
      <c r="E5632" t="s">
        <v>750</v>
      </c>
    </row>
    <row r="5633" spans="1:5" x14ac:dyDescent="0.2">
      <c r="A5633" t="s">
        <v>875</v>
      </c>
      <c r="B5633" t="s">
        <v>48</v>
      </c>
      <c r="C5633" t="s">
        <v>386</v>
      </c>
      <c r="D5633" t="s">
        <v>389</v>
      </c>
      <c r="E5633" t="s">
        <v>531</v>
      </c>
    </row>
    <row r="5634" spans="1:5" x14ac:dyDescent="0.2">
      <c r="A5634" t="s">
        <v>875</v>
      </c>
      <c r="B5634" t="s">
        <v>48</v>
      </c>
      <c r="C5634" t="s">
        <v>386</v>
      </c>
      <c r="D5634" t="s">
        <v>389</v>
      </c>
      <c r="E5634" t="s">
        <v>449</v>
      </c>
    </row>
    <row r="5635" spans="1:5" x14ac:dyDescent="0.2">
      <c r="A5635" t="s">
        <v>875</v>
      </c>
      <c r="B5635" t="s">
        <v>48</v>
      </c>
      <c r="C5635" t="s">
        <v>386</v>
      </c>
      <c r="D5635" t="s">
        <v>59</v>
      </c>
      <c r="E5635" t="s">
        <v>752</v>
      </c>
    </row>
    <row r="5636" spans="1:5" x14ac:dyDescent="0.2">
      <c r="A5636" t="s">
        <v>875</v>
      </c>
      <c r="B5636" t="s">
        <v>48</v>
      </c>
      <c r="C5636" t="s">
        <v>386</v>
      </c>
      <c r="D5636" t="s">
        <v>59</v>
      </c>
      <c r="E5636" t="s">
        <v>764</v>
      </c>
    </row>
    <row r="5637" spans="1:5" x14ac:dyDescent="0.2">
      <c r="A5637" t="s">
        <v>875</v>
      </c>
      <c r="B5637" t="s">
        <v>48</v>
      </c>
      <c r="C5637" t="s">
        <v>386</v>
      </c>
      <c r="D5637" t="s">
        <v>389</v>
      </c>
      <c r="E5637" t="s">
        <v>450</v>
      </c>
    </row>
    <row r="5638" spans="1:5" x14ac:dyDescent="0.2">
      <c r="A5638" t="s">
        <v>875</v>
      </c>
      <c r="B5638" t="s">
        <v>48</v>
      </c>
      <c r="C5638" t="s">
        <v>386</v>
      </c>
      <c r="D5638" t="s">
        <v>43</v>
      </c>
      <c r="E5638" t="s">
        <v>848</v>
      </c>
    </row>
    <row r="5639" spans="1:5" x14ac:dyDescent="0.2">
      <c r="A5639" t="s">
        <v>875</v>
      </c>
      <c r="B5639" t="s">
        <v>48</v>
      </c>
      <c r="C5639" t="s">
        <v>386</v>
      </c>
      <c r="D5639" t="s">
        <v>8</v>
      </c>
      <c r="E5639" t="s">
        <v>755</v>
      </c>
    </row>
    <row r="5640" spans="1:5" x14ac:dyDescent="0.2">
      <c r="A5640" t="s">
        <v>875</v>
      </c>
      <c r="B5640" t="s">
        <v>48</v>
      </c>
      <c r="C5640" t="s">
        <v>386</v>
      </c>
      <c r="D5640" t="s">
        <v>8</v>
      </c>
      <c r="E5640" t="s">
        <v>767</v>
      </c>
    </row>
    <row r="5641" spans="1:5" x14ac:dyDescent="0.2">
      <c r="A5641" t="s">
        <v>875</v>
      </c>
      <c r="B5641" t="s">
        <v>48</v>
      </c>
      <c r="C5641" t="s">
        <v>386</v>
      </c>
      <c r="D5641" t="s">
        <v>8</v>
      </c>
      <c r="E5641" t="s">
        <v>769</v>
      </c>
    </row>
    <row r="5642" spans="1:5" x14ac:dyDescent="0.2">
      <c r="A5642" t="s">
        <v>875</v>
      </c>
      <c r="B5642" t="s">
        <v>48</v>
      </c>
      <c r="C5642" t="s">
        <v>386</v>
      </c>
      <c r="D5642" t="s">
        <v>59</v>
      </c>
      <c r="E5642" t="s">
        <v>756</v>
      </c>
    </row>
    <row r="5643" spans="1:5" x14ac:dyDescent="0.2">
      <c r="A5643" t="s">
        <v>875</v>
      </c>
      <c r="B5643" t="s">
        <v>48</v>
      </c>
      <c r="C5643" t="s">
        <v>386</v>
      </c>
      <c r="D5643" t="s">
        <v>8</v>
      </c>
      <c r="E5643" t="s">
        <v>772</v>
      </c>
    </row>
    <row r="5644" spans="1:5" x14ac:dyDescent="0.2">
      <c r="A5644" t="s">
        <v>875</v>
      </c>
      <c r="B5644" t="s">
        <v>48</v>
      </c>
      <c r="C5644" t="s">
        <v>386</v>
      </c>
      <c r="D5644" t="s">
        <v>8</v>
      </c>
      <c r="E5644" t="s">
        <v>474</v>
      </c>
    </row>
    <row r="5645" spans="1:5" x14ac:dyDescent="0.2">
      <c r="A5645" t="s">
        <v>875</v>
      </c>
      <c r="B5645" t="s">
        <v>48</v>
      </c>
      <c r="C5645" t="s">
        <v>386</v>
      </c>
      <c r="D5645" t="s">
        <v>46</v>
      </c>
      <c r="E5645" t="s">
        <v>757</v>
      </c>
    </row>
    <row r="5646" spans="1:5" x14ac:dyDescent="0.2">
      <c r="A5646" t="s">
        <v>875</v>
      </c>
      <c r="B5646" t="s">
        <v>48</v>
      </c>
      <c r="C5646" t="s">
        <v>386</v>
      </c>
      <c r="D5646" t="s">
        <v>59</v>
      </c>
      <c r="E5646" t="s">
        <v>760</v>
      </c>
    </row>
    <row r="5647" spans="1:5" x14ac:dyDescent="0.2">
      <c r="A5647" t="s">
        <v>875</v>
      </c>
      <c r="B5647" t="s">
        <v>48</v>
      </c>
      <c r="C5647" t="s">
        <v>386</v>
      </c>
      <c r="D5647" t="s">
        <v>135</v>
      </c>
      <c r="E5647" t="s">
        <v>793</v>
      </c>
    </row>
    <row r="5648" spans="1:5" x14ac:dyDescent="0.2">
      <c r="A5648" t="s">
        <v>875</v>
      </c>
      <c r="B5648" t="s">
        <v>48</v>
      </c>
      <c r="C5648" t="s">
        <v>386</v>
      </c>
      <c r="D5648" t="s">
        <v>46</v>
      </c>
      <c r="E5648" t="s">
        <v>762</v>
      </c>
    </row>
    <row r="5649" spans="1:5" x14ac:dyDescent="0.2">
      <c r="A5649" t="s">
        <v>875</v>
      </c>
      <c r="B5649" t="s">
        <v>48</v>
      </c>
      <c r="C5649" t="s">
        <v>386</v>
      </c>
      <c r="D5649" t="s">
        <v>389</v>
      </c>
      <c r="E5649" t="s">
        <v>457</v>
      </c>
    </row>
    <row r="5650" spans="1:5" x14ac:dyDescent="0.2">
      <c r="A5650" t="s">
        <v>875</v>
      </c>
      <c r="B5650" t="s">
        <v>48</v>
      </c>
      <c r="C5650" t="s">
        <v>386</v>
      </c>
      <c r="D5650" t="s">
        <v>135</v>
      </c>
      <c r="E5650" t="s">
        <v>815</v>
      </c>
    </row>
    <row r="5651" spans="1:5" x14ac:dyDescent="0.2">
      <c r="A5651" t="s">
        <v>875</v>
      </c>
      <c r="B5651" t="s">
        <v>48</v>
      </c>
      <c r="C5651" t="s">
        <v>386</v>
      </c>
      <c r="D5651" t="s">
        <v>59</v>
      </c>
      <c r="E5651" t="s">
        <v>754</v>
      </c>
    </row>
    <row r="5652" spans="1:5" x14ac:dyDescent="0.2">
      <c r="A5652" t="s">
        <v>875</v>
      </c>
      <c r="B5652" t="s">
        <v>48</v>
      </c>
      <c r="C5652" t="s">
        <v>386</v>
      </c>
      <c r="D5652" t="s">
        <v>120</v>
      </c>
      <c r="E5652" t="s">
        <v>460</v>
      </c>
    </row>
    <row r="5653" spans="1:5" x14ac:dyDescent="0.2">
      <c r="A5653" t="s">
        <v>875</v>
      </c>
      <c r="B5653" t="s">
        <v>48</v>
      </c>
      <c r="C5653" t="s">
        <v>386</v>
      </c>
      <c r="D5653" t="s">
        <v>135</v>
      </c>
      <c r="E5653" t="s">
        <v>775</v>
      </c>
    </row>
    <row r="5654" spans="1:5" x14ac:dyDescent="0.2">
      <c r="A5654" t="s">
        <v>875</v>
      </c>
      <c r="B5654" t="s">
        <v>48</v>
      </c>
      <c r="C5654" t="s">
        <v>386</v>
      </c>
      <c r="D5654" t="s">
        <v>59</v>
      </c>
      <c r="E5654" t="s">
        <v>770</v>
      </c>
    </row>
    <row r="5655" spans="1:5" x14ac:dyDescent="0.2">
      <c r="A5655" t="s">
        <v>875</v>
      </c>
      <c r="B5655" t="s">
        <v>48</v>
      </c>
      <c r="C5655" t="s">
        <v>386</v>
      </c>
      <c r="D5655" t="s">
        <v>46</v>
      </c>
      <c r="E5655" t="s">
        <v>771</v>
      </c>
    </row>
    <row r="5656" spans="1:5" x14ac:dyDescent="0.2">
      <c r="A5656" t="s">
        <v>875</v>
      </c>
      <c r="B5656" t="s">
        <v>48</v>
      </c>
      <c r="C5656" t="s">
        <v>386</v>
      </c>
      <c r="D5656" t="s">
        <v>389</v>
      </c>
      <c r="E5656" t="s">
        <v>451</v>
      </c>
    </row>
    <row r="5657" spans="1:5" x14ac:dyDescent="0.2">
      <c r="A5657" t="s">
        <v>875</v>
      </c>
      <c r="B5657" t="s">
        <v>48</v>
      </c>
      <c r="C5657" t="s">
        <v>386</v>
      </c>
      <c r="D5657" t="s">
        <v>46</v>
      </c>
      <c r="E5657" t="s">
        <v>782</v>
      </c>
    </row>
    <row r="5658" spans="1:5" x14ac:dyDescent="0.2">
      <c r="A5658" t="s">
        <v>875</v>
      </c>
      <c r="B5658" t="s">
        <v>48</v>
      </c>
      <c r="C5658" t="s">
        <v>386</v>
      </c>
      <c r="D5658" t="s">
        <v>215</v>
      </c>
      <c r="E5658" t="s">
        <v>480</v>
      </c>
    </row>
    <row r="5659" spans="1:5" x14ac:dyDescent="0.2">
      <c r="A5659" t="s">
        <v>875</v>
      </c>
      <c r="B5659" t="s">
        <v>48</v>
      </c>
      <c r="C5659" t="s">
        <v>388</v>
      </c>
      <c r="D5659" t="s">
        <v>307</v>
      </c>
    </row>
    <row r="5660" spans="1:5" x14ac:dyDescent="0.2">
      <c r="A5660" t="s">
        <v>875</v>
      </c>
      <c r="B5660" t="s">
        <v>48</v>
      </c>
      <c r="C5660" t="s">
        <v>388</v>
      </c>
      <c r="D5660" t="s">
        <v>179</v>
      </c>
    </row>
    <row r="5661" spans="1:5" x14ac:dyDescent="0.2">
      <c r="A5661" t="s">
        <v>875</v>
      </c>
      <c r="B5661" t="s">
        <v>48</v>
      </c>
      <c r="C5661" t="s">
        <v>388</v>
      </c>
      <c r="D5661" t="s">
        <v>148</v>
      </c>
    </row>
    <row r="5662" spans="1:5" x14ac:dyDescent="0.2">
      <c r="A5662" t="s">
        <v>875</v>
      </c>
      <c r="B5662" t="s">
        <v>48</v>
      </c>
      <c r="C5662" t="s">
        <v>388</v>
      </c>
      <c r="D5662" t="s">
        <v>72</v>
      </c>
    </row>
    <row r="5663" spans="1:5" x14ac:dyDescent="0.2">
      <c r="A5663" t="s">
        <v>875</v>
      </c>
      <c r="B5663" t="s">
        <v>48</v>
      </c>
      <c r="C5663" t="s">
        <v>388</v>
      </c>
      <c r="D5663" t="s">
        <v>172</v>
      </c>
    </row>
    <row r="5664" spans="1:5" x14ac:dyDescent="0.2">
      <c r="A5664" t="s">
        <v>875</v>
      </c>
      <c r="B5664" t="s">
        <v>48</v>
      </c>
      <c r="C5664" t="s">
        <v>388</v>
      </c>
      <c r="D5664" t="s">
        <v>83</v>
      </c>
    </row>
    <row r="5665" spans="1:5" x14ac:dyDescent="0.2">
      <c r="A5665" t="s">
        <v>875</v>
      </c>
      <c r="B5665" t="s">
        <v>48</v>
      </c>
      <c r="C5665" t="s">
        <v>388</v>
      </c>
      <c r="D5665" t="s">
        <v>220</v>
      </c>
    </row>
    <row r="5666" spans="1:5" x14ac:dyDescent="0.2">
      <c r="A5666" t="s">
        <v>875</v>
      </c>
      <c r="B5666" t="s">
        <v>48</v>
      </c>
      <c r="C5666" t="s">
        <v>388</v>
      </c>
      <c r="D5666" t="s">
        <v>369</v>
      </c>
    </row>
    <row r="5667" spans="1:5" x14ac:dyDescent="0.2">
      <c r="A5667" t="s">
        <v>875</v>
      </c>
      <c r="B5667" t="s">
        <v>235</v>
      </c>
      <c r="C5667" t="s">
        <v>386</v>
      </c>
      <c r="D5667" t="s">
        <v>224</v>
      </c>
      <c r="E5667" t="s">
        <v>672</v>
      </c>
    </row>
    <row r="5668" spans="1:5" x14ac:dyDescent="0.2">
      <c r="A5668" t="s">
        <v>875</v>
      </c>
      <c r="B5668" t="s">
        <v>235</v>
      </c>
      <c r="C5668" t="s">
        <v>386</v>
      </c>
      <c r="D5668" t="s">
        <v>72</v>
      </c>
      <c r="E5668" t="s">
        <v>673</v>
      </c>
    </row>
    <row r="5669" spans="1:5" x14ac:dyDescent="0.2">
      <c r="A5669" t="s">
        <v>875</v>
      </c>
      <c r="B5669" t="s">
        <v>235</v>
      </c>
      <c r="C5669" t="s">
        <v>386</v>
      </c>
      <c r="D5669" t="s">
        <v>72</v>
      </c>
      <c r="E5669" t="s">
        <v>674</v>
      </c>
    </row>
    <row r="5670" spans="1:5" x14ac:dyDescent="0.2">
      <c r="A5670" t="s">
        <v>875</v>
      </c>
      <c r="B5670" t="s">
        <v>235</v>
      </c>
      <c r="C5670" t="s">
        <v>386</v>
      </c>
      <c r="D5670" t="s">
        <v>376</v>
      </c>
      <c r="E5670" t="s">
        <v>675</v>
      </c>
    </row>
    <row r="5671" spans="1:5" x14ac:dyDescent="0.2">
      <c r="A5671" t="s">
        <v>875</v>
      </c>
      <c r="B5671" t="s">
        <v>235</v>
      </c>
      <c r="C5671" t="s">
        <v>386</v>
      </c>
      <c r="D5671" t="s">
        <v>330</v>
      </c>
      <c r="E5671" t="s">
        <v>676</v>
      </c>
    </row>
    <row r="5672" spans="1:5" x14ac:dyDescent="0.2">
      <c r="A5672" t="s">
        <v>875</v>
      </c>
      <c r="B5672" t="s">
        <v>235</v>
      </c>
      <c r="C5672" t="s">
        <v>386</v>
      </c>
      <c r="D5672" t="s">
        <v>330</v>
      </c>
      <c r="E5672" t="s">
        <v>677</v>
      </c>
    </row>
    <row r="5673" spans="1:5" x14ac:dyDescent="0.2">
      <c r="A5673" t="s">
        <v>875</v>
      </c>
      <c r="B5673" t="s">
        <v>235</v>
      </c>
      <c r="C5673" t="s">
        <v>386</v>
      </c>
      <c r="D5673" t="s">
        <v>389</v>
      </c>
      <c r="E5673" t="s">
        <v>648</v>
      </c>
    </row>
    <row r="5674" spans="1:5" x14ac:dyDescent="0.2">
      <c r="A5674" t="s">
        <v>875</v>
      </c>
      <c r="B5674" t="s">
        <v>235</v>
      </c>
      <c r="C5674" t="s">
        <v>386</v>
      </c>
      <c r="D5674" t="s">
        <v>389</v>
      </c>
      <c r="E5674" t="s">
        <v>449</v>
      </c>
    </row>
    <row r="5675" spans="1:5" x14ac:dyDescent="0.2">
      <c r="A5675" t="s">
        <v>875</v>
      </c>
      <c r="B5675" t="s">
        <v>235</v>
      </c>
      <c r="C5675" t="s">
        <v>386</v>
      </c>
      <c r="D5675" t="s">
        <v>389</v>
      </c>
      <c r="E5675" t="s">
        <v>533</v>
      </c>
    </row>
    <row r="5676" spans="1:5" x14ac:dyDescent="0.2">
      <c r="A5676" t="s">
        <v>875</v>
      </c>
      <c r="B5676" t="s">
        <v>235</v>
      </c>
      <c r="C5676" t="s">
        <v>386</v>
      </c>
      <c r="D5676" t="s">
        <v>389</v>
      </c>
      <c r="E5676" t="s">
        <v>646</v>
      </c>
    </row>
    <row r="5677" spans="1:5" x14ac:dyDescent="0.2">
      <c r="A5677" t="s">
        <v>875</v>
      </c>
      <c r="B5677" t="s">
        <v>235</v>
      </c>
      <c r="C5677" t="s">
        <v>386</v>
      </c>
      <c r="D5677" t="s">
        <v>389</v>
      </c>
      <c r="E5677" t="s">
        <v>450</v>
      </c>
    </row>
    <row r="5678" spans="1:5" x14ac:dyDescent="0.2">
      <c r="A5678" t="s">
        <v>875</v>
      </c>
      <c r="B5678" t="s">
        <v>235</v>
      </c>
      <c r="C5678" t="s">
        <v>386</v>
      </c>
      <c r="D5678" t="s">
        <v>389</v>
      </c>
      <c r="E5678" t="s">
        <v>448</v>
      </c>
    </row>
    <row r="5679" spans="1:5" x14ac:dyDescent="0.2">
      <c r="A5679" t="s">
        <v>875</v>
      </c>
      <c r="B5679" t="s">
        <v>235</v>
      </c>
      <c r="C5679" t="s">
        <v>386</v>
      </c>
      <c r="D5679" t="s">
        <v>389</v>
      </c>
      <c r="E5679" t="s">
        <v>447</v>
      </c>
    </row>
    <row r="5680" spans="1:5" x14ac:dyDescent="0.2">
      <c r="A5680" t="s">
        <v>875</v>
      </c>
      <c r="B5680" t="s">
        <v>235</v>
      </c>
      <c r="C5680" t="s">
        <v>386</v>
      </c>
      <c r="D5680" t="s">
        <v>389</v>
      </c>
      <c r="E5680" t="s">
        <v>451</v>
      </c>
    </row>
    <row r="5681" spans="1:5" x14ac:dyDescent="0.2">
      <c r="A5681" t="s">
        <v>875</v>
      </c>
      <c r="B5681" t="s">
        <v>235</v>
      </c>
      <c r="C5681" t="s">
        <v>386</v>
      </c>
      <c r="D5681" t="s">
        <v>389</v>
      </c>
      <c r="E5681" t="s">
        <v>647</v>
      </c>
    </row>
    <row r="5682" spans="1:5" x14ac:dyDescent="0.2">
      <c r="A5682" t="s">
        <v>875</v>
      </c>
      <c r="B5682" t="s">
        <v>235</v>
      </c>
      <c r="C5682" t="s">
        <v>386</v>
      </c>
      <c r="D5682" t="s">
        <v>389</v>
      </c>
      <c r="E5682" t="s">
        <v>456</v>
      </c>
    </row>
    <row r="5683" spans="1:5" x14ac:dyDescent="0.2">
      <c r="A5683" t="s">
        <v>875</v>
      </c>
      <c r="B5683" t="s">
        <v>235</v>
      </c>
      <c r="C5683" t="s">
        <v>388</v>
      </c>
      <c r="D5683" t="s">
        <v>307</v>
      </c>
    </row>
    <row r="5684" spans="1:5" x14ac:dyDescent="0.2">
      <c r="A5684" t="s">
        <v>875</v>
      </c>
      <c r="B5684" t="s">
        <v>331</v>
      </c>
      <c r="C5684" t="s">
        <v>386</v>
      </c>
      <c r="D5684" t="s">
        <v>389</v>
      </c>
      <c r="E5684" t="s">
        <v>453</v>
      </c>
    </row>
    <row r="5685" spans="1:5" x14ac:dyDescent="0.2">
      <c r="A5685" t="s">
        <v>875</v>
      </c>
      <c r="B5685" t="s">
        <v>331</v>
      </c>
      <c r="C5685" t="s">
        <v>386</v>
      </c>
      <c r="D5685" t="s">
        <v>389</v>
      </c>
      <c r="E5685" t="s">
        <v>450</v>
      </c>
    </row>
    <row r="5686" spans="1:5" x14ac:dyDescent="0.2">
      <c r="A5686" t="s">
        <v>875</v>
      </c>
      <c r="B5686" t="s">
        <v>331</v>
      </c>
      <c r="C5686" t="s">
        <v>386</v>
      </c>
      <c r="D5686" t="s">
        <v>389</v>
      </c>
      <c r="E5686" t="s">
        <v>447</v>
      </c>
    </row>
    <row r="5687" spans="1:5" x14ac:dyDescent="0.2">
      <c r="A5687" t="s">
        <v>875</v>
      </c>
      <c r="B5687" t="s">
        <v>331</v>
      </c>
      <c r="C5687" t="s">
        <v>386</v>
      </c>
      <c r="D5687" t="s">
        <v>389</v>
      </c>
      <c r="E5687" t="s">
        <v>430</v>
      </c>
    </row>
    <row r="5688" spans="1:5" x14ac:dyDescent="0.2">
      <c r="A5688" t="s">
        <v>875</v>
      </c>
      <c r="B5688" t="s">
        <v>331</v>
      </c>
      <c r="C5688" t="s">
        <v>386</v>
      </c>
      <c r="D5688" t="s">
        <v>389</v>
      </c>
      <c r="E5688" t="s">
        <v>456</v>
      </c>
    </row>
    <row r="5689" spans="1:5" x14ac:dyDescent="0.2">
      <c r="A5689" t="s">
        <v>875</v>
      </c>
      <c r="B5689" t="s">
        <v>331</v>
      </c>
      <c r="C5689" t="s">
        <v>388</v>
      </c>
      <c r="D5689" t="s">
        <v>307</v>
      </c>
    </row>
    <row r="5690" spans="1:5" x14ac:dyDescent="0.2">
      <c r="A5690" t="s">
        <v>875</v>
      </c>
      <c r="B5690" t="s">
        <v>331</v>
      </c>
      <c r="C5690" t="s">
        <v>388</v>
      </c>
      <c r="D5690" t="s">
        <v>43</v>
      </c>
    </row>
    <row r="5691" spans="1:5" x14ac:dyDescent="0.2">
      <c r="A5691" t="s">
        <v>875</v>
      </c>
      <c r="B5691" t="s">
        <v>331</v>
      </c>
      <c r="C5691" t="s">
        <v>388</v>
      </c>
      <c r="D5691" t="s">
        <v>210</v>
      </c>
    </row>
    <row r="5692" spans="1:5" x14ac:dyDescent="0.2">
      <c r="A5692" t="s">
        <v>875</v>
      </c>
      <c r="B5692" t="s">
        <v>331</v>
      </c>
      <c r="C5692" t="s">
        <v>388</v>
      </c>
      <c r="D5692" t="s">
        <v>172</v>
      </c>
    </row>
    <row r="5693" spans="1:5" x14ac:dyDescent="0.2">
      <c r="A5693" t="s">
        <v>875</v>
      </c>
      <c r="B5693" t="s">
        <v>346</v>
      </c>
      <c r="C5693" t="s">
        <v>386</v>
      </c>
      <c r="D5693" t="s">
        <v>43</v>
      </c>
      <c r="E5693" t="s">
        <v>857</v>
      </c>
    </row>
    <row r="5694" spans="1:5" x14ac:dyDescent="0.2">
      <c r="A5694" t="s">
        <v>875</v>
      </c>
      <c r="B5694" t="s">
        <v>346</v>
      </c>
      <c r="C5694" t="s">
        <v>386</v>
      </c>
      <c r="D5694" t="s">
        <v>43</v>
      </c>
      <c r="E5694" t="s">
        <v>849</v>
      </c>
    </row>
    <row r="5695" spans="1:5" x14ac:dyDescent="0.2">
      <c r="A5695" t="s">
        <v>875</v>
      </c>
      <c r="B5695" t="s">
        <v>346</v>
      </c>
      <c r="C5695" t="s">
        <v>386</v>
      </c>
      <c r="D5695" t="s">
        <v>389</v>
      </c>
      <c r="E5695" t="s">
        <v>449</v>
      </c>
    </row>
    <row r="5696" spans="1:5" x14ac:dyDescent="0.2">
      <c r="A5696" t="s">
        <v>875</v>
      </c>
      <c r="B5696" t="s">
        <v>346</v>
      </c>
      <c r="C5696" t="s">
        <v>386</v>
      </c>
      <c r="D5696" t="s">
        <v>59</v>
      </c>
      <c r="E5696" t="s">
        <v>764</v>
      </c>
    </row>
    <row r="5697" spans="1:5" x14ac:dyDescent="0.2">
      <c r="A5697" t="s">
        <v>875</v>
      </c>
      <c r="B5697" t="s">
        <v>346</v>
      </c>
      <c r="C5697" t="s">
        <v>386</v>
      </c>
      <c r="D5697" t="s">
        <v>389</v>
      </c>
      <c r="E5697" t="s">
        <v>450</v>
      </c>
    </row>
    <row r="5698" spans="1:5" x14ac:dyDescent="0.2">
      <c r="A5698" t="s">
        <v>875</v>
      </c>
      <c r="B5698" t="s">
        <v>346</v>
      </c>
      <c r="C5698" t="s">
        <v>386</v>
      </c>
      <c r="D5698" t="s">
        <v>43</v>
      </c>
      <c r="E5698" t="s">
        <v>858</v>
      </c>
    </row>
    <row r="5699" spans="1:5" x14ac:dyDescent="0.2">
      <c r="A5699" t="s">
        <v>875</v>
      </c>
      <c r="B5699" t="s">
        <v>346</v>
      </c>
      <c r="C5699" t="s">
        <v>386</v>
      </c>
      <c r="D5699" t="s">
        <v>59</v>
      </c>
      <c r="E5699" t="s">
        <v>754</v>
      </c>
    </row>
    <row r="5700" spans="1:5" x14ac:dyDescent="0.2">
      <c r="A5700" t="s">
        <v>875</v>
      </c>
      <c r="B5700" t="s">
        <v>346</v>
      </c>
      <c r="C5700" t="s">
        <v>386</v>
      </c>
      <c r="D5700" t="s">
        <v>27</v>
      </c>
      <c r="E5700" t="s">
        <v>749</v>
      </c>
    </row>
    <row r="5701" spans="1:5" x14ac:dyDescent="0.2">
      <c r="A5701" t="s">
        <v>875</v>
      </c>
      <c r="B5701" t="s">
        <v>346</v>
      </c>
      <c r="C5701" t="s">
        <v>386</v>
      </c>
      <c r="D5701" t="s">
        <v>8</v>
      </c>
      <c r="E5701" t="s">
        <v>755</v>
      </c>
    </row>
    <row r="5702" spans="1:5" x14ac:dyDescent="0.2">
      <c r="A5702" t="s">
        <v>875</v>
      </c>
      <c r="B5702" t="s">
        <v>346</v>
      </c>
      <c r="C5702" t="s">
        <v>386</v>
      </c>
      <c r="D5702" t="s">
        <v>120</v>
      </c>
      <c r="E5702" t="s">
        <v>460</v>
      </c>
    </row>
    <row r="5703" spans="1:5" x14ac:dyDescent="0.2">
      <c r="A5703" t="s">
        <v>875</v>
      </c>
      <c r="B5703" t="s">
        <v>346</v>
      </c>
      <c r="C5703" t="s">
        <v>386</v>
      </c>
      <c r="D5703" t="s">
        <v>8</v>
      </c>
      <c r="E5703" t="s">
        <v>767</v>
      </c>
    </row>
    <row r="5704" spans="1:5" x14ac:dyDescent="0.2">
      <c r="A5704" t="s">
        <v>875</v>
      </c>
      <c r="B5704" t="s">
        <v>346</v>
      </c>
      <c r="C5704" t="s">
        <v>386</v>
      </c>
      <c r="D5704" t="s">
        <v>8</v>
      </c>
      <c r="E5704" t="s">
        <v>769</v>
      </c>
    </row>
    <row r="5705" spans="1:5" x14ac:dyDescent="0.2">
      <c r="A5705" t="s">
        <v>875</v>
      </c>
      <c r="B5705" t="s">
        <v>346</v>
      </c>
      <c r="C5705" t="s">
        <v>386</v>
      </c>
      <c r="D5705" t="s">
        <v>215</v>
      </c>
      <c r="E5705" t="s">
        <v>480</v>
      </c>
    </row>
    <row r="5706" spans="1:5" x14ac:dyDescent="0.2">
      <c r="A5706" t="s">
        <v>875</v>
      </c>
      <c r="B5706" t="s">
        <v>346</v>
      </c>
      <c r="C5706" t="s">
        <v>386</v>
      </c>
      <c r="D5706" t="s">
        <v>8</v>
      </c>
      <c r="E5706" t="s">
        <v>783</v>
      </c>
    </row>
    <row r="5707" spans="1:5" x14ac:dyDescent="0.2">
      <c r="A5707" t="s">
        <v>875</v>
      </c>
      <c r="B5707" t="s">
        <v>346</v>
      </c>
      <c r="C5707" t="s">
        <v>386</v>
      </c>
      <c r="D5707" t="s">
        <v>43</v>
      </c>
      <c r="E5707" t="s">
        <v>853</v>
      </c>
    </row>
    <row r="5708" spans="1:5" x14ac:dyDescent="0.2">
      <c r="A5708" t="s">
        <v>875</v>
      </c>
      <c r="B5708" t="s">
        <v>346</v>
      </c>
      <c r="C5708" t="s">
        <v>386</v>
      </c>
      <c r="D5708" t="s">
        <v>43</v>
      </c>
      <c r="E5708" t="s">
        <v>851</v>
      </c>
    </row>
    <row r="5709" spans="1:5" x14ac:dyDescent="0.2">
      <c r="A5709" t="s">
        <v>875</v>
      </c>
      <c r="B5709" t="s">
        <v>346</v>
      </c>
      <c r="C5709" t="s">
        <v>386</v>
      </c>
      <c r="D5709" t="s">
        <v>46</v>
      </c>
      <c r="E5709" t="s">
        <v>757</v>
      </c>
    </row>
    <row r="5710" spans="1:5" x14ac:dyDescent="0.2">
      <c r="A5710" t="s">
        <v>875</v>
      </c>
      <c r="B5710" t="s">
        <v>346</v>
      </c>
      <c r="C5710" t="s">
        <v>386</v>
      </c>
      <c r="D5710" t="s">
        <v>59</v>
      </c>
      <c r="E5710" t="s">
        <v>752</v>
      </c>
    </row>
    <row r="5711" spans="1:5" x14ac:dyDescent="0.2">
      <c r="A5711" t="s">
        <v>875</v>
      </c>
      <c r="B5711" t="s">
        <v>346</v>
      </c>
      <c r="C5711" t="s">
        <v>386</v>
      </c>
      <c r="D5711" t="s">
        <v>43</v>
      </c>
      <c r="E5711" t="s">
        <v>854</v>
      </c>
    </row>
    <row r="5712" spans="1:5" x14ac:dyDescent="0.2">
      <c r="A5712" t="s">
        <v>875</v>
      </c>
      <c r="B5712" t="s">
        <v>346</v>
      </c>
      <c r="C5712" t="s">
        <v>386</v>
      </c>
      <c r="D5712" t="s">
        <v>59</v>
      </c>
      <c r="E5712" t="s">
        <v>760</v>
      </c>
    </row>
    <row r="5713" spans="1:5" x14ac:dyDescent="0.2">
      <c r="A5713" t="s">
        <v>875</v>
      </c>
      <c r="B5713" t="s">
        <v>346</v>
      </c>
      <c r="C5713" t="s">
        <v>386</v>
      </c>
      <c r="D5713" t="s">
        <v>46</v>
      </c>
      <c r="E5713" t="s">
        <v>762</v>
      </c>
    </row>
    <row r="5714" spans="1:5" x14ac:dyDescent="0.2">
      <c r="A5714" t="s">
        <v>875</v>
      </c>
      <c r="B5714" t="s">
        <v>346</v>
      </c>
      <c r="C5714" t="s">
        <v>386</v>
      </c>
      <c r="D5714" t="s">
        <v>43</v>
      </c>
      <c r="E5714" t="s">
        <v>847</v>
      </c>
    </row>
    <row r="5715" spans="1:5" x14ac:dyDescent="0.2">
      <c r="A5715" t="s">
        <v>875</v>
      </c>
      <c r="B5715" t="s">
        <v>346</v>
      </c>
      <c r="C5715" t="s">
        <v>386</v>
      </c>
      <c r="D5715" t="s">
        <v>46</v>
      </c>
      <c r="E5715" t="s">
        <v>753</v>
      </c>
    </row>
    <row r="5716" spans="1:5" x14ac:dyDescent="0.2">
      <c r="A5716" t="s">
        <v>875</v>
      </c>
      <c r="B5716" t="s">
        <v>346</v>
      </c>
      <c r="C5716" t="s">
        <v>386</v>
      </c>
      <c r="D5716" t="s">
        <v>43</v>
      </c>
      <c r="E5716" t="s">
        <v>861</v>
      </c>
    </row>
    <row r="5717" spans="1:5" x14ac:dyDescent="0.2">
      <c r="A5717" t="s">
        <v>875</v>
      </c>
      <c r="B5717" t="s">
        <v>346</v>
      </c>
      <c r="C5717" t="s">
        <v>386</v>
      </c>
      <c r="D5717" t="s">
        <v>43</v>
      </c>
      <c r="E5717" t="s">
        <v>848</v>
      </c>
    </row>
    <row r="5718" spans="1:5" x14ac:dyDescent="0.2">
      <c r="A5718" t="s">
        <v>875</v>
      </c>
      <c r="B5718" t="s">
        <v>346</v>
      </c>
      <c r="C5718" t="s">
        <v>386</v>
      </c>
      <c r="D5718" t="s">
        <v>59</v>
      </c>
      <c r="E5718" t="s">
        <v>756</v>
      </c>
    </row>
    <row r="5719" spans="1:5" x14ac:dyDescent="0.2">
      <c r="A5719" t="s">
        <v>875</v>
      </c>
      <c r="B5719" t="s">
        <v>346</v>
      </c>
      <c r="C5719" t="s">
        <v>386</v>
      </c>
      <c r="D5719" t="s">
        <v>8</v>
      </c>
      <c r="E5719" t="s">
        <v>821</v>
      </c>
    </row>
    <row r="5720" spans="1:5" x14ac:dyDescent="0.2">
      <c r="A5720" t="s">
        <v>875</v>
      </c>
      <c r="B5720" t="s">
        <v>346</v>
      </c>
      <c r="C5720" t="s">
        <v>386</v>
      </c>
      <c r="D5720" t="s">
        <v>59</v>
      </c>
      <c r="E5720" t="s">
        <v>770</v>
      </c>
    </row>
    <row r="5721" spans="1:5" x14ac:dyDescent="0.2">
      <c r="A5721" t="s">
        <v>875</v>
      </c>
      <c r="B5721" t="s">
        <v>346</v>
      </c>
      <c r="C5721" t="s">
        <v>386</v>
      </c>
      <c r="D5721" t="s">
        <v>46</v>
      </c>
      <c r="E5721" t="s">
        <v>771</v>
      </c>
    </row>
    <row r="5722" spans="1:5" x14ac:dyDescent="0.2">
      <c r="A5722" t="s">
        <v>875</v>
      </c>
      <c r="B5722" t="s">
        <v>346</v>
      </c>
      <c r="C5722" t="s">
        <v>386</v>
      </c>
      <c r="D5722" t="s">
        <v>43</v>
      </c>
      <c r="E5722" t="s">
        <v>859</v>
      </c>
    </row>
    <row r="5723" spans="1:5" x14ac:dyDescent="0.2">
      <c r="A5723" t="s">
        <v>875</v>
      </c>
      <c r="B5723" t="s">
        <v>346</v>
      </c>
      <c r="C5723" t="s">
        <v>386</v>
      </c>
      <c r="D5723" t="s">
        <v>8</v>
      </c>
      <c r="E5723" t="s">
        <v>772</v>
      </c>
    </row>
    <row r="5724" spans="1:5" x14ac:dyDescent="0.2">
      <c r="A5724" t="s">
        <v>875</v>
      </c>
      <c r="B5724" t="s">
        <v>346</v>
      </c>
      <c r="C5724" t="s">
        <v>386</v>
      </c>
      <c r="D5724" t="s">
        <v>46</v>
      </c>
      <c r="E5724" t="s">
        <v>773</v>
      </c>
    </row>
    <row r="5725" spans="1:5" x14ac:dyDescent="0.2">
      <c r="A5725" t="s">
        <v>875</v>
      </c>
      <c r="B5725" t="s">
        <v>346</v>
      </c>
      <c r="C5725" t="s">
        <v>386</v>
      </c>
      <c r="D5725" t="s">
        <v>8</v>
      </c>
      <c r="E5725" t="s">
        <v>474</v>
      </c>
    </row>
    <row r="5726" spans="1:5" x14ac:dyDescent="0.2">
      <c r="A5726" t="s">
        <v>875</v>
      </c>
      <c r="B5726" t="s">
        <v>346</v>
      </c>
      <c r="C5726" t="s">
        <v>388</v>
      </c>
      <c r="D5726" t="s">
        <v>179</v>
      </c>
    </row>
    <row r="5727" spans="1:5" x14ac:dyDescent="0.2">
      <c r="A5727" t="s">
        <v>875</v>
      </c>
      <c r="B5727" t="s">
        <v>346</v>
      </c>
      <c r="C5727" t="s">
        <v>388</v>
      </c>
      <c r="D5727" t="s">
        <v>307</v>
      </c>
    </row>
    <row r="5728" spans="1:5" x14ac:dyDescent="0.2">
      <c r="A5728" t="s">
        <v>875</v>
      </c>
      <c r="B5728" t="s">
        <v>346</v>
      </c>
      <c r="C5728" t="s">
        <v>388</v>
      </c>
      <c r="D5728" t="s">
        <v>220</v>
      </c>
    </row>
    <row r="5729" spans="1:5" x14ac:dyDescent="0.2">
      <c r="A5729" t="s">
        <v>875</v>
      </c>
      <c r="B5729" t="s">
        <v>346</v>
      </c>
      <c r="C5729" t="s">
        <v>388</v>
      </c>
      <c r="D5729" t="s">
        <v>172</v>
      </c>
    </row>
    <row r="5730" spans="1:5" x14ac:dyDescent="0.2">
      <c r="A5730" t="s">
        <v>875</v>
      </c>
      <c r="B5730" t="s">
        <v>346</v>
      </c>
      <c r="C5730" t="s">
        <v>388</v>
      </c>
      <c r="D5730" t="s">
        <v>148</v>
      </c>
    </row>
    <row r="5731" spans="1:5" x14ac:dyDescent="0.2">
      <c r="A5731" t="s">
        <v>875</v>
      </c>
      <c r="B5731" t="s">
        <v>346</v>
      </c>
      <c r="C5731" t="s">
        <v>388</v>
      </c>
      <c r="D5731" t="s">
        <v>331</v>
      </c>
    </row>
    <row r="5732" spans="1:5" x14ac:dyDescent="0.2">
      <c r="A5732" t="s">
        <v>875</v>
      </c>
      <c r="B5732" t="s">
        <v>346</v>
      </c>
      <c r="C5732" t="s">
        <v>388</v>
      </c>
      <c r="D5732" t="s">
        <v>135</v>
      </c>
    </row>
    <row r="5733" spans="1:5" x14ac:dyDescent="0.2">
      <c r="A5733" t="s">
        <v>875</v>
      </c>
      <c r="B5733" t="s">
        <v>346</v>
      </c>
      <c r="C5733" t="s">
        <v>388</v>
      </c>
      <c r="D5733" t="s">
        <v>213</v>
      </c>
    </row>
    <row r="5734" spans="1:5" x14ac:dyDescent="0.2">
      <c r="A5734" t="s">
        <v>875</v>
      </c>
      <c r="B5734" t="s">
        <v>346</v>
      </c>
      <c r="C5734" t="s">
        <v>388</v>
      </c>
      <c r="D5734" t="s">
        <v>83</v>
      </c>
    </row>
    <row r="5735" spans="1:5" x14ac:dyDescent="0.2">
      <c r="A5735" t="s">
        <v>875</v>
      </c>
      <c r="B5735" t="s">
        <v>346</v>
      </c>
      <c r="C5735" t="s">
        <v>388</v>
      </c>
      <c r="D5735" t="s">
        <v>356</v>
      </c>
    </row>
    <row r="5736" spans="1:5" x14ac:dyDescent="0.2">
      <c r="A5736" t="s">
        <v>875</v>
      </c>
      <c r="B5736" t="s">
        <v>346</v>
      </c>
      <c r="C5736" t="s">
        <v>388</v>
      </c>
      <c r="D5736" t="s">
        <v>177</v>
      </c>
    </row>
    <row r="5737" spans="1:5" x14ac:dyDescent="0.2">
      <c r="A5737" t="s">
        <v>875</v>
      </c>
      <c r="B5737" t="s">
        <v>346</v>
      </c>
      <c r="C5737" t="s">
        <v>388</v>
      </c>
      <c r="D5737" t="s">
        <v>136</v>
      </c>
    </row>
    <row r="5738" spans="1:5" x14ac:dyDescent="0.2">
      <c r="A5738" t="s">
        <v>875</v>
      </c>
      <c r="B5738" t="s">
        <v>346</v>
      </c>
      <c r="C5738" t="s">
        <v>388</v>
      </c>
      <c r="D5738" t="s">
        <v>70</v>
      </c>
    </row>
    <row r="5739" spans="1:5" x14ac:dyDescent="0.2">
      <c r="A5739" t="s">
        <v>875</v>
      </c>
      <c r="B5739" t="s">
        <v>346</v>
      </c>
      <c r="C5739" t="s">
        <v>388</v>
      </c>
      <c r="D5739" t="s">
        <v>366</v>
      </c>
    </row>
    <row r="5740" spans="1:5" x14ac:dyDescent="0.2">
      <c r="A5740" t="s">
        <v>875</v>
      </c>
      <c r="B5740" t="s">
        <v>346</v>
      </c>
      <c r="C5740" t="s">
        <v>388</v>
      </c>
      <c r="D5740" t="s">
        <v>33</v>
      </c>
    </row>
    <row r="5741" spans="1:5" x14ac:dyDescent="0.2">
      <c r="A5741" t="s">
        <v>875</v>
      </c>
      <c r="B5741" t="s">
        <v>121</v>
      </c>
      <c r="C5741" t="s">
        <v>386</v>
      </c>
      <c r="D5741" t="s">
        <v>43</v>
      </c>
      <c r="E5741" t="s">
        <v>857</v>
      </c>
    </row>
    <row r="5742" spans="1:5" x14ac:dyDescent="0.2">
      <c r="A5742" t="s">
        <v>875</v>
      </c>
      <c r="B5742" t="s">
        <v>121</v>
      </c>
      <c r="C5742" t="s">
        <v>386</v>
      </c>
      <c r="D5742" t="s">
        <v>389</v>
      </c>
      <c r="E5742" t="s">
        <v>449</v>
      </c>
    </row>
    <row r="5743" spans="1:5" x14ac:dyDescent="0.2">
      <c r="A5743" t="s">
        <v>875</v>
      </c>
      <c r="B5743" t="s">
        <v>121</v>
      </c>
      <c r="C5743" t="s">
        <v>386</v>
      </c>
      <c r="D5743" t="s">
        <v>46</v>
      </c>
      <c r="E5743" t="s">
        <v>762</v>
      </c>
    </row>
    <row r="5744" spans="1:5" x14ac:dyDescent="0.2">
      <c r="A5744" t="s">
        <v>875</v>
      </c>
      <c r="B5744" t="s">
        <v>121</v>
      </c>
      <c r="C5744" t="s">
        <v>386</v>
      </c>
      <c r="D5744" t="s">
        <v>389</v>
      </c>
      <c r="E5744" t="s">
        <v>450</v>
      </c>
    </row>
    <row r="5745" spans="1:5" x14ac:dyDescent="0.2">
      <c r="A5745" t="s">
        <v>875</v>
      </c>
      <c r="B5745" t="s">
        <v>121</v>
      </c>
      <c r="C5745" t="s">
        <v>386</v>
      </c>
      <c r="D5745" t="s">
        <v>8</v>
      </c>
      <c r="E5745" t="s">
        <v>755</v>
      </c>
    </row>
    <row r="5746" spans="1:5" x14ac:dyDescent="0.2">
      <c r="A5746" t="s">
        <v>875</v>
      </c>
      <c r="B5746" t="s">
        <v>121</v>
      </c>
      <c r="C5746" t="s">
        <v>388</v>
      </c>
      <c r="D5746" t="s">
        <v>179</v>
      </c>
    </row>
    <row r="5747" spans="1:5" x14ac:dyDescent="0.2">
      <c r="A5747" t="s">
        <v>875</v>
      </c>
      <c r="B5747" t="s">
        <v>121</v>
      </c>
      <c r="C5747" t="s">
        <v>388</v>
      </c>
      <c r="D5747" t="s">
        <v>307</v>
      </c>
    </row>
    <row r="5748" spans="1:5" x14ac:dyDescent="0.2">
      <c r="A5748" t="s">
        <v>875</v>
      </c>
      <c r="B5748" t="s">
        <v>121</v>
      </c>
      <c r="C5748" t="s">
        <v>388</v>
      </c>
      <c r="D5748" t="s">
        <v>220</v>
      </c>
    </row>
    <row r="5749" spans="1:5" x14ac:dyDescent="0.2">
      <c r="A5749" t="s">
        <v>875</v>
      </c>
      <c r="B5749" t="s">
        <v>121</v>
      </c>
      <c r="C5749" t="s">
        <v>388</v>
      </c>
      <c r="D5749" t="s">
        <v>172</v>
      </c>
    </row>
    <row r="5750" spans="1:5" x14ac:dyDescent="0.2">
      <c r="A5750" t="s">
        <v>875</v>
      </c>
      <c r="B5750" t="s">
        <v>121</v>
      </c>
      <c r="C5750" t="s">
        <v>388</v>
      </c>
      <c r="D5750" t="s">
        <v>135</v>
      </c>
    </row>
    <row r="5751" spans="1:5" x14ac:dyDescent="0.2">
      <c r="A5751" t="s">
        <v>875</v>
      </c>
      <c r="B5751" t="s">
        <v>220</v>
      </c>
      <c r="C5751" t="s">
        <v>386</v>
      </c>
      <c r="D5751" t="s">
        <v>202</v>
      </c>
      <c r="E5751" t="s">
        <v>445</v>
      </c>
    </row>
    <row r="5752" spans="1:5" x14ac:dyDescent="0.2">
      <c r="A5752" t="s">
        <v>875</v>
      </c>
      <c r="B5752" t="s">
        <v>220</v>
      </c>
      <c r="C5752" t="s">
        <v>386</v>
      </c>
      <c r="D5752" t="s">
        <v>284</v>
      </c>
      <c r="E5752" t="s">
        <v>678</v>
      </c>
    </row>
    <row r="5753" spans="1:5" x14ac:dyDescent="0.2">
      <c r="A5753" t="s">
        <v>875</v>
      </c>
      <c r="B5753" t="s">
        <v>220</v>
      </c>
      <c r="C5753" t="s">
        <v>386</v>
      </c>
      <c r="D5753" t="s">
        <v>59</v>
      </c>
      <c r="E5753" t="s">
        <v>758</v>
      </c>
    </row>
    <row r="5754" spans="1:5" x14ac:dyDescent="0.2">
      <c r="A5754" t="s">
        <v>875</v>
      </c>
      <c r="B5754" t="s">
        <v>220</v>
      </c>
      <c r="C5754" t="s">
        <v>386</v>
      </c>
      <c r="D5754" t="s">
        <v>120</v>
      </c>
      <c r="E5754" t="s">
        <v>461</v>
      </c>
    </row>
    <row r="5755" spans="1:5" x14ac:dyDescent="0.2">
      <c r="A5755" t="s">
        <v>875</v>
      </c>
      <c r="B5755" t="s">
        <v>220</v>
      </c>
      <c r="C5755" t="s">
        <v>386</v>
      </c>
      <c r="D5755" t="s">
        <v>59</v>
      </c>
      <c r="E5755" t="s">
        <v>752</v>
      </c>
    </row>
    <row r="5756" spans="1:5" x14ac:dyDescent="0.2">
      <c r="A5756" t="s">
        <v>875</v>
      </c>
      <c r="B5756" t="s">
        <v>220</v>
      </c>
      <c r="C5756" t="s">
        <v>386</v>
      </c>
      <c r="D5756" t="s">
        <v>46</v>
      </c>
      <c r="E5756" t="s">
        <v>753</v>
      </c>
    </row>
    <row r="5757" spans="1:5" x14ac:dyDescent="0.2">
      <c r="A5757" t="s">
        <v>875</v>
      </c>
      <c r="B5757" t="s">
        <v>220</v>
      </c>
      <c r="C5757" t="s">
        <v>386</v>
      </c>
      <c r="D5757" t="s">
        <v>59</v>
      </c>
      <c r="E5757" t="s">
        <v>754</v>
      </c>
    </row>
    <row r="5758" spans="1:5" x14ac:dyDescent="0.2">
      <c r="A5758" t="s">
        <v>875</v>
      </c>
      <c r="B5758" t="s">
        <v>220</v>
      </c>
      <c r="C5758" t="s">
        <v>386</v>
      </c>
      <c r="D5758" t="s">
        <v>8</v>
      </c>
      <c r="E5758" t="s">
        <v>755</v>
      </c>
    </row>
    <row r="5759" spans="1:5" x14ac:dyDescent="0.2">
      <c r="A5759" t="s">
        <v>875</v>
      </c>
      <c r="B5759" t="s">
        <v>220</v>
      </c>
      <c r="C5759" t="s">
        <v>386</v>
      </c>
      <c r="D5759" t="s">
        <v>120</v>
      </c>
      <c r="E5759" t="s">
        <v>460</v>
      </c>
    </row>
    <row r="5760" spans="1:5" x14ac:dyDescent="0.2">
      <c r="A5760" t="s">
        <v>875</v>
      </c>
      <c r="B5760" t="s">
        <v>220</v>
      </c>
      <c r="C5760" t="s">
        <v>386</v>
      </c>
      <c r="D5760" t="s">
        <v>215</v>
      </c>
      <c r="E5760" t="s">
        <v>480</v>
      </c>
    </row>
    <row r="5761" spans="1:5" x14ac:dyDescent="0.2">
      <c r="A5761" t="s">
        <v>875</v>
      </c>
      <c r="B5761" t="s">
        <v>220</v>
      </c>
      <c r="C5761" t="s">
        <v>386</v>
      </c>
      <c r="D5761" t="s">
        <v>8</v>
      </c>
      <c r="E5761" t="s">
        <v>783</v>
      </c>
    </row>
    <row r="5762" spans="1:5" x14ac:dyDescent="0.2">
      <c r="A5762" t="s">
        <v>875</v>
      </c>
      <c r="B5762" t="s">
        <v>220</v>
      </c>
      <c r="C5762" t="s">
        <v>386</v>
      </c>
      <c r="D5762" t="s">
        <v>59</v>
      </c>
      <c r="E5762" t="s">
        <v>802</v>
      </c>
    </row>
    <row r="5763" spans="1:5" x14ac:dyDescent="0.2">
      <c r="A5763" t="s">
        <v>875</v>
      </c>
      <c r="B5763" t="s">
        <v>220</v>
      </c>
      <c r="C5763" t="s">
        <v>386</v>
      </c>
      <c r="D5763" t="s">
        <v>46</v>
      </c>
      <c r="E5763" t="s">
        <v>757</v>
      </c>
    </row>
    <row r="5764" spans="1:5" x14ac:dyDescent="0.2">
      <c r="A5764" t="s">
        <v>875</v>
      </c>
      <c r="B5764" t="s">
        <v>220</v>
      </c>
      <c r="C5764" t="s">
        <v>386</v>
      </c>
      <c r="D5764" t="s">
        <v>46</v>
      </c>
      <c r="E5764" t="s">
        <v>816</v>
      </c>
    </row>
    <row r="5765" spans="1:5" x14ac:dyDescent="0.2">
      <c r="A5765" t="s">
        <v>875</v>
      </c>
      <c r="B5765" t="s">
        <v>220</v>
      </c>
      <c r="C5765" t="s">
        <v>386</v>
      </c>
      <c r="D5765" t="s">
        <v>8</v>
      </c>
      <c r="E5765" t="s">
        <v>750</v>
      </c>
    </row>
    <row r="5766" spans="1:5" x14ac:dyDescent="0.2">
      <c r="A5766" t="s">
        <v>875</v>
      </c>
      <c r="B5766" t="s">
        <v>220</v>
      </c>
      <c r="C5766" t="s">
        <v>386</v>
      </c>
      <c r="D5766" t="s">
        <v>46</v>
      </c>
      <c r="E5766" t="s">
        <v>787</v>
      </c>
    </row>
    <row r="5767" spans="1:5" x14ac:dyDescent="0.2">
      <c r="A5767" t="s">
        <v>875</v>
      </c>
      <c r="B5767" t="s">
        <v>220</v>
      </c>
      <c r="C5767" t="s">
        <v>386</v>
      </c>
      <c r="D5767" t="s">
        <v>46</v>
      </c>
      <c r="E5767" t="s">
        <v>751</v>
      </c>
    </row>
    <row r="5768" spans="1:5" x14ac:dyDescent="0.2">
      <c r="A5768" t="s">
        <v>875</v>
      </c>
      <c r="B5768" t="s">
        <v>220</v>
      </c>
      <c r="C5768" t="s">
        <v>386</v>
      </c>
      <c r="D5768" t="s">
        <v>46</v>
      </c>
      <c r="E5768" t="s">
        <v>862</v>
      </c>
    </row>
    <row r="5769" spans="1:5" x14ac:dyDescent="0.2">
      <c r="A5769" t="s">
        <v>875</v>
      </c>
      <c r="B5769" t="s">
        <v>220</v>
      </c>
      <c r="C5769" t="s">
        <v>386</v>
      </c>
      <c r="D5769" t="s">
        <v>59</v>
      </c>
      <c r="E5769" t="s">
        <v>818</v>
      </c>
    </row>
    <row r="5770" spans="1:5" x14ac:dyDescent="0.2">
      <c r="A5770" t="s">
        <v>875</v>
      </c>
      <c r="B5770" t="s">
        <v>220</v>
      </c>
      <c r="C5770" t="s">
        <v>386</v>
      </c>
      <c r="D5770" t="s">
        <v>106</v>
      </c>
      <c r="E5770" t="s">
        <v>577</v>
      </c>
    </row>
    <row r="5771" spans="1:5" x14ac:dyDescent="0.2">
      <c r="A5771" t="s">
        <v>875</v>
      </c>
      <c r="B5771" t="s">
        <v>220</v>
      </c>
      <c r="C5771" t="s">
        <v>386</v>
      </c>
      <c r="D5771" t="s">
        <v>389</v>
      </c>
      <c r="E5771" t="s">
        <v>531</v>
      </c>
    </row>
    <row r="5772" spans="1:5" x14ac:dyDescent="0.2">
      <c r="A5772" t="s">
        <v>875</v>
      </c>
      <c r="B5772" t="s">
        <v>220</v>
      </c>
      <c r="C5772" t="s">
        <v>386</v>
      </c>
      <c r="D5772" t="s">
        <v>21</v>
      </c>
      <c r="E5772" t="s">
        <v>759</v>
      </c>
    </row>
    <row r="5773" spans="1:5" x14ac:dyDescent="0.2">
      <c r="A5773" t="s">
        <v>875</v>
      </c>
      <c r="B5773" t="s">
        <v>220</v>
      </c>
      <c r="C5773" t="s">
        <v>386</v>
      </c>
      <c r="D5773" t="s">
        <v>210</v>
      </c>
      <c r="E5773" t="s">
        <v>838</v>
      </c>
    </row>
    <row r="5774" spans="1:5" x14ac:dyDescent="0.2">
      <c r="A5774" t="s">
        <v>875</v>
      </c>
      <c r="B5774" t="s">
        <v>220</v>
      </c>
      <c r="C5774" t="s">
        <v>386</v>
      </c>
      <c r="D5774" t="s">
        <v>389</v>
      </c>
      <c r="E5774" t="s">
        <v>449</v>
      </c>
    </row>
    <row r="5775" spans="1:5" x14ac:dyDescent="0.2">
      <c r="A5775" t="s">
        <v>875</v>
      </c>
      <c r="B5775" t="s">
        <v>220</v>
      </c>
      <c r="C5775" t="s">
        <v>386</v>
      </c>
      <c r="D5775" t="s">
        <v>46</v>
      </c>
      <c r="E5775" t="s">
        <v>839</v>
      </c>
    </row>
    <row r="5776" spans="1:5" x14ac:dyDescent="0.2">
      <c r="A5776" t="s">
        <v>875</v>
      </c>
      <c r="B5776" t="s">
        <v>220</v>
      </c>
      <c r="C5776" t="s">
        <v>386</v>
      </c>
      <c r="D5776" t="s">
        <v>389</v>
      </c>
      <c r="E5776" t="s">
        <v>533</v>
      </c>
    </row>
    <row r="5777" spans="1:5" x14ac:dyDescent="0.2">
      <c r="A5777" t="s">
        <v>875</v>
      </c>
      <c r="B5777" t="s">
        <v>220</v>
      </c>
      <c r="C5777" t="s">
        <v>386</v>
      </c>
      <c r="D5777" t="s">
        <v>59</v>
      </c>
      <c r="E5777" t="s">
        <v>760</v>
      </c>
    </row>
    <row r="5778" spans="1:5" x14ac:dyDescent="0.2">
      <c r="A5778" t="s">
        <v>875</v>
      </c>
      <c r="B5778" t="s">
        <v>220</v>
      </c>
      <c r="C5778" t="s">
        <v>386</v>
      </c>
      <c r="D5778" t="s">
        <v>8</v>
      </c>
      <c r="E5778" t="s">
        <v>761</v>
      </c>
    </row>
    <row r="5779" spans="1:5" x14ac:dyDescent="0.2">
      <c r="A5779" t="s">
        <v>875</v>
      </c>
      <c r="B5779" t="s">
        <v>220</v>
      </c>
      <c r="C5779" t="s">
        <v>386</v>
      </c>
      <c r="D5779" t="s">
        <v>46</v>
      </c>
      <c r="E5779" t="s">
        <v>762</v>
      </c>
    </row>
    <row r="5780" spans="1:5" x14ac:dyDescent="0.2">
      <c r="A5780" t="s">
        <v>875</v>
      </c>
      <c r="B5780" t="s">
        <v>220</v>
      </c>
      <c r="C5780" t="s">
        <v>386</v>
      </c>
      <c r="D5780" t="s">
        <v>59</v>
      </c>
      <c r="E5780" t="s">
        <v>763</v>
      </c>
    </row>
    <row r="5781" spans="1:5" x14ac:dyDescent="0.2">
      <c r="A5781" t="s">
        <v>875</v>
      </c>
      <c r="B5781" t="s">
        <v>220</v>
      </c>
      <c r="C5781" t="s">
        <v>386</v>
      </c>
      <c r="D5781" t="s">
        <v>59</v>
      </c>
      <c r="E5781" t="s">
        <v>764</v>
      </c>
    </row>
    <row r="5782" spans="1:5" x14ac:dyDescent="0.2">
      <c r="A5782" t="s">
        <v>875</v>
      </c>
      <c r="B5782" t="s">
        <v>220</v>
      </c>
      <c r="C5782" t="s">
        <v>386</v>
      </c>
      <c r="D5782" t="s">
        <v>199</v>
      </c>
      <c r="E5782" t="s">
        <v>765</v>
      </c>
    </row>
    <row r="5783" spans="1:5" x14ac:dyDescent="0.2">
      <c r="A5783" t="s">
        <v>875</v>
      </c>
      <c r="B5783" t="s">
        <v>220</v>
      </c>
      <c r="C5783" t="s">
        <v>386</v>
      </c>
      <c r="D5783" t="s">
        <v>46</v>
      </c>
      <c r="E5783" t="s">
        <v>863</v>
      </c>
    </row>
    <row r="5784" spans="1:5" x14ac:dyDescent="0.2">
      <c r="A5784" t="s">
        <v>875</v>
      </c>
      <c r="B5784" t="s">
        <v>220</v>
      </c>
      <c r="C5784" t="s">
        <v>386</v>
      </c>
      <c r="D5784" t="s">
        <v>389</v>
      </c>
      <c r="E5784" t="s">
        <v>450</v>
      </c>
    </row>
    <row r="5785" spans="1:5" x14ac:dyDescent="0.2">
      <c r="A5785" t="s">
        <v>875</v>
      </c>
      <c r="B5785" t="s">
        <v>220</v>
      </c>
      <c r="C5785" t="s">
        <v>386</v>
      </c>
      <c r="D5785" t="s">
        <v>46</v>
      </c>
      <c r="E5785" t="s">
        <v>829</v>
      </c>
    </row>
    <row r="5786" spans="1:5" x14ac:dyDescent="0.2">
      <c r="A5786" t="s">
        <v>875</v>
      </c>
      <c r="B5786" t="s">
        <v>220</v>
      </c>
      <c r="C5786" t="s">
        <v>386</v>
      </c>
      <c r="D5786" t="s">
        <v>106</v>
      </c>
      <c r="E5786" t="s">
        <v>465</v>
      </c>
    </row>
    <row r="5787" spans="1:5" x14ac:dyDescent="0.2">
      <c r="A5787" t="s">
        <v>875</v>
      </c>
      <c r="B5787" t="s">
        <v>220</v>
      </c>
      <c r="C5787" t="s">
        <v>386</v>
      </c>
      <c r="D5787" t="s">
        <v>46</v>
      </c>
      <c r="E5787" t="s">
        <v>817</v>
      </c>
    </row>
    <row r="5788" spans="1:5" x14ac:dyDescent="0.2">
      <c r="A5788" t="s">
        <v>875</v>
      </c>
      <c r="B5788" t="s">
        <v>220</v>
      </c>
      <c r="C5788" t="s">
        <v>386</v>
      </c>
      <c r="D5788" t="s">
        <v>389</v>
      </c>
      <c r="E5788" t="s">
        <v>447</v>
      </c>
    </row>
    <row r="5789" spans="1:5" x14ac:dyDescent="0.2">
      <c r="A5789" t="s">
        <v>875</v>
      </c>
      <c r="B5789" t="s">
        <v>220</v>
      </c>
      <c r="C5789" t="s">
        <v>386</v>
      </c>
      <c r="D5789" t="s">
        <v>8</v>
      </c>
      <c r="E5789" t="s">
        <v>788</v>
      </c>
    </row>
    <row r="5790" spans="1:5" x14ac:dyDescent="0.2">
      <c r="A5790" t="s">
        <v>875</v>
      </c>
      <c r="B5790" t="s">
        <v>220</v>
      </c>
      <c r="C5790" t="s">
        <v>386</v>
      </c>
      <c r="D5790" t="s">
        <v>27</v>
      </c>
      <c r="E5790" t="s">
        <v>749</v>
      </c>
    </row>
    <row r="5791" spans="1:5" x14ac:dyDescent="0.2">
      <c r="A5791" t="s">
        <v>875</v>
      </c>
      <c r="B5791" t="s">
        <v>220</v>
      </c>
      <c r="C5791" t="s">
        <v>386</v>
      </c>
      <c r="D5791" t="s">
        <v>8</v>
      </c>
      <c r="E5791" t="s">
        <v>767</v>
      </c>
    </row>
    <row r="5792" spans="1:5" x14ac:dyDescent="0.2">
      <c r="A5792" t="s">
        <v>875</v>
      </c>
      <c r="B5792" t="s">
        <v>220</v>
      </c>
      <c r="C5792" t="s">
        <v>386</v>
      </c>
      <c r="D5792" t="s">
        <v>46</v>
      </c>
      <c r="E5792" t="s">
        <v>781</v>
      </c>
    </row>
    <row r="5793" spans="1:5" x14ac:dyDescent="0.2">
      <c r="A5793" t="s">
        <v>875</v>
      </c>
      <c r="B5793" t="s">
        <v>220</v>
      </c>
      <c r="C5793" t="s">
        <v>386</v>
      </c>
      <c r="D5793" t="s">
        <v>8</v>
      </c>
      <c r="E5793" t="s">
        <v>769</v>
      </c>
    </row>
    <row r="5794" spans="1:5" x14ac:dyDescent="0.2">
      <c r="A5794" t="s">
        <v>875</v>
      </c>
      <c r="B5794" t="s">
        <v>220</v>
      </c>
      <c r="C5794" t="s">
        <v>386</v>
      </c>
      <c r="D5794" t="s">
        <v>8</v>
      </c>
      <c r="E5794" t="s">
        <v>471</v>
      </c>
    </row>
    <row r="5795" spans="1:5" x14ac:dyDescent="0.2">
      <c r="A5795" t="s">
        <v>875</v>
      </c>
      <c r="B5795" t="s">
        <v>220</v>
      </c>
      <c r="C5795" t="s">
        <v>386</v>
      </c>
      <c r="D5795" t="s">
        <v>59</v>
      </c>
      <c r="E5795" t="s">
        <v>756</v>
      </c>
    </row>
    <row r="5796" spans="1:5" x14ac:dyDescent="0.2">
      <c r="A5796" t="s">
        <v>875</v>
      </c>
      <c r="B5796" t="s">
        <v>220</v>
      </c>
      <c r="C5796" t="s">
        <v>386</v>
      </c>
      <c r="D5796" t="s">
        <v>8</v>
      </c>
      <c r="E5796" t="s">
        <v>821</v>
      </c>
    </row>
    <row r="5797" spans="1:5" x14ac:dyDescent="0.2">
      <c r="A5797" t="s">
        <v>875</v>
      </c>
      <c r="B5797" t="s">
        <v>220</v>
      </c>
      <c r="C5797" t="s">
        <v>386</v>
      </c>
      <c r="D5797" t="s">
        <v>59</v>
      </c>
      <c r="E5797" t="s">
        <v>770</v>
      </c>
    </row>
    <row r="5798" spans="1:5" x14ac:dyDescent="0.2">
      <c r="A5798" t="s">
        <v>875</v>
      </c>
      <c r="B5798" t="s">
        <v>220</v>
      </c>
      <c r="C5798" t="s">
        <v>386</v>
      </c>
      <c r="D5798" t="s">
        <v>46</v>
      </c>
      <c r="E5798" t="s">
        <v>771</v>
      </c>
    </row>
    <row r="5799" spans="1:5" x14ac:dyDescent="0.2">
      <c r="A5799" t="s">
        <v>875</v>
      </c>
      <c r="B5799" t="s">
        <v>220</v>
      </c>
      <c r="C5799" t="s">
        <v>386</v>
      </c>
      <c r="D5799" t="s">
        <v>8</v>
      </c>
      <c r="E5799" t="s">
        <v>475</v>
      </c>
    </row>
    <row r="5800" spans="1:5" x14ac:dyDescent="0.2">
      <c r="A5800" t="s">
        <v>875</v>
      </c>
      <c r="B5800" t="s">
        <v>220</v>
      </c>
      <c r="C5800" t="s">
        <v>386</v>
      </c>
      <c r="D5800" t="s">
        <v>46</v>
      </c>
      <c r="E5800" t="s">
        <v>777</v>
      </c>
    </row>
    <row r="5801" spans="1:5" x14ac:dyDescent="0.2">
      <c r="A5801" t="s">
        <v>875</v>
      </c>
      <c r="B5801" t="s">
        <v>220</v>
      </c>
      <c r="C5801" t="s">
        <v>386</v>
      </c>
      <c r="D5801" t="s">
        <v>389</v>
      </c>
      <c r="E5801" t="s">
        <v>500</v>
      </c>
    </row>
    <row r="5802" spans="1:5" x14ac:dyDescent="0.2">
      <c r="A5802" t="s">
        <v>875</v>
      </c>
      <c r="B5802" t="s">
        <v>220</v>
      </c>
      <c r="C5802" t="s">
        <v>386</v>
      </c>
      <c r="D5802" t="s">
        <v>8</v>
      </c>
      <c r="E5802" t="s">
        <v>772</v>
      </c>
    </row>
    <row r="5803" spans="1:5" x14ac:dyDescent="0.2">
      <c r="A5803" t="s">
        <v>875</v>
      </c>
      <c r="B5803" t="s">
        <v>220</v>
      </c>
      <c r="C5803" t="s">
        <v>386</v>
      </c>
      <c r="D5803" t="s">
        <v>389</v>
      </c>
      <c r="E5803" t="s">
        <v>456</v>
      </c>
    </row>
    <row r="5804" spans="1:5" x14ac:dyDescent="0.2">
      <c r="A5804" t="s">
        <v>875</v>
      </c>
      <c r="B5804" t="s">
        <v>220</v>
      </c>
      <c r="C5804" t="s">
        <v>386</v>
      </c>
      <c r="D5804" t="s">
        <v>389</v>
      </c>
      <c r="E5804" t="s">
        <v>478</v>
      </c>
    </row>
    <row r="5805" spans="1:5" x14ac:dyDescent="0.2">
      <c r="A5805" t="s">
        <v>875</v>
      </c>
      <c r="B5805" t="s">
        <v>220</v>
      </c>
      <c r="C5805" t="s">
        <v>386</v>
      </c>
      <c r="D5805" t="s">
        <v>46</v>
      </c>
      <c r="E5805" t="s">
        <v>773</v>
      </c>
    </row>
    <row r="5806" spans="1:5" x14ac:dyDescent="0.2">
      <c r="A5806" t="s">
        <v>875</v>
      </c>
      <c r="B5806" t="s">
        <v>220</v>
      </c>
      <c r="C5806" t="s">
        <v>386</v>
      </c>
      <c r="D5806" t="s">
        <v>8</v>
      </c>
      <c r="E5806" t="s">
        <v>474</v>
      </c>
    </row>
    <row r="5807" spans="1:5" x14ac:dyDescent="0.2">
      <c r="A5807" t="s">
        <v>875</v>
      </c>
      <c r="B5807" t="s">
        <v>220</v>
      </c>
      <c r="C5807" t="s">
        <v>388</v>
      </c>
      <c r="D5807" t="s">
        <v>43</v>
      </c>
    </row>
    <row r="5808" spans="1:5" x14ac:dyDescent="0.2">
      <c r="A5808" t="s">
        <v>875</v>
      </c>
      <c r="B5808" t="s">
        <v>220</v>
      </c>
      <c r="C5808" t="s">
        <v>388</v>
      </c>
      <c r="D5808" t="s">
        <v>307</v>
      </c>
    </row>
    <row r="5809" spans="1:4" x14ac:dyDescent="0.2">
      <c r="A5809" t="s">
        <v>875</v>
      </c>
      <c r="B5809" t="s">
        <v>220</v>
      </c>
      <c r="C5809" t="s">
        <v>388</v>
      </c>
      <c r="D5809" t="s">
        <v>135</v>
      </c>
    </row>
    <row r="5810" spans="1:4" x14ac:dyDescent="0.2">
      <c r="A5810" t="s">
        <v>875</v>
      </c>
      <c r="B5810" t="s">
        <v>220</v>
      </c>
      <c r="C5810" t="s">
        <v>388</v>
      </c>
      <c r="D5810" t="s">
        <v>127</v>
      </c>
    </row>
    <row r="5811" spans="1:4" x14ac:dyDescent="0.2">
      <c r="A5811" t="s">
        <v>875</v>
      </c>
      <c r="B5811" t="s">
        <v>220</v>
      </c>
      <c r="C5811" t="s">
        <v>388</v>
      </c>
      <c r="D5811" t="s">
        <v>213</v>
      </c>
    </row>
    <row r="5812" spans="1:4" x14ac:dyDescent="0.2">
      <c r="A5812" t="s">
        <v>875</v>
      </c>
      <c r="B5812" t="s">
        <v>220</v>
      </c>
      <c r="C5812" t="s">
        <v>388</v>
      </c>
      <c r="D5812" t="s">
        <v>177</v>
      </c>
    </row>
    <row r="5813" spans="1:4" x14ac:dyDescent="0.2">
      <c r="A5813" t="s">
        <v>875</v>
      </c>
      <c r="B5813" t="s">
        <v>220</v>
      </c>
      <c r="C5813" t="s">
        <v>388</v>
      </c>
      <c r="D5813" t="s">
        <v>136</v>
      </c>
    </row>
    <row r="5814" spans="1:4" x14ac:dyDescent="0.2">
      <c r="A5814" t="s">
        <v>875</v>
      </c>
      <c r="B5814" t="s">
        <v>220</v>
      </c>
      <c r="C5814" t="s">
        <v>388</v>
      </c>
      <c r="D5814" t="s">
        <v>258</v>
      </c>
    </row>
    <row r="5815" spans="1:4" x14ac:dyDescent="0.2">
      <c r="A5815" t="s">
        <v>875</v>
      </c>
      <c r="B5815" t="s">
        <v>220</v>
      </c>
      <c r="C5815" t="s">
        <v>388</v>
      </c>
      <c r="D5815" t="s">
        <v>72</v>
      </c>
    </row>
    <row r="5816" spans="1:4" x14ac:dyDescent="0.2">
      <c r="A5816" t="s">
        <v>875</v>
      </c>
      <c r="B5816" t="s">
        <v>220</v>
      </c>
      <c r="C5816" t="s">
        <v>388</v>
      </c>
      <c r="D5816" t="s">
        <v>44</v>
      </c>
    </row>
    <row r="5817" spans="1:4" x14ac:dyDescent="0.2">
      <c r="A5817" t="s">
        <v>875</v>
      </c>
      <c r="B5817" t="s">
        <v>220</v>
      </c>
      <c r="C5817" t="s">
        <v>388</v>
      </c>
      <c r="D5817" t="s">
        <v>295</v>
      </c>
    </row>
    <row r="5818" spans="1:4" x14ac:dyDescent="0.2">
      <c r="A5818" t="s">
        <v>875</v>
      </c>
      <c r="B5818" t="s">
        <v>220</v>
      </c>
      <c r="C5818" t="s">
        <v>388</v>
      </c>
      <c r="D5818" t="s">
        <v>83</v>
      </c>
    </row>
    <row r="5819" spans="1:4" x14ac:dyDescent="0.2">
      <c r="A5819" t="s">
        <v>875</v>
      </c>
      <c r="B5819" t="s">
        <v>220</v>
      </c>
      <c r="C5819" t="s">
        <v>388</v>
      </c>
      <c r="D5819" t="s">
        <v>39</v>
      </c>
    </row>
    <row r="5820" spans="1:4" x14ac:dyDescent="0.2">
      <c r="A5820" t="s">
        <v>875</v>
      </c>
      <c r="B5820" t="s">
        <v>220</v>
      </c>
      <c r="C5820" t="s">
        <v>388</v>
      </c>
      <c r="D5820" t="s">
        <v>70</v>
      </c>
    </row>
    <row r="5821" spans="1:4" x14ac:dyDescent="0.2">
      <c r="A5821" t="s">
        <v>875</v>
      </c>
      <c r="B5821" t="s">
        <v>220</v>
      </c>
      <c r="C5821" t="s">
        <v>388</v>
      </c>
      <c r="D5821" t="s">
        <v>322</v>
      </c>
    </row>
    <row r="5822" spans="1:4" x14ac:dyDescent="0.2">
      <c r="A5822" t="s">
        <v>875</v>
      </c>
      <c r="B5822" t="s">
        <v>220</v>
      </c>
      <c r="C5822" t="s">
        <v>388</v>
      </c>
      <c r="D5822" t="s">
        <v>179</v>
      </c>
    </row>
    <row r="5823" spans="1:4" x14ac:dyDescent="0.2">
      <c r="A5823" t="s">
        <v>875</v>
      </c>
      <c r="B5823" t="s">
        <v>220</v>
      </c>
      <c r="C5823" t="s">
        <v>388</v>
      </c>
      <c r="D5823" t="s">
        <v>148</v>
      </c>
    </row>
    <row r="5824" spans="1:4" x14ac:dyDescent="0.2">
      <c r="A5824" t="s">
        <v>875</v>
      </c>
      <c r="B5824" t="s">
        <v>220</v>
      </c>
      <c r="C5824" t="s">
        <v>388</v>
      </c>
      <c r="D5824" t="s">
        <v>228</v>
      </c>
    </row>
    <row r="5825" spans="1:4" x14ac:dyDescent="0.2">
      <c r="A5825" t="s">
        <v>875</v>
      </c>
      <c r="B5825" t="s">
        <v>220</v>
      </c>
      <c r="C5825" t="s">
        <v>388</v>
      </c>
      <c r="D5825" t="s">
        <v>309</v>
      </c>
    </row>
    <row r="5826" spans="1:4" x14ac:dyDescent="0.2">
      <c r="A5826" t="s">
        <v>875</v>
      </c>
      <c r="B5826" t="s">
        <v>220</v>
      </c>
      <c r="C5826" t="s">
        <v>388</v>
      </c>
      <c r="D5826" t="s">
        <v>144</v>
      </c>
    </row>
    <row r="5827" spans="1:4" x14ac:dyDescent="0.2">
      <c r="A5827" t="s">
        <v>875</v>
      </c>
      <c r="B5827" t="s">
        <v>220</v>
      </c>
      <c r="C5827" t="s">
        <v>388</v>
      </c>
      <c r="D5827" t="s">
        <v>341</v>
      </c>
    </row>
    <row r="5828" spans="1:4" x14ac:dyDescent="0.2">
      <c r="A5828" t="s">
        <v>875</v>
      </c>
      <c r="B5828" t="s">
        <v>220</v>
      </c>
      <c r="C5828" t="s">
        <v>388</v>
      </c>
      <c r="D5828" t="s">
        <v>356</v>
      </c>
    </row>
    <row r="5829" spans="1:4" x14ac:dyDescent="0.2">
      <c r="A5829" t="s">
        <v>875</v>
      </c>
      <c r="B5829" t="s">
        <v>220</v>
      </c>
      <c r="C5829" t="s">
        <v>388</v>
      </c>
      <c r="D5829" t="s">
        <v>376</v>
      </c>
    </row>
    <row r="5830" spans="1:4" x14ac:dyDescent="0.2">
      <c r="A5830" t="s">
        <v>875</v>
      </c>
      <c r="B5830" t="s">
        <v>220</v>
      </c>
      <c r="C5830" t="s">
        <v>388</v>
      </c>
      <c r="D5830" t="s">
        <v>89</v>
      </c>
    </row>
    <row r="5831" spans="1:4" x14ac:dyDescent="0.2">
      <c r="A5831" t="s">
        <v>875</v>
      </c>
      <c r="B5831" t="s">
        <v>220</v>
      </c>
      <c r="C5831" t="s">
        <v>388</v>
      </c>
      <c r="D5831" t="s">
        <v>151</v>
      </c>
    </row>
    <row r="5832" spans="1:4" x14ac:dyDescent="0.2">
      <c r="A5832" t="s">
        <v>875</v>
      </c>
      <c r="B5832" t="s">
        <v>220</v>
      </c>
      <c r="C5832" t="s">
        <v>388</v>
      </c>
      <c r="D5832" t="s">
        <v>243</v>
      </c>
    </row>
    <row r="5833" spans="1:4" x14ac:dyDescent="0.2">
      <c r="A5833" t="s">
        <v>875</v>
      </c>
      <c r="B5833" t="s">
        <v>220</v>
      </c>
      <c r="C5833" t="s">
        <v>388</v>
      </c>
      <c r="D5833" t="s">
        <v>267</v>
      </c>
    </row>
    <row r="5834" spans="1:4" x14ac:dyDescent="0.2">
      <c r="A5834" t="s">
        <v>875</v>
      </c>
      <c r="B5834" t="s">
        <v>220</v>
      </c>
      <c r="C5834" t="s">
        <v>388</v>
      </c>
      <c r="D5834" t="s">
        <v>33</v>
      </c>
    </row>
    <row r="5835" spans="1:4" x14ac:dyDescent="0.2">
      <c r="A5835" t="s">
        <v>875</v>
      </c>
      <c r="B5835" t="s">
        <v>220</v>
      </c>
      <c r="C5835" t="s">
        <v>388</v>
      </c>
      <c r="D5835" t="s">
        <v>227</v>
      </c>
    </row>
    <row r="5836" spans="1:4" x14ac:dyDescent="0.2">
      <c r="A5836" t="s">
        <v>875</v>
      </c>
      <c r="B5836" t="s">
        <v>220</v>
      </c>
      <c r="C5836" t="s">
        <v>388</v>
      </c>
      <c r="D5836" t="s">
        <v>366</v>
      </c>
    </row>
    <row r="5837" spans="1:4" x14ac:dyDescent="0.2">
      <c r="A5837" t="s">
        <v>875</v>
      </c>
      <c r="B5837" t="s">
        <v>220</v>
      </c>
      <c r="C5837" t="s">
        <v>388</v>
      </c>
      <c r="D5837" t="s">
        <v>140</v>
      </c>
    </row>
    <row r="5838" spans="1:4" x14ac:dyDescent="0.2">
      <c r="A5838" t="s">
        <v>875</v>
      </c>
      <c r="B5838" t="s">
        <v>220</v>
      </c>
      <c r="C5838" t="s">
        <v>388</v>
      </c>
      <c r="D5838" t="s">
        <v>288</v>
      </c>
    </row>
    <row r="5839" spans="1:4" x14ac:dyDescent="0.2">
      <c r="A5839" t="s">
        <v>875</v>
      </c>
      <c r="B5839" t="s">
        <v>220</v>
      </c>
      <c r="C5839" t="s">
        <v>388</v>
      </c>
      <c r="D5839" t="s">
        <v>47</v>
      </c>
    </row>
    <row r="5840" spans="1:4" x14ac:dyDescent="0.2">
      <c r="A5840" t="s">
        <v>875</v>
      </c>
      <c r="B5840" t="s">
        <v>220</v>
      </c>
      <c r="C5840" t="s">
        <v>388</v>
      </c>
      <c r="D5840" t="s">
        <v>339</v>
      </c>
    </row>
    <row r="5841" spans="1:4" x14ac:dyDescent="0.2">
      <c r="A5841" t="s">
        <v>875</v>
      </c>
      <c r="B5841" t="s">
        <v>220</v>
      </c>
      <c r="C5841" t="s">
        <v>388</v>
      </c>
      <c r="D5841" t="s">
        <v>344</v>
      </c>
    </row>
    <row r="5842" spans="1:4" x14ac:dyDescent="0.2">
      <c r="A5842" t="s">
        <v>875</v>
      </c>
      <c r="B5842" t="s">
        <v>220</v>
      </c>
      <c r="C5842" t="s">
        <v>388</v>
      </c>
      <c r="D5842" t="s">
        <v>368</v>
      </c>
    </row>
    <row r="5843" spans="1:4" x14ac:dyDescent="0.2">
      <c r="A5843" t="s">
        <v>875</v>
      </c>
      <c r="B5843" t="s">
        <v>220</v>
      </c>
      <c r="C5843" t="s">
        <v>388</v>
      </c>
      <c r="D5843" t="s">
        <v>37</v>
      </c>
    </row>
    <row r="5844" spans="1:4" x14ac:dyDescent="0.2">
      <c r="A5844" t="s">
        <v>875</v>
      </c>
      <c r="B5844" t="s">
        <v>220</v>
      </c>
      <c r="C5844" t="s">
        <v>388</v>
      </c>
      <c r="D5844" t="s">
        <v>24</v>
      </c>
    </row>
    <row r="5845" spans="1:4" x14ac:dyDescent="0.2">
      <c r="A5845" t="s">
        <v>875</v>
      </c>
      <c r="B5845" t="s">
        <v>220</v>
      </c>
      <c r="C5845" t="s">
        <v>388</v>
      </c>
      <c r="D5845" t="s">
        <v>264</v>
      </c>
    </row>
    <row r="5846" spans="1:4" x14ac:dyDescent="0.2">
      <c r="A5846" t="s">
        <v>875</v>
      </c>
      <c r="B5846" t="s">
        <v>220</v>
      </c>
      <c r="C5846" t="s">
        <v>388</v>
      </c>
      <c r="D5846" t="s">
        <v>85</v>
      </c>
    </row>
    <row r="5847" spans="1:4" x14ac:dyDescent="0.2">
      <c r="A5847" t="s">
        <v>875</v>
      </c>
      <c r="B5847" t="s">
        <v>220</v>
      </c>
      <c r="C5847" t="s">
        <v>388</v>
      </c>
      <c r="D5847" t="s">
        <v>272</v>
      </c>
    </row>
    <row r="5848" spans="1:4" x14ac:dyDescent="0.2">
      <c r="A5848" t="s">
        <v>875</v>
      </c>
      <c r="B5848" t="s">
        <v>220</v>
      </c>
      <c r="C5848" t="s">
        <v>388</v>
      </c>
      <c r="D5848" t="s">
        <v>98</v>
      </c>
    </row>
    <row r="5849" spans="1:4" x14ac:dyDescent="0.2">
      <c r="A5849" t="s">
        <v>875</v>
      </c>
      <c r="B5849" t="s">
        <v>220</v>
      </c>
      <c r="C5849" t="s">
        <v>388</v>
      </c>
      <c r="D5849" t="s">
        <v>206</v>
      </c>
    </row>
    <row r="5850" spans="1:4" x14ac:dyDescent="0.2">
      <c r="A5850" t="s">
        <v>875</v>
      </c>
      <c r="B5850" t="s">
        <v>220</v>
      </c>
      <c r="C5850" t="s">
        <v>388</v>
      </c>
      <c r="D5850" t="s">
        <v>30</v>
      </c>
    </row>
    <row r="5851" spans="1:4" x14ac:dyDescent="0.2">
      <c r="A5851" t="s">
        <v>875</v>
      </c>
      <c r="B5851" t="s">
        <v>220</v>
      </c>
      <c r="C5851" t="s">
        <v>388</v>
      </c>
      <c r="D5851" t="s">
        <v>343</v>
      </c>
    </row>
    <row r="5852" spans="1:4" x14ac:dyDescent="0.2">
      <c r="A5852" t="s">
        <v>875</v>
      </c>
      <c r="B5852" t="s">
        <v>220</v>
      </c>
      <c r="C5852" t="s">
        <v>388</v>
      </c>
      <c r="D5852" t="s">
        <v>314</v>
      </c>
    </row>
    <row r="5853" spans="1:4" x14ac:dyDescent="0.2">
      <c r="A5853" t="s">
        <v>875</v>
      </c>
      <c r="B5853" t="s">
        <v>220</v>
      </c>
      <c r="C5853" t="s">
        <v>388</v>
      </c>
      <c r="D5853" t="s">
        <v>129</v>
      </c>
    </row>
    <row r="5854" spans="1:4" x14ac:dyDescent="0.2">
      <c r="A5854" t="s">
        <v>875</v>
      </c>
      <c r="B5854" t="s">
        <v>220</v>
      </c>
      <c r="C5854" t="s">
        <v>388</v>
      </c>
      <c r="D5854" t="s">
        <v>369</v>
      </c>
    </row>
    <row r="5855" spans="1:4" x14ac:dyDescent="0.2">
      <c r="A5855" t="s">
        <v>875</v>
      </c>
      <c r="B5855" t="s">
        <v>220</v>
      </c>
      <c r="C5855" t="s">
        <v>388</v>
      </c>
      <c r="D5855" t="s">
        <v>172</v>
      </c>
    </row>
    <row r="5856" spans="1:4" x14ac:dyDescent="0.2">
      <c r="A5856" t="s">
        <v>875</v>
      </c>
      <c r="B5856" t="s">
        <v>220</v>
      </c>
      <c r="C5856" t="s">
        <v>388</v>
      </c>
      <c r="D5856" t="s">
        <v>305</v>
      </c>
    </row>
    <row r="5857" spans="1:5" x14ac:dyDescent="0.2">
      <c r="A5857" t="s">
        <v>875</v>
      </c>
      <c r="B5857" t="s">
        <v>220</v>
      </c>
      <c r="C5857" t="s">
        <v>388</v>
      </c>
      <c r="D5857" t="s">
        <v>7</v>
      </c>
    </row>
    <row r="5858" spans="1:5" x14ac:dyDescent="0.2">
      <c r="A5858" t="s">
        <v>875</v>
      </c>
      <c r="B5858" t="s">
        <v>220</v>
      </c>
      <c r="C5858" t="s">
        <v>388</v>
      </c>
      <c r="D5858" t="s">
        <v>321</v>
      </c>
    </row>
    <row r="5859" spans="1:5" x14ac:dyDescent="0.2">
      <c r="A5859" t="s">
        <v>875</v>
      </c>
      <c r="B5859" t="s">
        <v>50</v>
      </c>
      <c r="C5859" t="s">
        <v>388</v>
      </c>
      <c r="D5859" t="s">
        <v>341</v>
      </c>
    </row>
    <row r="5860" spans="1:5" x14ac:dyDescent="0.2">
      <c r="A5860" t="s">
        <v>875</v>
      </c>
      <c r="B5860" t="s">
        <v>50</v>
      </c>
      <c r="C5860" t="s">
        <v>388</v>
      </c>
      <c r="D5860" t="s">
        <v>356</v>
      </c>
    </row>
    <row r="5861" spans="1:5" x14ac:dyDescent="0.2">
      <c r="A5861" t="s">
        <v>875</v>
      </c>
      <c r="B5861" t="s">
        <v>50</v>
      </c>
      <c r="C5861" t="s">
        <v>388</v>
      </c>
      <c r="D5861" t="s">
        <v>148</v>
      </c>
    </row>
    <row r="5862" spans="1:5" x14ac:dyDescent="0.2">
      <c r="A5862" t="s">
        <v>875</v>
      </c>
      <c r="B5862" t="s">
        <v>50</v>
      </c>
      <c r="C5862" t="s">
        <v>388</v>
      </c>
      <c r="D5862" t="s">
        <v>179</v>
      </c>
    </row>
    <row r="5863" spans="1:5" x14ac:dyDescent="0.2">
      <c r="A5863" t="s">
        <v>875</v>
      </c>
      <c r="B5863" t="s">
        <v>50</v>
      </c>
      <c r="C5863" t="s">
        <v>388</v>
      </c>
      <c r="D5863" t="s">
        <v>307</v>
      </c>
    </row>
    <row r="5864" spans="1:5" x14ac:dyDescent="0.2">
      <c r="A5864" t="s">
        <v>875</v>
      </c>
      <c r="B5864" t="s">
        <v>244</v>
      </c>
      <c r="C5864" t="s">
        <v>386</v>
      </c>
      <c r="D5864" t="s">
        <v>8</v>
      </c>
      <c r="E5864" t="s">
        <v>750</v>
      </c>
    </row>
    <row r="5865" spans="1:5" x14ac:dyDescent="0.2">
      <c r="A5865" t="s">
        <v>875</v>
      </c>
      <c r="B5865" t="s">
        <v>244</v>
      </c>
      <c r="C5865" t="s">
        <v>386</v>
      </c>
      <c r="D5865" t="s">
        <v>106</v>
      </c>
      <c r="E5865" t="s">
        <v>577</v>
      </c>
    </row>
    <row r="5866" spans="1:5" x14ac:dyDescent="0.2">
      <c r="A5866" t="s">
        <v>875</v>
      </c>
      <c r="B5866" t="s">
        <v>244</v>
      </c>
      <c r="C5866" t="s">
        <v>386</v>
      </c>
      <c r="D5866" t="s">
        <v>59</v>
      </c>
      <c r="E5866" t="s">
        <v>752</v>
      </c>
    </row>
    <row r="5867" spans="1:5" x14ac:dyDescent="0.2">
      <c r="A5867" t="s">
        <v>875</v>
      </c>
      <c r="B5867" t="s">
        <v>244</v>
      </c>
      <c r="C5867" t="s">
        <v>386</v>
      </c>
      <c r="D5867" t="s">
        <v>389</v>
      </c>
      <c r="E5867" t="s">
        <v>450</v>
      </c>
    </row>
    <row r="5868" spans="1:5" x14ac:dyDescent="0.2">
      <c r="A5868" t="s">
        <v>875</v>
      </c>
      <c r="B5868" t="s">
        <v>244</v>
      </c>
      <c r="C5868" t="s">
        <v>386</v>
      </c>
      <c r="D5868" t="s">
        <v>106</v>
      </c>
      <c r="E5868" t="s">
        <v>465</v>
      </c>
    </row>
    <row r="5869" spans="1:5" x14ac:dyDescent="0.2">
      <c r="A5869" t="s">
        <v>875</v>
      </c>
      <c r="B5869" t="s">
        <v>244</v>
      </c>
      <c r="C5869" t="s">
        <v>386</v>
      </c>
      <c r="D5869" t="s">
        <v>8</v>
      </c>
      <c r="E5869" t="s">
        <v>755</v>
      </c>
    </row>
    <row r="5870" spans="1:5" x14ac:dyDescent="0.2">
      <c r="A5870" t="s">
        <v>875</v>
      </c>
      <c r="B5870" t="s">
        <v>244</v>
      </c>
      <c r="C5870" t="s">
        <v>386</v>
      </c>
      <c r="D5870" t="s">
        <v>8</v>
      </c>
      <c r="E5870" t="s">
        <v>767</v>
      </c>
    </row>
    <row r="5871" spans="1:5" x14ac:dyDescent="0.2">
      <c r="A5871" t="s">
        <v>875</v>
      </c>
      <c r="B5871" t="s">
        <v>244</v>
      </c>
      <c r="C5871" t="s">
        <v>386</v>
      </c>
      <c r="D5871" t="s">
        <v>59</v>
      </c>
      <c r="E5871" t="s">
        <v>770</v>
      </c>
    </row>
    <row r="5872" spans="1:5" x14ac:dyDescent="0.2">
      <c r="A5872" t="s">
        <v>875</v>
      </c>
      <c r="B5872" t="s">
        <v>244</v>
      </c>
      <c r="C5872" t="s">
        <v>386</v>
      </c>
      <c r="D5872" t="s">
        <v>215</v>
      </c>
      <c r="E5872" t="s">
        <v>480</v>
      </c>
    </row>
    <row r="5873" spans="1:5" x14ac:dyDescent="0.2">
      <c r="A5873" t="s">
        <v>875</v>
      </c>
      <c r="B5873" t="s">
        <v>244</v>
      </c>
      <c r="C5873" t="s">
        <v>386</v>
      </c>
      <c r="D5873" t="s">
        <v>46</v>
      </c>
      <c r="E5873" t="s">
        <v>777</v>
      </c>
    </row>
    <row r="5874" spans="1:5" x14ac:dyDescent="0.2">
      <c r="A5874" t="s">
        <v>875</v>
      </c>
      <c r="B5874" t="s">
        <v>244</v>
      </c>
      <c r="C5874" t="s">
        <v>386</v>
      </c>
      <c r="D5874" t="s">
        <v>8</v>
      </c>
      <c r="E5874" t="s">
        <v>772</v>
      </c>
    </row>
    <row r="5875" spans="1:5" x14ac:dyDescent="0.2">
      <c r="A5875" t="s">
        <v>875</v>
      </c>
      <c r="B5875" t="s">
        <v>244</v>
      </c>
      <c r="C5875" t="s">
        <v>386</v>
      </c>
      <c r="D5875" t="s">
        <v>8</v>
      </c>
      <c r="E5875" t="s">
        <v>474</v>
      </c>
    </row>
    <row r="5876" spans="1:5" x14ac:dyDescent="0.2">
      <c r="A5876" t="s">
        <v>875</v>
      </c>
      <c r="B5876" t="s">
        <v>244</v>
      </c>
      <c r="C5876" t="s">
        <v>386</v>
      </c>
      <c r="D5876" t="s">
        <v>21</v>
      </c>
      <c r="E5876" t="s">
        <v>759</v>
      </c>
    </row>
    <row r="5877" spans="1:5" x14ac:dyDescent="0.2">
      <c r="A5877" t="s">
        <v>875</v>
      </c>
      <c r="B5877" t="s">
        <v>244</v>
      </c>
      <c r="C5877" t="s">
        <v>386</v>
      </c>
      <c r="D5877" t="s">
        <v>389</v>
      </c>
      <c r="E5877" t="s">
        <v>449</v>
      </c>
    </row>
    <row r="5878" spans="1:5" x14ac:dyDescent="0.2">
      <c r="A5878" t="s">
        <v>875</v>
      </c>
      <c r="B5878" t="s">
        <v>244</v>
      </c>
      <c r="C5878" t="s">
        <v>386</v>
      </c>
      <c r="D5878" t="s">
        <v>59</v>
      </c>
      <c r="E5878" t="s">
        <v>760</v>
      </c>
    </row>
    <row r="5879" spans="1:5" x14ac:dyDescent="0.2">
      <c r="A5879" t="s">
        <v>875</v>
      </c>
      <c r="B5879" t="s">
        <v>244</v>
      </c>
      <c r="C5879" t="s">
        <v>386</v>
      </c>
      <c r="D5879" t="s">
        <v>46</v>
      </c>
      <c r="E5879" t="s">
        <v>762</v>
      </c>
    </row>
    <row r="5880" spans="1:5" x14ac:dyDescent="0.2">
      <c r="A5880" t="s">
        <v>875</v>
      </c>
      <c r="B5880" t="s">
        <v>244</v>
      </c>
      <c r="C5880" t="s">
        <v>386</v>
      </c>
      <c r="D5880" t="s">
        <v>59</v>
      </c>
      <c r="E5880" t="s">
        <v>764</v>
      </c>
    </row>
    <row r="5881" spans="1:5" x14ac:dyDescent="0.2">
      <c r="A5881" t="s">
        <v>875</v>
      </c>
      <c r="B5881" t="s">
        <v>244</v>
      </c>
      <c r="C5881" t="s">
        <v>386</v>
      </c>
      <c r="D5881" t="s">
        <v>389</v>
      </c>
      <c r="E5881" t="s">
        <v>453</v>
      </c>
    </row>
    <row r="5882" spans="1:5" x14ac:dyDescent="0.2">
      <c r="A5882" t="s">
        <v>875</v>
      </c>
      <c r="B5882" t="s">
        <v>244</v>
      </c>
      <c r="C5882" t="s">
        <v>386</v>
      </c>
      <c r="D5882" t="s">
        <v>46</v>
      </c>
      <c r="E5882" t="s">
        <v>817</v>
      </c>
    </row>
    <row r="5883" spans="1:5" x14ac:dyDescent="0.2">
      <c r="A5883" t="s">
        <v>875</v>
      </c>
      <c r="B5883" t="s">
        <v>244</v>
      </c>
      <c r="C5883" t="s">
        <v>386</v>
      </c>
      <c r="D5883" t="s">
        <v>389</v>
      </c>
      <c r="E5883" t="s">
        <v>447</v>
      </c>
    </row>
    <row r="5884" spans="1:5" x14ac:dyDescent="0.2">
      <c r="A5884" t="s">
        <v>875</v>
      </c>
      <c r="B5884" t="s">
        <v>244</v>
      </c>
      <c r="C5884" t="s">
        <v>386</v>
      </c>
      <c r="D5884" t="s">
        <v>389</v>
      </c>
      <c r="E5884" t="s">
        <v>430</v>
      </c>
    </row>
    <row r="5885" spans="1:5" x14ac:dyDescent="0.2">
      <c r="A5885" t="s">
        <v>875</v>
      </c>
      <c r="B5885" t="s">
        <v>244</v>
      </c>
      <c r="C5885" t="s">
        <v>386</v>
      </c>
      <c r="D5885" t="s">
        <v>8</v>
      </c>
      <c r="E5885" t="s">
        <v>769</v>
      </c>
    </row>
    <row r="5886" spans="1:5" x14ac:dyDescent="0.2">
      <c r="A5886" t="s">
        <v>875</v>
      </c>
      <c r="B5886" t="s">
        <v>244</v>
      </c>
      <c r="C5886" t="s">
        <v>388</v>
      </c>
      <c r="D5886" t="s">
        <v>135</v>
      </c>
    </row>
    <row r="5887" spans="1:5" x14ac:dyDescent="0.2">
      <c r="A5887" t="s">
        <v>875</v>
      </c>
      <c r="B5887" t="s">
        <v>244</v>
      </c>
      <c r="C5887" t="s">
        <v>388</v>
      </c>
      <c r="D5887" t="s">
        <v>127</v>
      </c>
    </row>
    <row r="5888" spans="1:5" x14ac:dyDescent="0.2">
      <c r="A5888" t="s">
        <v>875</v>
      </c>
      <c r="B5888" t="s">
        <v>244</v>
      </c>
      <c r="C5888" t="s">
        <v>388</v>
      </c>
      <c r="D5888" t="s">
        <v>213</v>
      </c>
    </row>
    <row r="5889" spans="1:4" x14ac:dyDescent="0.2">
      <c r="A5889" t="s">
        <v>875</v>
      </c>
      <c r="B5889" t="s">
        <v>244</v>
      </c>
      <c r="C5889" t="s">
        <v>388</v>
      </c>
      <c r="D5889" t="s">
        <v>177</v>
      </c>
    </row>
    <row r="5890" spans="1:4" x14ac:dyDescent="0.2">
      <c r="A5890" t="s">
        <v>875</v>
      </c>
      <c r="B5890" t="s">
        <v>244</v>
      </c>
      <c r="C5890" t="s">
        <v>388</v>
      </c>
      <c r="D5890" t="s">
        <v>136</v>
      </c>
    </row>
    <row r="5891" spans="1:4" x14ac:dyDescent="0.2">
      <c r="A5891" t="s">
        <v>875</v>
      </c>
      <c r="B5891" t="s">
        <v>244</v>
      </c>
      <c r="C5891" t="s">
        <v>388</v>
      </c>
      <c r="D5891" t="s">
        <v>172</v>
      </c>
    </row>
    <row r="5892" spans="1:4" x14ac:dyDescent="0.2">
      <c r="A5892" t="s">
        <v>875</v>
      </c>
      <c r="B5892" t="s">
        <v>244</v>
      </c>
      <c r="C5892" t="s">
        <v>388</v>
      </c>
      <c r="D5892" t="s">
        <v>179</v>
      </c>
    </row>
    <row r="5893" spans="1:4" x14ac:dyDescent="0.2">
      <c r="A5893" t="s">
        <v>875</v>
      </c>
      <c r="B5893" t="s">
        <v>244</v>
      </c>
      <c r="C5893" t="s">
        <v>388</v>
      </c>
      <c r="D5893" t="s">
        <v>250</v>
      </c>
    </row>
    <row r="5894" spans="1:4" x14ac:dyDescent="0.2">
      <c r="A5894" t="s">
        <v>875</v>
      </c>
      <c r="B5894" t="s">
        <v>244</v>
      </c>
      <c r="C5894" t="s">
        <v>388</v>
      </c>
      <c r="D5894" t="s">
        <v>322</v>
      </c>
    </row>
    <row r="5895" spans="1:4" x14ac:dyDescent="0.2">
      <c r="A5895" t="s">
        <v>875</v>
      </c>
      <c r="B5895" t="s">
        <v>244</v>
      </c>
      <c r="C5895" t="s">
        <v>388</v>
      </c>
      <c r="D5895" t="s">
        <v>158</v>
      </c>
    </row>
    <row r="5896" spans="1:4" x14ac:dyDescent="0.2">
      <c r="A5896" t="s">
        <v>875</v>
      </c>
      <c r="B5896" t="s">
        <v>244</v>
      </c>
      <c r="C5896" t="s">
        <v>388</v>
      </c>
      <c r="D5896" t="s">
        <v>307</v>
      </c>
    </row>
    <row r="5897" spans="1:4" x14ac:dyDescent="0.2">
      <c r="A5897" t="s">
        <v>875</v>
      </c>
      <c r="B5897" t="s">
        <v>244</v>
      </c>
      <c r="C5897" t="s">
        <v>388</v>
      </c>
      <c r="D5897" t="s">
        <v>322</v>
      </c>
    </row>
    <row r="5898" spans="1:4" x14ac:dyDescent="0.2">
      <c r="A5898" t="s">
        <v>875</v>
      </c>
      <c r="B5898" t="s">
        <v>244</v>
      </c>
      <c r="C5898" t="s">
        <v>388</v>
      </c>
      <c r="D5898" t="s">
        <v>129</v>
      </c>
    </row>
    <row r="5899" spans="1:4" x14ac:dyDescent="0.2">
      <c r="A5899" t="s">
        <v>875</v>
      </c>
      <c r="B5899" t="s">
        <v>244</v>
      </c>
      <c r="C5899" t="s">
        <v>388</v>
      </c>
      <c r="D5899" t="s">
        <v>267</v>
      </c>
    </row>
    <row r="5900" spans="1:4" x14ac:dyDescent="0.2">
      <c r="A5900" t="s">
        <v>875</v>
      </c>
      <c r="B5900" t="s">
        <v>244</v>
      </c>
      <c r="C5900" t="s">
        <v>388</v>
      </c>
      <c r="D5900" t="s">
        <v>30</v>
      </c>
    </row>
    <row r="5901" spans="1:4" x14ac:dyDescent="0.2">
      <c r="A5901" t="s">
        <v>875</v>
      </c>
      <c r="B5901" t="s">
        <v>244</v>
      </c>
      <c r="C5901" t="s">
        <v>388</v>
      </c>
      <c r="D5901" t="s">
        <v>210</v>
      </c>
    </row>
    <row r="5902" spans="1:4" x14ac:dyDescent="0.2">
      <c r="A5902" t="s">
        <v>875</v>
      </c>
      <c r="B5902" t="s">
        <v>333</v>
      </c>
      <c r="C5902" t="s">
        <v>388</v>
      </c>
      <c r="D5902" t="s">
        <v>179</v>
      </c>
    </row>
    <row r="5903" spans="1:4" x14ac:dyDescent="0.2">
      <c r="A5903" t="s">
        <v>875</v>
      </c>
      <c r="B5903" t="s">
        <v>333</v>
      </c>
      <c r="C5903" t="s">
        <v>388</v>
      </c>
      <c r="D5903" t="s">
        <v>329</v>
      </c>
    </row>
    <row r="5904" spans="1:4" x14ac:dyDescent="0.2">
      <c r="A5904" t="s">
        <v>875</v>
      </c>
      <c r="B5904" t="s">
        <v>333</v>
      </c>
      <c r="C5904" t="s">
        <v>388</v>
      </c>
      <c r="D5904" t="s">
        <v>328</v>
      </c>
    </row>
    <row r="5905" spans="1:5" x14ac:dyDescent="0.2">
      <c r="A5905" t="s">
        <v>875</v>
      </c>
      <c r="B5905" t="s">
        <v>333</v>
      </c>
      <c r="C5905" t="s">
        <v>388</v>
      </c>
      <c r="D5905" t="s">
        <v>356</v>
      </c>
    </row>
    <row r="5906" spans="1:5" x14ac:dyDescent="0.2">
      <c r="A5906" t="s">
        <v>875</v>
      </c>
      <c r="B5906" t="s">
        <v>333</v>
      </c>
      <c r="C5906" t="s">
        <v>388</v>
      </c>
      <c r="D5906" t="s">
        <v>164</v>
      </c>
    </row>
    <row r="5907" spans="1:5" x14ac:dyDescent="0.2">
      <c r="A5907" t="s">
        <v>875</v>
      </c>
      <c r="B5907" t="s">
        <v>70</v>
      </c>
      <c r="C5907" t="s">
        <v>386</v>
      </c>
      <c r="D5907" t="s">
        <v>202</v>
      </c>
      <c r="E5907" t="s">
        <v>445</v>
      </c>
    </row>
    <row r="5908" spans="1:5" x14ac:dyDescent="0.2">
      <c r="A5908" t="s">
        <v>875</v>
      </c>
      <c r="B5908" t="s">
        <v>70</v>
      </c>
      <c r="C5908" t="s">
        <v>386</v>
      </c>
      <c r="D5908" t="s">
        <v>46</v>
      </c>
      <c r="E5908" t="s">
        <v>839</v>
      </c>
    </row>
    <row r="5909" spans="1:5" x14ac:dyDescent="0.2">
      <c r="A5909" t="s">
        <v>875</v>
      </c>
      <c r="B5909" t="s">
        <v>70</v>
      </c>
      <c r="C5909" t="s">
        <v>386</v>
      </c>
      <c r="D5909" t="s">
        <v>59</v>
      </c>
      <c r="E5909" t="s">
        <v>752</v>
      </c>
    </row>
    <row r="5910" spans="1:5" x14ac:dyDescent="0.2">
      <c r="A5910" t="s">
        <v>875</v>
      </c>
      <c r="B5910" t="s">
        <v>70</v>
      </c>
      <c r="C5910" t="s">
        <v>386</v>
      </c>
      <c r="D5910" t="s">
        <v>389</v>
      </c>
      <c r="E5910" t="s">
        <v>450</v>
      </c>
    </row>
    <row r="5911" spans="1:5" x14ac:dyDescent="0.2">
      <c r="A5911" t="s">
        <v>875</v>
      </c>
      <c r="B5911" t="s">
        <v>70</v>
      </c>
      <c r="C5911" t="s">
        <v>386</v>
      </c>
      <c r="D5911" t="s">
        <v>59</v>
      </c>
      <c r="E5911" t="s">
        <v>754</v>
      </c>
    </row>
    <row r="5912" spans="1:5" x14ac:dyDescent="0.2">
      <c r="A5912" t="s">
        <v>875</v>
      </c>
      <c r="B5912" t="s">
        <v>70</v>
      </c>
      <c r="C5912" t="s">
        <v>386</v>
      </c>
      <c r="D5912" t="s">
        <v>106</v>
      </c>
      <c r="E5912" t="s">
        <v>465</v>
      </c>
    </row>
    <row r="5913" spans="1:5" x14ac:dyDescent="0.2">
      <c r="A5913" t="s">
        <v>875</v>
      </c>
      <c r="B5913" t="s">
        <v>70</v>
      </c>
      <c r="C5913" t="s">
        <v>386</v>
      </c>
      <c r="D5913" t="s">
        <v>8</v>
      </c>
      <c r="E5913" t="s">
        <v>755</v>
      </c>
    </row>
    <row r="5914" spans="1:5" x14ac:dyDescent="0.2">
      <c r="A5914" t="s">
        <v>875</v>
      </c>
      <c r="B5914" t="s">
        <v>70</v>
      </c>
      <c r="C5914" t="s">
        <v>386</v>
      </c>
      <c r="D5914" t="s">
        <v>8</v>
      </c>
      <c r="E5914" t="s">
        <v>767</v>
      </c>
    </row>
    <row r="5915" spans="1:5" x14ac:dyDescent="0.2">
      <c r="A5915" t="s">
        <v>875</v>
      </c>
      <c r="B5915" t="s">
        <v>70</v>
      </c>
      <c r="C5915" t="s">
        <v>386</v>
      </c>
      <c r="D5915" t="s">
        <v>8</v>
      </c>
      <c r="E5915" t="s">
        <v>769</v>
      </c>
    </row>
    <row r="5916" spans="1:5" x14ac:dyDescent="0.2">
      <c r="A5916" t="s">
        <v>875</v>
      </c>
      <c r="B5916" t="s">
        <v>70</v>
      </c>
      <c r="C5916" t="s">
        <v>386</v>
      </c>
      <c r="D5916" t="s">
        <v>215</v>
      </c>
      <c r="E5916" t="s">
        <v>480</v>
      </c>
    </row>
    <row r="5917" spans="1:5" x14ac:dyDescent="0.2">
      <c r="A5917" t="s">
        <v>875</v>
      </c>
      <c r="B5917" t="s">
        <v>70</v>
      </c>
      <c r="C5917" t="s">
        <v>386</v>
      </c>
      <c r="D5917" t="s">
        <v>8</v>
      </c>
      <c r="E5917" t="s">
        <v>783</v>
      </c>
    </row>
    <row r="5918" spans="1:5" x14ac:dyDescent="0.2">
      <c r="A5918" t="s">
        <v>875</v>
      </c>
      <c r="B5918" t="s">
        <v>70</v>
      </c>
      <c r="C5918" t="s">
        <v>386</v>
      </c>
      <c r="D5918" t="s">
        <v>8</v>
      </c>
      <c r="E5918" t="s">
        <v>772</v>
      </c>
    </row>
    <row r="5919" spans="1:5" x14ac:dyDescent="0.2">
      <c r="A5919" t="s">
        <v>875</v>
      </c>
      <c r="B5919" t="s">
        <v>70</v>
      </c>
      <c r="C5919" t="s">
        <v>386</v>
      </c>
      <c r="D5919" t="s">
        <v>8</v>
      </c>
      <c r="E5919" t="s">
        <v>474</v>
      </c>
    </row>
    <row r="5920" spans="1:5" x14ac:dyDescent="0.2">
      <c r="A5920" t="s">
        <v>875</v>
      </c>
      <c r="B5920" t="s">
        <v>70</v>
      </c>
      <c r="C5920" t="s">
        <v>386</v>
      </c>
      <c r="D5920" t="s">
        <v>46</v>
      </c>
      <c r="E5920" t="s">
        <v>778</v>
      </c>
    </row>
    <row r="5921" spans="1:5" x14ac:dyDescent="0.2">
      <c r="A5921" t="s">
        <v>875</v>
      </c>
      <c r="B5921" t="s">
        <v>70</v>
      </c>
      <c r="C5921" t="s">
        <v>386</v>
      </c>
      <c r="D5921" t="s">
        <v>120</v>
      </c>
      <c r="E5921" t="s">
        <v>779</v>
      </c>
    </row>
    <row r="5922" spans="1:5" x14ac:dyDescent="0.2">
      <c r="A5922" t="s">
        <v>875</v>
      </c>
      <c r="B5922" t="s">
        <v>70</v>
      </c>
      <c r="C5922" t="s">
        <v>386</v>
      </c>
      <c r="D5922" t="s">
        <v>8</v>
      </c>
      <c r="E5922" t="s">
        <v>750</v>
      </c>
    </row>
    <row r="5923" spans="1:5" x14ac:dyDescent="0.2">
      <c r="A5923" t="s">
        <v>875</v>
      </c>
      <c r="B5923" t="s">
        <v>70</v>
      </c>
      <c r="C5923" t="s">
        <v>386</v>
      </c>
      <c r="D5923" t="s">
        <v>46</v>
      </c>
      <c r="E5923" t="s">
        <v>787</v>
      </c>
    </row>
    <row r="5924" spans="1:5" x14ac:dyDescent="0.2">
      <c r="A5924" t="s">
        <v>875</v>
      </c>
      <c r="B5924" t="s">
        <v>70</v>
      </c>
      <c r="C5924" t="s">
        <v>386</v>
      </c>
      <c r="D5924" t="s">
        <v>46</v>
      </c>
      <c r="E5924" t="s">
        <v>751</v>
      </c>
    </row>
    <row r="5925" spans="1:5" x14ac:dyDescent="0.2">
      <c r="A5925" t="s">
        <v>875</v>
      </c>
      <c r="B5925" t="s">
        <v>70</v>
      </c>
      <c r="C5925" t="s">
        <v>386</v>
      </c>
      <c r="D5925" t="s">
        <v>210</v>
      </c>
      <c r="E5925" t="s">
        <v>838</v>
      </c>
    </row>
    <row r="5926" spans="1:5" x14ac:dyDescent="0.2">
      <c r="A5926" t="s">
        <v>875</v>
      </c>
      <c r="B5926" t="s">
        <v>70</v>
      </c>
      <c r="C5926" t="s">
        <v>386</v>
      </c>
      <c r="D5926" t="s">
        <v>389</v>
      </c>
      <c r="E5926" t="s">
        <v>449</v>
      </c>
    </row>
    <row r="5927" spans="1:5" x14ac:dyDescent="0.2">
      <c r="A5927" t="s">
        <v>875</v>
      </c>
      <c r="B5927" t="s">
        <v>70</v>
      </c>
      <c r="C5927" t="s">
        <v>386</v>
      </c>
      <c r="D5927" t="s">
        <v>59</v>
      </c>
      <c r="E5927" t="s">
        <v>760</v>
      </c>
    </row>
    <row r="5928" spans="1:5" x14ac:dyDescent="0.2">
      <c r="A5928" t="s">
        <v>875</v>
      </c>
      <c r="B5928" t="s">
        <v>70</v>
      </c>
      <c r="C5928" t="s">
        <v>386</v>
      </c>
      <c r="D5928" t="s">
        <v>8</v>
      </c>
      <c r="E5928" t="s">
        <v>761</v>
      </c>
    </row>
    <row r="5929" spans="1:5" x14ac:dyDescent="0.2">
      <c r="A5929" t="s">
        <v>875</v>
      </c>
      <c r="B5929" t="s">
        <v>70</v>
      </c>
      <c r="C5929" t="s">
        <v>386</v>
      </c>
      <c r="D5929" t="s">
        <v>46</v>
      </c>
      <c r="E5929" t="s">
        <v>762</v>
      </c>
    </row>
    <row r="5930" spans="1:5" x14ac:dyDescent="0.2">
      <c r="A5930" t="s">
        <v>875</v>
      </c>
      <c r="B5930" t="s">
        <v>70</v>
      </c>
      <c r="C5930" t="s">
        <v>386</v>
      </c>
      <c r="D5930" t="s">
        <v>46</v>
      </c>
      <c r="E5930" t="s">
        <v>753</v>
      </c>
    </row>
    <row r="5931" spans="1:5" x14ac:dyDescent="0.2">
      <c r="A5931" t="s">
        <v>875</v>
      </c>
      <c r="B5931" t="s">
        <v>70</v>
      </c>
      <c r="C5931" t="s">
        <v>386</v>
      </c>
      <c r="D5931" t="s">
        <v>59</v>
      </c>
      <c r="E5931" t="s">
        <v>776</v>
      </c>
    </row>
    <row r="5932" spans="1:5" x14ac:dyDescent="0.2">
      <c r="A5932" t="s">
        <v>875</v>
      </c>
      <c r="B5932" t="s">
        <v>70</v>
      </c>
      <c r="C5932" t="s">
        <v>386</v>
      </c>
      <c r="D5932" t="s">
        <v>59</v>
      </c>
      <c r="E5932" t="s">
        <v>763</v>
      </c>
    </row>
    <row r="5933" spans="1:5" x14ac:dyDescent="0.2">
      <c r="A5933" t="s">
        <v>875</v>
      </c>
      <c r="B5933" t="s">
        <v>70</v>
      </c>
      <c r="C5933" t="s">
        <v>386</v>
      </c>
      <c r="D5933" t="s">
        <v>59</v>
      </c>
      <c r="E5933" t="s">
        <v>764</v>
      </c>
    </row>
    <row r="5934" spans="1:5" x14ac:dyDescent="0.2">
      <c r="A5934" t="s">
        <v>875</v>
      </c>
      <c r="B5934" t="s">
        <v>70</v>
      </c>
      <c r="C5934" t="s">
        <v>386</v>
      </c>
      <c r="D5934" t="s">
        <v>8</v>
      </c>
      <c r="E5934" t="s">
        <v>788</v>
      </c>
    </row>
    <row r="5935" spans="1:5" x14ac:dyDescent="0.2">
      <c r="A5935" t="s">
        <v>875</v>
      </c>
      <c r="B5935" t="s">
        <v>70</v>
      </c>
      <c r="C5935" t="s">
        <v>386</v>
      </c>
      <c r="D5935" t="s">
        <v>27</v>
      </c>
      <c r="E5935" t="s">
        <v>749</v>
      </c>
    </row>
    <row r="5936" spans="1:5" x14ac:dyDescent="0.2">
      <c r="A5936" t="s">
        <v>875</v>
      </c>
      <c r="B5936" t="s">
        <v>70</v>
      </c>
      <c r="C5936" t="s">
        <v>386</v>
      </c>
      <c r="D5936" t="s">
        <v>59</v>
      </c>
      <c r="E5936" t="s">
        <v>756</v>
      </c>
    </row>
    <row r="5937" spans="1:5" x14ac:dyDescent="0.2">
      <c r="A5937" t="s">
        <v>875</v>
      </c>
      <c r="B5937" t="s">
        <v>70</v>
      </c>
      <c r="C5937" t="s">
        <v>386</v>
      </c>
      <c r="D5937" t="s">
        <v>8</v>
      </c>
      <c r="E5937" t="s">
        <v>821</v>
      </c>
    </row>
    <row r="5938" spans="1:5" x14ac:dyDescent="0.2">
      <c r="A5938" t="s">
        <v>875</v>
      </c>
      <c r="B5938" t="s">
        <v>70</v>
      </c>
      <c r="C5938" t="s">
        <v>386</v>
      </c>
      <c r="D5938" t="s">
        <v>59</v>
      </c>
      <c r="E5938" t="s">
        <v>770</v>
      </c>
    </row>
    <row r="5939" spans="1:5" x14ac:dyDescent="0.2">
      <c r="A5939" t="s">
        <v>875</v>
      </c>
      <c r="B5939" t="s">
        <v>70</v>
      </c>
      <c r="C5939" t="s">
        <v>386</v>
      </c>
      <c r="D5939" t="s">
        <v>46</v>
      </c>
      <c r="E5939" t="s">
        <v>771</v>
      </c>
    </row>
    <row r="5940" spans="1:5" x14ac:dyDescent="0.2">
      <c r="A5940" t="s">
        <v>875</v>
      </c>
      <c r="B5940" t="s">
        <v>70</v>
      </c>
      <c r="C5940" t="s">
        <v>388</v>
      </c>
      <c r="D5940" t="s">
        <v>307</v>
      </c>
    </row>
    <row r="5941" spans="1:5" x14ac:dyDescent="0.2">
      <c r="A5941" t="s">
        <v>875</v>
      </c>
      <c r="B5941" t="s">
        <v>70</v>
      </c>
      <c r="C5941" t="s">
        <v>388</v>
      </c>
      <c r="D5941" t="s">
        <v>172</v>
      </c>
    </row>
    <row r="5942" spans="1:5" x14ac:dyDescent="0.2">
      <c r="A5942" t="s">
        <v>875</v>
      </c>
      <c r="B5942" t="s">
        <v>70</v>
      </c>
      <c r="C5942" t="s">
        <v>388</v>
      </c>
      <c r="D5942" t="s">
        <v>33</v>
      </c>
    </row>
    <row r="5943" spans="1:5" x14ac:dyDescent="0.2">
      <c r="A5943" t="s">
        <v>875</v>
      </c>
      <c r="B5943" t="s">
        <v>70</v>
      </c>
      <c r="C5943" t="s">
        <v>388</v>
      </c>
      <c r="D5943" t="s">
        <v>21</v>
      </c>
    </row>
    <row r="5944" spans="1:5" x14ac:dyDescent="0.2">
      <c r="A5944" t="s">
        <v>875</v>
      </c>
      <c r="B5944" t="s">
        <v>70</v>
      </c>
      <c r="C5944" t="s">
        <v>388</v>
      </c>
      <c r="D5944" t="s">
        <v>179</v>
      </c>
    </row>
    <row r="5945" spans="1:5" x14ac:dyDescent="0.2">
      <c r="A5945" t="s">
        <v>875</v>
      </c>
      <c r="B5945" t="s">
        <v>70</v>
      </c>
      <c r="C5945" t="s">
        <v>388</v>
      </c>
      <c r="D5945" t="s">
        <v>135</v>
      </c>
    </row>
    <row r="5946" spans="1:5" x14ac:dyDescent="0.2">
      <c r="A5946" t="s">
        <v>875</v>
      </c>
      <c r="B5946" t="s">
        <v>70</v>
      </c>
      <c r="C5946" t="s">
        <v>388</v>
      </c>
      <c r="D5946" t="s">
        <v>177</v>
      </c>
    </row>
    <row r="5947" spans="1:5" x14ac:dyDescent="0.2">
      <c r="A5947" t="s">
        <v>875</v>
      </c>
      <c r="B5947" t="s">
        <v>70</v>
      </c>
      <c r="C5947" t="s">
        <v>388</v>
      </c>
      <c r="D5947" t="s">
        <v>213</v>
      </c>
    </row>
    <row r="5948" spans="1:5" x14ac:dyDescent="0.2">
      <c r="A5948" t="s">
        <v>875</v>
      </c>
      <c r="B5948" t="s">
        <v>70</v>
      </c>
      <c r="C5948" t="s">
        <v>388</v>
      </c>
      <c r="D5948" t="s">
        <v>148</v>
      </c>
    </row>
    <row r="5949" spans="1:5" x14ac:dyDescent="0.2">
      <c r="A5949" t="s">
        <v>875</v>
      </c>
      <c r="B5949" t="s">
        <v>70</v>
      </c>
      <c r="C5949" t="s">
        <v>388</v>
      </c>
      <c r="D5949" t="s">
        <v>151</v>
      </c>
    </row>
    <row r="5950" spans="1:5" x14ac:dyDescent="0.2">
      <c r="A5950" t="s">
        <v>875</v>
      </c>
      <c r="B5950" t="s">
        <v>70</v>
      </c>
      <c r="C5950" t="s">
        <v>388</v>
      </c>
      <c r="D5950" t="s">
        <v>227</v>
      </c>
    </row>
    <row r="5951" spans="1:5" x14ac:dyDescent="0.2">
      <c r="A5951" t="s">
        <v>875</v>
      </c>
      <c r="B5951" t="s">
        <v>208</v>
      </c>
      <c r="C5951" t="s">
        <v>386</v>
      </c>
      <c r="D5951" t="s">
        <v>59</v>
      </c>
      <c r="E5951" t="s">
        <v>818</v>
      </c>
    </row>
    <row r="5952" spans="1:5" x14ac:dyDescent="0.2">
      <c r="A5952" t="s">
        <v>875</v>
      </c>
      <c r="B5952" t="s">
        <v>208</v>
      </c>
      <c r="C5952" t="s">
        <v>386</v>
      </c>
      <c r="D5952" t="s">
        <v>59</v>
      </c>
      <c r="E5952" t="s">
        <v>752</v>
      </c>
    </row>
    <row r="5953" spans="1:5" x14ac:dyDescent="0.2">
      <c r="A5953" t="s">
        <v>875</v>
      </c>
      <c r="B5953" t="s">
        <v>208</v>
      </c>
      <c r="C5953" t="s">
        <v>386</v>
      </c>
      <c r="D5953" t="s">
        <v>59</v>
      </c>
      <c r="E5953" t="s">
        <v>764</v>
      </c>
    </row>
    <row r="5954" spans="1:5" x14ac:dyDescent="0.2">
      <c r="A5954" t="s">
        <v>875</v>
      </c>
      <c r="B5954" t="s">
        <v>208</v>
      </c>
      <c r="C5954" t="s">
        <v>386</v>
      </c>
      <c r="D5954" t="s">
        <v>389</v>
      </c>
      <c r="E5954" t="s">
        <v>450</v>
      </c>
    </row>
    <row r="5955" spans="1:5" x14ac:dyDescent="0.2">
      <c r="A5955" t="s">
        <v>875</v>
      </c>
      <c r="B5955" t="s">
        <v>208</v>
      </c>
      <c r="C5955" t="s">
        <v>386</v>
      </c>
      <c r="D5955" t="s">
        <v>8</v>
      </c>
      <c r="E5955" t="s">
        <v>772</v>
      </c>
    </row>
    <row r="5956" spans="1:5" x14ac:dyDescent="0.2">
      <c r="A5956" t="s">
        <v>875</v>
      </c>
      <c r="B5956" t="s">
        <v>208</v>
      </c>
      <c r="C5956" t="s">
        <v>386</v>
      </c>
      <c r="D5956" t="s">
        <v>59</v>
      </c>
      <c r="E5956" t="s">
        <v>760</v>
      </c>
    </row>
    <row r="5957" spans="1:5" x14ac:dyDescent="0.2">
      <c r="A5957" t="s">
        <v>875</v>
      </c>
      <c r="B5957" t="s">
        <v>208</v>
      </c>
      <c r="C5957" t="s">
        <v>386</v>
      </c>
      <c r="D5957" t="s">
        <v>135</v>
      </c>
      <c r="E5957" t="s">
        <v>793</v>
      </c>
    </row>
    <row r="5958" spans="1:5" x14ac:dyDescent="0.2">
      <c r="A5958" t="s">
        <v>875</v>
      </c>
      <c r="B5958" t="s">
        <v>208</v>
      </c>
      <c r="C5958" t="s">
        <v>386</v>
      </c>
      <c r="D5958" t="s">
        <v>46</v>
      </c>
      <c r="E5958" t="s">
        <v>762</v>
      </c>
    </row>
    <row r="5959" spans="1:5" x14ac:dyDescent="0.2">
      <c r="A5959" t="s">
        <v>875</v>
      </c>
      <c r="B5959" t="s">
        <v>208</v>
      </c>
      <c r="C5959" t="s">
        <v>388</v>
      </c>
      <c r="D5959" t="s">
        <v>179</v>
      </c>
    </row>
    <row r="5960" spans="1:5" x14ac:dyDescent="0.2">
      <c r="A5960" t="s">
        <v>875</v>
      </c>
      <c r="B5960" t="s">
        <v>208</v>
      </c>
      <c r="C5960" t="s">
        <v>388</v>
      </c>
      <c r="D5960" t="s">
        <v>307</v>
      </c>
    </row>
    <row r="5961" spans="1:5" x14ac:dyDescent="0.2">
      <c r="A5961" t="s">
        <v>875</v>
      </c>
      <c r="B5961" t="s">
        <v>173</v>
      </c>
      <c r="C5961" t="s">
        <v>386</v>
      </c>
      <c r="D5961" t="s">
        <v>59</v>
      </c>
      <c r="E5961" t="s">
        <v>752</v>
      </c>
    </row>
    <row r="5962" spans="1:5" x14ac:dyDescent="0.2">
      <c r="A5962" t="s">
        <v>875</v>
      </c>
      <c r="B5962" t="s">
        <v>173</v>
      </c>
      <c r="C5962" t="s">
        <v>386</v>
      </c>
      <c r="D5962" t="s">
        <v>59</v>
      </c>
      <c r="E5962" t="s">
        <v>764</v>
      </c>
    </row>
    <row r="5963" spans="1:5" x14ac:dyDescent="0.2">
      <c r="A5963" t="s">
        <v>875</v>
      </c>
      <c r="B5963" t="s">
        <v>173</v>
      </c>
      <c r="C5963" t="s">
        <v>386</v>
      </c>
      <c r="D5963" t="s">
        <v>389</v>
      </c>
      <c r="E5963" t="s">
        <v>450</v>
      </c>
    </row>
    <row r="5964" spans="1:5" x14ac:dyDescent="0.2">
      <c r="A5964" t="s">
        <v>875</v>
      </c>
      <c r="B5964" t="s">
        <v>173</v>
      </c>
      <c r="C5964" t="s">
        <v>386</v>
      </c>
      <c r="D5964" t="s">
        <v>135</v>
      </c>
      <c r="E5964" t="s">
        <v>775</v>
      </c>
    </row>
    <row r="5965" spans="1:5" x14ac:dyDescent="0.2">
      <c r="A5965" t="s">
        <v>875</v>
      </c>
      <c r="B5965" t="s">
        <v>173</v>
      </c>
      <c r="C5965" t="s">
        <v>386</v>
      </c>
      <c r="D5965" t="s">
        <v>59</v>
      </c>
      <c r="E5965" t="s">
        <v>770</v>
      </c>
    </row>
    <row r="5966" spans="1:5" x14ac:dyDescent="0.2">
      <c r="A5966" t="s">
        <v>875</v>
      </c>
      <c r="B5966" t="s">
        <v>173</v>
      </c>
      <c r="C5966" t="s">
        <v>386</v>
      </c>
      <c r="D5966" t="s">
        <v>59</v>
      </c>
      <c r="E5966" t="s">
        <v>760</v>
      </c>
    </row>
    <row r="5967" spans="1:5" x14ac:dyDescent="0.2">
      <c r="A5967" t="s">
        <v>875</v>
      </c>
      <c r="B5967" t="s">
        <v>173</v>
      </c>
      <c r="C5967" t="s">
        <v>386</v>
      </c>
      <c r="D5967" t="s">
        <v>135</v>
      </c>
      <c r="E5967" t="s">
        <v>793</v>
      </c>
    </row>
    <row r="5968" spans="1:5" x14ac:dyDescent="0.2">
      <c r="A5968" t="s">
        <v>875</v>
      </c>
      <c r="B5968" t="s">
        <v>173</v>
      </c>
      <c r="C5968" t="s">
        <v>386</v>
      </c>
      <c r="D5968" t="s">
        <v>46</v>
      </c>
      <c r="E5968" t="s">
        <v>762</v>
      </c>
    </row>
    <row r="5969" spans="1:5" x14ac:dyDescent="0.2">
      <c r="A5969" t="s">
        <v>875</v>
      </c>
      <c r="B5969" t="s">
        <v>173</v>
      </c>
      <c r="C5969" t="s">
        <v>388</v>
      </c>
      <c r="D5969" t="s">
        <v>307</v>
      </c>
    </row>
    <row r="5970" spans="1:5" x14ac:dyDescent="0.2">
      <c r="A5970" t="s">
        <v>875</v>
      </c>
      <c r="B5970" t="s">
        <v>173</v>
      </c>
      <c r="C5970" t="s">
        <v>388</v>
      </c>
      <c r="D5970" t="s">
        <v>179</v>
      </c>
    </row>
    <row r="5971" spans="1:5" x14ac:dyDescent="0.2">
      <c r="A5971" t="s">
        <v>875</v>
      </c>
      <c r="B5971" t="s">
        <v>3</v>
      </c>
      <c r="C5971" t="s">
        <v>388</v>
      </c>
      <c r="D5971" t="s">
        <v>135</v>
      </c>
    </row>
    <row r="5972" spans="1:5" x14ac:dyDescent="0.2">
      <c r="A5972" t="s">
        <v>875</v>
      </c>
      <c r="B5972" t="s">
        <v>3</v>
      </c>
      <c r="C5972" t="s">
        <v>388</v>
      </c>
      <c r="D5972" t="s">
        <v>127</v>
      </c>
    </row>
    <row r="5973" spans="1:5" x14ac:dyDescent="0.2">
      <c r="A5973" t="s">
        <v>875</v>
      </c>
      <c r="B5973" t="s">
        <v>3</v>
      </c>
      <c r="C5973" t="s">
        <v>388</v>
      </c>
      <c r="D5973" t="s">
        <v>213</v>
      </c>
    </row>
    <row r="5974" spans="1:5" x14ac:dyDescent="0.2">
      <c r="A5974" t="s">
        <v>875</v>
      </c>
      <c r="B5974" t="s">
        <v>3</v>
      </c>
      <c r="C5974" t="s">
        <v>388</v>
      </c>
      <c r="D5974" t="s">
        <v>177</v>
      </c>
    </row>
    <row r="5975" spans="1:5" x14ac:dyDescent="0.2">
      <c r="A5975" t="s">
        <v>875</v>
      </c>
      <c r="B5975" t="s">
        <v>3</v>
      </c>
      <c r="C5975" t="s">
        <v>388</v>
      </c>
      <c r="D5975" t="s">
        <v>136</v>
      </c>
    </row>
    <row r="5976" spans="1:5" x14ac:dyDescent="0.2">
      <c r="A5976" t="s">
        <v>875</v>
      </c>
      <c r="B5976" t="s">
        <v>3</v>
      </c>
      <c r="C5976" t="s">
        <v>388</v>
      </c>
      <c r="D5976" t="s">
        <v>307</v>
      </c>
    </row>
    <row r="5977" spans="1:5" x14ac:dyDescent="0.2">
      <c r="A5977" t="s">
        <v>875</v>
      </c>
      <c r="B5977" t="s">
        <v>3</v>
      </c>
      <c r="C5977" t="s">
        <v>388</v>
      </c>
      <c r="D5977" t="s">
        <v>172</v>
      </c>
    </row>
    <row r="5978" spans="1:5" x14ac:dyDescent="0.2">
      <c r="A5978" t="s">
        <v>875</v>
      </c>
      <c r="B5978" t="s">
        <v>3</v>
      </c>
      <c r="C5978" t="s">
        <v>388</v>
      </c>
      <c r="D5978" t="s">
        <v>179</v>
      </c>
    </row>
    <row r="5979" spans="1:5" x14ac:dyDescent="0.2">
      <c r="A5979" t="s">
        <v>875</v>
      </c>
      <c r="B5979" t="s">
        <v>3</v>
      </c>
      <c r="C5979" t="s">
        <v>388</v>
      </c>
      <c r="D5979" t="s">
        <v>59</v>
      </c>
    </row>
    <row r="5980" spans="1:5" x14ac:dyDescent="0.2">
      <c r="A5980" t="s">
        <v>875</v>
      </c>
      <c r="B5980" t="s">
        <v>170</v>
      </c>
      <c r="C5980" t="s">
        <v>386</v>
      </c>
      <c r="D5980" t="s">
        <v>135</v>
      </c>
      <c r="E5980" t="s">
        <v>793</v>
      </c>
    </row>
    <row r="5981" spans="1:5" x14ac:dyDescent="0.2">
      <c r="A5981" t="s">
        <v>875</v>
      </c>
      <c r="B5981" t="s">
        <v>170</v>
      </c>
      <c r="C5981" t="s">
        <v>386</v>
      </c>
      <c r="D5981" t="s">
        <v>59</v>
      </c>
      <c r="E5981" t="s">
        <v>764</v>
      </c>
    </row>
    <row r="5982" spans="1:5" x14ac:dyDescent="0.2">
      <c r="A5982" t="s">
        <v>875</v>
      </c>
      <c r="B5982" t="s">
        <v>170</v>
      </c>
      <c r="C5982" t="s">
        <v>386</v>
      </c>
      <c r="D5982" t="s">
        <v>135</v>
      </c>
      <c r="E5982" t="s">
        <v>775</v>
      </c>
    </row>
    <row r="5983" spans="1:5" x14ac:dyDescent="0.2">
      <c r="A5983" t="s">
        <v>875</v>
      </c>
      <c r="B5983" t="s">
        <v>170</v>
      </c>
      <c r="C5983" t="s">
        <v>386</v>
      </c>
      <c r="D5983" t="s">
        <v>8</v>
      </c>
      <c r="E5983" t="s">
        <v>769</v>
      </c>
    </row>
    <row r="5984" spans="1:5" x14ac:dyDescent="0.2">
      <c r="A5984" t="s">
        <v>875</v>
      </c>
      <c r="B5984" t="s">
        <v>170</v>
      </c>
      <c r="C5984" t="s">
        <v>386</v>
      </c>
      <c r="D5984" t="s">
        <v>8</v>
      </c>
      <c r="E5984" t="s">
        <v>772</v>
      </c>
    </row>
    <row r="5985" spans="1:5" x14ac:dyDescent="0.2">
      <c r="A5985" t="s">
        <v>875</v>
      </c>
      <c r="B5985" t="s">
        <v>170</v>
      </c>
      <c r="C5985" t="s">
        <v>388</v>
      </c>
      <c r="D5985" t="s">
        <v>307</v>
      </c>
    </row>
    <row r="5986" spans="1:5" x14ac:dyDescent="0.2">
      <c r="A5986" t="s">
        <v>875</v>
      </c>
      <c r="B5986" t="s">
        <v>170</v>
      </c>
      <c r="C5986" t="s">
        <v>388</v>
      </c>
      <c r="D5986" t="s">
        <v>179</v>
      </c>
    </row>
    <row r="5987" spans="1:5" x14ac:dyDescent="0.2">
      <c r="A5987" t="s">
        <v>875</v>
      </c>
      <c r="B5987" t="s">
        <v>170</v>
      </c>
      <c r="C5987" t="s">
        <v>388</v>
      </c>
      <c r="D5987" t="s">
        <v>259</v>
      </c>
    </row>
    <row r="5988" spans="1:5" x14ac:dyDescent="0.2">
      <c r="A5988" t="s">
        <v>875</v>
      </c>
      <c r="B5988" t="s">
        <v>259</v>
      </c>
      <c r="C5988" t="s">
        <v>388</v>
      </c>
      <c r="D5988" t="s">
        <v>59</v>
      </c>
    </row>
    <row r="5989" spans="1:5" x14ac:dyDescent="0.2">
      <c r="A5989" t="s">
        <v>875</v>
      </c>
      <c r="B5989" t="s">
        <v>282</v>
      </c>
      <c r="C5989" t="s">
        <v>386</v>
      </c>
      <c r="D5989" t="s">
        <v>8</v>
      </c>
      <c r="E5989" t="s">
        <v>750</v>
      </c>
    </row>
    <row r="5990" spans="1:5" x14ac:dyDescent="0.2">
      <c r="A5990" t="s">
        <v>875</v>
      </c>
      <c r="B5990" t="s">
        <v>282</v>
      </c>
      <c r="C5990" t="s">
        <v>386</v>
      </c>
      <c r="D5990" t="s">
        <v>59</v>
      </c>
      <c r="E5990" t="s">
        <v>752</v>
      </c>
    </row>
    <row r="5991" spans="1:5" x14ac:dyDescent="0.2">
      <c r="A5991" t="s">
        <v>875</v>
      </c>
      <c r="B5991" t="s">
        <v>282</v>
      </c>
      <c r="C5991" t="s">
        <v>386</v>
      </c>
      <c r="D5991" t="s">
        <v>59</v>
      </c>
      <c r="E5991" t="s">
        <v>764</v>
      </c>
    </row>
    <row r="5992" spans="1:5" x14ac:dyDescent="0.2">
      <c r="A5992" t="s">
        <v>875</v>
      </c>
      <c r="B5992" t="s">
        <v>282</v>
      </c>
      <c r="C5992" t="s">
        <v>386</v>
      </c>
      <c r="D5992" t="s">
        <v>389</v>
      </c>
      <c r="E5992" t="s">
        <v>450</v>
      </c>
    </row>
    <row r="5993" spans="1:5" x14ac:dyDescent="0.2">
      <c r="A5993" t="s">
        <v>875</v>
      </c>
      <c r="B5993" t="s">
        <v>282</v>
      </c>
      <c r="C5993" t="s">
        <v>386</v>
      </c>
      <c r="D5993" t="s">
        <v>59</v>
      </c>
      <c r="E5993" t="s">
        <v>754</v>
      </c>
    </row>
    <row r="5994" spans="1:5" x14ac:dyDescent="0.2">
      <c r="A5994" t="s">
        <v>875</v>
      </c>
      <c r="B5994" t="s">
        <v>282</v>
      </c>
      <c r="C5994" t="s">
        <v>386</v>
      </c>
      <c r="D5994" t="s">
        <v>389</v>
      </c>
      <c r="E5994" t="s">
        <v>447</v>
      </c>
    </row>
    <row r="5995" spans="1:5" x14ac:dyDescent="0.2">
      <c r="A5995" t="s">
        <v>875</v>
      </c>
      <c r="B5995" t="s">
        <v>282</v>
      </c>
      <c r="C5995" t="s">
        <v>386</v>
      </c>
      <c r="D5995" t="s">
        <v>135</v>
      </c>
      <c r="E5995" t="s">
        <v>775</v>
      </c>
    </row>
    <row r="5996" spans="1:5" x14ac:dyDescent="0.2">
      <c r="A5996" t="s">
        <v>875</v>
      </c>
      <c r="B5996" t="s">
        <v>282</v>
      </c>
      <c r="C5996" t="s">
        <v>386</v>
      </c>
      <c r="D5996" t="s">
        <v>8</v>
      </c>
      <c r="E5996" t="s">
        <v>767</v>
      </c>
    </row>
    <row r="5997" spans="1:5" x14ac:dyDescent="0.2">
      <c r="A5997" t="s">
        <v>875</v>
      </c>
      <c r="B5997" t="s">
        <v>282</v>
      </c>
      <c r="C5997" t="s">
        <v>386</v>
      </c>
      <c r="D5997" t="s">
        <v>215</v>
      </c>
      <c r="E5997" t="s">
        <v>480</v>
      </c>
    </row>
    <row r="5998" spans="1:5" x14ac:dyDescent="0.2">
      <c r="A5998" t="s">
        <v>875</v>
      </c>
      <c r="B5998" t="s">
        <v>282</v>
      </c>
      <c r="C5998" t="s">
        <v>386</v>
      </c>
      <c r="D5998" t="s">
        <v>59</v>
      </c>
      <c r="E5998" t="s">
        <v>760</v>
      </c>
    </row>
    <row r="5999" spans="1:5" x14ac:dyDescent="0.2">
      <c r="A5999" t="s">
        <v>875</v>
      </c>
      <c r="B5999" t="s">
        <v>282</v>
      </c>
      <c r="C5999" t="s">
        <v>386</v>
      </c>
      <c r="D5999" t="s">
        <v>135</v>
      </c>
      <c r="E5999" t="s">
        <v>793</v>
      </c>
    </row>
    <row r="6000" spans="1:5" x14ac:dyDescent="0.2">
      <c r="A6000" t="s">
        <v>875</v>
      </c>
      <c r="B6000" t="s">
        <v>282</v>
      </c>
      <c r="C6000" t="s">
        <v>386</v>
      </c>
      <c r="D6000" t="s">
        <v>46</v>
      </c>
      <c r="E6000" t="s">
        <v>762</v>
      </c>
    </row>
    <row r="6001" spans="1:5" x14ac:dyDescent="0.2">
      <c r="A6001" t="s">
        <v>875</v>
      </c>
      <c r="B6001" t="s">
        <v>282</v>
      </c>
      <c r="C6001" t="s">
        <v>386</v>
      </c>
      <c r="D6001" t="s">
        <v>389</v>
      </c>
      <c r="E6001" t="s">
        <v>430</v>
      </c>
    </row>
    <row r="6002" spans="1:5" x14ac:dyDescent="0.2">
      <c r="A6002" t="s">
        <v>875</v>
      </c>
      <c r="B6002" t="s">
        <v>282</v>
      </c>
      <c r="C6002" t="s">
        <v>386</v>
      </c>
      <c r="D6002" t="s">
        <v>8</v>
      </c>
      <c r="E6002" t="s">
        <v>769</v>
      </c>
    </row>
    <row r="6003" spans="1:5" x14ac:dyDescent="0.2">
      <c r="A6003" t="s">
        <v>875</v>
      </c>
      <c r="B6003" t="s">
        <v>282</v>
      </c>
      <c r="C6003" t="s">
        <v>386</v>
      </c>
      <c r="D6003" t="s">
        <v>8</v>
      </c>
      <c r="E6003" t="s">
        <v>772</v>
      </c>
    </row>
    <row r="6004" spans="1:5" x14ac:dyDescent="0.2">
      <c r="A6004" t="s">
        <v>875</v>
      </c>
      <c r="B6004" t="s">
        <v>282</v>
      </c>
      <c r="C6004" t="s">
        <v>386</v>
      </c>
      <c r="D6004" t="s">
        <v>389</v>
      </c>
      <c r="E6004" t="s">
        <v>456</v>
      </c>
    </row>
    <row r="6005" spans="1:5" x14ac:dyDescent="0.2">
      <c r="A6005" t="s">
        <v>875</v>
      </c>
      <c r="B6005" t="s">
        <v>282</v>
      </c>
      <c r="C6005" t="s">
        <v>388</v>
      </c>
      <c r="D6005" t="s">
        <v>307</v>
      </c>
    </row>
    <row r="6006" spans="1:5" x14ac:dyDescent="0.2">
      <c r="A6006" t="s">
        <v>875</v>
      </c>
      <c r="B6006" t="s">
        <v>282</v>
      </c>
      <c r="C6006" t="s">
        <v>388</v>
      </c>
      <c r="D6006" t="s">
        <v>172</v>
      </c>
    </row>
    <row r="6007" spans="1:5" x14ac:dyDescent="0.2">
      <c r="A6007" t="s">
        <v>875</v>
      </c>
      <c r="B6007" t="s">
        <v>282</v>
      </c>
      <c r="C6007" t="s">
        <v>388</v>
      </c>
      <c r="D6007" t="s">
        <v>72</v>
      </c>
    </row>
    <row r="6008" spans="1:5" x14ac:dyDescent="0.2">
      <c r="A6008" t="s">
        <v>875</v>
      </c>
      <c r="B6008" t="s">
        <v>282</v>
      </c>
      <c r="C6008" t="s">
        <v>388</v>
      </c>
      <c r="D6008" t="s">
        <v>179</v>
      </c>
    </row>
    <row r="6009" spans="1:5" x14ac:dyDescent="0.2">
      <c r="A6009" t="s">
        <v>875</v>
      </c>
      <c r="B6009" t="s">
        <v>282</v>
      </c>
      <c r="C6009" t="s">
        <v>388</v>
      </c>
      <c r="D6009" t="s">
        <v>213</v>
      </c>
    </row>
    <row r="6010" spans="1:5" x14ac:dyDescent="0.2">
      <c r="A6010" t="s">
        <v>875</v>
      </c>
      <c r="B6010" t="s">
        <v>322</v>
      </c>
      <c r="C6010" t="s">
        <v>386</v>
      </c>
      <c r="D6010" t="s">
        <v>106</v>
      </c>
      <c r="E6010" t="s">
        <v>577</v>
      </c>
    </row>
    <row r="6011" spans="1:5" x14ac:dyDescent="0.2">
      <c r="A6011" t="s">
        <v>875</v>
      </c>
      <c r="B6011" t="s">
        <v>322</v>
      </c>
      <c r="C6011" t="s">
        <v>386</v>
      </c>
      <c r="D6011" t="s">
        <v>389</v>
      </c>
      <c r="E6011" t="s">
        <v>449</v>
      </c>
    </row>
    <row r="6012" spans="1:5" x14ac:dyDescent="0.2">
      <c r="A6012" t="s">
        <v>875</v>
      </c>
      <c r="B6012" t="s">
        <v>322</v>
      </c>
      <c r="C6012" t="s">
        <v>386</v>
      </c>
      <c r="D6012" t="s">
        <v>389</v>
      </c>
      <c r="E6012" t="s">
        <v>450</v>
      </c>
    </row>
    <row r="6013" spans="1:5" x14ac:dyDescent="0.2">
      <c r="A6013" t="s">
        <v>875</v>
      </c>
      <c r="B6013" t="s">
        <v>322</v>
      </c>
      <c r="C6013" t="s">
        <v>386</v>
      </c>
      <c r="D6013" t="s">
        <v>389</v>
      </c>
      <c r="E6013" t="s">
        <v>448</v>
      </c>
    </row>
    <row r="6014" spans="1:5" x14ac:dyDescent="0.2">
      <c r="A6014" t="s">
        <v>875</v>
      </c>
      <c r="B6014" t="s">
        <v>322</v>
      </c>
      <c r="C6014" t="s">
        <v>386</v>
      </c>
      <c r="D6014" t="s">
        <v>106</v>
      </c>
      <c r="E6014" t="s">
        <v>465</v>
      </c>
    </row>
    <row r="6015" spans="1:5" x14ac:dyDescent="0.2">
      <c r="A6015" t="s">
        <v>875</v>
      </c>
      <c r="B6015" t="s">
        <v>322</v>
      </c>
      <c r="C6015" t="s">
        <v>386</v>
      </c>
      <c r="D6015" t="s">
        <v>27</v>
      </c>
      <c r="E6015" t="s">
        <v>749</v>
      </c>
    </row>
    <row r="6016" spans="1:5" x14ac:dyDescent="0.2">
      <c r="A6016" t="s">
        <v>875</v>
      </c>
      <c r="B6016" t="s">
        <v>322</v>
      </c>
      <c r="C6016" t="s">
        <v>386</v>
      </c>
      <c r="D6016" t="s">
        <v>215</v>
      </c>
      <c r="E6016" t="s">
        <v>480</v>
      </c>
    </row>
    <row r="6017" spans="1:5" x14ac:dyDescent="0.2">
      <c r="A6017" t="s">
        <v>875</v>
      </c>
      <c r="B6017" t="s">
        <v>322</v>
      </c>
      <c r="C6017" t="s">
        <v>388</v>
      </c>
      <c r="D6017" t="s">
        <v>172</v>
      </c>
    </row>
    <row r="6018" spans="1:5" x14ac:dyDescent="0.2">
      <c r="A6018" t="s">
        <v>875</v>
      </c>
      <c r="B6018" t="s">
        <v>322</v>
      </c>
      <c r="C6018" t="s">
        <v>388</v>
      </c>
      <c r="D6018" t="s">
        <v>307</v>
      </c>
    </row>
    <row r="6019" spans="1:5" x14ac:dyDescent="0.2">
      <c r="A6019" t="s">
        <v>875</v>
      </c>
      <c r="B6019" t="s">
        <v>322</v>
      </c>
      <c r="C6019" t="s">
        <v>388</v>
      </c>
      <c r="D6019" t="s">
        <v>33</v>
      </c>
    </row>
    <row r="6020" spans="1:5" x14ac:dyDescent="0.2">
      <c r="A6020" t="s">
        <v>875</v>
      </c>
      <c r="B6020" t="s">
        <v>322</v>
      </c>
      <c r="C6020" t="s">
        <v>388</v>
      </c>
      <c r="D6020" t="s">
        <v>292</v>
      </c>
    </row>
    <row r="6021" spans="1:5" x14ac:dyDescent="0.2">
      <c r="A6021" t="s">
        <v>875</v>
      </c>
      <c r="B6021" t="s">
        <v>250</v>
      </c>
      <c r="C6021" t="s">
        <v>386</v>
      </c>
      <c r="D6021" t="s">
        <v>202</v>
      </c>
      <c r="E6021" t="s">
        <v>445</v>
      </c>
    </row>
    <row r="6022" spans="1:5" x14ac:dyDescent="0.2">
      <c r="A6022" t="s">
        <v>875</v>
      </c>
      <c r="B6022" t="s">
        <v>250</v>
      </c>
      <c r="C6022" t="s">
        <v>386</v>
      </c>
      <c r="D6022" t="s">
        <v>202</v>
      </c>
      <c r="E6022" t="s">
        <v>446</v>
      </c>
    </row>
    <row r="6023" spans="1:5" x14ac:dyDescent="0.2">
      <c r="A6023" t="s">
        <v>875</v>
      </c>
      <c r="B6023" t="s">
        <v>250</v>
      </c>
      <c r="C6023" t="s">
        <v>386</v>
      </c>
      <c r="D6023" t="s">
        <v>106</v>
      </c>
      <c r="E6023" t="s">
        <v>577</v>
      </c>
    </row>
    <row r="6024" spans="1:5" x14ac:dyDescent="0.2">
      <c r="A6024" t="s">
        <v>875</v>
      </c>
      <c r="B6024" t="s">
        <v>250</v>
      </c>
      <c r="C6024" t="s">
        <v>386</v>
      </c>
      <c r="D6024" t="s">
        <v>389</v>
      </c>
      <c r="E6024" t="s">
        <v>449</v>
      </c>
    </row>
    <row r="6025" spans="1:5" x14ac:dyDescent="0.2">
      <c r="A6025" t="s">
        <v>875</v>
      </c>
      <c r="B6025" t="s">
        <v>250</v>
      </c>
      <c r="C6025" t="s">
        <v>386</v>
      </c>
      <c r="D6025" t="s">
        <v>389</v>
      </c>
      <c r="E6025" t="s">
        <v>450</v>
      </c>
    </row>
    <row r="6026" spans="1:5" x14ac:dyDescent="0.2">
      <c r="A6026" t="s">
        <v>875</v>
      </c>
      <c r="B6026" t="s">
        <v>250</v>
      </c>
      <c r="C6026" t="s">
        <v>386</v>
      </c>
      <c r="D6026" t="s">
        <v>389</v>
      </c>
      <c r="E6026" t="s">
        <v>448</v>
      </c>
    </row>
    <row r="6027" spans="1:5" x14ac:dyDescent="0.2">
      <c r="A6027" t="s">
        <v>875</v>
      </c>
      <c r="B6027" t="s">
        <v>250</v>
      </c>
      <c r="C6027" t="s">
        <v>386</v>
      </c>
      <c r="D6027" t="s">
        <v>106</v>
      </c>
      <c r="E6027" t="s">
        <v>465</v>
      </c>
    </row>
    <row r="6028" spans="1:5" x14ac:dyDescent="0.2">
      <c r="A6028" t="s">
        <v>875</v>
      </c>
      <c r="B6028" t="s">
        <v>250</v>
      </c>
      <c r="C6028" t="s">
        <v>386</v>
      </c>
      <c r="D6028" t="s">
        <v>389</v>
      </c>
      <c r="E6028" t="s">
        <v>451</v>
      </c>
    </row>
    <row r="6029" spans="1:5" x14ac:dyDescent="0.2">
      <c r="A6029" t="s">
        <v>875</v>
      </c>
      <c r="B6029" t="s">
        <v>250</v>
      </c>
      <c r="C6029" t="s">
        <v>386</v>
      </c>
      <c r="D6029" t="s">
        <v>215</v>
      </c>
      <c r="E6029" t="s">
        <v>480</v>
      </c>
    </row>
    <row r="6030" spans="1:5" x14ac:dyDescent="0.2">
      <c r="A6030" t="s">
        <v>875</v>
      </c>
      <c r="B6030" t="s">
        <v>250</v>
      </c>
      <c r="C6030" t="s">
        <v>388</v>
      </c>
      <c r="D6030" t="s">
        <v>307</v>
      </c>
    </row>
    <row r="6031" spans="1:5" x14ac:dyDescent="0.2">
      <c r="A6031" t="s">
        <v>875</v>
      </c>
      <c r="B6031" t="s">
        <v>250</v>
      </c>
      <c r="C6031" t="s">
        <v>388</v>
      </c>
      <c r="D6031" t="s">
        <v>172</v>
      </c>
    </row>
    <row r="6032" spans="1:5" x14ac:dyDescent="0.2">
      <c r="A6032" t="s">
        <v>875</v>
      </c>
      <c r="B6032" t="s">
        <v>250</v>
      </c>
      <c r="C6032" t="s">
        <v>388</v>
      </c>
      <c r="D6032" t="s">
        <v>322</v>
      </c>
    </row>
    <row r="6033" spans="1:5" x14ac:dyDescent="0.2">
      <c r="A6033" t="s">
        <v>875</v>
      </c>
      <c r="B6033" t="s">
        <v>250</v>
      </c>
      <c r="C6033" t="s">
        <v>388</v>
      </c>
      <c r="D6033" t="s">
        <v>33</v>
      </c>
    </row>
    <row r="6034" spans="1:5" x14ac:dyDescent="0.2">
      <c r="A6034" t="s">
        <v>875</v>
      </c>
      <c r="B6034" t="s">
        <v>250</v>
      </c>
      <c r="C6034" t="s">
        <v>388</v>
      </c>
      <c r="D6034" t="s">
        <v>109</v>
      </c>
    </row>
    <row r="6035" spans="1:5" x14ac:dyDescent="0.2">
      <c r="A6035" t="s">
        <v>875</v>
      </c>
      <c r="B6035" t="s">
        <v>250</v>
      </c>
      <c r="C6035" t="s">
        <v>388</v>
      </c>
      <c r="D6035" t="s">
        <v>40</v>
      </c>
    </row>
    <row r="6036" spans="1:5" x14ac:dyDescent="0.2">
      <c r="A6036" t="s">
        <v>875</v>
      </c>
      <c r="B6036" t="s">
        <v>250</v>
      </c>
      <c r="C6036" t="s">
        <v>388</v>
      </c>
      <c r="D6036" t="s">
        <v>273</v>
      </c>
    </row>
    <row r="6037" spans="1:5" x14ac:dyDescent="0.2">
      <c r="A6037" t="s">
        <v>875</v>
      </c>
      <c r="B6037" t="s">
        <v>250</v>
      </c>
      <c r="C6037" t="s">
        <v>388</v>
      </c>
      <c r="D6037" t="s">
        <v>80</v>
      </c>
    </row>
    <row r="6038" spans="1:5" x14ac:dyDescent="0.2">
      <c r="A6038" t="s">
        <v>875</v>
      </c>
      <c r="B6038" t="s">
        <v>247</v>
      </c>
      <c r="C6038" t="s">
        <v>386</v>
      </c>
      <c r="D6038" t="s">
        <v>389</v>
      </c>
      <c r="E6038" t="s">
        <v>449</v>
      </c>
    </row>
    <row r="6039" spans="1:5" x14ac:dyDescent="0.2">
      <c r="A6039" t="s">
        <v>875</v>
      </c>
      <c r="B6039" t="s">
        <v>247</v>
      </c>
      <c r="C6039" t="s">
        <v>386</v>
      </c>
      <c r="D6039" t="s">
        <v>389</v>
      </c>
      <c r="E6039" t="s">
        <v>450</v>
      </c>
    </row>
    <row r="6040" spans="1:5" x14ac:dyDescent="0.2">
      <c r="A6040" t="s">
        <v>875</v>
      </c>
      <c r="B6040" t="s">
        <v>247</v>
      </c>
      <c r="C6040" t="s">
        <v>386</v>
      </c>
      <c r="D6040" t="s">
        <v>389</v>
      </c>
      <c r="E6040" t="s">
        <v>448</v>
      </c>
    </row>
    <row r="6041" spans="1:5" x14ac:dyDescent="0.2">
      <c r="A6041" t="s">
        <v>875</v>
      </c>
      <c r="B6041" t="s">
        <v>247</v>
      </c>
      <c r="C6041" t="s">
        <v>386</v>
      </c>
      <c r="D6041" t="s">
        <v>389</v>
      </c>
      <c r="E6041" t="s">
        <v>451</v>
      </c>
    </row>
    <row r="6042" spans="1:5" x14ac:dyDescent="0.2">
      <c r="A6042" t="s">
        <v>875</v>
      </c>
      <c r="B6042" t="s">
        <v>247</v>
      </c>
      <c r="C6042" t="s">
        <v>388</v>
      </c>
      <c r="D6042" t="s">
        <v>307</v>
      </c>
    </row>
    <row r="6043" spans="1:5" x14ac:dyDescent="0.2">
      <c r="A6043" t="s">
        <v>875</v>
      </c>
      <c r="B6043" t="s">
        <v>247</v>
      </c>
      <c r="C6043" t="s">
        <v>388</v>
      </c>
      <c r="D6043" t="s">
        <v>250</v>
      </c>
    </row>
    <row r="6044" spans="1:5" x14ac:dyDescent="0.2">
      <c r="A6044" t="s">
        <v>875</v>
      </c>
      <c r="B6044" t="s">
        <v>247</v>
      </c>
      <c r="C6044" t="s">
        <v>388</v>
      </c>
      <c r="D6044" t="s">
        <v>322</v>
      </c>
    </row>
    <row r="6045" spans="1:5" x14ac:dyDescent="0.2">
      <c r="A6045" t="s">
        <v>875</v>
      </c>
      <c r="B6045" t="s">
        <v>247</v>
      </c>
      <c r="C6045" t="s">
        <v>388</v>
      </c>
      <c r="D6045" t="s">
        <v>109</v>
      </c>
    </row>
    <row r="6046" spans="1:5" x14ac:dyDescent="0.2">
      <c r="A6046" t="s">
        <v>875</v>
      </c>
      <c r="B6046" t="s">
        <v>247</v>
      </c>
      <c r="C6046" t="s">
        <v>388</v>
      </c>
      <c r="D6046" t="s">
        <v>40</v>
      </c>
    </row>
    <row r="6047" spans="1:5" x14ac:dyDescent="0.2">
      <c r="A6047" t="s">
        <v>875</v>
      </c>
      <c r="B6047" t="s">
        <v>158</v>
      </c>
      <c r="C6047" t="s">
        <v>386</v>
      </c>
      <c r="D6047" t="s">
        <v>46</v>
      </c>
      <c r="E6047" t="s">
        <v>786</v>
      </c>
    </row>
    <row r="6048" spans="1:5" x14ac:dyDescent="0.2">
      <c r="A6048" t="s">
        <v>875</v>
      </c>
      <c r="B6048" t="s">
        <v>158</v>
      </c>
      <c r="C6048" t="s">
        <v>386</v>
      </c>
      <c r="D6048" t="s">
        <v>8</v>
      </c>
      <c r="E6048" t="s">
        <v>750</v>
      </c>
    </row>
    <row r="6049" spans="1:5" x14ac:dyDescent="0.2">
      <c r="A6049" t="s">
        <v>875</v>
      </c>
      <c r="B6049" t="s">
        <v>158</v>
      </c>
      <c r="C6049" t="s">
        <v>386</v>
      </c>
      <c r="D6049" t="s">
        <v>46</v>
      </c>
      <c r="E6049" t="s">
        <v>751</v>
      </c>
    </row>
    <row r="6050" spans="1:5" x14ac:dyDescent="0.2">
      <c r="A6050" t="s">
        <v>875</v>
      </c>
      <c r="B6050" t="s">
        <v>158</v>
      </c>
      <c r="C6050" t="s">
        <v>386</v>
      </c>
      <c r="D6050" t="s">
        <v>106</v>
      </c>
      <c r="E6050" t="s">
        <v>577</v>
      </c>
    </row>
    <row r="6051" spans="1:5" x14ac:dyDescent="0.2">
      <c r="A6051" t="s">
        <v>875</v>
      </c>
      <c r="B6051" t="s">
        <v>158</v>
      </c>
      <c r="C6051" t="s">
        <v>386</v>
      </c>
      <c r="D6051" t="s">
        <v>389</v>
      </c>
      <c r="E6051" t="s">
        <v>449</v>
      </c>
    </row>
    <row r="6052" spans="1:5" x14ac:dyDescent="0.2">
      <c r="A6052" t="s">
        <v>875</v>
      </c>
      <c r="B6052" t="s">
        <v>158</v>
      </c>
      <c r="C6052" t="s">
        <v>386</v>
      </c>
      <c r="D6052" t="s">
        <v>59</v>
      </c>
      <c r="E6052" t="s">
        <v>752</v>
      </c>
    </row>
    <row r="6053" spans="1:5" x14ac:dyDescent="0.2">
      <c r="A6053" t="s">
        <v>875</v>
      </c>
      <c r="B6053" t="s">
        <v>158</v>
      </c>
      <c r="C6053" t="s">
        <v>386</v>
      </c>
      <c r="D6053" t="s">
        <v>389</v>
      </c>
      <c r="E6053" t="s">
        <v>450</v>
      </c>
    </row>
    <row r="6054" spans="1:5" x14ac:dyDescent="0.2">
      <c r="A6054" t="s">
        <v>875</v>
      </c>
      <c r="B6054" t="s">
        <v>158</v>
      </c>
      <c r="C6054" t="s">
        <v>386</v>
      </c>
      <c r="D6054" t="s">
        <v>106</v>
      </c>
      <c r="E6054" t="s">
        <v>465</v>
      </c>
    </row>
    <row r="6055" spans="1:5" x14ac:dyDescent="0.2">
      <c r="A6055" t="s">
        <v>875</v>
      </c>
      <c r="B6055" t="s">
        <v>158</v>
      </c>
      <c r="C6055" t="s">
        <v>386</v>
      </c>
      <c r="D6055" t="s">
        <v>8</v>
      </c>
      <c r="E6055" t="s">
        <v>755</v>
      </c>
    </row>
    <row r="6056" spans="1:5" x14ac:dyDescent="0.2">
      <c r="A6056" t="s">
        <v>875</v>
      </c>
      <c r="B6056" t="s">
        <v>158</v>
      </c>
      <c r="C6056" t="s">
        <v>386</v>
      </c>
      <c r="D6056" t="s">
        <v>120</v>
      </c>
      <c r="E6056" t="s">
        <v>460</v>
      </c>
    </row>
    <row r="6057" spans="1:5" x14ac:dyDescent="0.2">
      <c r="A6057" t="s">
        <v>875</v>
      </c>
      <c r="B6057" t="s">
        <v>158</v>
      </c>
      <c r="C6057" t="s">
        <v>386</v>
      </c>
      <c r="D6057" t="s">
        <v>8</v>
      </c>
      <c r="E6057" t="s">
        <v>767</v>
      </c>
    </row>
    <row r="6058" spans="1:5" x14ac:dyDescent="0.2">
      <c r="A6058" t="s">
        <v>875</v>
      </c>
      <c r="B6058" t="s">
        <v>158</v>
      </c>
      <c r="C6058" t="s">
        <v>386</v>
      </c>
      <c r="D6058" t="s">
        <v>215</v>
      </c>
      <c r="E6058" t="s">
        <v>480</v>
      </c>
    </row>
    <row r="6059" spans="1:5" x14ac:dyDescent="0.2">
      <c r="A6059" t="s">
        <v>875</v>
      </c>
      <c r="B6059" t="s">
        <v>158</v>
      </c>
      <c r="C6059" t="s">
        <v>386</v>
      </c>
      <c r="D6059" t="s">
        <v>8</v>
      </c>
      <c r="E6059" t="s">
        <v>783</v>
      </c>
    </row>
    <row r="6060" spans="1:5" x14ac:dyDescent="0.2">
      <c r="A6060" t="s">
        <v>875</v>
      </c>
      <c r="B6060" t="s">
        <v>158</v>
      </c>
      <c r="C6060" t="s">
        <v>386</v>
      </c>
      <c r="D6060" t="s">
        <v>46</v>
      </c>
      <c r="E6060" t="s">
        <v>777</v>
      </c>
    </row>
    <row r="6061" spans="1:5" x14ac:dyDescent="0.2">
      <c r="A6061" t="s">
        <v>875</v>
      </c>
      <c r="B6061" t="s">
        <v>158</v>
      </c>
      <c r="C6061" t="s">
        <v>386</v>
      </c>
      <c r="D6061" t="s">
        <v>8</v>
      </c>
      <c r="E6061" t="s">
        <v>772</v>
      </c>
    </row>
    <row r="6062" spans="1:5" x14ac:dyDescent="0.2">
      <c r="A6062" t="s">
        <v>875</v>
      </c>
      <c r="B6062" t="s">
        <v>158</v>
      </c>
      <c r="C6062" t="s">
        <v>386</v>
      </c>
      <c r="D6062" t="s">
        <v>8</v>
      </c>
      <c r="E6062" t="s">
        <v>474</v>
      </c>
    </row>
    <row r="6063" spans="1:5" x14ac:dyDescent="0.2">
      <c r="A6063" t="s">
        <v>875</v>
      </c>
      <c r="B6063" t="s">
        <v>158</v>
      </c>
      <c r="C6063" t="s">
        <v>386</v>
      </c>
      <c r="D6063" t="s">
        <v>46</v>
      </c>
      <c r="E6063" t="s">
        <v>757</v>
      </c>
    </row>
    <row r="6064" spans="1:5" x14ac:dyDescent="0.2">
      <c r="A6064" t="s">
        <v>875</v>
      </c>
      <c r="B6064" t="s">
        <v>158</v>
      </c>
      <c r="C6064" t="s">
        <v>386</v>
      </c>
      <c r="D6064" t="s">
        <v>59</v>
      </c>
      <c r="E6064" t="s">
        <v>760</v>
      </c>
    </row>
    <row r="6065" spans="1:5" x14ac:dyDescent="0.2">
      <c r="A6065" t="s">
        <v>875</v>
      </c>
      <c r="B6065" t="s">
        <v>158</v>
      </c>
      <c r="C6065" t="s">
        <v>386</v>
      </c>
      <c r="D6065" t="s">
        <v>8</v>
      </c>
      <c r="E6065" t="s">
        <v>761</v>
      </c>
    </row>
    <row r="6066" spans="1:5" x14ac:dyDescent="0.2">
      <c r="A6066" t="s">
        <v>875</v>
      </c>
      <c r="B6066" t="s">
        <v>158</v>
      </c>
      <c r="C6066" t="s">
        <v>386</v>
      </c>
      <c r="D6066" t="s">
        <v>46</v>
      </c>
      <c r="E6066" t="s">
        <v>762</v>
      </c>
    </row>
    <row r="6067" spans="1:5" x14ac:dyDescent="0.2">
      <c r="A6067" t="s">
        <v>875</v>
      </c>
      <c r="B6067" t="s">
        <v>158</v>
      </c>
      <c r="C6067" t="s">
        <v>386</v>
      </c>
      <c r="D6067" t="s">
        <v>59</v>
      </c>
      <c r="E6067" t="s">
        <v>763</v>
      </c>
    </row>
    <row r="6068" spans="1:5" x14ac:dyDescent="0.2">
      <c r="A6068" t="s">
        <v>875</v>
      </c>
      <c r="B6068" t="s">
        <v>158</v>
      </c>
      <c r="C6068" t="s">
        <v>386</v>
      </c>
      <c r="D6068" t="s">
        <v>59</v>
      </c>
      <c r="E6068" t="s">
        <v>764</v>
      </c>
    </row>
    <row r="6069" spans="1:5" x14ac:dyDescent="0.2">
      <c r="A6069" t="s">
        <v>875</v>
      </c>
      <c r="B6069" t="s">
        <v>158</v>
      </c>
      <c r="C6069" t="s">
        <v>386</v>
      </c>
      <c r="D6069" t="s">
        <v>389</v>
      </c>
      <c r="E6069" t="s">
        <v>453</v>
      </c>
    </row>
    <row r="6070" spans="1:5" x14ac:dyDescent="0.2">
      <c r="A6070" t="s">
        <v>875</v>
      </c>
      <c r="B6070" t="s">
        <v>158</v>
      </c>
      <c r="C6070" t="s">
        <v>386</v>
      </c>
      <c r="D6070" t="s">
        <v>59</v>
      </c>
      <c r="E6070" t="s">
        <v>754</v>
      </c>
    </row>
    <row r="6071" spans="1:5" x14ac:dyDescent="0.2">
      <c r="A6071" t="s">
        <v>875</v>
      </c>
      <c r="B6071" t="s">
        <v>158</v>
      </c>
      <c r="C6071" t="s">
        <v>386</v>
      </c>
      <c r="D6071" t="s">
        <v>389</v>
      </c>
      <c r="E6071" t="s">
        <v>448</v>
      </c>
    </row>
    <row r="6072" spans="1:5" x14ac:dyDescent="0.2">
      <c r="A6072" t="s">
        <v>875</v>
      </c>
      <c r="B6072" t="s">
        <v>158</v>
      </c>
      <c r="C6072" t="s">
        <v>386</v>
      </c>
      <c r="D6072" t="s">
        <v>8</v>
      </c>
      <c r="E6072" t="s">
        <v>780</v>
      </c>
    </row>
    <row r="6073" spans="1:5" x14ac:dyDescent="0.2">
      <c r="A6073" t="s">
        <v>875</v>
      </c>
      <c r="B6073" t="s">
        <v>158</v>
      </c>
      <c r="C6073" t="s">
        <v>386</v>
      </c>
      <c r="D6073" t="s">
        <v>46</v>
      </c>
      <c r="E6073" t="s">
        <v>817</v>
      </c>
    </row>
    <row r="6074" spans="1:5" x14ac:dyDescent="0.2">
      <c r="A6074" t="s">
        <v>875</v>
      </c>
      <c r="B6074" t="s">
        <v>158</v>
      </c>
      <c r="C6074" t="s">
        <v>386</v>
      </c>
      <c r="D6074" t="s">
        <v>389</v>
      </c>
      <c r="E6074" t="s">
        <v>447</v>
      </c>
    </row>
    <row r="6075" spans="1:5" x14ac:dyDescent="0.2">
      <c r="A6075" t="s">
        <v>875</v>
      </c>
      <c r="B6075" t="s">
        <v>158</v>
      </c>
      <c r="C6075" t="s">
        <v>386</v>
      </c>
      <c r="D6075" t="s">
        <v>8</v>
      </c>
      <c r="E6075" t="s">
        <v>788</v>
      </c>
    </row>
    <row r="6076" spans="1:5" x14ac:dyDescent="0.2">
      <c r="A6076" t="s">
        <v>875</v>
      </c>
      <c r="B6076" t="s">
        <v>158</v>
      </c>
      <c r="C6076" t="s">
        <v>386</v>
      </c>
      <c r="D6076" t="s">
        <v>389</v>
      </c>
      <c r="E6076" t="s">
        <v>430</v>
      </c>
    </row>
    <row r="6077" spans="1:5" x14ac:dyDescent="0.2">
      <c r="A6077" t="s">
        <v>875</v>
      </c>
      <c r="B6077" t="s">
        <v>158</v>
      </c>
      <c r="C6077" t="s">
        <v>386</v>
      </c>
      <c r="D6077" t="s">
        <v>8</v>
      </c>
      <c r="E6077" t="s">
        <v>769</v>
      </c>
    </row>
    <row r="6078" spans="1:5" x14ac:dyDescent="0.2">
      <c r="A6078" t="s">
        <v>875</v>
      </c>
      <c r="B6078" t="s">
        <v>158</v>
      </c>
      <c r="C6078" t="s">
        <v>386</v>
      </c>
      <c r="D6078" t="s">
        <v>59</v>
      </c>
      <c r="E6078" t="s">
        <v>756</v>
      </c>
    </row>
    <row r="6079" spans="1:5" x14ac:dyDescent="0.2">
      <c r="A6079" t="s">
        <v>875</v>
      </c>
      <c r="B6079" t="s">
        <v>158</v>
      </c>
      <c r="C6079" t="s">
        <v>386</v>
      </c>
      <c r="D6079" t="s">
        <v>8</v>
      </c>
      <c r="E6079" t="s">
        <v>821</v>
      </c>
    </row>
    <row r="6080" spans="1:5" x14ac:dyDescent="0.2">
      <c r="A6080" t="s">
        <v>875</v>
      </c>
      <c r="B6080" t="s">
        <v>158</v>
      </c>
      <c r="C6080" t="s">
        <v>386</v>
      </c>
      <c r="D6080" t="s">
        <v>59</v>
      </c>
      <c r="E6080" t="s">
        <v>770</v>
      </c>
    </row>
    <row r="6081" spans="1:5" x14ac:dyDescent="0.2">
      <c r="A6081" t="s">
        <v>875</v>
      </c>
      <c r="B6081" t="s">
        <v>158</v>
      </c>
      <c r="C6081" t="s">
        <v>386</v>
      </c>
      <c r="D6081" t="s">
        <v>46</v>
      </c>
      <c r="E6081" t="s">
        <v>771</v>
      </c>
    </row>
    <row r="6082" spans="1:5" x14ac:dyDescent="0.2">
      <c r="A6082" t="s">
        <v>875</v>
      </c>
      <c r="B6082" t="s">
        <v>158</v>
      </c>
      <c r="C6082" t="s">
        <v>388</v>
      </c>
      <c r="D6082" t="s">
        <v>135</v>
      </c>
    </row>
    <row r="6083" spans="1:5" x14ac:dyDescent="0.2">
      <c r="A6083" t="s">
        <v>875</v>
      </c>
      <c r="B6083" t="s">
        <v>158</v>
      </c>
      <c r="C6083" t="s">
        <v>388</v>
      </c>
      <c r="D6083" t="s">
        <v>127</v>
      </c>
    </row>
    <row r="6084" spans="1:5" x14ac:dyDescent="0.2">
      <c r="A6084" t="s">
        <v>875</v>
      </c>
      <c r="B6084" t="s">
        <v>158</v>
      </c>
      <c r="C6084" t="s">
        <v>388</v>
      </c>
      <c r="D6084" t="s">
        <v>213</v>
      </c>
    </row>
    <row r="6085" spans="1:5" x14ac:dyDescent="0.2">
      <c r="A6085" t="s">
        <v>875</v>
      </c>
      <c r="B6085" t="s">
        <v>158</v>
      </c>
      <c r="C6085" t="s">
        <v>388</v>
      </c>
      <c r="D6085" t="s">
        <v>177</v>
      </c>
    </row>
    <row r="6086" spans="1:5" x14ac:dyDescent="0.2">
      <c r="A6086" t="s">
        <v>875</v>
      </c>
      <c r="B6086" t="s">
        <v>158</v>
      </c>
      <c r="C6086" t="s">
        <v>388</v>
      </c>
      <c r="D6086" t="s">
        <v>136</v>
      </c>
    </row>
    <row r="6087" spans="1:5" x14ac:dyDescent="0.2">
      <c r="A6087" t="s">
        <v>875</v>
      </c>
      <c r="B6087" t="s">
        <v>158</v>
      </c>
      <c r="C6087" t="s">
        <v>388</v>
      </c>
      <c r="D6087" t="s">
        <v>307</v>
      </c>
    </row>
    <row r="6088" spans="1:5" x14ac:dyDescent="0.2">
      <c r="A6088" t="s">
        <v>875</v>
      </c>
      <c r="B6088" t="s">
        <v>158</v>
      </c>
      <c r="C6088" t="s">
        <v>388</v>
      </c>
      <c r="D6088" t="s">
        <v>172</v>
      </c>
    </row>
    <row r="6089" spans="1:5" x14ac:dyDescent="0.2">
      <c r="A6089" t="s">
        <v>875</v>
      </c>
      <c r="B6089" t="s">
        <v>158</v>
      </c>
      <c r="C6089" t="s">
        <v>388</v>
      </c>
      <c r="D6089" t="s">
        <v>179</v>
      </c>
    </row>
    <row r="6090" spans="1:5" x14ac:dyDescent="0.2">
      <c r="A6090" t="s">
        <v>875</v>
      </c>
      <c r="B6090" t="s">
        <v>158</v>
      </c>
      <c r="C6090" t="s">
        <v>388</v>
      </c>
      <c r="D6090" t="s">
        <v>30</v>
      </c>
    </row>
    <row r="6091" spans="1:5" x14ac:dyDescent="0.2">
      <c r="A6091" t="s">
        <v>875</v>
      </c>
      <c r="B6091" t="s">
        <v>158</v>
      </c>
      <c r="C6091" t="s">
        <v>388</v>
      </c>
      <c r="D6091" t="s">
        <v>322</v>
      </c>
    </row>
    <row r="6092" spans="1:5" x14ac:dyDescent="0.2">
      <c r="A6092" t="s">
        <v>875</v>
      </c>
      <c r="B6092" t="s">
        <v>158</v>
      </c>
      <c r="C6092" t="s">
        <v>388</v>
      </c>
      <c r="D6092" t="s">
        <v>129</v>
      </c>
    </row>
    <row r="6093" spans="1:5" x14ac:dyDescent="0.2">
      <c r="A6093" t="s">
        <v>875</v>
      </c>
      <c r="B6093" t="s">
        <v>158</v>
      </c>
      <c r="C6093" t="s">
        <v>388</v>
      </c>
      <c r="D6093" t="s">
        <v>250</v>
      </c>
    </row>
    <row r="6094" spans="1:5" x14ac:dyDescent="0.2">
      <c r="A6094" t="s">
        <v>875</v>
      </c>
      <c r="B6094" t="s">
        <v>158</v>
      </c>
      <c r="C6094" t="s">
        <v>388</v>
      </c>
      <c r="D6094" t="s">
        <v>267</v>
      </c>
    </row>
    <row r="6095" spans="1:5" x14ac:dyDescent="0.2">
      <c r="A6095" t="s">
        <v>875</v>
      </c>
      <c r="B6095" t="s">
        <v>158</v>
      </c>
      <c r="C6095" t="s">
        <v>388</v>
      </c>
      <c r="D6095" t="s">
        <v>181</v>
      </c>
    </row>
    <row r="6096" spans="1:5" x14ac:dyDescent="0.2">
      <c r="A6096" t="s">
        <v>875</v>
      </c>
      <c r="B6096" t="s">
        <v>158</v>
      </c>
      <c r="C6096" t="s">
        <v>388</v>
      </c>
      <c r="D6096" t="s">
        <v>366</v>
      </c>
    </row>
    <row r="6097" spans="1:5" x14ac:dyDescent="0.2">
      <c r="A6097" t="s">
        <v>875</v>
      </c>
      <c r="B6097" t="s">
        <v>158</v>
      </c>
      <c r="C6097" t="s">
        <v>388</v>
      </c>
      <c r="D6097" t="s">
        <v>202</v>
      </c>
    </row>
    <row r="6098" spans="1:5" x14ac:dyDescent="0.2">
      <c r="A6098" t="s">
        <v>875</v>
      </c>
      <c r="B6098" t="s">
        <v>112</v>
      </c>
      <c r="C6098" t="s">
        <v>386</v>
      </c>
      <c r="D6098" t="s">
        <v>8</v>
      </c>
      <c r="E6098" t="s">
        <v>750</v>
      </c>
    </row>
    <row r="6099" spans="1:5" x14ac:dyDescent="0.2">
      <c r="A6099" t="s">
        <v>875</v>
      </c>
      <c r="B6099" t="s">
        <v>112</v>
      </c>
      <c r="C6099" t="s">
        <v>386</v>
      </c>
      <c r="D6099" t="s">
        <v>46</v>
      </c>
      <c r="E6099" t="s">
        <v>751</v>
      </c>
    </row>
    <row r="6100" spans="1:5" x14ac:dyDescent="0.2">
      <c r="A6100" t="s">
        <v>875</v>
      </c>
      <c r="B6100" t="s">
        <v>112</v>
      </c>
      <c r="C6100" t="s">
        <v>386</v>
      </c>
      <c r="D6100" t="s">
        <v>389</v>
      </c>
      <c r="E6100" t="s">
        <v>449</v>
      </c>
    </row>
    <row r="6101" spans="1:5" x14ac:dyDescent="0.2">
      <c r="A6101" t="s">
        <v>875</v>
      </c>
      <c r="B6101" t="s">
        <v>112</v>
      </c>
      <c r="C6101" t="s">
        <v>386</v>
      </c>
      <c r="D6101" t="s">
        <v>59</v>
      </c>
      <c r="E6101" t="s">
        <v>752</v>
      </c>
    </row>
    <row r="6102" spans="1:5" x14ac:dyDescent="0.2">
      <c r="A6102" t="s">
        <v>875</v>
      </c>
      <c r="B6102" t="s">
        <v>112</v>
      </c>
      <c r="C6102" t="s">
        <v>386</v>
      </c>
      <c r="D6102" t="s">
        <v>59</v>
      </c>
      <c r="E6102" t="s">
        <v>764</v>
      </c>
    </row>
    <row r="6103" spans="1:5" x14ac:dyDescent="0.2">
      <c r="A6103" t="s">
        <v>875</v>
      </c>
      <c r="B6103" t="s">
        <v>112</v>
      </c>
      <c r="C6103" t="s">
        <v>386</v>
      </c>
      <c r="D6103" t="s">
        <v>389</v>
      </c>
      <c r="E6103" t="s">
        <v>450</v>
      </c>
    </row>
    <row r="6104" spans="1:5" x14ac:dyDescent="0.2">
      <c r="A6104" t="s">
        <v>875</v>
      </c>
      <c r="B6104" t="s">
        <v>112</v>
      </c>
      <c r="C6104" t="s">
        <v>386</v>
      </c>
      <c r="D6104" t="s">
        <v>27</v>
      </c>
      <c r="E6104" t="s">
        <v>749</v>
      </c>
    </row>
    <row r="6105" spans="1:5" x14ac:dyDescent="0.2">
      <c r="A6105" t="s">
        <v>875</v>
      </c>
      <c r="B6105" t="s">
        <v>112</v>
      </c>
      <c r="C6105" t="s">
        <v>386</v>
      </c>
      <c r="D6105" t="s">
        <v>8</v>
      </c>
      <c r="E6105" t="s">
        <v>755</v>
      </c>
    </row>
    <row r="6106" spans="1:5" x14ac:dyDescent="0.2">
      <c r="A6106" t="s">
        <v>875</v>
      </c>
      <c r="B6106" t="s">
        <v>112</v>
      </c>
      <c r="C6106" t="s">
        <v>386</v>
      </c>
      <c r="D6106" t="s">
        <v>8</v>
      </c>
      <c r="E6106" t="s">
        <v>767</v>
      </c>
    </row>
    <row r="6107" spans="1:5" x14ac:dyDescent="0.2">
      <c r="A6107" t="s">
        <v>875</v>
      </c>
      <c r="B6107" t="s">
        <v>112</v>
      </c>
      <c r="C6107" t="s">
        <v>386</v>
      </c>
      <c r="D6107" t="s">
        <v>8</v>
      </c>
      <c r="E6107" t="s">
        <v>769</v>
      </c>
    </row>
    <row r="6108" spans="1:5" x14ac:dyDescent="0.2">
      <c r="A6108" t="s">
        <v>875</v>
      </c>
      <c r="B6108" t="s">
        <v>112</v>
      </c>
      <c r="C6108" t="s">
        <v>386</v>
      </c>
      <c r="D6108" t="s">
        <v>59</v>
      </c>
      <c r="E6108" t="s">
        <v>770</v>
      </c>
    </row>
    <row r="6109" spans="1:5" x14ac:dyDescent="0.2">
      <c r="A6109" t="s">
        <v>875</v>
      </c>
      <c r="B6109" t="s">
        <v>112</v>
      </c>
      <c r="C6109" t="s">
        <v>386</v>
      </c>
      <c r="D6109" t="s">
        <v>215</v>
      </c>
      <c r="E6109" t="s">
        <v>480</v>
      </c>
    </row>
    <row r="6110" spans="1:5" x14ac:dyDescent="0.2">
      <c r="A6110" t="s">
        <v>875</v>
      </c>
      <c r="B6110" t="s">
        <v>112</v>
      </c>
      <c r="C6110" t="s">
        <v>386</v>
      </c>
      <c r="D6110" t="s">
        <v>8</v>
      </c>
      <c r="E6110" t="s">
        <v>783</v>
      </c>
    </row>
    <row r="6111" spans="1:5" x14ac:dyDescent="0.2">
      <c r="A6111" t="s">
        <v>875</v>
      </c>
      <c r="B6111" t="s">
        <v>112</v>
      </c>
      <c r="C6111" t="s">
        <v>386</v>
      </c>
      <c r="D6111" t="s">
        <v>8</v>
      </c>
      <c r="E6111" t="s">
        <v>772</v>
      </c>
    </row>
    <row r="6112" spans="1:5" x14ac:dyDescent="0.2">
      <c r="A6112" t="s">
        <v>875</v>
      </c>
      <c r="B6112" t="s">
        <v>112</v>
      </c>
      <c r="C6112" t="s">
        <v>386</v>
      </c>
      <c r="D6112" t="s">
        <v>8</v>
      </c>
      <c r="E6112" t="s">
        <v>474</v>
      </c>
    </row>
    <row r="6113" spans="1:5" x14ac:dyDescent="0.2">
      <c r="A6113" t="s">
        <v>875</v>
      </c>
      <c r="B6113" t="s">
        <v>112</v>
      </c>
      <c r="C6113" t="s">
        <v>386</v>
      </c>
      <c r="D6113" t="s">
        <v>59</v>
      </c>
      <c r="E6113" t="s">
        <v>760</v>
      </c>
    </row>
    <row r="6114" spans="1:5" x14ac:dyDescent="0.2">
      <c r="A6114" t="s">
        <v>875</v>
      </c>
      <c r="B6114" t="s">
        <v>112</v>
      </c>
      <c r="C6114" t="s">
        <v>386</v>
      </c>
      <c r="D6114" t="s">
        <v>46</v>
      </c>
      <c r="E6114" t="s">
        <v>762</v>
      </c>
    </row>
    <row r="6115" spans="1:5" x14ac:dyDescent="0.2">
      <c r="A6115" t="s">
        <v>875</v>
      </c>
      <c r="B6115" t="s">
        <v>112</v>
      </c>
      <c r="C6115" t="s">
        <v>388</v>
      </c>
      <c r="D6115" t="s">
        <v>307</v>
      </c>
    </row>
    <row r="6116" spans="1:5" x14ac:dyDescent="0.2">
      <c r="A6116" t="s">
        <v>875</v>
      </c>
      <c r="B6116" t="s">
        <v>112</v>
      </c>
      <c r="C6116" t="s">
        <v>388</v>
      </c>
      <c r="D6116" t="s">
        <v>135</v>
      </c>
    </row>
    <row r="6117" spans="1:5" x14ac:dyDescent="0.2">
      <c r="A6117" t="s">
        <v>875</v>
      </c>
      <c r="B6117" t="s">
        <v>112</v>
      </c>
      <c r="C6117" t="s">
        <v>388</v>
      </c>
      <c r="D6117" t="s">
        <v>127</v>
      </c>
    </row>
    <row r="6118" spans="1:5" x14ac:dyDescent="0.2">
      <c r="A6118" t="s">
        <v>875</v>
      </c>
      <c r="B6118" t="s">
        <v>112</v>
      </c>
      <c r="C6118" t="s">
        <v>388</v>
      </c>
      <c r="D6118" t="s">
        <v>213</v>
      </c>
    </row>
    <row r="6119" spans="1:5" x14ac:dyDescent="0.2">
      <c r="A6119" t="s">
        <v>875</v>
      </c>
      <c r="B6119" t="s">
        <v>112</v>
      </c>
      <c r="C6119" t="s">
        <v>388</v>
      </c>
      <c r="D6119" t="s">
        <v>177</v>
      </c>
    </row>
    <row r="6120" spans="1:5" x14ac:dyDescent="0.2">
      <c r="A6120" t="s">
        <v>875</v>
      </c>
      <c r="B6120" t="s">
        <v>112</v>
      </c>
      <c r="C6120" t="s">
        <v>388</v>
      </c>
      <c r="D6120" t="s">
        <v>136</v>
      </c>
    </row>
    <row r="6121" spans="1:5" x14ac:dyDescent="0.2">
      <c r="A6121" t="s">
        <v>875</v>
      </c>
      <c r="B6121" t="s">
        <v>112</v>
      </c>
      <c r="C6121" t="s">
        <v>388</v>
      </c>
      <c r="D6121" t="s">
        <v>172</v>
      </c>
    </row>
    <row r="6122" spans="1:5" x14ac:dyDescent="0.2">
      <c r="A6122" t="s">
        <v>875</v>
      </c>
      <c r="B6122" t="s">
        <v>112</v>
      </c>
      <c r="C6122" t="s">
        <v>388</v>
      </c>
      <c r="D6122" t="s">
        <v>322</v>
      </c>
    </row>
    <row r="6123" spans="1:5" x14ac:dyDescent="0.2">
      <c r="A6123" t="s">
        <v>875</v>
      </c>
      <c r="B6123" t="s">
        <v>112</v>
      </c>
      <c r="C6123" t="s">
        <v>388</v>
      </c>
      <c r="D6123" t="s">
        <v>129</v>
      </c>
    </row>
    <row r="6124" spans="1:5" x14ac:dyDescent="0.2">
      <c r="A6124" t="s">
        <v>875</v>
      </c>
      <c r="B6124" t="s">
        <v>112</v>
      </c>
      <c r="C6124" t="s">
        <v>388</v>
      </c>
      <c r="D6124" t="s">
        <v>267</v>
      </c>
    </row>
    <row r="6125" spans="1:5" x14ac:dyDescent="0.2">
      <c r="A6125" t="s">
        <v>875</v>
      </c>
      <c r="B6125" t="s">
        <v>112</v>
      </c>
      <c r="C6125" t="s">
        <v>388</v>
      </c>
      <c r="D6125" t="s">
        <v>179</v>
      </c>
    </row>
    <row r="6126" spans="1:5" x14ac:dyDescent="0.2">
      <c r="A6126" t="s">
        <v>875</v>
      </c>
      <c r="B6126" t="s">
        <v>112</v>
      </c>
      <c r="C6126" t="s">
        <v>388</v>
      </c>
      <c r="D6126" t="s">
        <v>33</v>
      </c>
    </row>
    <row r="6127" spans="1:5" x14ac:dyDescent="0.2">
      <c r="A6127" t="s">
        <v>875</v>
      </c>
      <c r="B6127" t="s">
        <v>112</v>
      </c>
      <c r="C6127" t="s">
        <v>388</v>
      </c>
      <c r="D6127" t="s">
        <v>181</v>
      </c>
    </row>
    <row r="6128" spans="1:5" x14ac:dyDescent="0.2">
      <c r="A6128" t="s">
        <v>875</v>
      </c>
      <c r="B6128" t="s">
        <v>129</v>
      </c>
      <c r="C6128" t="s">
        <v>386</v>
      </c>
      <c r="D6128" t="s">
        <v>202</v>
      </c>
      <c r="E6128" t="s">
        <v>445</v>
      </c>
    </row>
    <row r="6129" spans="1:5" x14ac:dyDescent="0.2">
      <c r="A6129" t="s">
        <v>875</v>
      </c>
      <c r="B6129" t="s">
        <v>129</v>
      </c>
      <c r="C6129" t="s">
        <v>386</v>
      </c>
      <c r="D6129" t="s">
        <v>202</v>
      </c>
      <c r="E6129" t="s">
        <v>446</v>
      </c>
    </row>
    <row r="6130" spans="1:5" x14ac:dyDescent="0.2">
      <c r="A6130" t="s">
        <v>875</v>
      </c>
      <c r="B6130" t="s">
        <v>129</v>
      </c>
      <c r="C6130" t="s">
        <v>386</v>
      </c>
      <c r="D6130" t="s">
        <v>46</v>
      </c>
      <c r="E6130" t="s">
        <v>786</v>
      </c>
    </row>
    <row r="6131" spans="1:5" x14ac:dyDescent="0.2">
      <c r="A6131" t="s">
        <v>875</v>
      </c>
      <c r="B6131" t="s">
        <v>129</v>
      </c>
      <c r="C6131" t="s">
        <v>386</v>
      </c>
      <c r="D6131" t="s">
        <v>292</v>
      </c>
      <c r="E6131" t="s">
        <v>774</v>
      </c>
    </row>
    <row r="6132" spans="1:5" x14ac:dyDescent="0.2">
      <c r="A6132" t="s">
        <v>875</v>
      </c>
      <c r="B6132" t="s">
        <v>129</v>
      </c>
      <c r="C6132" t="s">
        <v>386</v>
      </c>
      <c r="D6132" t="s">
        <v>8</v>
      </c>
      <c r="E6132" t="s">
        <v>750</v>
      </c>
    </row>
    <row r="6133" spans="1:5" x14ac:dyDescent="0.2">
      <c r="A6133" t="s">
        <v>875</v>
      </c>
      <c r="B6133" t="s">
        <v>129</v>
      </c>
      <c r="C6133" t="s">
        <v>386</v>
      </c>
      <c r="D6133" t="s">
        <v>106</v>
      </c>
      <c r="E6133" t="s">
        <v>577</v>
      </c>
    </row>
    <row r="6134" spans="1:5" x14ac:dyDescent="0.2">
      <c r="A6134" t="s">
        <v>875</v>
      </c>
      <c r="B6134" t="s">
        <v>129</v>
      </c>
      <c r="C6134" t="s">
        <v>386</v>
      </c>
      <c r="D6134" t="s">
        <v>389</v>
      </c>
      <c r="E6134" t="s">
        <v>449</v>
      </c>
    </row>
    <row r="6135" spans="1:5" x14ac:dyDescent="0.2">
      <c r="A6135" t="s">
        <v>875</v>
      </c>
      <c r="B6135" t="s">
        <v>129</v>
      </c>
      <c r="C6135" t="s">
        <v>386</v>
      </c>
      <c r="D6135" t="s">
        <v>59</v>
      </c>
      <c r="E6135" t="s">
        <v>752</v>
      </c>
    </row>
    <row r="6136" spans="1:5" x14ac:dyDescent="0.2">
      <c r="A6136" t="s">
        <v>875</v>
      </c>
      <c r="B6136" t="s">
        <v>129</v>
      </c>
      <c r="C6136" t="s">
        <v>386</v>
      </c>
      <c r="D6136" t="s">
        <v>46</v>
      </c>
      <c r="E6136" t="s">
        <v>753</v>
      </c>
    </row>
    <row r="6137" spans="1:5" x14ac:dyDescent="0.2">
      <c r="A6137" t="s">
        <v>875</v>
      </c>
      <c r="B6137" t="s">
        <v>129</v>
      </c>
      <c r="C6137" t="s">
        <v>386</v>
      </c>
      <c r="D6137" t="s">
        <v>389</v>
      </c>
      <c r="E6137" t="s">
        <v>450</v>
      </c>
    </row>
    <row r="6138" spans="1:5" x14ac:dyDescent="0.2">
      <c r="A6138" t="s">
        <v>875</v>
      </c>
      <c r="B6138" t="s">
        <v>129</v>
      </c>
      <c r="C6138" t="s">
        <v>386</v>
      </c>
      <c r="D6138" t="s">
        <v>106</v>
      </c>
      <c r="E6138" t="s">
        <v>465</v>
      </c>
    </row>
    <row r="6139" spans="1:5" x14ac:dyDescent="0.2">
      <c r="A6139" t="s">
        <v>875</v>
      </c>
      <c r="B6139" t="s">
        <v>129</v>
      </c>
      <c r="C6139" t="s">
        <v>386</v>
      </c>
      <c r="D6139" t="s">
        <v>8</v>
      </c>
      <c r="E6139" t="s">
        <v>755</v>
      </c>
    </row>
    <row r="6140" spans="1:5" x14ac:dyDescent="0.2">
      <c r="A6140" t="s">
        <v>875</v>
      </c>
      <c r="B6140" t="s">
        <v>129</v>
      </c>
      <c r="C6140" t="s">
        <v>386</v>
      </c>
      <c r="D6140" t="s">
        <v>59</v>
      </c>
      <c r="E6140" t="s">
        <v>756</v>
      </c>
    </row>
    <row r="6141" spans="1:5" x14ac:dyDescent="0.2">
      <c r="A6141" t="s">
        <v>875</v>
      </c>
      <c r="B6141" t="s">
        <v>129</v>
      </c>
      <c r="C6141" t="s">
        <v>386</v>
      </c>
      <c r="D6141" t="s">
        <v>215</v>
      </c>
      <c r="E6141" t="s">
        <v>480</v>
      </c>
    </row>
    <row r="6142" spans="1:5" x14ac:dyDescent="0.2">
      <c r="A6142" t="s">
        <v>875</v>
      </c>
      <c r="B6142" t="s">
        <v>129</v>
      </c>
      <c r="C6142" t="s">
        <v>386</v>
      </c>
      <c r="D6142" t="s">
        <v>8</v>
      </c>
      <c r="E6142" t="s">
        <v>783</v>
      </c>
    </row>
    <row r="6143" spans="1:5" x14ac:dyDescent="0.2">
      <c r="A6143" t="s">
        <v>875</v>
      </c>
      <c r="B6143" t="s">
        <v>129</v>
      </c>
      <c r="C6143" t="s">
        <v>386</v>
      </c>
      <c r="D6143" t="s">
        <v>292</v>
      </c>
      <c r="E6143" t="s">
        <v>864</v>
      </c>
    </row>
    <row r="6144" spans="1:5" x14ac:dyDescent="0.2">
      <c r="A6144" t="s">
        <v>875</v>
      </c>
      <c r="B6144" t="s">
        <v>129</v>
      </c>
      <c r="C6144" t="s">
        <v>386</v>
      </c>
      <c r="D6144" t="s">
        <v>46</v>
      </c>
      <c r="E6144" t="s">
        <v>777</v>
      </c>
    </row>
    <row r="6145" spans="1:5" x14ac:dyDescent="0.2">
      <c r="A6145" t="s">
        <v>875</v>
      </c>
      <c r="B6145" t="s">
        <v>129</v>
      </c>
      <c r="C6145" t="s">
        <v>386</v>
      </c>
      <c r="D6145" t="s">
        <v>46</v>
      </c>
      <c r="E6145" t="s">
        <v>757</v>
      </c>
    </row>
    <row r="6146" spans="1:5" x14ac:dyDescent="0.2">
      <c r="A6146" t="s">
        <v>875</v>
      </c>
      <c r="B6146" t="s">
        <v>129</v>
      </c>
      <c r="C6146" t="s">
        <v>386</v>
      </c>
      <c r="D6146" t="s">
        <v>46</v>
      </c>
      <c r="E6146" t="s">
        <v>787</v>
      </c>
    </row>
    <row r="6147" spans="1:5" x14ac:dyDescent="0.2">
      <c r="A6147" t="s">
        <v>875</v>
      </c>
      <c r="B6147" t="s">
        <v>129</v>
      </c>
      <c r="C6147" t="s">
        <v>386</v>
      </c>
      <c r="D6147" t="s">
        <v>46</v>
      </c>
      <c r="E6147" t="s">
        <v>751</v>
      </c>
    </row>
    <row r="6148" spans="1:5" x14ac:dyDescent="0.2">
      <c r="A6148" t="s">
        <v>875</v>
      </c>
      <c r="B6148" t="s">
        <v>129</v>
      </c>
      <c r="C6148" t="s">
        <v>386</v>
      </c>
      <c r="D6148" t="s">
        <v>59</v>
      </c>
      <c r="E6148" t="s">
        <v>760</v>
      </c>
    </row>
    <row r="6149" spans="1:5" x14ac:dyDescent="0.2">
      <c r="A6149" t="s">
        <v>875</v>
      </c>
      <c r="B6149" t="s">
        <v>129</v>
      </c>
      <c r="C6149" t="s">
        <v>386</v>
      </c>
      <c r="D6149" t="s">
        <v>8</v>
      </c>
      <c r="E6149" t="s">
        <v>761</v>
      </c>
    </row>
    <row r="6150" spans="1:5" x14ac:dyDescent="0.2">
      <c r="A6150" t="s">
        <v>875</v>
      </c>
      <c r="B6150" t="s">
        <v>129</v>
      </c>
      <c r="C6150" t="s">
        <v>386</v>
      </c>
      <c r="D6150" t="s">
        <v>46</v>
      </c>
      <c r="E6150" t="s">
        <v>762</v>
      </c>
    </row>
    <row r="6151" spans="1:5" x14ac:dyDescent="0.2">
      <c r="A6151" t="s">
        <v>875</v>
      </c>
      <c r="B6151" t="s">
        <v>129</v>
      </c>
      <c r="C6151" t="s">
        <v>386</v>
      </c>
      <c r="D6151" t="s">
        <v>59</v>
      </c>
      <c r="E6151" t="s">
        <v>763</v>
      </c>
    </row>
    <row r="6152" spans="1:5" x14ac:dyDescent="0.2">
      <c r="A6152" t="s">
        <v>875</v>
      </c>
      <c r="B6152" t="s">
        <v>129</v>
      </c>
      <c r="C6152" t="s">
        <v>386</v>
      </c>
      <c r="D6152" t="s">
        <v>59</v>
      </c>
      <c r="E6152" t="s">
        <v>764</v>
      </c>
    </row>
    <row r="6153" spans="1:5" x14ac:dyDescent="0.2">
      <c r="A6153" t="s">
        <v>875</v>
      </c>
      <c r="B6153" t="s">
        <v>129</v>
      </c>
      <c r="C6153" t="s">
        <v>386</v>
      </c>
      <c r="D6153" t="s">
        <v>389</v>
      </c>
      <c r="E6153" t="s">
        <v>453</v>
      </c>
    </row>
    <row r="6154" spans="1:5" x14ac:dyDescent="0.2">
      <c r="A6154" t="s">
        <v>875</v>
      </c>
      <c r="B6154" t="s">
        <v>129</v>
      </c>
      <c r="C6154" t="s">
        <v>386</v>
      </c>
      <c r="D6154" t="s">
        <v>59</v>
      </c>
      <c r="E6154" t="s">
        <v>754</v>
      </c>
    </row>
    <row r="6155" spans="1:5" x14ac:dyDescent="0.2">
      <c r="A6155" t="s">
        <v>875</v>
      </c>
      <c r="B6155" t="s">
        <v>129</v>
      </c>
      <c r="C6155" t="s">
        <v>386</v>
      </c>
      <c r="D6155" t="s">
        <v>389</v>
      </c>
      <c r="E6155" t="s">
        <v>448</v>
      </c>
    </row>
    <row r="6156" spans="1:5" x14ac:dyDescent="0.2">
      <c r="A6156" t="s">
        <v>875</v>
      </c>
      <c r="B6156" t="s">
        <v>129</v>
      </c>
      <c r="C6156" t="s">
        <v>386</v>
      </c>
      <c r="D6156" t="s">
        <v>8</v>
      </c>
      <c r="E6156" t="s">
        <v>780</v>
      </c>
    </row>
    <row r="6157" spans="1:5" x14ac:dyDescent="0.2">
      <c r="A6157" t="s">
        <v>875</v>
      </c>
      <c r="B6157" t="s">
        <v>129</v>
      </c>
      <c r="C6157" t="s">
        <v>386</v>
      </c>
      <c r="D6157" t="s">
        <v>46</v>
      </c>
      <c r="E6157" t="s">
        <v>817</v>
      </c>
    </row>
    <row r="6158" spans="1:5" x14ac:dyDescent="0.2">
      <c r="A6158" t="s">
        <v>875</v>
      </c>
      <c r="B6158" t="s">
        <v>129</v>
      </c>
      <c r="C6158" t="s">
        <v>386</v>
      </c>
      <c r="D6158" t="s">
        <v>389</v>
      </c>
      <c r="E6158" t="s">
        <v>447</v>
      </c>
    </row>
    <row r="6159" spans="1:5" x14ac:dyDescent="0.2">
      <c r="A6159" t="s">
        <v>875</v>
      </c>
      <c r="B6159" t="s">
        <v>129</v>
      </c>
      <c r="C6159" t="s">
        <v>386</v>
      </c>
      <c r="D6159" t="s">
        <v>27</v>
      </c>
      <c r="E6159" t="s">
        <v>749</v>
      </c>
    </row>
    <row r="6160" spans="1:5" x14ac:dyDescent="0.2">
      <c r="A6160" t="s">
        <v>875</v>
      </c>
      <c r="B6160" t="s">
        <v>129</v>
      </c>
      <c r="C6160" t="s">
        <v>386</v>
      </c>
      <c r="D6160" t="s">
        <v>46</v>
      </c>
      <c r="E6160" t="s">
        <v>865</v>
      </c>
    </row>
    <row r="6161" spans="1:5" x14ac:dyDescent="0.2">
      <c r="A6161" t="s">
        <v>875</v>
      </c>
      <c r="B6161" t="s">
        <v>129</v>
      </c>
      <c r="C6161" t="s">
        <v>386</v>
      </c>
      <c r="D6161" t="s">
        <v>120</v>
      </c>
      <c r="E6161" t="s">
        <v>460</v>
      </c>
    </row>
    <row r="6162" spans="1:5" x14ac:dyDescent="0.2">
      <c r="A6162" t="s">
        <v>875</v>
      </c>
      <c r="B6162" t="s">
        <v>129</v>
      </c>
      <c r="C6162" t="s">
        <v>386</v>
      </c>
      <c r="D6162" t="s">
        <v>8</v>
      </c>
      <c r="E6162" t="s">
        <v>767</v>
      </c>
    </row>
    <row r="6163" spans="1:5" x14ac:dyDescent="0.2">
      <c r="A6163" t="s">
        <v>875</v>
      </c>
      <c r="B6163" t="s">
        <v>129</v>
      </c>
      <c r="C6163" t="s">
        <v>386</v>
      </c>
      <c r="D6163" t="s">
        <v>46</v>
      </c>
      <c r="E6163" t="s">
        <v>781</v>
      </c>
    </row>
    <row r="6164" spans="1:5" x14ac:dyDescent="0.2">
      <c r="A6164" t="s">
        <v>875</v>
      </c>
      <c r="B6164" t="s">
        <v>129</v>
      </c>
      <c r="C6164" t="s">
        <v>386</v>
      </c>
      <c r="D6164" t="s">
        <v>389</v>
      </c>
      <c r="E6164" t="s">
        <v>430</v>
      </c>
    </row>
    <row r="6165" spans="1:5" x14ac:dyDescent="0.2">
      <c r="A6165" t="s">
        <v>875</v>
      </c>
      <c r="B6165" t="s">
        <v>129</v>
      </c>
      <c r="C6165" t="s">
        <v>386</v>
      </c>
      <c r="D6165" t="s">
        <v>8</v>
      </c>
      <c r="E6165" t="s">
        <v>769</v>
      </c>
    </row>
    <row r="6166" spans="1:5" x14ac:dyDescent="0.2">
      <c r="A6166" t="s">
        <v>875</v>
      </c>
      <c r="B6166" t="s">
        <v>129</v>
      </c>
      <c r="C6166" t="s">
        <v>386</v>
      </c>
      <c r="D6166" t="s">
        <v>59</v>
      </c>
      <c r="E6166" t="s">
        <v>770</v>
      </c>
    </row>
    <row r="6167" spans="1:5" x14ac:dyDescent="0.2">
      <c r="A6167" t="s">
        <v>875</v>
      </c>
      <c r="B6167" t="s">
        <v>129</v>
      </c>
      <c r="C6167" t="s">
        <v>386</v>
      </c>
      <c r="D6167" t="s">
        <v>46</v>
      </c>
      <c r="E6167" t="s">
        <v>771</v>
      </c>
    </row>
    <row r="6168" spans="1:5" x14ac:dyDescent="0.2">
      <c r="A6168" t="s">
        <v>875</v>
      </c>
      <c r="B6168" t="s">
        <v>129</v>
      </c>
      <c r="C6168" t="s">
        <v>386</v>
      </c>
      <c r="D6168" t="s">
        <v>8</v>
      </c>
      <c r="E6168" t="s">
        <v>475</v>
      </c>
    </row>
    <row r="6169" spans="1:5" x14ac:dyDescent="0.2">
      <c r="A6169" t="s">
        <v>875</v>
      </c>
      <c r="B6169" t="s">
        <v>129</v>
      </c>
      <c r="C6169" t="s">
        <v>386</v>
      </c>
      <c r="D6169" t="s">
        <v>8</v>
      </c>
      <c r="E6169" t="s">
        <v>772</v>
      </c>
    </row>
    <row r="6170" spans="1:5" x14ac:dyDescent="0.2">
      <c r="A6170" t="s">
        <v>875</v>
      </c>
      <c r="B6170" t="s">
        <v>129</v>
      </c>
      <c r="C6170" t="s">
        <v>386</v>
      </c>
      <c r="D6170" t="s">
        <v>389</v>
      </c>
      <c r="E6170" t="s">
        <v>456</v>
      </c>
    </row>
    <row r="6171" spans="1:5" x14ac:dyDescent="0.2">
      <c r="A6171" t="s">
        <v>875</v>
      </c>
      <c r="B6171" t="s">
        <v>129</v>
      </c>
      <c r="C6171" t="s">
        <v>386</v>
      </c>
      <c r="D6171" t="s">
        <v>46</v>
      </c>
      <c r="E6171" t="s">
        <v>773</v>
      </c>
    </row>
    <row r="6172" spans="1:5" x14ac:dyDescent="0.2">
      <c r="A6172" t="s">
        <v>875</v>
      </c>
      <c r="B6172" t="s">
        <v>129</v>
      </c>
      <c r="C6172" t="s">
        <v>386</v>
      </c>
      <c r="D6172" t="s">
        <v>8</v>
      </c>
      <c r="E6172" t="s">
        <v>474</v>
      </c>
    </row>
    <row r="6173" spans="1:5" x14ac:dyDescent="0.2">
      <c r="A6173" t="s">
        <v>875</v>
      </c>
      <c r="B6173" t="s">
        <v>129</v>
      </c>
      <c r="C6173" t="s">
        <v>388</v>
      </c>
      <c r="D6173" t="s">
        <v>135</v>
      </c>
    </row>
    <row r="6174" spans="1:5" x14ac:dyDescent="0.2">
      <c r="A6174" t="s">
        <v>875</v>
      </c>
      <c r="B6174" t="s">
        <v>129</v>
      </c>
      <c r="C6174" t="s">
        <v>388</v>
      </c>
      <c r="D6174" t="s">
        <v>172</v>
      </c>
    </row>
    <row r="6175" spans="1:5" x14ac:dyDescent="0.2">
      <c r="A6175" t="s">
        <v>875</v>
      </c>
      <c r="B6175" t="s">
        <v>129</v>
      </c>
      <c r="C6175" t="s">
        <v>388</v>
      </c>
      <c r="D6175" t="s">
        <v>307</v>
      </c>
    </row>
    <row r="6176" spans="1:5" x14ac:dyDescent="0.2">
      <c r="A6176" t="s">
        <v>875</v>
      </c>
      <c r="B6176" t="s">
        <v>129</v>
      </c>
      <c r="C6176" t="s">
        <v>388</v>
      </c>
      <c r="D6176" t="s">
        <v>322</v>
      </c>
    </row>
    <row r="6177" spans="1:5" x14ac:dyDescent="0.2">
      <c r="A6177" t="s">
        <v>875</v>
      </c>
      <c r="B6177" t="s">
        <v>129</v>
      </c>
      <c r="C6177" t="s">
        <v>388</v>
      </c>
      <c r="D6177" t="s">
        <v>179</v>
      </c>
    </row>
    <row r="6178" spans="1:5" x14ac:dyDescent="0.2">
      <c r="A6178" t="s">
        <v>875</v>
      </c>
      <c r="B6178" t="s">
        <v>129</v>
      </c>
      <c r="C6178" t="s">
        <v>388</v>
      </c>
      <c r="D6178" t="s">
        <v>267</v>
      </c>
    </row>
    <row r="6179" spans="1:5" x14ac:dyDescent="0.2">
      <c r="A6179" t="s">
        <v>875</v>
      </c>
      <c r="B6179" t="s">
        <v>129</v>
      </c>
      <c r="C6179" t="s">
        <v>388</v>
      </c>
      <c r="D6179" t="s">
        <v>148</v>
      </c>
    </row>
    <row r="6180" spans="1:5" x14ac:dyDescent="0.2">
      <c r="A6180" t="s">
        <v>875</v>
      </c>
      <c r="B6180" t="s">
        <v>129</v>
      </c>
      <c r="C6180" t="s">
        <v>388</v>
      </c>
      <c r="D6180" t="s">
        <v>181</v>
      </c>
    </row>
    <row r="6181" spans="1:5" x14ac:dyDescent="0.2">
      <c r="A6181" t="s">
        <v>875</v>
      </c>
      <c r="B6181" t="s">
        <v>129</v>
      </c>
      <c r="C6181" t="s">
        <v>388</v>
      </c>
      <c r="D6181" t="s">
        <v>213</v>
      </c>
    </row>
    <row r="6182" spans="1:5" x14ac:dyDescent="0.2">
      <c r="A6182" t="s">
        <v>875</v>
      </c>
      <c r="B6182" t="s">
        <v>129</v>
      </c>
      <c r="C6182" t="s">
        <v>388</v>
      </c>
      <c r="D6182" t="s">
        <v>136</v>
      </c>
    </row>
    <row r="6183" spans="1:5" x14ac:dyDescent="0.2">
      <c r="A6183" t="s">
        <v>875</v>
      </c>
      <c r="B6183" t="s">
        <v>276</v>
      </c>
      <c r="C6183" t="s">
        <v>386</v>
      </c>
      <c r="D6183" t="s">
        <v>389</v>
      </c>
      <c r="E6183" t="s">
        <v>450</v>
      </c>
    </row>
    <row r="6184" spans="1:5" x14ac:dyDescent="0.2">
      <c r="A6184" t="s">
        <v>875</v>
      </c>
      <c r="B6184" t="s">
        <v>276</v>
      </c>
      <c r="C6184" t="s">
        <v>388</v>
      </c>
      <c r="D6184" t="s">
        <v>307</v>
      </c>
    </row>
    <row r="6185" spans="1:5" x14ac:dyDescent="0.2">
      <c r="A6185" t="s">
        <v>875</v>
      </c>
      <c r="B6185" t="s">
        <v>276</v>
      </c>
      <c r="C6185" t="s">
        <v>388</v>
      </c>
      <c r="D6185" t="s">
        <v>263</v>
      </c>
    </row>
    <row r="6186" spans="1:5" x14ac:dyDescent="0.2">
      <c r="A6186" t="s">
        <v>875</v>
      </c>
      <c r="B6186" t="s">
        <v>210</v>
      </c>
      <c r="C6186" t="s">
        <v>386</v>
      </c>
      <c r="D6186" t="s">
        <v>202</v>
      </c>
      <c r="E6186" t="s">
        <v>445</v>
      </c>
    </row>
    <row r="6187" spans="1:5" x14ac:dyDescent="0.2">
      <c r="A6187" t="s">
        <v>875</v>
      </c>
      <c r="B6187" t="s">
        <v>210</v>
      </c>
      <c r="C6187" t="s">
        <v>386</v>
      </c>
      <c r="D6187" t="s">
        <v>202</v>
      </c>
      <c r="E6187" t="s">
        <v>446</v>
      </c>
    </row>
    <row r="6188" spans="1:5" x14ac:dyDescent="0.2">
      <c r="A6188" t="s">
        <v>875</v>
      </c>
      <c r="B6188" t="s">
        <v>210</v>
      </c>
      <c r="C6188" t="s">
        <v>388</v>
      </c>
      <c r="D6188" t="s">
        <v>120</v>
      </c>
    </row>
    <row r="6189" spans="1:5" x14ac:dyDescent="0.2">
      <c r="A6189" t="s">
        <v>875</v>
      </c>
      <c r="B6189" t="s">
        <v>210</v>
      </c>
      <c r="C6189" t="s">
        <v>388</v>
      </c>
      <c r="D6189" t="s">
        <v>374</v>
      </c>
    </row>
    <row r="6190" spans="1:5" x14ac:dyDescent="0.2">
      <c r="A6190" t="s">
        <v>875</v>
      </c>
      <c r="B6190" t="s">
        <v>199</v>
      </c>
      <c r="C6190" t="s">
        <v>386</v>
      </c>
      <c r="D6190" t="s">
        <v>202</v>
      </c>
      <c r="E6190" t="s">
        <v>445</v>
      </c>
    </row>
    <row r="6191" spans="1:5" x14ac:dyDescent="0.2">
      <c r="A6191" t="s">
        <v>875</v>
      </c>
      <c r="B6191" t="s">
        <v>199</v>
      </c>
      <c r="C6191" t="s">
        <v>386</v>
      </c>
      <c r="D6191" t="s">
        <v>59</v>
      </c>
      <c r="E6191" t="s">
        <v>758</v>
      </c>
    </row>
    <row r="6192" spans="1:5" x14ac:dyDescent="0.2">
      <c r="A6192" t="s">
        <v>875</v>
      </c>
      <c r="B6192" t="s">
        <v>199</v>
      </c>
      <c r="C6192" t="s">
        <v>386</v>
      </c>
      <c r="D6192" t="s">
        <v>8</v>
      </c>
      <c r="E6192" t="s">
        <v>750</v>
      </c>
    </row>
    <row r="6193" spans="1:5" x14ac:dyDescent="0.2">
      <c r="A6193" t="s">
        <v>875</v>
      </c>
      <c r="B6193" t="s">
        <v>199</v>
      </c>
      <c r="C6193" t="s">
        <v>386</v>
      </c>
      <c r="D6193" t="s">
        <v>389</v>
      </c>
      <c r="E6193" t="s">
        <v>449</v>
      </c>
    </row>
    <row r="6194" spans="1:5" x14ac:dyDescent="0.2">
      <c r="A6194" t="s">
        <v>875</v>
      </c>
      <c r="B6194" t="s">
        <v>199</v>
      </c>
      <c r="C6194" t="s">
        <v>386</v>
      </c>
      <c r="D6194" t="s">
        <v>59</v>
      </c>
      <c r="E6194" t="s">
        <v>752</v>
      </c>
    </row>
    <row r="6195" spans="1:5" x14ac:dyDescent="0.2">
      <c r="A6195" t="s">
        <v>875</v>
      </c>
      <c r="B6195" t="s">
        <v>199</v>
      </c>
      <c r="C6195" t="s">
        <v>386</v>
      </c>
      <c r="D6195" t="s">
        <v>389</v>
      </c>
      <c r="E6195" t="s">
        <v>450</v>
      </c>
    </row>
    <row r="6196" spans="1:5" x14ac:dyDescent="0.2">
      <c r="A6196" t="s">
        <v>875</v>
      </c>
      <c r="B6196" t="s">
        <v>199</v>
      </c>
      <c r="C6196" t="s">
        <v>386</v>
      </c>
      <c r="D6196" t="s">
        <v>59</v>
      </c>
      <c r="E6196" t="s">
        <v>754</v>
      </c>
    </row>
    <row r="6197" spans="1:5" x14ac:dyDescent="0.2">
      <c r="A6197" t="s">
        <v>875</v>
      </c>
      <c r="B6197" t="s">
        <v>199</v>
      </c>
      <c r="C6197" t="s">
        <v>386</v>
      </c>
      <c r="D6197" t="s">
        <v>106</v>
      </c>
      <c r="E6197" t="s">
        <v>465</v>
      </c>
    </row>
    <row r="6198" spans="1:5" x14ac:dyDescent="0.2">
      <c r="A6198" t="s">
        <v>875</v>
      </c>
      <c r="B6198" t="s">
        <v>199</v>
      </c>
      <c r="C6198" t="s">
        <v>386</v>
      </c>
      <c r="D6198" t="s">
        <v>120</v>
      </c>
      <c r="E6198" t="s">
        <v>460</v>
      </c>
    </row>
    <row r="6199" spans="1:5" x14ac:dyDescent="0.2">
      <c r="A6199" t="s">
        <v>875</v>
      </c>
      <c r="B6199" t="s">
        <v>199</v>
      </c>
      <c r="C6199" t="s">
        <v>386</v>
      </c>
      <c r="D6199" t="s">
        <v>8</v>
      </c>
      <c r="E6199" t="s">
        <v>767</v>
      </c>
    </row>
    <row r="6200" spans="1:5" x14ac:dyDescent="0.2">
      <c r="A6200" t="s">
        <v>875</v>
      </c>
      <c r="B6200" t="s">
        <v>199</v>
      </c>
      <c r="C6200" t="s">
        <v>386</v>
      </c>
      <c r="D6200" t="s">
        <v>8</v>
      </c>
      <c r="E6200" t="s">
        <v>769</v>
      </c>
    </row>
    <row r="6201" spans="1:5" x14ac:dyDescent="0.2">
      <c r="A6201" t="s">
        <v>875</v>
      </c>
      <c r="B6201" t="s">
        <v>199</v>
      </c>
      <c r="C6201" t="s">
        <v>386</v>
      </c>
      <c r="D6201" t="s">
        <v>59</v>
      </c>
      <c r="E6201" t="s">
        <v>756</v>
      </c>
    </row>
    <row r="6202" spans="1:5" x14ac:dyDescent="0.2">
      <c r="A6202" t="s">
        <v>875</v>
      </c>
      <c r="B6202" t="s">
        <v>199</v>
      </c>
      <c r="C6202" t="s">
        <v>386</v>
      </c>
      <c r="D6202" t="s">
        <v>8</v>
      </c>
      <c r="E6202" t="s">
        <v>772</v>
      </c>
    </row>
    <row r="6203" spans="1:5" x14ac:dyDescent="0.2">
      <c r="A6203" t="s">
        <v>875</v>
      </c>
      <c r="B6203" t="s">
        <v>199</v>
      </c>
      <c r="C6203" t="s">
        <v>386</v>
      </c>
      <c r="D6203" t="s">
        <v>8</v>
      </c>
      <c r="E6203" t="s">
        <v>474</v>
      </c>
    </row>
    <row r="6204" spans="1:5" x14ac:dyDescent="0.2">
      <c r="A6204" t="s">
        <v>875</v>
      </c>
      <c r="B6204" t="s">
        <v>199</v>
      </c>
      <c r="C6204" t="s">
        <v>386</v>
      </c>
      <c r="D6204" t="s">
        <v>46</v>
      </c>
      <c r="E6204" t="s">
        <v>757</v>
      </c>
    </row>
    <row r="6205" spans="1:5" x14ac:dyDescent="0.2">
      <c r="A6205" t="s">
        <v>875</v>
      </c>
      <c r="B6205" t="s">
        <v>199</v>
      </c>
      <c r="C6205" t="s">
        <v>386</v>
      </c>
      <c r="D6205" t="s">
        <v>59</v>
      </c>
      <c r="E6205" t="s">
        <v>818</v>
      </c>
    </row>
    <row r="6206" spans="1:5" x14ac:dyDescent="0.2">
      <c r="A6206" t="s">
        <v>875</v>
      </c>
      <c r="B6206" t="s">
        <v>199</v>
      </c>
      <c r="C6206" t="s">
        <v>386</v>
      </c>
      <c r="D6206" t="s">
        <v>106</v>
      </c>
      <c r="E6206" t="s">
        <v>577</v>
      </c>
    </row>
    <row r="6207" spans="1:5" x14ac:dyDescent="0.2">
      <c r="A6207" t="s">
        <v>875</v>
      </c>
      <c r="B6207" t="s">
        <v>199</v>
      </c>
      <c r="C6207" t="s">
        <v>386</v>
      </c>
      <c r="D6207" t="s">
        <v>59</v>
      </c>
      <c r="E6207" t="s">
        <v>760</v>
      </c>
    </row>
    <row r="6208" spans="1:5" x14ac:dyDescent="0.2">
      <c r="A6208" t="s">
        <v>875</v>
      </c>
      <c r="B6208" t="s">
        <v>199</v>
      </c>
      <c r="C6208" t="s">
        <v>386</v>
      </c>
      <c r="D6208" t="s">
        <v>8</v>
      </c>
      <c r="E6208" t="s">
        <v>761</v>
      </c>
    </row>
    <row r="6209" spans="1:5" x14ac:dyDescent="0.2">
      <c r="A6209" t="s">
        <v>875</v>
      </c>
      <c r="B6209" t="s">
        <v>199</v>
      </c>
      <c r="C6209" t="s">
        <v>386</v>
      </c>
      <c r="D6209" t="s">
        <v>135</v>
      </c>
      <c r="E6209" t="s">
        <v>793</v>
      </c>
    </row>
    <row r="6210" spans="1:5" x14ac:dyDescent="0.2">
      <c r="A6210" t="s">
        <v>875</v>
      </c>
      <c r="B6210" t="s">
        <v>199</v>
      </c>
      <c r="C6210" t="s">
        <v>386</v>
      </c>
      <c r="D6210" t="s">
        <v>46</v>
      </c>
      <c r="E6210" t="s">
        <v>762</v>
      </c>
    </row>
    <row r="6211" spans="1:5" x14ac:dyDescent="0.2">
      <c r="A6211" t="s">
        <v>875</v>
      </c>
      <c r="B6211" t="s">
        <v>199</v>
      </c>
      <c r="C6211" t="s">
        <v>386</v>
      </c>
      <c r="D6211" t="s">
        <v>59</v>
      </c>
      <c r="E6211" t="s">
        <v>763</v>
      </c>
    </row>
    <row r="6212" spans="1:5" x14ac:dyDescent="0.2">
      <c r="A6212" t="s">
        <v>875</v>
      </c>
      <c r="B6212" t="s">
        <v>199</v>
      </c>
      <c r="C6212" t="s">
        <v>386</v>
      </c>
      <c r="D6212" t="s">
        <v>59</v>
      </c>
      <c r="E6212" t="s">
        <v>764</v>
      </c>
    </row>
    <row r="6213" spans="1:5" x14ac:dyDescent="0.2">
      <c r="A6213" t="s">
        <v>875</v>
      </c>
      <c r="B6213" t="s">
        <v>199</v>
      </c>
      <c r="C6213" t="s">
        <v>386</v>
      </c>
      <c r="D6213" t="s">
        <v>59</v>
      </c>
      <c r="E6213" t="s">
        <v>770</v>
      </c>
    </row>
    <row r="6214" spans="1:5" x14ac:dyDescent="0.2">
      <c r="A6214" t="s">
        <v>875</v>
      </c>
      <c r="B6214" t="s">
        <v>199</v>
      </c>
      <c r="C6214" t="s">
        <v>386</v>
      </c>
      <c r="D6214" t="s">
        <v>46</v>
      </c>
      <c r="E6214" t="s">
        <v>771</v>
      </c>
    </row>
    <row r="6215" spans="1:5" x14ac:dyDescent="0.2">
      <c r="A6215" t="s">
        <v>875</v>
      </c>
      <c r="B6215" t="s">
        <v>199</v>
      </c>
      <c r="C6215" t="s">
        <v>388</v>
      </c>
      <c r="D6215" t="s">
        <v>307</v>
      </c>
    </row>
    <row r="6216" spans="1:5" x14ac:dyDescent="0.2">
      <c r="A6216" t="s">
        <v>875</v>
      </c>
      <c r="B6216" t="s">
        <v>199</v>
      </c>
      <c r="C6216" t="s">
        <v>388</v>
      </c>
      <c r="D6216" t="s">
        <v>179</v>
      </c>
    </row>
    <row r="6217" spans="1:5" x14ac:dyDescent="0.2">
      <c r="A6217" t="s">
        <v>875</v>
      </c>
      <c r="B6217" t="s">
        <v>356</v>
      </c>
      <c r="C6217" t="s">
        <v>386</v>
      </c>
      <c r="D6217" t="s">
        <v>202</v>
      </c>
      <c r="E6217" t="s">
        <v>445</v>
      </c>
    </row>
    <row r="6218" spans="1:5" x14ac:dyDescent="0.2">
      <c r="A6218" t="s">
        <v>875</v>
      </c>
      <c r="B6218" t="s">
        <v>356</v>
      </c>
      <c r="C6218" t="s">
        <v>386</v>
      </c>
      <c r="D6218" t="s">
        <v>389</v>
      </c>
      <c r="E6218" t="s">
        <v>447</v>
      </c>
    </row>
    <row r="6219" spans="1:5" x14ac:dyDescent="0.2">
      <c r="A6219" t="s">
        <v>875</v>
      </c>
      <c r="B6219" t="s">
        <v>356</v>
      </c>
      <c r="C6219" t="s">
        <v>386</v>
      </c>
      <c r="D6219" t="s">
        <v>389</v>
      </c>
      <c r="E6219" t="s">
        <v>456</v>
      </c>
    </row>
    <row r="6220" spans="1:5" x14ac:dyDescent="0.2">
      <c r="A6220" t="s">
        <v>875</v>
      </c>
      <c r="B6220" t="s">
        <v>356</v>
      </c>
      <c r="C6220" t="s">
        <v>386</v>
      </c>
      <c r="D6220" t="s">
        <v>389</v>
      </c>
      <c r="E6220" t="s">
        <v>430</v>
      </c>
    </row>
    <row r="6221" spans="1:5" x14ac:dyDescent="0.2">
      <c r="A6221" t="s">
        <v>875</v>
      </c>
      <c r="B6221" t="s">
        <v>356</v>
      </c>
      <c r="C6221" t="s">
        <v>386</v>
      </c>
      <c r="D6221" t="s">
        <v>135</v>
      </c>
      <c r="E6221" t="s">
        <v>791</v>
      </c>
    </row>
    <row r="6222" spans="1:5" x14ac:dyDescent="0.2">
      <c r="A6222" t="s">
        <v>875</v>
      </c>
      <c r="B6222" t="s">
        <v>356</v>
      </c>
      <c r="C6222" t="s">
        <v>386</v>
      </c>
      <c r="D6222" t="s">
        <v>46</v>
      </c>
      <c r="E6222" t="s">
        <v>787</v>
      </c>
    </row>
    <row r="6223" spans="1:5" x14ac:dyDescent="0.2">
      <c r="A6223" t="s">
        <v>875</v>
      </c>
      <c r="B6223" t="s">
        <v>356</v>
      </c>
      <c r="C6223" t="s">
        <v>386</v>
      </c>
      <c r="D6223" t="s">
        <v>389</v>
      </c>
      <c r="E6223" t="s">
        <v>449</v>
      </c>
    </row>
    <row r="6224" spans="1:5" x14ac:dyDescent="0.2">
      <c r="A6224" t="s">
        <v>875</v>
      </c>
      <c r="B6224" t="s">
        <v>356</v>
      </c>
      <c r="C6224" t="s">
        <v>386</v>
      </c>
      <c r="D6224" t="s">
        <v>59</v>
      </c>
      <c r="E6224" t="s">
        <v>752</v>
      </c>
    </row>
    <row r="6225" spans="1:5" x14ac:dyDescent="0.2">
      <c r="A6225" t="s">
        <v>875</v>
      </c>
      <c r="B6225" t="s">
        <v>356</v>
      </c>
      <c r="C6225" t="s">
        <v>386</v>
      </c>
      <c r="D6225" t="s">
        <v>59</v>
      </c>
      <c r="E6225" t="s">
        <v>764</v>
      </c>
    </row>
    <row r="6226" spans="1:5" x14ac:dyDescent="0.2">
      <c r="A6226" t="s">
        <v>875</v>
      </c>
      <c r="B6226" t="s">
        <v>356</v>
      </c>
      <c r="C6226" t="s">
        <v>386</v>
      </c>
      <c r="D6226" t="s">
        <v>389</v>
      </c>
      <c r="E6226" t="s">
        <v>450</v>
      </c>
    </row>
    <row r="6227" spans="1:5" x14ac:dyDescent="0.2">
      <c r="A6227" t="s">
        <v>875</v>
      </c>
      <c r="B6227" t="s">
        <v>356</v>
      </c>
      <c r="C6227" t="s">
        <v>386</v>
      </c>
      <c r="D6227" t="s">
        <v>135</v>
      </c>
      <c r="E6227" t="s">
        <v>846</v>
      </c>
    </row>
    <row r="6228" spans="1:5" x14ac:dyDescent="0.2">
      <c r="A6228" t="s">
        <v>875</v>
      </c>
      <c r="B6228" t="s">
        <v>356</v>
      </c>
      <c r="C6228" t="s">
        <v>386</v>
      </c>
      <c r="D6228" t="s">
        <v>59</v>
      </c>
      <c r="E6228" t="s">
        <v>754</v>
      </c>
    </row>
    <row r="6229" spans="1:5" x14ac:dyDescent="0.2">
      <c r="A6229" t="s">
        <v>875</v>
      </c>
      <c r="B6229" t="s">
        <v>356</v>
      </c>
      <c r="C6229" t="s">
        <v>386</v>
      </c>
      <c r="D6229" t="s">
        <v>120</v>
      </c>
      <c r="E6229" t="s">
        <v>460</v>
      </c>
    </row>
    <row r="6230" spans="1:5" x14ac:dyDescent="0.2">
      <c r="A6230" t="s">
        <v>875</v>
      </c>
      <c r="B6230" t="s">
        <v>356</v>
      </c>
      <c r="C6230" t="s">
        <v>386</v>
      </c>
      <c r="D6230" t="s">
        <v>8</v>
      </c>
      <c r="E6230" t="s">
        <v>767</v>
      </c>
    </row>
    <row r="6231" spans="1:5" x14ac:dyDescent="0.2">
      <c r="A6231" t="s">
        <v>875</v>
      </c>
      <c r="B6231" t="s">
        <v>356</v>
      </c>
      <c r="C6231" t="s">
        <v>386</v>
      </c>
      <c r="D6231" t="s">
        <v>8</v>
      </c>
      <c r="E6231" t="s">
        <v>769</v>
      </c>
    </row>
    <row r="6232" spans="1:5" x14ac:dyDescent="0.2">
      <c r="A6232" t="s">
        <v>875</v>
      </c>
      <c r="B6232" t="s">
        <v>356</v>
      </c>
      <c r="C6232" t="s">
        <v>386</v>
      </c>
      <c r="D6232" t="s">
        <v>8</v>
      </c>
      <c r="E6232" t="s">
        <v>772</v>
      </c>
    </row>
    <row r="6233" spans="1:5" x14ac:dyDescent="0.2">
      <c r="A6233" t="s">
        <v>875</v>
      </c>
      <c r="B6233" t="s">
        <v>356</v>
      </c>
      <c r="C6233" t="s">
        <v>386</v>
      </c>
      <c r="D6233" t="s">
        <v>46</v>
      </c>
      <c r="E6233" t="s">
        <v>757</v>
      </c>
    </row>
    <row r="6234" spans="1:5" x14ac:dyDescent="0.2">
      <c r="A6234" t="s">
        <v>875</v>
      </c>
      <c r="B6234" t="s">
        <v>356</v>
      </c>
      <c r="C6234" t="s">
        <v>386</v>
      </c>
      <c r="D6234" t="s">
        <v>59</v>
      </c>
      <c r="E6234" t="s">
        <v>760</v>
      </c>
    </row>
    <row r="6235" spans="1:5" x14ac:dyDescent="0.2">
      <c r="A6235" t="s">
        <v>875</v>
      </c>
      <c r="B6235" t="s">
        <v>356</v>
      </c>
      <c r="C6235" t="s">
        <v>386</v>
      </c>
      <c r="D6235" t="s">
        <v>8</v>
      </c>
      <c r="E6235" t="s">
        <v>761</v>
      </c>
    </row>
    <row r="6236" spans="1:5" x14ac:dyDescent="0.2">
      <c r="A6236" t="s">
        <v>875</v>
      </c>
      <c r="B6236" t="s">
        <v>356</v>
      </c>
      <c r="C6236" t="s">
        <v>386</v>
      </c>
      <c r="D6236" t="s">
        <v>135</v>
      </c>
      <c r="E6236" t="s">
        <v>793</v>
      </c>
    </row>
    <row r="6237" spans="1:5" x14ac:dyDescent="0.2">
      <c r="A6237" t="s">
        <v>875</v>
      </c>
      <c r="B6237" t="s">
        <v>356</v>
      </c>
      <c r="C6237" t="s">
        <v>386</v>
      </c>
      <c r="D6237" t="s">
        <v>46</v>
      </c>
      <c r="E6237" t="s">
        <v>762</v>
      </c>
    </row>
    <row r="6238" spans="1:5" x14ac:dyDescent="0.2">
      <c r="A6238" t="s">
        <v>875</v>
      </c>
      <c r="B6238" t="s">
        <v>356</v>
      </c>
      <c r="C6238" t="s">
        <v>386</v>
      </c>
      <c r="D6238" t="s">
        <v>59</v>
      </c>
      <c r="E6238" t="s">
        <v>770</v>
      </c>
    </row>
    <row r="6239" spans="1:5" x14ac:dyDescent="0.2">
      <c r="A6239" t="s">
        <v>875</v>
      </c>
      <c r="B6239" t="s">
        <v>356</v>
      </c>
      <c r="C6239" t="s">
        <v>386</v>
      </c>
      <c r="D6239" t="s">
        <v>46</v>
      </c>
      <c r="E6239" t="s">
        <v>771</v>
      </c>
    </row>
    <row r="6240" spans="1:5" x14ac:dyDescent="0.2">
      <c r="A6240" t="s">
        <v>875</v>
      </c>
      <c r="B6240" t="s">
        <v>356</v>
      </c>
      <c r="C6240" t="s">
        <v>386</v>
      </c>
      <c r="D6240" t="s">
        <v>46</v>
      </c>
      <c r="E6240" t="s">
        <v>773</v>
      </c>
    </row>
    <row r="6241" spans="1:5" x14ac:dyDescent="0.2">
      <c r="A6241" t="s">
        <v>875</v>
      </c>
      <c r="B6241" t="s">
        <v>356</v>
      </c>
      <c r="C6241" t="s">
        <v>386</v>
      </c>
      <c r="D6241" t="s">
        <v>8</v>
      </c>
      <c r="E6241" t="s">
        <v>474</v>
      </c>
    </row>
    <row r="6242" spans="1:5" x14ac:dyDescent="0.2">
      <c r="A6242" t="s">
        <v>875</v>
      </c>
      <c r="B6242" t="s">
        <v>356</v>
      </c>
      <c r="C6242" t="s">
        <v>388</v>
      </c>
      <c r="D6242" t="s">
        <v>179</v>
      </c>
    </row>
    <row r="6243" spans="1:5" x14ac:dyDescent="0.2">
      <c r="A6243" t="s">
        <v>875</v>
      </c>
      <c r="B6243" t="s">
        <v>356</v>
      </c>
      <c r="C6243" t="s">
        <v>388</v>
      </c>
      <c r="D6243" t="s">
        <v>148</v>
      </c>
    </row>
    <row r="6244" spans="1:5" x14ac:dyDescent="0.2">
      <c r="A6244" t="s">
        <v>875</v>
      </c>
      <c r="B6244" t="s">
        <v>356</v>
      </c>
      <c r="C6244" t="s">
        <v>388</v>
      </c>
      <c r="D6244" t="s">
        <v>369</v>
      </c>
    </row>
    <row r="6245" spans="1:5" x14ac:dyDescent="0.2">
      <c r="A6245" t="s">
        <v>875</v>
      </c>
      <c r="B6245" t="s">
        <v>356</v>
      </c>
      <c r="C6245" t="s">
        <v>388</v>
      </c>
      <c r="D6245" t="s">
        <v>307</v>
      </c>
    </row>
    <row r="6246" spans="1:5" x14ac:dyDescent="0.2">
      <c r="A6246" t="s">
        <v>875</v>
      </c>
      <c r="B6246" t="s">
        <v>356</v>
      </c>
      <c r="C6246" t="s">
        <v>388</v>
      </c>
      <c r="D6246" t="s">
        <v>328</v>
      </c>
    </row>
    <row r="6247" spans="1:5" x14ac:dyDescent="0.2">
      <c r="A6247" t="s">
        <v>875</v>
      </c>
      <c r="B6247" t="s">
        <v>356</v>
      </c>
      <c r="C6247" t="s">
        <v>388</v>
      </c>
      <c r="D6247" t="s">
        <v>329</v>
      </c>
    </row>
    <row r="6248" spans="1:5" x14ac:dyDescent="0.2">
      <c r="A6248" t="s">
        <v>875</v>
      </c>
      <c r="B6248" t="s">
        <v>356</v>
      </c>
      <c r="C6248" t="s">
        <v>388</v>
      </c>
      <c r="D6248" t="s">
        <v>366</v>
      </c>
    </row>
    <row r="6249" spans="1:5" x14ac:dyDescent="0.2">
      <c r="A6249" t="s">
        <v>875</v>
      </c>
      <c r="B6249" t="s">
        <v>30</v>
      </c>
      <c r="C6249" t="s">
        <v>386</v>
      </c>
      <c r="D6249" t="s">
        <v>202</v>
      </c>
      <c r="E6249" t="s">
        <v>445</v>
      </c>
    </row>
    <row r="6250" spans="1:5" x14ac:dyDescent="0.2">
      <c r="A6250" t="s">
        <v>875</v>
      </c>
      <c r="B6250" t="s">
        <v>30</v>
      </c>
      <c r="C6250" t="s">
        <v>386</v>
      </c>
      <c r="D6250" t="s">
        <v>135</v>
      </c>
      <c r="E6250" t="s">
        <v>791</v>
      </c>
    </row>
    <row r="6251" spans="1:5" x14ac:dyDescent="0.2">
      <c r="A6251" t="s">
        <v>875</v>
      </c>
      <c r="B6251" t="s">
        <v>30</v>
      </c>
      <c r="C6251" t="s">
        <v>386</v>
      </c>
      <c r="D6251" t="s">
        <v>389</v>
      </c>
      <c r="E6251" t="s">
        <v>449</v>
      </c>
    </row>
    <row r="6252" spans="1:5" x14ac:dyDescent="0.2">
      <c r="A6252" t="s">
        <v>875</v>
      </c>
      <c r="B6252" t="s">
        <v>30</v>
      </c>
      <c r="C6252" t="s">
        <v>386</v>
      </c>
      <c r="D6252" t="s">
        <v>59</v>
      </c>
      <c r="E6252" t="s">
        <v>764</v>
      </c>
    </row>
    <row r="6253" spans="1:5" x14ac:dyDescent="0.2">
      <c r="A6253" t="s">
        <v>875</v>
      </c>
      <c r="B6253" t="s">
        <v>30</v>
      </c>
      <c r="C6253" t="s">
        <v>386</v>
      </c>
      <c r="D6253" t="s">
        <v>389</v>
      </c>
      <c r="E6253" t="s">
        <v>450</v>
      </c>
    </row>
    <row r="6254" spans="1:5" x14ac:dyDescent="0.2">
      <c r="A6254" t="s">
        <v>875</v>
      </c>
      <c r="B6254" t="s">
        <v>30</v>
      </c>
      <c r="C6254" t="s">
        <v>386</v>
      </c>
      <c r="D6254" t="s">
        <v>59</v>
      </c>
      <c r="E6254" t="s">
        <v>754</v>
      </c>
    </row>
    <row r="6255" spans="1:5" x14ac:dyDescent="0.2">
      <c r="A6255" t="s">
        <v>875</v>
      </c>
      <c r="B6255" t="s">
        <v>30</v>
      </c>
      <c r="C6255" t="s">
        <v>386</v>
      </c>
      <c r="D6255" t="s">
        <v>8</v>
      </c>
      <c r="E6255" t="s">
        <v>767</v>
      </c>
    </row>
    <row r="6256" spans="1:5" x14ac:dyDescent="0.2">
      <c r="A6256" t="s">
        <v>875</v>
      </c>
      <c r="B6256" t="s">
        <v>30</v>
      </c>
      <c r="C6256" t="s">
        <v>386</v>
      </c>
      <c r="D6256" t="s">
        <v>8</v>
      </c>
      <c r="E6256" t="s">
        <v>769</v>
      </c>
    </row>
    <row r="6257" spans="1:5" x14ac:dyDescent="0.2">
      <c r="A6257" t="s">
        <v>875</v>
      </c>
      <c r="B6257" t="s">
        <v>30</v>
      </c>
      <c r="C6257" t="s">
        <v>386</v>
      </c>
      <c r="D6257" t="s">
        <v>215</v>
      </c>
      <c r="E6257" t="s">
        <v>480</v>
      </c>
    </row>
    <row r="6258" spans="1:5" x14ac:dyDescent="0.2">
      <c r="A6258" t="s">
        <v>875</v>
      </c>
      <c r="B6258" t="s">
        <v>30</v>
      </c>
      <c r="C6258" t="s">
        <v>386</v>
      </c>
      <c r="D6258" t="s">
        <v>46</v>
      </c>
      <c r="E6258" t="s">
        <v>784</v>
      </c>
    </row>
    <row r="6259" spans="1:5" x14ac:dyDescent="0.2">
      <c r="A6259" t="s">
        <v>875</v>
      </c>
      <c r="B6259" t="s">
        <v>30</v>
      </c>
      <c r="C6259" t="s">
        <v>386</v>
      </c>
      <c r="D6259" t="s">
        <v>8</v>
      </c>
      <c r="E6259" t="s">
        <v>772</v>
      </c>
    </row>
    <row r="6260" spans="1:5" x14ac:dyDescent="0.2">
      <c r="A6260" t="s">
        <v>875</v>
      </c>
      <c r="B6260" t="s">
        <v>30</v>
      </c>
      <c r="C6260" t="s">
        <v>386</v>
      </c>
      <c r="D6260" t="s">
        <v>8</v>
      </c>
      <c r="E6260" t="s">
        <v>474</v>
      </c>
    </row>
    <row r="6261" spans="1:5" x14ac:dyDescent="0.2">
      <c r="A6261" t="s">
        <v>875</v>
      </c>
      <c r="B6261" t="s">
        <v>30</v>
      </c>
      <c r="C6261" t="s">
        <v>386</v>
      </c>
      <c r="D6261" t="s">
        <v>46</v>
      </c>
      <c r="E6261" t="s">
        <v>787</v>
      </c>
    </row>
    <row r="6262" spans="1:5" x14ac:dyDescent="0.2">
      <c r="A6262" t="s">
        <v>875</v>
      </c>
      <c r="B6262" t="s">
        <v>30</v>
      </c>
      <c r="C6262" t="s">
        <v>386</v>
      </c>
      <c r="D6262" t="s">
        <v>46</v>
      </c>
      <c r="E6262" t="s">
        <v>751</v>
      </c>
    </row>
    <row r="6263" spans="1:5" x14ac:dyDescent="0.2">
      <c r="A6263" t="s">
        <v>875</v>
      </c>
      <c r="B6263" t="s">
        <v>30</v>
      </c>
      <c r="C6263" t="s">
        <v>386</v>
      </c>
      <c r="D6263" t="s">
        <v>59</v>
      </c>
      <c r="E6263" t="s">
        <v>760</v>
      </c>
    </row>
    <row r="6264" spans="1:5" x14ac:dyDescent="0.2">
      <c r="A6264" t="s">
        <v>875</v>
      </c>
      <c r="B6264" t="s">
        <v>30</v>
      </c>
      <c r="C6264" t="s">
        <v>386</v>
      </c>
      <c r="D6264" t="s">
        <v>8</v>
      </c>
      <c r="E6264" t="s">
        <v>761</v>
      </c>
    </row>
    <row r="6265" spans="1:5" x14ac:dyDescent="0.2">
      <c r="A6265" t="s">
        <v>875</v>
      </c>
      <c r="B6265" t="s">
        <v>30</v>
      </c>
      <c r="C6265" t="s">
        <v>386</v>
      </c>
      <c r="D6265" t="s">
        <v>135</v>
      </c>
      <c r="E6265" t="s">
        <v>793</v>
      </c>
    </row>
    <row r="6266" spans="1:5" x14ac:dyDescent="0.2">
      <c r="A6266" t="s">
        <v>875</v>
      </c>
      <c r="B6266" t="s">
        <v>30</v>
      </c>
      <c r="C6266" t="s">
        <v>386</v>
      </c>
      <c r="D6266" t="s">
        <v>46</v>
      </c>
      <c r="E6266" t="s">
        <v>762</v>
      </c>
    </row>
    <row r="6267" spans="1:5" x14ac:dyDescent="0.2">
      <c r="A6267" t="s">
        <v>875</v>
      </c>
      <c r="B6267" t="s">
        <v>30</v>
      </c>
      <c r="C6267" t="s">
        <v>386</v>
      </c>
      <c r="D6267" t="s">
        <v>59</v>
      </c>
      <c r="E6267" t="s">
        <v>770</v>
      </c>
    </row>
    <row r="6268" spans="1:5" x14ac:dyDescent="0.2">
      <c r="A6268" t="s">
        <v>875</v>
      </c>
      <c r="B6268" t="s">
        <v>30</v>
      </c>
      <c r="C6268" t="s">
        <v>386</v>
      </c>
      <c r="D6268" t="s">
        <v>46</v>
      </c>
      <c r="E6268" t="s">
        <v>771</v>
      </c>
    </row>
    <row r="6269" spans="1:5" x14ac:dyDescent="0.2">
      <c r="A6269" t="s">
        <v>875</v>
      </c>
      <c r="B6269" t="s">
        <v>30</v>
      </c>
      <c r="C6269" t="s">
        <v>388</v>
      </c>
      <c r="D6269" t="s">
        <v>179</v>
      </c>
    </row>
    <row r="6270" spans="1:5" x14ac:dyDescent="0.2">
      <c r="A6270" t="s">
        <v>875</v>
      </c>
      <c r="B6270" t="s">
        <v>30</v>
      </c>
      <c r="C6270" t="s">
        <v>388</v>
      </c>
      <c r="D6270" t="s">
        <v>213</v>
      </c>
    </row>
    <row r="6271" spans="1:5" x14ac:dyDescent="0.2">
      <c r="A6271" t="s">
        <v>875</v>
      </c>
      <c r="B6271" t="s">
        <v>30</v>
      </c>
      <c r="C6271" t="s">
        <v>388</v>
      </c>
      <c r="D6271" t="s">
        <v>177</v>
      </c>
    </row>
    <row r="6272" spans="1:5" x14ac:dyDescent="0.2">
      <c r="A6272" t="s">
        <v>875</v>
      </c>
      <c r="B6272" t="s">
        <v>30</v>
      </c>
      <c r="C6272" t="s">
        <v>388</v>
      </c>
      <c r="D6272" t="s">
        <v>307</v>
      </c>
    </row>
    <row r="6273" spans="1:5" x14ac:dyDescent="0.2">
      <c r="A6273" t="s">
        <v>875</v>
      </c>
      <c r="B6273" t="s">
        <v>30</v>
      </c>
      <c r="C6273" t="s">
        <v>388</v>
      </c>
      <c r="D6273" t="s">
        <v>366</v>
      </c>
    </row>
    <row r="6274" spans="1:5" x14ac:dyDescent="0.2">
      <c r="A6274" t="s">
        <v>875</v>
      </c>
      <c r="B6274" t="s">
        <v>30</v>
      </c>
      <c r="C6274" t="s">
        <v>388</v>
      </c>
      <c r="D6274" t="s">
        <v>243</v>
      </c>
    </row>
    <row r="6275" spans="1:5" x14ac:dyDescent="0.2">
      <c r="A6275" t="s">
        <v>875</v>
      </c>
      <c r="B6275" t="s">
        <v>136</v>
      </c>
      <c r="C6275" t="s">
        <v>386</v>
      </c>
      <c r="D6275" t="s">
        <v>202</v>
      </c>
      <c r="E6275" t="s">
        <v>445</v>
      </c>
    </row>
    <row r="6276" spans="1:5" x14ac:dyDescent="0.2">
      <c r="A6276" t="s">
        <v>875</v>
      </c>
      <c r="B6276" t="s">
        <v>136</v>
      </c>
      <c r="C6276" t="s">
        <v>386</v>
      </c>
      <c r="D6276" t="s">
        <v>46</v>
      </c>
      <c r="E6276" t="s">
        <v>786</v>
      </c>
    </row>
    <row r="6277" spans="1:5" x14ac:dyDescent="0.2">
      <c r="A6277" t="s">
        <v>875</v>
      </c>
      <c r="B6277" t="s">
        <v>136</v>
      </c>
      <c r="C6277" t="s">
        <v>386</v>
      </c>
      <c r="D6277" t="s">
        <v>106</v>
      </c>
      <c r="E6277" t="s">
        <v>577</v>
      </c>
    </row>
    <row r="6278" spans="1:5" x14ac:dyDescent="0.2">
      <c r="A6278" t="s">
        <v>875</v>
      </c>
      <c r="B6278" t="s">
        <v>136</v>
      </c>
      <c r="C6278" t="s">
        <v>386</v>
      </c>
      <c r="D6278" t="s">
        <v>389</v>
      </c>
      <c r="E6278" t="s">
        <v>449</v>
      </c>
    </row>
    <row r="6279" spans="1:5" x14ac:dyDescent="0.2">
      <c r="A6279" t="s">
        <v>875</v>
      </c>
      <c r="B6279" t="s">
        <v>136</v>
      </c>
      <c r="C6279" t="s">
        <v>386</v>
      </c>
      <c r="D6279" t="s">
        <v>46</v>
      </c>
      <c r="E6279" t="s">
        <v>753</v>
      </c>
    </row>
    <row r="6280" spans="1:5" x14ac:dyDescent="0.2">
      <c r="A6280" t="s">
        <v>875</v>
      </c>
      <c r="B6280" t="s">
        <v>136</v>
      </c>
      <c r="C6280" t="s">
        <v>386</v>
      </c>
      <c r="D6280" t="s">
        <v>106</v>
      </c>
      <c r="E6280" t="s">
        <v>465</v>
      </c>
    </row>
    <row r="6281" spans="1:5" x14ac:dyDescent="0.2">
      <c r="A6281" t="s">
        <v>875</v>
      </c>
      <c r="B6281" t="s">
        <v>136</v>
      </c>
      <c r="C6281" t="s">
        <v>386</v>
      </c>
      <c r="D6281" t="s">
        <v>8</v>
      </c>
      <c r="E6281" t="s">
        <v>755</v>
      </c>
    </row>
    <row r="6282" spans="1:5" x14ac:dyDescent="0.2">
      <c r="A6282" t="s">
        <v>875</v>
      </c>
      <c r="B6282" t="s">
        <v>136</v>
      </c>
      <c r="C6282" t="s">
        <v>386</v>
      </c>
      <c r="D6282" t="s">
        <v>120</v>
      </c>
      <c r="E6282" t="s">
        <v>460</v>
      </c>
    </row>
    <row r="6283" spans="1:5" x14ac:dyDescent="0.2">
      <c r="A6283" t="s">
        <v>875</v>
      </c>
      <c r="B6283" t="s">
        <v>136</v>
      </c>
      <c r="C6283" t="s">
        <v>386</v>
      </c>
      <c r="D6283" t="s">
        <v>8</v>
      </c>
      <c r="E6283" t="s">
        <v>767</v>
      </c>
    </row>
    <row r="6284" spans="1:5" x14ac:dyDescent="0.2">
      <c r="A6284" t="s">
        <v>875</v>
      </c>
      <c r="B6284" t="s">
        <v>136</v>
      </c>
      <c r="C6284" t="s">
        <v>386</v>
      </c>
      <c r="D6284" t="s">
        <v>8</v>
      </c>
      <c r="E6284" t="s">
        <v>769</v>
      </c>
    </row>
    <row r="6285" spans="1:5" x14ac:dyDescent="0.2">
      <c r="A6285" t="s">
        <v>875</v>
      </c>
      <c r="B6285" t="s">
        <v>136</v>
      </c>
      <c r="C6285" t="s">
        <v>386</v>
      </c>
      <c r="D6285" t="s">
        <v>215</v>
      </c>
      <c r="E6285" t="s">
        <v>480</v>
      </c>
    </row>
    <row r="6286" spans="1:5" x14ac:dyDescent="0.2">
      <c r="A6286" t="s">
        <v>875</v>
      </c>
      <c r="B6286" t="s">
        <v>136</v>
      </c>
      <c r="C6286" t="s">
        <v>386</v>
      </c>
      <c r="D6286" t="s">
        <v>8</v>
      </c>
      <c r="E6286" t="s">
        <v>783</v>
      </c>
    </row>
    <row r="6287" spans="1:5" x14ac:dyDescent="0.2">
      <c r="A6287" t="s">
        <v>875</v>
      </c>
      <c r="B6287" t="s">
        <v>136</v>
      </c>
      <c r="C6287" t="s">
        <v>386</v>
      </c>
      <c r="D6287" t="s">
        <v>46</v>
      </c>
      <c r="E6287" t="s">
        <v>777</v>
      </c>
    </row>
    <row r="6288" spans="1:5" x14ac:dyDescent="0.2">
      <c r="A6288" t="s">
        <v>875</v>
      </c>
      <c r="B6288" t="s">
        <v>136</v>
      </c>
      <c r="C6288" t="s">
        <v>386</v>
      </c>
      <c r="D6288" t="s">
        <v>8</v>
      </c>
      <c r="E6288" t="s">
        <v>772</v>
      </c>
    </row>
    <row r="6289" spans="1:5" x14ac:dyDescent="0.2">
      <c r="A6289" t="s">
        <v>875</v>
      </c>
      <c r="B6289" t="s">
        <v>136</v>
      </c>
      <c r="C6289" t="s">
        <v>386</v>
      </c>
      <c r="D6289" t="s">
        <v>8</v>
      </c>
      <c r="E6289" t="s">
        <v>474</v>
      </c>
    </row>
    <row r="6290" spans="1:5" x14ac:dyDescent="0.2">
      <c r="A6290" t="s">
        <v>875</v>
      </c>
      <c r="B6290" t="s">
        <v>136</v>
      </c>
      <c r="C6290" t="s">
        <v>386</v>
      </c>
      <c r="D6290" t="s">
        <v>46</v>
      </c>
      <c r="E6290" t="s">
        <v>778</v>
      </c>
    </row>
    <row r="6291" spans="1:5" x14ac:dyDescent="0.2">
      <c r="A6291" t="s">
        <v>875</v>
      </c>
      <c r="B6291" t="s">
        <v>136</v>
      </c>
      <c r="C6291" t="s">
        <v>386</v>
      </c>
      <c r="D6291" t="s">
        <v>120</v>
      </c>
      <c r="E6291" t="s">
        <v>779</v>
      </c>
    </row>
    <row r="6292" spans="1:5" x14ac:dyDescent="0.2">
      <c r="A6292" t="s">
        <v>875</v>
      </c>
      <c r="B6292" t="s">
        <v>136</v>
      </c>
      <c r="C6292" t="s">
        <v>386</v>
      </c>
      <c r="D6292" t="s">
        <v>8</v>
      </c>
      <c r="E6292" t="s">
        <v>750</v>
      </c>
    </row>
    <row r="6293" spans="1:5" x14ac:dyDescent="0.2">
      <c r="A6293" t="s">
        <v>875</v>
      </c>
      <c r="B6293" t="s">
        <v>136</v>
      </c>
      <c r="C6293" t="s">
        <v>386</v>
      </c>
      <c r="D6293" t="s">
        <v>8</v>
      </c>
      <c r="E6293" t="s">
        <v>761</v>
      </c>
    </row>
    <row r="6294" spans="1:5" x14ac:dyDescent="0.2">
      <c r="A6294" t="s">
        <v>875</v>
      </c>
      <c r="B6294" t="s">
        <v>136</v>
      </c>
      <c r="C6294" t="s">
        <v>386</v>
      </c>
      <c r="D6294" t="s">
        <v>46</v>
      </c>
      <c r="E6294" t="s">
        <v>762</v>
      </c>
    </row>
    <row r="6295" spans="1:5" x14ac:dyDescent="0.2">
      <c r="A6295" t="s">
        <v>875</v>
      </c>
      <c r="B6295" t="s">
        <v>136</v>
      </c>
      <c r="C6295" t="s">
        <v>386</v>
      </c>
      <c r="D6295" t="s">
        <v>199</v>
      </c>
      <c r="E6295" t="s">
        <v>765</v>
      </c>
    </row>
    <row r="6296" spans="1:5" x14ac:dyDescent="0.2">
      <c r="A6296" t="s">
        <v>875</v>
      </c>
      <c r="B6296" t="s">
        <v>136</v>
      </c>
      <c r="C6296" t="s">
        <v>386</v>
      </c>
      <c r="D6296" t="s">
        <v>389</v>
      </c>
      <c r="E6296" t="s">
        <v>450</v>
      </c>
    </row>
    <row r="6297" spans="1:5" x14ac:dyDescent="0.2">
      <c r="A6297" t="s">
        <v>875</v>
      </c>
      <c r="B6297" t="s">
        <v>136</v>
      </c>
      <c r="C6297" t="s">
        <v>386</v>
      </c>
      <c r="D6297" t="s">
        <v>8</v>
      </c>
      <c r="E6297" t="s">
        <v>788</v>
      </c>
    </row>
    <row r="6298" spans="1:5" x14ac:dyDescent="0.2">
      <c r="A6298" t="s">
        <v>875</v>
      </c>
      <c r="B6298" t="s">
        <v>136</v>
      </c>
      <c r="C6298" t="s">
        <v>386</v>
      </c>
      <c r="D6298" t="s">
        <v>27</v>
      </c>
      <c r="E6298" t="s">
        <v>749</v>
      </c>
    </row>
    <row r="6299" spans="1:5" x14ac:dyDescent="0.2">
      <c r="A6299" t="s">
        <v>875</v>
      </c>
      <c r="B6299" t="s">
        <v>136</v>
      </c>
      <c r="C6299" t="s">
        <v>386</v>
      </c>
      <c r="D6299" t="s">
        <v>46</v>
      </c>
      <c r="E6299" t="s">
        <v>771</v>
      </c>
    </row>
    <row r="6300" spans="1:5" x14ac:dyDescent="0.2">
      <c r="A6300" t="s">
        <v>875</v>
      </c>
      <c r="B6300" t="s">
        <v>136</v>
      </c>
      <c r="C6300" t="s">
        <v>386</v>
      </c>
      <c r="D6300" t="s">
        <v>8</v>
      </c>
      <c r="E6300" t="s">
        <v>475</v>
      </c>
    </row>
    <row r="6301" spans="1:5" x14ac:dyDescent="0.2">
      <c r="A6301" t="s">
        <v>875</v>
      </c>
      <c r="B6301" t="s">
        <v>136</v>
      </c>
      <c r="C6301" t="s">
        <v>388</v>
      </c>
      <c r="D6301" t="s">
        <v>307</v>
      </c>
    </row>
    <row r="6302" spans="1:5" x14ac:dyDescent="0.2">
      <c r="A6302" t="s">
        <v>875</v>
      </c>
      <c r="B6302" t="s">
        <v>136</v>
      </c>
      <c r="C6302" t="s">
        <v>388</v>
      </c>
      <c r="D6302" t="s">
        <v>366</v>
      </c>
    </row>
    <row r="6303" spans="1:5" x14ac:dyDescent="0.2">
      <c r="A6303" t="s">
        <v>875</v>
      </c>
      <c r="B6303" t="s">
        <v>136</v>
      </c>
      <c r="C6303" t="s">
        <v>388</v>
      </c>
      <c r="D6303" t="s">
        <v>59</v>
      </c>
    </row>
    <row r="6304" spans="1:5" x14ac:dyDescent="0.2">
      <c r="A6304" t="s">
        <v>875</v>
      </c>
      <c r="B6304" t="s">
        <v>136</v>
      </c>
      <c r="C6304" t="s">
        <v>388</v>
      </c>
      <c r="D6304" t="s">
        <v>135</v>
      </c>
    </row>
    <row r="6305" spans="1:5" x14ac:dyDescent="0.2">
      <c r="A6305" t="s">
        <v>875</v>
      </c>
      <c r="B6305" t="s">
        <v>136</v>
      </c>
      <c r="C6305" t="s">
        <v>388</v>
      </c>
      <c r="D6305" t="s">
        <v>179</v>
      </c>
    </row>
    <row r="6306" spans="1:5" x14ac:dyDescent="0.2">
      <c r="A6306" t="s">
        <v>875</v>
      </c>
      <c r="B6306" t="s">
        <v>136</v>
      </c>
      <c r="C6306" t="s">
        <v>388</v>
      </c>
      <c r="D6306" t="s">
        <v>213</v>
      </c>
    </row>
    <row r="6307" spans="1:5" x14ac:dyDescent="0.2">
      <c r="A6307" t="s">
        <v>875</v>
      </c>
      <c r="B6307" t="s">
        <v>136</v>
      </c>
      <c r="C6307" t="s">
        <v>388</v>
      </c>
      <c r="D6307" t="s">
        <v>177</v>
      </c>
    </row>
    <row r="6308" spans="1:5" x14ac:dyDescent="0.2">
      <c r="A6308" t="s">
        <v>875</v>
      </c>
      <c r="B6308" t="s">
        <v>136</v>
      </c>
      <c r="C6308" t="s">
        <v>388</v>
      </c>
      <c r="D6308" t="s">
        <v>21</v>
      </c>
    </row>
    <row r="6309" spans="1:5" x14ac:dyDescent="0.2">
      <c r="A6309" t="s">
        <v>875</v>
      </c>
      <c r="B6309" t="s">
        <v>136</v>
      </c>
      <c r="C6309" t="s">
        <v>388</v>
      </c>
      <c r="D6309" t="s">
        <v>172</v>
      </c>
    </row>
    <row r="6310" spans="1:5" x14ac:dyDescent="0.2">
      <c r="A6310" t="s">
        <v>875</v>
      </c>
      <c r="B6310" t="s">
        <v>136</v>
      </c>
      <c r="C6310" t="s">
        <v>388</v>
      </c>
      <c r="D6310" t="s">
        <v>33</v>
      </c>
    </row>
    <row r="6311" spans="1:5" x14ac:dyDescent="0.2">
      <c r="A6311" t="s">
        <v>875</v>
      </c>
      <c r="B6311" t="s">
        <v>45</v>
      </c>
      <c r="C6311" t="s">
        <v>386</v>
      </c>
      <c r="D6311" t="s">
        <v>57</v>
      </c>
      <c r="E6311" t="s">
        <v>584</v>
      </c>
    </row>
    <row r="6312" spans="1:5" x14ac:dyDescent="0.2">
      <c r="A6312" t="s">
        <v>875</v>
      </c>
      <c r="B6312" t="s">
        <v>45</v>
      </c>
      <c r="C6312" t="s">
        <v>386</v>
      </c>
      <c r="D6312" t="s">
        <v>389</v>
      </c>
      <c r="E6312" t="s">
        <v>449</v>
      </c>
    </row>
    <row r="6313" spans="1:5" x14ac:dyDescent="0.2">
      <c r="A6313" t="s">
        <v>875</v>
      </c>
      <c r="B6313" t="s">
        <v>45</v>
      </c>
      <c r="C6313" t="s">
        <v>386</v>
      </c>
      <c r="D6313" t="s">
        <v>59</v>
      </c>
      <c r="E6313" t="s">
        <v>752</v>
      </c>
    </row>
    <row r="6314" spans="1:5" x14ac:dyDescent="0.2">
      <c r="A6314" t="s">
        <v>875</v>
      </c>
      <c r="B6314" t="s">
        <v>45</v>
      </c>
      <c r="C6314" t="s">
        <v>386</v>
      </c>
      <c r="D6314" t="s">
        <v>389</v>
      </c>
      <c r="E6314" t="s">
        <v>450</v>
      </c>
    </row>
    <row r="6315" spans="1:5" x14ac:dyDescent="0.2">
      <c r="A6315" t="s">
        <v>875</v>
      </c>
      <c r="B6315" t="s">
        <v>45</v>
      </c>
      <c r="C6315" t="s">
        <v>386</v>
      </c>
      <c r="D6315" t="s">
        <v>8</v>
      </c>
      <c r="E6315" t="s">
        <v>755</v>
      </c>
    </row>
    <row r="6316" spans="1:5" x14ac:dyDescent="0.2">
      <c r="A6316" t="s">
        <v>875</v>
      </c>
      <c r="B6316" t="s">
        <v>45</v>
      </c>
      <c r="C6316" t="s">
        <v>386</v>
      </c>
      <c r="D6316" t="s">
        <v>120</v>
      </c>
      <c r="E6316" t="s">
        <v>460</v>
      </c>
    </row>
    <row r="6317" spans="1:5" x14ac:dyDescent="0.2">
      <c r="A6317" t="s">
        <v>875</v>
      </c>
      <c r="B6317" t="s">
        <v>45</v>
      </c>
      <c r="C6317" t="s">
        <v>386</v>
      </c>
      <c r="D6317" t="s">
        <v>8</v>
      </c>
      <c r="E6317" t="s">
        <v>769</v>
      </c>
    </row>
    <row r="6318" spans="1:5" x14ac:dyDescent="0.2">
      <c r="A6318" t="s">
        <v>875</v>
      </c>
      <c r="B6318" t="s">
        <v>45</v>
      </c>
      <c r="C6318" t="s">
        <v>386</v>
      </c>
      <c r="D6318" t="s">
        <v>59</v>
      </c>
      <c r="E6318" t="s">
        <v>770</v>
      </c>
    </row>
    <row r="6319" spans="1:5" x14ac:dyDescent="0.2">
      <c r="A6319" t="s">
        <v>875</v>
      </c>
      <c r="B6319" t="s">
        <v>45</v>
      </c>
      <c r="C6319" t="s">
        <v>386</v>
      </c>
      <c r="D6319" t="s">
        <v>46</v>
      </c>
      <c r="E6319" t="s">
        <v>782</v>
      </c>
    </row>
    <row r="6320" spans="1:5" x14ac:dyDescent="0.2">
      <c r="A6320" t="s">
        <v>875</v>
      </c>
      <c r="B6320" t="s">
        <v>45</v>
      </c>
      <c r="C6320" t="s">
        <v>386</v>
      </c>
      <c r="D6320" t="s">
        <v>46</v>
      </c>
      <c r="E6320" t="s">
        <v>784</v>
      </c>
    </row>
    <row r="6321" spans="1:5" x14ac:dyDescent="0.2">
      <c r="A6321" t="s">
        <v>875</v>
      </c>
      <c r="B6321" t="s">
        <v>45</v>
      </c>
      <c r="C6321" t="s">
        <v>386</v>
      </c>
      <c r="D6321" t="s">
        <v>8</v>
      </c>
      <c r="E6321" t="s">
        <v>772</v>
      </c>
    </row>
    <row r="6322" spans="1:5" x14ac:dyDescent="0.2">
      <c r="A6322" t="s">
        <v>875</v>
      </c>
      <c r="B6322" t="s">
        <v>45</v>
      </c>
      <c r="C6322" t="s">
        <v>386</v>
      </c>
      <c r="D6322" t="s">
        <v>46</v>
      </c>
      <c r="E6322" t="s">
        <v>757</v>
      </c>
    </row>
    <row r="6323" spans="1:5" x14ac:dyDescent="0.2">
      <c r="A6323" t="s">
        <v>875</v>
      </c>
      <c r="B6323" t="s">
        <v>45</v>
      </c>
      <c r="C6323" t="s">
        <v>386</v>
      </c>
      <c r="D6323" t="s">
        <v>120</v>
      </c>
      <c r="E6323" t="s">
        <v>461</v>
      </c>
    </row>
    <row r="6324" spans="1:5" x14ac:dyDescent="0.2">
      <c r="A6324" t="s">
        <v>875</v>
      </c>
      <c r="B6324" t="s">
        <v>45</v>
      </c>
      <c r="C6324" t="s">
        <v>386</v>
      </c>
      <c r="D6324" t="s">
        <v>135</v>
      </c>
      <c r="E6324" t="s">
        <v>791</v>
      </c>
    </row>
    <row r="6325" spans="1:5" x14ac:dyDescent="0.2">
      <c r="A6325" t="s">
        <v>875</v>
      </c>
      <c r="B6325" t="s">
        <v>45</v>
      </c>
      <c r="C6325" t="s">
        <v>386</v>
      </c>
      <c r="D6325" t="s">
        <v>59</v>
      </c>
      <c r="E6325" t="s">
        <v>760</v>
      </c>
    </row>
    <row r="6326" spans="1:5" x14ac:dyDescent="0.2">
      <c r="A6326" t="s">
        <v>875</v>
      </c>
      <c r="B6326" t="s">
        <v>45</v>
      </c>
      <c r="C6326" t="s">
        <v>386</v>
      </c>
      <c r="D6326" t="s">
        <v>8</v>
      </c>
      <c r="E6326" t="s">
        <v>761</v>
      </c>
    </row>
    <row r="6327" spans="1:5" x14ac:dyDescent="0.2">
      <c r="A6327" t="s">
        <v>875</v>
      </c>
      <c r="B6327" t="s">
        <v>45</v>
      </c>
      <c r="C6327" t="s">
        <v>386</v>
      </c>
      <c r="D6327" t="s">
        <v>135</v>
      </c>
      <c r="E6327" t="s">
        <v>793</v>
      </c>
    </row>
    <row r="6328" spans="1:5" x14ac:dyDescent="0.2">
      <c r="A6328" t="s">
        <v>875</v>
      </c>
      <c r="B6328" t="s">
        <v>45</v>
      </c>
      <c r="C6328" t="s">
        <v>386</v>
      </c>
      <c r="D6328" t="s">
        <v>46</v>
      </c>
      <c r="E6328" t="s">
        <v>762</v>
      </c>
    </row>
    <row r="6329" spans="1:5" x14ac:dyDescent="0.2">
      <c r="A6329" t="s">
        <v>875</v>
      </c>
      <c r="B6329" t="s">
        <v>45</v>
      </c>
      <c r="C6329" t="s">
        <v>386</v>
      </c>
      <c r="D6329" t="s">
        <v>59</v>
      </c>
      <c r="E6329" t="s">
        <v>763</v>
      </c>
    </row>
    <row r="6330" spans="1:5" x14ac:dyDescent="0.2">
      <c r="A6330" t="s">
        <v>875</v>
      </c>
      <c r="B6330" t="s">
        <v>45</v>
      </c>
      <c r="C6330" t="s">
        <v>386</v>
      </c>
      <c r="D6330" t="s">
        <v>59</v>
      </c>
      <c r="E6330" t="s">
        <v>764</v>
      </c>
    </row>
    <row r="6331" spans="1:5" x14ac:dyDescent="0.2">
      <c r="A6331" t="s">
        <v>875</v>
      </c>
      <c r="B6331" t="s">
        <v>45</v>
      </c>
      <c r="C6331" t="s">
        <v>386</v>
      </c>
      <c r="D6331" t="s">
        <v>8</v>
      </c>
      <c r="E6331" t="s">
        <v>767</v>
      </c>
    </row>
    <row r="6332" spans="1:5" x14ac:dyDescent="0.2">
      <c r="A6332" t="s">
        <v>875</v>
      </c>
      <c r="B6332" t="s">
        <v>45</v>
      </c>
      <c r="C6332" t="s">
        <v>386</v>
      </c>
      <c r="D6332" t="s">
        <v>46</v>
      </c>
      <c r="E6332" t="s">
        <v>781</v>
      </c>
    </row>
    <row r="6333" spans="1:5" x14ac:dyDescent="0.2">
      <c r="A6333" t="s">
        <v>875</v>
      </c>
      <c r="B6333" t="s">
        <v>45</v>
      </c>
      <c r="C6333" t="s">
        <v>386</v>
      </c>
      <c r="D6333" t="s">
        <v>46</v>
      </c>
      <c r="E6333" t="s">
        <v>768</v>
      </c>
    </row>
    <row r="6334" spans="1:5" x14ac:dyDescent="0.2">
      <c r="A6334" t="s">
        <v>875</v>
      </c>
      <c r="B6334" t="s">
        <v>45</v>
      </c>
      <c r="C6334" t="s">
        <v>386</v>
      </c>
      <c r="D6334" t="s">
        <v>46</v>
      </c>
      <c r="E6334" t="s">
        <v>773</v>
      </c>
    </row>
    <row r="6335" spans="1:5" x14ac:dyDescent="0.2">
      <c r="A6335" t="s">
        <v>875</v>
      </c>
      <c r="B6335" t="s">
        <v>45</v>
      </c>
      <c r="C6335" t="s">
        <v>386</v>
      </c>
      <c r="D6335" t="s">
        <v>8</v>
      </c>
      <c r="E6335" t="s">
        <v>474</v>
      </c>
    </row>
    <row r="6336" spans="1:5" x14ac:dyDescent="0.2">
      <c r="A6336" t="s">
        <v>875</v>
      </c>
      <c r="B6336" t="s">
        <v>45</v>
      </c>
      <c r="C6336" t="s">
        <v>388</v>
      </c>
      <c r="D6336" t="s">
        <v>179</v>
      </c>
    </row>
    <row r="6337" spans="1:5" x14ac:dyDescent="0.2">
      <c r="A6337" t="s">
        <v>875</v>
      </c>
      <c r="B6337" t="s">
        <v>45</v>
      </c>
      <c r="C6337" t="s">
        <v>388</v>
      </c>
      <c r="D6337" t="s">
        <v>307</v>
      </c>
    </row>
    <row r="6338" spans="1:5" x14ac:dyDescent="0.2">
      <c r="A6338" t="s">
        <v>875</v>
      </c>
      <c r="B6338" t="s">
        <v>45</v>
      </c>
      <c r="C6338" t="s">
        <v>388</v>
      </c>
      <c r="D6338" t="s">
        <v>366</v>
      </c>
    </row>
    <row r="6339" spans="1:5" x14ac:dyDescent="0.2">
      <c r="A6339" t="s">
        <v>875</v>
      </c>
      <c r="B6339" t="s">
        <v>99</v>
      </c>
      <c r="C6339" t="s">
        <v>386</v>
      </c>
      <c r="D6339" t="s">
        <v>8</v>
      </c>
      <c r="E6339" t="s">
        <v>750</v>
      </c>
    </row>
    <row r="6340" spans="1:5" x14ac:dyDescent="0.2">
      <c r="A6340" t="s">
        <v>875</v>
      </c>
      <c r="B6340" t="s">
        <v>99</v>
      </c>
      <c r="C6340" t="s">
        <v>386</v>
      </c>
      <c r="D6340" t="s">
        <v>389</v>
      </c>
      <c r="E6340" t="s">
        <v>449</v>
      </c>
    </row>
    <row r="6341" spans="1:5" x14ac:dyDescent="0.2">
      <c r="A6341" t="s">
        <v>875</v>
      </c>
      <c r="B6341" t="s">
        <v>99</v>
      </c>
      <c r="C6341" t="s">
        <v>386</v>
      </c>
      <c r="D6341" t="s">
        <v>59</v>
      </c>
      <c r="E6341" t="s">
        <v>764</v>
      </c>
    </row>
    <row r="6342" spans="1:5" x14ac:dyDescent="0.2">
      <c r="A6342" t="s">
        <v>875</v>
      </c>
      <c r="B6342" t="s">
        <v>99</v>
      </c>
      <c r="C6342" t="s">
        <v>386</v>
      </c>
      <c r="D6342" t="s">
        <v>389</v>
      </c>
      <c r="E6342" t="s">
        <v>450</v>
      </c>
    </row>
    <row r="6343" spans="1:5" x14ac:dyDescent="0.2">
      <c r="A6343" t="s">
        <v>875</v>
      </c>
      <c r="B6343" t="s">
        <v>99</v>
      </c>
      <c r="C6343" t="s">
        <v>386</v>
      </c>
      <c r="D6343" t="s">
        <v>106</v>
      </c>
      <c r="E6343" t="s">
        <v>465</v>
      </c>
    </row>
    <row r="6344" spans="1:5" x14ac:dyDescent="0.2">
      <c r="A6344" t="s">
        <v>875</v>
      </c>
      <c r="B6344" t="s">
        <v>99</v>
      </c>
      <c r="C6344" t="s">
        <v>386</v>
      </c>
      <c r="D6344" t="s">
        <v>8</v>
      </c>
      <c r="E6344" t="s">
        <v>767</v>
      </c>
    </row>
    <row r="6345" spans="1:5" x14ac:dyDescent="0.2">
      <c r="A6345" t="s">
        <v>875</v>
      </c>
      <c r="B6345" t="s">
        <v>99</v>
      </c>
      <c r="C6345" t="s">
        <v>386</v>
      </c>
      <c r="D6345" t="s">
        <v>8</v>
      </c>
      <c r="E6345" t="s">
        <v>769</v>
      </c>
    </row>
    <row r="6346" spans="1:5" x14ac:dyDescent="0.2">
      <c r="A6346" t="s">
        <v>875</v>
      </c>
      <c r="B6346" t="s">
        <v>99</v>
      </c>
      <c r="C6346" t="s">
        <v>386</v>
      </c>
      <c r="D6346" t="s">
        <v>8</v>
      </c>
      <c r="E6346" t="s">
        <v>821</v>
      </c>
    </row>
    <row r="6347" spans="1:5" x14ac:dyDescent="0.2">
      <c r="A6347" t="s">
        <v>875</v>
      </c>
      <c r="B6347" t="s">
        <v>99</v>
      </c>
      <c r="C6347" t="s">
        <v>386</v>
      </c>
      <c r="D6347" t="s">
        <v>59</v>
      </c>
      <c r="E6347" t="s">
        <v>770</v>
      </c>
    </row>
    <row r="6348" spans="1:5" x14ac:dyDescent="0.2">
      <c r="A6348" t="s">
        <v>875</v>
      </c>
      <c r="B6348" t="s">
        <v>99</v>
      </c>
      <c r="C6348" t="s">
        <v>386</v>
      </c>
      <c r="D6348" t="s">
        <v>8</v>
      </c>
      <c r="E6348" t="s">
        <v>772</v>
      </c>
    </row>
    <row r="6349" spans="1:5" x14ac:dyDescent="0.2">
      <c r="A6349" t="s">
        <v>875</v>
      </c>
      <c r="B6349" t="s">
        <v>99</v>
      </c>
      <c r="C6349" t="s">
        <v>386</v>
      </c>
      <c r="D6349" t="s">
        <v>8</v>
      </c>
      <c r="E6349" t="s">
        <v>474</v>
      </c>
    </row>
    <row r="6350" spans="1:5" x14ac:dyDescent="0.2">
      <c r="A6350" t="s">
        <v>875</v>
      </c>
      <c r="B6350" t="s">
        <v>99</v>
      </c>
      <c r="C6350" t="s">
        <v>386</v>
      </c>
      <c r="D6350" t="s">
        <v>8</v>
      </c>
      <c r="E6350" t="s">
        <v>472</v>
      </c>
    </row>
    <row r="6351" spans="1:5" x14ac:dyDescent="0.2">
      <c r="A6351" t="s">
        <v>875</v>
      </c>
      <c r="B6351" t="s">
        <v>99</v>
      </c>
      <c r="C6351" t="s">
        <v>386</v>
      </c>
      <c r="D6351" t="s">
        <v>59</v>
      </c>
      <c r="E6351" t="s">
        <v>752</v>
      </c>
    </row>
    <row r="6352" spans="1:5" x14ac:dyDescent="0.2">
      <c r="A6352" t="s">
        <v>875</v>
      </c>
      <c r="B6352" t="s">
        <v>99</v>
      </c>
      <c r="C6352" t="s">
        <v>386</v>
      </c>
      <c r="D6352" t="s">
        <v>59</v>
      </c>
      <c r="E6352" t="s">
        <v>760</v>
      </c>
    </row>
    <row r="6353" spans="1:5" x14ac:dyDescent="0.2">
      <c r="A6353" t="s">
        <v>875</v>
      </c>
      <c r="B6353" t="s">
        <v>99</v>
      </c>
      <c r="C6353" t="s">
        <v>386</v>
      </c>
      <c r="D6353" t="s">
        <v>46</v>
      </c>
      <c r="E6353" t="s">
        <v>762</v>
      </c>
    </row>
    <row r="6354" spans="1:5" x14ac:dyDescent="0.2">
      <c r="A6354" t="s">
        <v>875</v>
      </c>
      <c r="B6354" t="s">
        <v>99</v>
      </c>
      <c r="C6354" t="s">
        <v>388</v>
      </c>
      <c r="D6354" t="s">
        <v>179</v>
      </c>
    </row>
    <row r="6355" spans="1:5" x14ac:dyDescent="0.2">
      <c r="A6355" t="s">
        <v>875</v>
      </c>
      <c r="B6355" t="s">
        <v>99</v>
      </c>
      <c r="C6355" t="s">
        <v>388</v>
      </c>
      <c r="D6355" t="s">
        <v>307</v>
      </c>
    </row>
    <row r="6356" spans="1:5" x14ac:dyDescent="0.2">
      <c r="A6356" t="s">
        <v>875</v>
      </c>
      <c r="B6356" t="s">
        <v>97</v>
      </c>
      <c r="C6356" t="s">
        <v>386</v>
      </c>
      <c r="D6356" t="s">
        <v>8</v>
      </c>
      <c r="E6356" t="s">
        <v>750</v>
      </c>
    </row>
    <row r="6357" spans="1:5" x14ac:dyDescent="0.2">
      <c r="A6357" t="s">
        <v>875</v>
      </c>
      <c r="B6357" t="s">
        <v>97</v>
      </c>
      <c r="C6357" t="s">
        <v>386</v>
      </c>
      <c r="D6357" t="s">
        <v>59</v>
      </c>
      <c r="E6357" t="s">
        <v>764</v>
      </c>
    </row>
    <row r="6358" spans="1:5" x14ac:dyDescent="0.2">
      <c r="A6358" t="s">
        <v>875</v>
      </c>
      <c r="B6358" t="s">
        <v>97</v>
      </c>
      <c r="C6358" t="s">
        <v>386</v>
      </c>
      <c r="D6358" t="s">
        <v>59</v>
      </c>
      <c r="E6358" t="s">
        <v>754</v>
      </c>
    </row>
    <row r="6359" spans="1:5" x14ac:dyDescent="0.2">
      <c r="A6359" t="s">
        <v>875</v>
      </c>
      <c r="B6359" t="s">
        <v>97</v>
      </c>
      <c r="C6359" t="s">
        <v>386</v>
      </c>
      <c r="D6359" t="s">
        <v>106</v>
      </c>
      <c r="E6359" t="s">
        <v>465</v>
      </c>
    </row>
    <row r="6360" spans="1:5" x14ac:dyDescent="0.2">
      <c r="A6360" t="s">
        <v>875</v>
      </c>
      <c r="B6360" t="s">
        <v>97</v>
      </c>
      <c r="C6360" t="s">
        <v>386</v>
      </c>
      <c r="D6360" t="s">
        <v>8</v>
      </c>
      <c r="E6360" t="s">
        <v>767</v>
      </c>
    </row>
    <row r="6361" spans="1:5" x14ac:dyDescent="0.2">
      <c r="A6361" t="s">
        <v>875</v>
      </c>
      <c r="B6361" t="s">
        <v>97</v>
      </c>
      <c r="C6361" t="s">
        <v>386</v>
      </c>
      <c r="D6361" t="s">
        <v>8</v>
      </c>
      <c r="E6361" t="s">
        <v>769</v>
      </c>
    </row>
    <row r="6362" spans="1:5" x14ac:dyDescent="0.2">
      <c r="A6362" t="s">
        <v>875</v>
      </c>
      <c r="B6362" t="s">
        <v>97</v>
      </c>
      <c r="C6362" t="s">
        <v>386</v>
      </c>
      <c r="D6362" t="s">
        <v>8</v>
      </c>
      <c r="E6362" t="s">
        <v>772</v>
      </c>
    </row>
    <row r="6363" spans="1:5" x14ac:dyDescent="0.2">
      <c r="A6363" t="s">
        <v>875</v>
      </c>
      <c r="B6363" t="s">
        <v>97</v>
      </c>
      <c r="C6363" t="s">
        <v>386</v>
      </c>
      <c r="D6363" t="s">
        <v>59</v>
      </c>
      <c r="E6363" t="s">
        <v>760</v>
      </c>
    </row>
    <row r="6364" spans="1:5" x14ac:dyDescent="0.2">
      <c r="A6364" t="s">
        <v>875</v>
      </c>
      <c r="B6364" t="s">
        <v>97</v>
      </c>
      <c r="C6364" t="s">
        <v>386</v>
      </c>
      <c r="D6364" t="s">
        <v>46</v>
      </c>
      <c r="E6364" t="s">
        <v>762</v>
      </c>
    </row>
    <row r="6365" spans="1:5" x14ac:dyDescent="0.2">
      <c r="A6365" t="s">
        <v>875</v>
      </c>
      <c r="B6365" t="s">
        <v>97</v>
      </c>
      <c r="C6365" t="s">
        <v>388</v>
      </c>
      <c r="D6365" t="s">
        <v>307</v>
      </c>
    </row>
    <row r="6366" spans="1:5" x14ac:dyDescent="0.2">
      <c r="A6366" t="s">
        <v>875</v>
      </c>
      <c r="B6366" t="s">
        <v>97</v>
      </c>
      <c r="C6366" t="s">
        <v>388</v>
      </c>
      <c r="D6366" t="s">
        <v>179</v>
      </c>
    </row>
    <row r="6367" spans="1:5" x14ac:dyDescent="0.2">
      <c r="A6367" t="s">
        <v>875</v>
      </c>
      <c r="B6367" t="s">
        <v>97</v>
      </c>
      <c r="C6367" t="s">
        <v>388</v>
      </c>
      <c r="D6367" t="s">
        <v>213</v>
      </c>
    </row>
    <row r="6368" spans="1:5" x14ac:dyDescent="0.2">
      <c r="A6368" t="s">
        <v>875</v>
      </c>
      <c r="B6368" t="s">
        <v>97</v>
      </c>
      <c r="C6368" t="s">
        <v>388</v>
      </c>
      <c r="D6368" t="s">
        <v>177</v>
      </c>
    </row>
    <row r="6369" spans="1:5" x14ac:dyDescent="0.2">
      <c r="A6369" t="s">
        <v>875</v>
      </c>
      <c r="B6369" t="s">
        <v>97</v>
      </c>
      <c r="C6369" t="s">
        <v>388</v>
      </c>
      <c r="D6369" t="s">
        <v>136</v>
      </c>
    </row>
    <row r="6370" spans="1:5" x14ac:dyDescent="0.2">
      <c r="A6370" t="s">
        <v>875</v>
      </c>
      <c r="B6370" t="s">
        <v>97</v>
      </c>
      <c r="C6370" t="s">
        <v>388</v>
      </c>
      <c r="D6370" t="s">
        <v>127</v>
      </c>
    </row>
    <row r="6371" spans="1:5" x14ac:dyDescent="0.2">
      <c r="A6371" t="s">
        <v>875</v>
      </c>
      <c r="B6371" t="s">
        <v>134</v>
      </c>
      <c r="C6371" t="s">
        <v>386</v>
      </c>
      <c r="D6371" t="s">
        <v>59</v>
      </c>
      <c r="E6371" t="s">
        <v>752</v>
      </c>
    </row>
    <row r="6372" spans="1:5" x14ac:dyDescent="0.2">
      <c r="A6372" t="s">
        <v>875</v>
      </c>
      <c r="B6372" t="s">
        <v>134</v>
      </c>
      <c r="C6372" t="s">
        <v>386</v>
      </c>
      <c r="D6372" t="s">
        <v>59</v>
      </c>
      <c r="E6372" t="s">
        <v>760</v>
      </c>
    </row>
    <row r="6373" spans="1:5" x14ac:dyDescent="0.2">
      <c r="A6373" t="s">
        <v>875</v>
      </c>
      <c r="B6373" t="s">
        <v>134</v>
      </c>
      <c r="C6373" t="s">
        <v>386</v>
      </c>
      <c r="D6373" t="s">
        <v>59</v>
      </c>
      <c r="E6373" t="s">
        <v>764</v>
      </c>
    </row>
    <row r="6374" spans="1:5" x14ac:dyDescent="0.2">
      <c r="A6374" t="s">
        <v>875</v>
      </c>
      <c r="B6374" t="s">
        <v>134</v>
      </c>
      <c r="C6374" t="s">
        <v>386</v>
      </c>
      <c r="D6374" t="s">
        <v>59</v>
      </c>
      <c r="E6374" t="s">
        <v>754</v>
      </c>
    </row>
    <row r="6375" spans="1:5" x14ac:dyDescent="0.2">
      <c r="A6375" t="s">
        <v>875</v>
      </c>
      <c r="B6375" t="s">
        <v>134</v>
      </c>
      <c r="C6375" t="s">
        <v>386</v>
      </c>
      <c r="D6375" t="s">
        <v>59</v>
      </c>
      <c r="E6375" t="s">
        <v>770</v>
      </c>
    </row>
    <row r="6376" spans="1:5" x14ac:dyDescent="0.2">
      <c r="A6376" t="s">
        <v>875</v>
      </c>
      <c r="B6376" t="s">
        <v>134</v>
      </c>
      <c r="C6376" t="s">
        <v>386</v>
      </c>
      <c r="D6376" t="s">
        <v>8</v>
      </c>
      <c r="E6376" t="s">
        <v>772</v>
      </c>
    </row>
    <row r="6377" spans="1:5" x14ac:dyDescent="0.2">
      <c r="A6377" t="s">
        <v>875</v>
      </c>
      <c r="B6377" t="s">
        <v>134</v>
      </c>
      <c r="C6377" t="s">
        <v>386</v>
      </c>
      <c r="D6377" t="s">
        <v>8</v>
      </c>
      <c r="E6377" t="s">
        <v>474</v>
      </c>
    </row>
    <row r="6378" spans="1:5" x14ac:dyDescent="0.2">
      <c r="A6378" t="s">
        <v>875</v>
      </c>
      <c r="B6378" t="s">
        <v>134</v>
      </c>
      <c r="C6378" t="s">
        <v>388</v>
      </c>
      <c r="D6378" t="s">
        <v>179</v>
      </c>
    </row>
    <row r="6379" spans="1:5" x14ac:dyDescent="0.2">
      <c r="A6379" t="s">
        <v>875</v>
      </c>
      <c r="B6379" t="s">
        <v>134</v>
      </c>
      <c r="C6379" t="s">
        <v>388</v>
      </c>
      <c r="D6379" t="s">
        <v>172</v>
      </c>
    </row>
    <row r="6380" spans="1:5" x14ac:dyDescent="0.2">
      <c r="A6380" t="s">
        <v>875</v>
      </c>
      <c r="B6380" t="s">
        <v>134</v>
      </c>
      <c r="C6380" t="s">
        <v>388</v>
      </c>
      <c r="D6380" t="s">
        <v>307</v>
      </c>
    </row>
    <row r="6381" spans="1:5" x14ac:dyDescent="0.2">
      <c r="A6381" t="s">
        <v>875</v>
      </c>
      <c r="B6381" t="s">
        <v>134</v>
      </c>
      <c r="C6381" t="s">
        <v>388</v>
      </c>
      <c r="D6381" t="s">
        <v>177</v>
      </c>
    </row>
    <row r="6382" spans="1:5" x14ac:dyDescent="0.2">
      <c r="A6382" t="s">
        <v>875</v>
      </c>
      <c r="B6382" t="s">
        <v>134</v>
      </c>
      <c r="C6382" t="s">
        <v>388</v>
      </c>
      <c r="D6382" t="s">
        <v>136</v>
      </c>
    </row>
    <row r="6383" spans="1:5" x14ac:dyDescent="0.2">
      <c r="A6383" t="s">
        <v>875</v>
      </c>
      <c r="B6383" t="s">
        <v>134</v>
      </c>
      <c r="C6383" t="s">
        <v>388</v>
      </c>
      <c r="D6383" t="s">
        <v>135</v>
      </c>
    </row>
    <row r="6384" spans="1:5" x14ac:dyDescent="0.2">
      <c r="A6384" t="s">
        <v>875</v>
      </c>
      <c r="B6384" t="s">
        <v>134</v>
      </c>
      <c r="C6384" t="s">
        <v>388</v>
      </c>
      <c r="D6384" t="s">
        <v>213</v>
      </c>
    </row>
    <row r="6385" spans="1:5" x14ac:dyDescent="0.2">
      <c r="A6385" t="s">
        <v>875</v>
      </c>
      <c r="B6385" t="s">
        <v>262</v>
      </c>
      <c r="C6385" t="s">
        <v>386</v>
      </c>
      <c r="D6385" t="s">
        <v>59</v>
      </c>
      <c r="E6385" t="s">
        <v>764</v>
      </c>
    </row>
    <row r="6386" spans="1:5" x14ac:dyDescent="0.2">
      <c r="A6386" t="s">
        <v>875</v>
      </c>
      <c r="B6386" t="s">
        <v>262</v>
      </c>
      <c r="C6386" t="s">
        <v>386</v>
      </c>
      <c r="D6386" t="s">
        <v>8</v>
      </c>
      <c r="E6386" t="s">
        <v>767</v>
      </c>
    </row>
    <row r="6387" spans="1:5" x14ac:dyDescent="0.2">
      <c r="A6387" t="s">
        <v>875</v>
      </c>
      <c r="B6387" t="s">
        <v>262</v>
      </c>
      <c r="C6387" t="s">
        <v>386</v>
      </c>
      <c r="D6387" t="s">
        <v>8</v>
      </c>
      <c r="E6387" t="s">
        <v>769</v>
      </c>
    </row>
    <row r="6388" spans="1:5" x14ac:dyDescent="0.2">
      <c r="A6388" t="s">
        <v>875</v>
      </c>
      <c r="B6388" t="s">
        <v>262</v>
      </c>
      <c r="C6388" t="s">
        <v>386</v>
      </c>
      <c r="D6388" t="s">
        <v>8</v>
      </c>
      <c r="E6388" t="s">
        <v>772</v>
      </c>
    </row>
    <row r="6389" spans="1:5" x14ac:dyDescent="0.2">
      <c r="A6389" t="s">
        <v>875</v>
      </c>
      <c r="B6389" t="s">
        <v>262</v>
      </c>
      <c r="C6389" t="s">
        <v>386</v>
      </c>
      <c r="D6389" t="s">
        <v>8</v>
      </c>
      <c r="E6389" t="s">
        <v>474</v>
      </c>
    </row>
    <row r="6390" spans="1:5" x14ac:dyDescent="0.2">
      <c r="A6390" t="s">
        <v>875</v>
      </c>
      <c r="B6390" t="s">
        <v>262</v>
      </c>
      <c r="C6390" t="s">
        <v>386</v>
      </c>
      <c r="D6390" t="s">
        <v>59</v>
      </c>
      <c r="E6390" t="s">
        <v>760</v>
      </c>
    </row>
    <row r="6391" spans="1:5" x14ac:dyDescent="0.2">
      <c r="A6391" t="s">
        <v>875</v>
      </c>
      <c r="B6391" t="s">
        <v>262</v>
      </c>
      <c r="C6391" t="s">
        <v>386</v>
      </c>
      <c r="D6391" t="s">
        <v>46</v>
      </c>
      <c r="E6391" t="s">
        <v>762</v>
      </c>
    </row>
    <row r="6392" spans="1:5" x14ac:dyDescent="0.2">
      <c r="A6392" t="s">
        <v>875</v>
      </c>
      <c r="B6392" t="s">
        <v>262</v>
      </c>
      <c r="C6392" t="s">
        <v>388</v>
      </c>
      <c r="D6392" t="s">
        <v>179</v>
      </c>
    </row>
    <row r="6393" spans="1:5" x14ac:dyDescent="0.2">
      <c r="A6393" t="s">
        <v>875</v>
      </c>
      <c r="B6393" t="s">
        <v>262</v>
      </c>
      <c r="C6393" t="s">
        <v>388</v>
      </c>
      <c r="D6393" t="s">
        <v>172</v>
      </c>
    </row>
    <row r="6394" spans="1:5" x14ac:dyDescent="0.2">
      <c r="A6394" t="s">
        <v>875</v>
      </c>
      <c r="B6394" t="s">
        <v>262</v>
      </c>
      <c r="C6394" t="s">
        <v>388</v>
      </c>
      <c r="D6394" t="s">
        <v>307</v>
      </c>
    </row>
    <row r="6395" spans="1:5" x14ac:dyDescent="0.2">
      <c r="A6395" t="s">
        <v>875</v>
      </c>
      <c r="B6395" t="s">
        <v>262</v>
      </c>
      <c r="C6395" t="s">
        <v>388</v>
      </c>
      <c r="D6395" t="s">
        <v>127</v>
      </c>
    </row>
    <row r="6396" spans="1:5" x14ac:dyDescent="0.2">
      <c r="A6396" t="s">
        <v>875</v>
      </c>
      <c r="B6396" t="s">
        <v>262</v>
      </c>
      <c r="C6396" t="s">
        <v>388</v>
      </c>
      <c r="D6396" t="s">
        <v>135</v>
      </c>
    </row>
    <row r="6397" spans="1:5" x14ac:dyDescent="0.2">
      <c r="A6397" t="s">
        <v>875</v>
      </c>
      <c r="B6397" t="s">
        <v>262</v>
      </c>
      <c r="C6397" t="s">
        <v>388</v>
      </c>
      <c r="D6397" t="s">
        <v>213</v>
      </c>
    </row>
    <row r="6398" spans="1:5" x14ac:dyDescent="0.2">
      <c r="A6398" t="s">
        <v>875</v>
      </c>
      <c r="B6398" t="s">
        <v>262</v>
      </c>
      <c r="C6398" t="s">
        <v>388</v>
      </c>
      <c r="D6398" t="s">
        <v>210</v>
      </c>
    </row>
    <row r="6399" spans="1:5" x14ac:dyDescent="0.2">
      <c r="A6399" t="s">
        <v>875</v>
      </c>
      <c r="B6399" t="s">
        <v>262</v>
      </c>
      <c r="C6399" t="s">
        <v>388</v>
      </c>
      <c r="D6399" t="s">
        <v>177</v>
      </c>
    </row>
    <row r="6400" spans="1:5" x14ac:dyDescent="0.2">
      <c r="A6400" t="s">
        <v>875</v>
      </c>
      <c r="B6400" t="s">
        <v>262</v>
      </c>
      <c r="C6400" t="s">
        <v>388</v>
      </c>
      <c r="D6400" t="s">
        <v>136</v>
      </c>
    </row>
    <row r="6401" spans="1:5" x14ac:dyDescent="0.2">
      <c r="A6401" t="s">
        <v>875</v>
      </c>
      <c r="B6401" t="s">
        <v>252</v>
      </c>
      <c r="C6401" t="s">
        <v>386</v>
      </c>
      <c r="D6401" t="s">
        <v>8</v>
      </c>
      <c r="E6401" t="s">
        <v>750</v>
      </c>
    </row>
    <row r="6402" spans="1:5" x14ac:dyDescent="0.2">
      <c r="A6402" t="s">
        <v>875</v>
      </c>
      <c r="B6402" t="s">
        <v>252</v>
      </c>
      <c r="C6402" t="s">
        <v>386</v>
      </c>
      <c r="D6402" t="s">
        <v>59</v>
      </c>
      <c r="E6402" t="s">
        <v>752</v>
      </c>
    </row>
    <row r="6403" spans="1:5" x14ac:dyDescent="0.2">
      <c r="A6403" t="s">
        <v>875</v>
      </c>
      <c r="B6403" t="s">
        <v>252</v>
      </c>
      <c r="C6403" t="s">
        <v>386</v>
      </c>
      <c r="D6403" t="s">
        <v>46</v>
      </c>
      <c r="E6403" t="s">
        <v>762</v>
      </c>
    </row>
    <row r="6404" spans="1:5" x14ac:dyDescent="0.2">
      <c r="A6404" t="s">
        <v>875</v>
      </c>
      <c r="B6404" t="s">
        <v>252</v>
      </c>
      <c r="C6404" t="s">
        <v>386</v>
      </c>
      <c r="D6404" t="s">
        <v>59</v>
      </c>
      <c r="E6404" t="s">
        <v>764</v>
      </c>
    </row>
    <row r="6405" spans="1:5" x14ac:dyDescent="0.2">
      <c r="A6405" t="s">
        <v>875</v>
      </c>
      <c r="B6405" t="s">
        <v>252</v>
      </c>
      <c r="C6405" t="s">
        <v>386</v>
      </c>
      <c r="D6405" t="s">
        <v>389</v>
      </c>
      <c r="E6405" t="s">
        <v>450</v>
      </c>
    </row>
    <row r="6406" spans="1:5" x14ac:dyDescent="0.2">
      <c r="A6406" t="s">
        <v>875</v>
      </c>
      <c r="B6406" t="s">
        <v>252</v>
      </c>
      <c r="C6406" t="s">
        <v>386</v>
      </c>
      <c r="D6406" t="s">
        <v>59</v>
      </c>
      <c r="E6406" t="s">
        <v>754</v>
      </c>
    </row>
    <row r="6407" spans="1:5" x14ac:dyDescent="0.2">
      <c r="A6407" t="s">
        <v>875</v>
      </c>
      <c r="B6407" t="s">
        <v>252</v>
      </c>
      <c r="C6407" t="s">
        <v>386</v>
      </c>
      <c r="D6407" t="s">
        <v>106</v>
      </c>
      <c r="E6407" t="s">
        <v>465</v>
      </c>
    </row>
    <row r="6408" spans="1:5" x14ac:dyDescent="0.2">
      <c r="A6408" t="s">
        <v>875</v>
      </c>
      <c r="B6408" t="s">
        <v>252</v>
      </c>
      <c r="C6408" t="s">
        <v>386</v>
      </c>
      <c r="D6408" t="s">
        <v>8</v>
      </c>
      <c r="E6408" t="s">
        <v>755</v>
      </c>
    </row>
    <row r="6409" spans="1:5" x14ac:dyDescent="0.2">
      <c r="A6409" t="s">
        <v>875</v>
      </c>
      <c r="B6409" t="s">
        <v>252</v>
      </c>
      <c r="C6409" t="s">
        <v>386</v>
      </c>
      <c r="D6409" t="s">
        <v>8</v>
      </c>
      <c r="E6409" t="s">
        <v>767</v>
      </c>
    </row>
    <row r="6410" spans="1:5" x14ac:dyDescent="0.2">
      <c r="A6410" t="s">
        <v>875</v>
      </c>
      <c r="B6410" t="s">
        <v>252</v>
      </c>
      <c r="C6410" t="s">
        <v>386</v>
      </c>
      <c r="D6410" t="s">
        <v>8</v>
      </c>
      <c r="E6410" t="s">
        <v>769</v>
      </c>
    </row>
    <row r="6411" spans="1:5" x14ac:dyDescent="0.2">
      <c r="A6411" t="s">
        <v>875</v>
      </c>
      <c r="B6411" t="s">
        <v>252</v>
      </c>
      <c r="C6411" t="s">
        <v>386</v>
      </c>
      <c r="D6411" t="s">
        <v>59</v>
      </c>
      <c r="E6411" t="s">
        <v>756</v>
      </c>
    </row>
    <row r="6412" spans="1:5" x14ac:dyDescent="0.2">
      <c r="A6412" t="s">
        <v>875</v>
      </c>
      <c r="B6412" t="s">
        <v>252</v>
      </c>
      <c r="C6412" t="s">
        <v>386</v>
      </c>
      <c r="D6412" t="s">
        <v>8</v>
      </c>
      <c r="E6412" t="s">
        <v>772</v>
      </c>
    </row>
    <row r="6413" spans="1:5" x14ac:dyDescent="0.2">
      <c r="A6413" t="s">
        <v>875</v>
      </c>
      <c r="B6413" t="s">
        <v>252</v>
      </c>
      <c r="C6413" t="s">
        <v>386</v>
      </c>
      <c r="D6413" t="s">
        <v>59</v>
      </c>
      <c r="E6413" t="s">
        <v>770</v>
      </c>
    </row>
    <row r="6414" spans="1:5" x14ac:dyDescent="0.2">
      <c r="A6414" t="s">
        <v>875</v>
      </c>
      <c r="B6414" t="s">
        <v>252</v>
      </c>
      <c r="C6414" t="s">
        <v>386</v>
      </c>
      <c r="D6414" t="s">
        <v>46</v>
      </c>
      <c r="E6414" t="s">
        <v>771</v>
      </c>
    </row>
    <row r="6415" spans="1:5" x14ac:dyDescent="0.2">
      <c r="A6415" t="s">
        <v>875</v>
      </c>
      <c r="B6415" t="s">
        <v>252</v>
      </c>
      <c r="C6415" t="s">
        <v>386</v>
      </c>
      <c r="D6415" t="s">
        <v>8</v>
      </c>
      <c r="E6415" t="s">
        <v>474</v>
      </c>
    </row>
    <row r="6416" spans="1:5" x14ac:dyDescent="0.2">
      <c r="A6416" t="s">
        <v>875</v>
      </c>
      <c r="B6416" t="s">
        <v>252</v>
      </c>
      <c r="C6416" t="s">
        <v>386</v>
      </c>
      <c r="D6416" t="s">
        <v>46</v>
      </c>
      <c r="E6416" t="s">
        <v>866</v>
      </c>
    </row>
    <row r="6417" spans="1:5" x14ac:dyDescent="0.2">
      <c r="A6417" t="s">
        <v>875</v>
      </c>
      <c r="B6417" t="s">
        <v>252</v>
      </c>
      <c r="C6417" t="s">
        <v>388</v>
      </c>
      <c r="D6417" t="s">
        <v>179</v>
      </c>
    </row>
    <row r="6418" spans="1:5" x14ac:dyDescent="0.2">
      <c r="A6418" t="s">
        <v>875</v>
      </c>
      <c r="B6418" t="s">
        <v>252</v>
      </c>
      <c r="C6418" t="s">
        <v>388</v>
      </c>
      <c r="D6418" t="s">
        <v>172</v>
      </c>
    </row>
    <row r="6419" spans="1:5" x14ac:dyDescent="0.2">
      <c r="A6419" t="s">
        <v>875</v>
      </c>
      <c r="B6419" t="s">
        <v>252</v>
      </c>
      <c r="C6419" t="s">
        <v>388</v>
      </c>
      <c r="D6419" t="s">
        <v>307</v>
      </c>
    </row>
    <row r="6420" spans="1:5" x14ac:dyDescent="0.2">
      <c r="A6420" t="s">
        <v>875</v>
      </c>
      <c r="B6420" t="s">
        <v>252</v>
      </c>
      <c r="C6420" t="s">
        <v>388</v>
      </c>
      <c r="D6420" t="s">
        <v>127</v>
      </c>
    </row>
    <row r="6421" spans="1:5" x14ac:dyDescent="0.2">
      <c r="A6421" t="s">
        <v>875</v>
      </c>
      <c r="B6421" t="s">
        <v>252</v>
      </c>
      <c r="C6421" t="s">
        <v>388</v>
      </c>
      <c r="D6421" t="s">
        <v>135</v>
      </c>
    </row>
    <row r="6422" spans="1:5" x14ac:dyDescent="0.2">
      <c r="A6422" t="s">
        <v>875</v>
      </c>
      <c r="B6422" t="s">
        <v>252</v>
      </c>
      <c r="C6422" t="s">
        <v>388</v>
      </c>
      <c r="D6422" t="s">
        <v>213</v>
      </c>
    </row>
    <row r="6423" spans="1:5" x14ac:dyDescent="0.2">
      <c r="A6423" t="s">
        <v>875</v>
      </c>
      <c r="B6423" t="s">
        <v>252</v>
      </c>
      <c r="C6423" t="s">
        <v>388</v>
      </c>
      <c r="D6423" t="s">
        <v>177</v>
      </c>
    </row>
    <row r="6424" spans="1:5" x14ac:dyDescent="0.2">
      <c r="A6424" t="s">
        <v>875</v>
      </c>
      <c r="B6424" t="s">
        <v>252</v>
      </c>
      <c r="C6424" t="s">
        <v>388</v>
      </c>
      <c r="D6424" t="s">
        <v>136</v>
      </c>
    </row>
    <row r="6425" spans="1:5" x14ac:dyDescent="0.2">
      <c r="A6425" t="s">
        <v>875</v>
      </c>
      <c r="B6425" t="s">
        <v>219</v>
      </c>
      <c r="C6425" t="s">
        <v>386</v>
      </c>
      <c r="D6425" t="s">
        <v>135</v>
      </c>
      <c r="E6425" t="s">
        <v>791</v>
      </c>
    </row>
    <row r="6426" spans="1:5" x14ac:dyDescent="0.2">
      <c r="A6426" t="s">
        <v>875</v>
      </c>
      <c r="B6426" t="s">
        <v>219</v>
      </c>
      <c r="C6426" t="s">
        <v>386</v>
      </c>
      <c r="D6426" t="s">
        <v>389</v>
      </c>
      <c r="E6426" t="s">
        <v>449</v>
      </c>
    </row>
    <row r="6427" spans="1:5" x14ac:dyDescent="0.2">
      <c r="A6427" t="s">
        <v>875</v>
      </c>
      <c r="B6427" t="s">
        <v>219</v>
      </c>
      <c r="C6427" t="s">
        <v>386</v>
      </c>
      <c r="D6427" t="s">
        <v>59</v>
      </c>
      <c r="E6427" t="s">
        <v>764</v>
      </c>
    </row>
    <row r="6428" spans="1:5" x14ac:dyDescent="0.2">
      <c r="A6428" t="s">
        <v>875</v>
      </c>
      <c r="B6428" t="s">
        <v>219</v>
      </c>
      <c r="C6428" t="s">
        <v>386</v>
      </c>
      <c r="D6428" t="s">
        <v>389</v>
      </c>
      <c r="E6428" t="s">
        <v>450</v>
      </c>
    </row>
    <row r="6429" spans="1:5" x14ac:dyDescent="0.2">
      <c r="A6429" t="s">
        <v>875</v>
      </c>
      <c r="B6429" t="s">
        <v>219</v>
      </c>
      <c r="C6429" t="s">
        <v>386</v>
      </c>
      <c r="D6429" t="s">
        <v>135</v>
      </c>
      <c r="E6429" t="s">
        <v>815</v>
      </c>
    </row>
    <row r="6430" spans="1:5" x14ac:dyDescent="0.2">
      <c r="A6430" t="s">
        <v>875</v>
      </c>
      <c r="B6430" t="s">
        <v>219</v>
      </c>
      <c r="C6430" t="s">
        <v>386</v>
      </c>
      <c r="D6430" t="s">
        <v>106</v>
      </c>
      <c r="E6430" t="s">
        <v>465</v>
      </c>
    </row>
    <row r="6431" spans="1:5" x14ac:dyDescent="0.2">
      <c r="A6431" t="s">
        <v>875</v>
      </c>
      <c r="B6431" t="s">
        <v>219</v>
      </c>
      <c r="C6431" t="s">
        <v>386</v>
      </c>
      <c r="D6431" t="s">
        <v>120</v>
      </c>
      <c r="E6431" t="s">
        <v>460</v>
      </c>
    </row>
    <row r="6432" spans="1:5" x14ac:dyDescent="0.2">
      <c r="A6432" t="s">
        <v>875</v>
      </c>
      <c r="B6432" t="s">
        <v>219</v>
      </c>
      <c r="C6432" t="s">
        <v>386</v>
      </c>
      <c r="D6432" t="s">
        <v>8</v>
      </c>
      <c r="E6432" t="s">
        <v>767</v>
      </c>
    </row>
    <row r="6433" spans="1:5" x14ac:dyDescent="0.2">
      <c r="A6433" t="s">
        <v>875</v>
      </c>
      <c r="B6433" t="s">
        <v>219</v>
      </c>
      <c r="C6433" t="s">
        <v>386</v>
      </c>
      <c r="D6433" t="s">
        <v>8</v>
      </c>
      <c r="E6433" t="s">
        <v>769</v>
      </c>
    </row>
    <row r="6434" spans="1:5" x14ac:dyDescent="0.2">
      <c r="A6434" t="s">
        <v>875</v>
      </c>
      <c r="B6434" t="s">
        <v>219</v>
      </c>
      <c r="C6434" t="s">
        <v>386</v>
      </c>
      <c r="D6434" t="s">
        <v>59</v>
      </c>
      <c r="E6434" t="s">
        <v>770</v>
      </c>
    </row>
    <row r="6435" spans="1:5" x14ac:dyDescent="0.2">
      <c r="A6435" t="s">
        <v>875</v>
      </c>
      <c r="B6435" t="s">
        <v>219</v>
      </c>
      <c r="C6435" t="s">
        <v>386</v>
      </c>
      <c r="D6435" t="s">
        <v>8</v>
      </c>
      <c r="E6435" t="s">
        <v>772</v>
      </c>
    </row>
    <row r="6436" spans="1:5" x14ac:dyDescent="0.2">
      <c r="A6436" t="s">
        <v>875</v>
      </c>
      <c r="B6436" t="s">
        <v>219</v>
      </c>
      <c r="C6436" t="s">
        <v>386</v>
      </c>
      <c r="D6436" t="s">
        <v>8</v>
      </c>
      <c r="E6436" t="s">
        <v>474</v>
      </c>
    </row>
    <row r="6437" spans="1:5" x14ac:dyDescent="0.2">
      <c r="A6437" t="s">
        <v>875</v>
      </c>
      <c r="B6437" t="s">
        <v>219</v>
      </c>
      <c r="C6437" t="s">
        <v>386</v>
      </c>
      <c r="D6437" t="s">
        <v>46</v>
      </c>
      <c r="E6437" t="s">
        <v>778</v>
      </c>
    </row>
    <row r="6438" spans="1:5" x14ac:dyDescent="0.2">
      <c r="A6438" t="s">
        <v>875</v>
      </c>
      <c r="B6438" t="s">
        <v>219</v>
      </c>
      <c r="C6438" t="s">
        <v>386</v>
      </c>
      <c r="D6438" t="s">
        <v>120</v>
      </c>
      <c r="E6438" t="s">
        <v>779</v>
      </c>
    </row>
    <row r="6439" spans="1:5" x14ac:dyDescent="0.2">
      <c r="A6439" t="s">
        <v>875</v>
      </c>
      <c r="B6439" t="s">
        <v>219</v>
      </c>
      <c r="C6439" t="s">
        <v>386</v>
      </c>
      <c r="D6439" t="s">
        <v>8</v>
      </c>
      <c r="E6439" t="s">
        <v>750</v>
      </c>
    </row>
    <row r="6440" spans="1:5" x14ac:dyDescent="0.2">
      <c r="A6440" t="s">
        <v>875</v>
      </c>
      <c r="B6440" t="s">
        <v>219</v>
      </c>
      <c r="C6440" t="s">
        <v>386</v>
      </c>
      <c r="D6440" t="s">
        <v>59</v>
      </c>
      <c r="E6440" t="s">
        <v>760</v>
      </c>
    </row>
    <row r="6441" spans="1:5" x14ac:dyDescent="0.2">
      <c r="A6441" t="s">
        <v>875</v>
      </c>
      <c r="B6441" t="s">
        <v>219</v>
      </c>
      <c r="C6441" t="s">
        <v>386</v>
      </c>
      <c r="D6441" t="s">
        <v>8</v>
      </c>
      <c r="E6441" t="s">
        <v>761</v>
      </c>
    </row>
    <row r="6442" spans="1:5" x14ac:dyDescent="0.2">
      <c r="A6442" t="s">
        <v>875</v>
      </c>
      <c r="B6442" t="s">
        <v>219</v>
      </c>
      <c r="C6442" t="s">
        <v>386</v>
      </c>
      <c r="D6442" t="s">
        <v>135</v>
      </c>
      <c r="E6442" t="s">
        <v>793</v>
      </c>
    </row>
    <row r="6443" spans="1:5" x14ac:dyDescent="0.2">
      <c r="A6443" t="s">
        <v>875</v>
      </c>
      <c r="B6443" t="s">
        <v>219</v>
      </c>
      <c r="C6443" t="s">
        <v>386</v>
      </c>
      <c r="D6443" t="s">
        <v>46</v>
      </c>
      <c r="E6443" t="s">
        <v>762</v>
      </c>
    </row>
    <row r="6444" spans="1:5" x14ac:dyDescent="0.2">
      <c r="A6444" t="s">
        <v>875</v>
      </c>
      <c r="B6444" t="s">
        <v>219</v>
      </c>
      <c r="C6444" t="s">
        <v>388</v>
      </c>
      <c r="D6444" t="s">
        <v>179</v>
      </c>
    </row>
    <row r="6445" spans="1:5" x14ac:dyDescent="0.2">
      <c r="A6445" t="s">
        <v>875</v>
      </c>
      <c r="B6445" t="s">
        <v>219</v>
      </c>
      <c r="C6445" t="s">
        <v>388</v>
      </c>
      <c r="D6445" t="s">
        <v>307</v>
      </c>
    </row>
    <row r="6446" spans="1:5" x14ac:dyDescent="0.2">
      <c r="A6446" t="s">
        <v>875</v>
      </c>
      <c r="B6446" t="s">
        <v>219</v>
      </c>
      <c r="C6446" t="s">
        <v>388</v>
      </c>
      <c r="D6446" t="s">
        <v>213</v>
      </c>
    </row>
    <row r="6447" spans="1:5" x14ac:dyDescent="0.2">
      <c r="A6447" t="s">
        <v>875</v>
      </c>
      <c r="B6447" t="s">
        <v>178</v>
      </c>
      <c r="C6447" t="s">
        <v>386</v>
      </c>
      <c r="D6447" t="s">
        <v>59</v>
      </c>
      <c r="E6447" t="s">
        <v>752</v>
      </c>
    </row>
    <row r="6448" spans="1:5" x14ac:dyDescent="0.2">
      <c r="A6448" t="s">
        <v>875</v>
      </c>
      <c r="B6448" t="s">
        <v>178</v>
      </c>
      <c r="C6448" t="s">
        <v>386</v>
      </c>
      <c r="D6448" t="s">
        <v>135</v>
      </c>
      <c r="E6448" t="s">
        <v>867</v>
      </c>
    </row>
    <row r="6449" spans="1:5" x14ac:dyDescent="0.2">
      <c r="A6449" t="s">
        <v>875</v>
      </c>
      <c r="B6449" t="s">
        <v>178</v>
      </c>
      <c r="C6449" t="s">
        <v>386</v>
      </c>
      <c r="D6449" t="s">
        <v>59</v>
      </c>
      <c r="E6449" t="s">
        <v>764</v>
      </c>
    </row>
    <row r="6450" spans="1:5" x14ac:dyDescent="0.2">
      <c r="A6450" t="s">
        <v>875</v>
      </c>
      <c r="B6450" t="s">
        <v>178</v>
      </c>
      <c r="C6450" t="s">
        <v>386</v>
      </c>
      <c r="D6450" t="s">
        <v>389</v>
      </c>
      <c r="E6450" t="s">
        <v>450</v>
      </c>
    </row>
    <row r="6451" spans="1:5" x14ac:dyDescent="0.2">
      <c r="A6451" t="s">
        <v>875</v>
      </c>
      <c r="B6451" t="s">
        <v>178</v>
      </c>
      <c r="C6451" t="s">
        <v>386</v>
      </c>
      <c r="D6451" t="s">
        <v>135</v>
      </c>
      <c r="E6451" t="s">
        <v>846</v>
      </c>
    </row>
    <row r="6452" spans="1:5" x14ac:dyDescent="0.2">
      <c r="A6452" t="s">
        <v>875</v>
      </c>
      <c r="B6452" t="s">
        <v>178</v>
      </c>
      <c r="C6452" t="s">
        <v>386</v>
      </c>
      <c r="D6452" t="s">
        <v>59</v>
      </c>
      <c r="E6452" t="s">
        <v>754</v>
      </c>
    </row>
    <row r="6453" spans="1:5" x14ac:dyDescent="0.2">
      <c r="A6453" t="s">
        <v>875</v>
      </c>
      <c r="B6453" t="s">
        <v>178</v>
      </c>
      <c r="C6453" t="s">
        <v>386</v>
      </c>
      <c r="D6453" t="s">
        <v>8</v>
      </c>
      <c r="E6453" t="s">
        <v>767</v>
      </c>
    </row>
    <row r="6454" spans="1:5" x14ac:dyDescent="0.2">
      <c r="A6454" t="s">
        <v>875</v>
      </c>
      <c r="B6454" t="s">
        <v>178</v>
      </c>
      <c r="C6454" t="s">
        <v>386</v>
      </c>
      <c r="D6454" t="s">
        <v>8</v>
      </c>
      <c r="E6454" t="s">
        <v>769</v>
      </c>
    </row>
    <row r="6455" spans="1:5" x14ac:dyDescent="0.2">
      <c r="A6455" t="s">
        <v>875</v>
      </c>
      <c r="B6455" t="s">
        <v>178</v>
      </c>
      <c r="C6455" t="s">
        <v>386</v>
      </c>
      <c r="D6455" t="s">
        <v>59</v>
      </c>
      <c r="E6455" t="s">
        <v>770</v>
      </c>
    </row>
    <row r="6456" spans="1:5" x14ac:dyDescent="0.2">
      <c r="A6456" t="s">
        <v>875</v>
      </c>
      <c r="B6456" t="s">
        <v>178</v>
      </c>
      <c r="C6456" t="s">
        <v>386</v>
      </c>
      <c r="D6456" t="s">
        <v>59</v>
      </c>
      <c r="E6456" t="s">
        <v>760</v>
      </c>
    </row>
    <row r="6457" spans="1:5" x14ac:dyDescent="0.2">
      <c r="A6457" t="s">
        <v>875</v>
      </c>
      <c r="B6457" t="s">
        <v>178</v>
      </c>
      <c r="C6457" t="s">
        <v>386</v>
      </c>
      <c r="D6457" t="s">
        <v>8</v>
      </c>
      <c r="E6457" t="s">
        <v>761</v>
      </c>
    </row>
    <row r="6458" spans="1:5" x14ac:dyDescent="0.2">
      <c r="A6458" t="s">
        <v>875</v>
      </c>
      <c r="B6458" t="s">
        <v>178</v>
      </c>
      <c r="C6458" t="s">
        <v>386</v>
      </c>
      <c r="D6458" t="s">
        <v>135</v>
      </c>
      <c r="E6458" t="s">
        <v>793</v>
      </c>
    </row>
    <row r="6459" spans="1:5" x14ac:dyDescent="0.2">
      <c r="A6459" t="s">
        <v>875</v>
      </c>
      <c r="B6459" t="s">
        <v>178</v>
      </c>
      <c r="C6459" t="s">
        <v>386</v>
      </c>
      <c r="D6459" t="s">
        <v>46</v>
      </c>
      <c r="E6459" t="s">
        <v>762</v>
      </c>
    </row>
    <row r="6460" spans="1:5" x14ac:dyDescent="0.2">
      <c r="A6460" t="s">
        <v>875</v>
      </c>
      <c r="B6460" t="s">
        <v>178</v>
      </c>
      <c r="C6460" t="s">
        <v>388</v>
      </c>
      <c r="D6460" t="s">
        <v>179</v>
      </c>
    </row>
    <row r="6461" spans="1:5" x14ac:dyDescent="0.2">
      <c r="A6461" t="s">
        <v>875</v>
      </c>
      <c r="B6461" t="s">
        <v>178</v>
      </c>
      <c r="C6461" t="s">
        <v>388</v>
      </c>
      <c r="D6461" t="s">
        <v>307</v>
      </c>
    </row>
    <row r="6462" spans="1:5" x14ac:dyDescent="0.2">
      <c r="A6462" t="s">
        <v>875</v>
      </c>
      <c r="B6462" t="s">
        <v>178</v>
      </c>
      <c r="C6462" t="s">
        <v>388</v>
      </c>
      <c r="D6462" t="s">
        <v>214</v>
      </c>
    </row>
    <row r="6463" spans="1:5" x14ac:dyDescent="0.2">
      <c r="A6463" t="s">
        <v>875</v>
      </c>
      <c r="B6463" t="s">
        <v>192</v>
      </c>
      <c r="C6463" t="s">
        <v>386</v>
      </c>
      <c r="D6463" t="s">
        <v>8</v>
      </c>
      <c r="E6463" t="s">
        <v>750</v>
      </c>
    </row>
    <row r="6464" spans="1:5" x14ac:dyDescent="0.2">
      <c r="A6464" t="s">
        <v>875</v>
      </c>
      <c r="B6464" t="s">
        <v>192</v>
      </c>
      <c r="C6464" t="s">
        <v>386</v>
      </c>
      <c r="D6464" t="s">
        <v>46</v>
      </c>
      <c r="E6464" t="s">
        <v>751</v>
      </c>
    </row>
    <row r="6465" spans="1:5" x14ac:dyDescent="0.2">
      <c r="A6465" t="s">
        <v>875</v>
      </c>
      <c r="B6465" t="s">
        <v>192</v>
      </c>
      <c r="C6465" t="s">
        <v>386</v>
      </c>
      <c r="D6465" t="s">
        <v>389</v>
      </c>
      <c r="E6465" t="s">
        <v>449</v>
      </c>
    </row>
    <row r="6466" spans="1:5" x14ac:dyDescent="0.2">
      <c r="A6466" t="s">
        <v>875</v>
      </c>
      <c r="B6466" t="s">
        <v>192</v>
      </c>
      <c r="C6466" t="s">
        <v>386</v>
      </c>
      <c r="D6466" t="s">
        <v>59</v>
      </c>
      <c r="E6466" t="s">
        <v>752</v>
      </c>
    </row>
    <row r="6467" spans="1:5" x14ac:dyDescent="0.2">
      <c r="A6467" t="s">
        <v>875</v>
      </c>
      <c r="B6467" t="s">
        <v>192</v>
      </c>
      <c r="C6467" t="s">
        <v>386</v>
      </c>
      <c r="D6467" t="s">
        <v>59</v>
      </c>
      <c r="E6467" t="s">
        <v>776</v>
      </c>
    </row>
    <row r="6468" spans="1:5" x14ac:dyDescent="0.2">
      <c r="A6468" t="s">
        <v>875</v>
      </c>
      <c r="B6468" t="s">
        <v>192</v>
      </c>
      <c r="C6468" t="s">
        <v>386</v>
      </c>
      <c r="D6468" t="s">
        <v>389</v>
      </c>
      <c r="E6468" t="s">
        <v>450</v>
      </c>
    </row>
    <row r="6469" spans="1:5" x14ac:dyDescent="0.2">
      <c r="A6469" t="s">
        <v>875</v>
      </c>
      <c r="B6469" t="s">
        <v>192</v>
      </c>
      <c r="C6469" t="s">
        <v>386</v>
      </c>
      <c r="D6469" t="s">
        <v>106</v>
      </c>
      <c r="E6469" t="s">
        <v>465</v>
      </c>
    </row>
    <row r="6470" spans="1:5" x14ac:dyDescent="0.2">
      <c r="A6470" t="s">
        <v>875</v>
      </c>
      <c r="B6470" t="s">
        <v>192</v>
      </c>
      <c r="C6470" t="s">
        <v>386</v>
      </c>
      <c r="D6470" t="s">
        <v>8</v>
      </c>
      <c r="E6470" t="s">
        <v>755</v>
      </c>
    </row>
    <row r="6471" spans="1:5" x14ac:dyDescent="0.2">
      <c r="A6471" t="s">
        <v>875</v>
      </c>
      <c r="B6471" t="s">
        <v>192</v>
      </c>
      <c r="C6471" t="s">
        <v>386</v>
      </c>
      <c r="D6471" t="s">
        <v>8</v>
      </c>
      <c r="E6471" t="s">
        <v>767</v>
      </c>
    </row>
    <row r="6472" spans="1:5" x14ac:dyDescent="0.2">
      <c r="A6472" t="s">
        <v>875</v>
      </c>
      <c r="B6472" t="s">
        <v>192</v>
      </c>
      <c r="C6472" t="s">
        <v>386</v>
      </c>
      <c r="D6472" t="s">
        <v>8</v>
      </c>
      <c r="E6472" t="s">
        <v>769</v>
      </c>
    </row>
    <row r="6473" spans="1:5" x14ac:dyDescent="0.2">
      <c r="A6473" t="s">
        <v>875</v>
      </c>
      <c r="B6473" t="s">
        <v>192</v>
      </c>
      <c r="C6473" t="s">
        <v>386</v>
      </c>
      <c r="D6473" t="s">
        <v>8</v>
      </c>
      <c r="E6473" t="s">
        <v>772</v>
      </c>
    </row>
    <row r="6474" spans="1:5" x14ac:dyDescent="0.2">
      <c r="A6474" t="s">
        <v>875</v>
      </c>
      <c r="B6474" t="s">
        <v>192</v>
      </c>
      <c r="C6474" t="s">
        <v>386</v>
      </c>
      <c r="D6474" t="s">
        <v>8</v>
      </c>
      <c r="E6474" t="s">
        <v>474</v>
      </c>
    </row>
    <row r="6475" spans="1:5" x14ac:dyDescent="0.2">
      <c r="A6475" t="s">
        <v>875</v>
      </c>
      <c r="B6475" t="s">
        <v>192</v>
      </c>
      <c r="C6475" t="s">
        <v>386</v>
      </c>
      <c r="D6475" t="s">
        <v>59</v>
      </c>
      <c r="E6475" t="s">
        <v>760</v>
      </c>
    </row>
    <row r="6476" spans="1:5" x14ac:dyDescent="0.2">
      <c r="A6476" t="s">
        <v>875</v>
      </c>
      <c r="B6476" t="s">
        <v>192</v>
      </c>
      <c r="C6476" t="s">
        <v>386</v>
      </c>
      <c r="D6476" t="s">
        <v>46</v>
      </c>
      <c r="E6476" t="s">
        <v>762</v>
      </c>
    </row>
    <row r="6477" spans="1:5" x14ac:dyDescent="0.2">
      <c r="A6477" t="s">
        <v>875</v>
      </c>
      <c r="B6477" t="s">
        <v>192</v>
      </c>
      <c r="C6477" t="s">
        <v>386</v>
      </c>
      <c r="D6477" t="s">
        <v>59</v>
      </c>
      <c r="E6477" t="s">
        <v>763</v>
      </c>
    </row>
    <row r="6478" spans="1:5" x14ac:dyDescent="0.2">
      <c r="A6478" t="s">
        <v>875</v>
      </c>
      <c r="B6478" t="s">
        <v>192</v>
      </c>
      <c r="C6478" t="s">
        <v>386</v>
      </c>
      <c r="D6478" t="s">
        <v>59</v>
      </c>
      <c r="E6478" t="s">
        <v>764</v>
      </c>
    </row>
    <row r="6479" spans="1:5" x14ac:dyDescent="0.2">
      <c r="A6479" t="s">
        <v>875</v>
      </c>
      <c r="B6479" t="s">
        <v>192</v>
      </c>
      <c r="C6479" t="s">
        <v>386</v>
      </c>
      <c r="D6479" t="s">
        <v>59</v>
      </c>
      <c r="E6479" t="s">
        <v>770</v>
      </c>
    </row>
    <row r="6480" spans="1:5" x14ac:dyDescent="0.2">
      <c r="A6480" t="s">
        <v>875</v>
      </c>
      <c r="B6480" t="s">
        <v>192</v>
      </c>
      <c r="C6480" t="s">
        <v>386</v>
      </c>
      <c r="D6480" t="s">
        <v>46</v>
      </c>
      <c r="E6480" t="s">
        <v>771</v>
      </c>
    </row>
    <row r="6481" spans="1:5" x14ac:dyDescent="0.2">
      <c r="A6481" t="s">
        <v>875</v>
      </c>
      <c r="B6481" t="s">
        <v>192</v>
      </c>
      <c r="C6481" t="s">
        <v>388</v>
      </c>
      <c r="D6481" t="s">
        <v>135</v>
      </c>
    </row>
    <row r="6482" spans="1:5" x14ac:dyDescent="0.2">
      <c r="A6482" t="s">
        <v>875</v>
      </c>
      <c r="B6482" t="s">
        <v>192</v>
      </c>
      <c r="C6482" t="s">
        <v>388</v>
      </c>
      <c r="D6482" t="s">
        <v>172</v>
      </c>
    </row>
    <row r="6483" spans="1:5" x14ac:dyDescent="0.2">
      <c r="A6483" t="s">
        <v>875</v>
      </c>
      <c r="B6483" t="s">
        <v>192</v>
      </c>
      <c r="C6483" t="s">
        <v>388</v>
      </c>
      <c r="D6483" t="s">
        <v>243</v>
      </c>
    </row>
    <row r="6484" spans="1:5" x14ac:dyDescent="0.2">
      <c r="A6484" t="s">
        <v>875</v>
      </c>
      <c r="B6484" t="s">
        <v>192</v>
      </c>
      <c r="C6484" t="s">
        <v>388</v>
      </c>
      <c r="D6484" t="s">
        <v>179</v>
      </c>
    </row>
    <row r="6485" spans="1:5" x14ac:dyDescent="0.2">
      <c r="A6485" t="s">
        <v>875</v>
      </c>
      <c r="B6485" t="s">
        <v>192</v>
      </c>
      <c r="C6485" t="s">
        <v>388</v>
      </c>
      <c r="D6485" t="s">
        <v>305</v>
      </c>
    </row>
    <row r="6486" spans="1:5" x14ac:dyDescent="0.2">
      <c r="A6486" t="s">
        <v>875</v>
      </c>
      <c r="B6486" t="s">
        <v>192</v>
      </c>
      <c r="C6486" t="s">
        <v>388</v>
      </c>
      <c r="D6486" t="s">
        <v>258</v>
      </c>
    </row>
    <row r="6487" spans="1:5" x14ac:dyDescent="0.2">
      <c r="A6487" t="s">
        <v>875</v>
      </c>
      <c r="B6487" t="s">
        <v>192</v>
      </c>
      <c r="C6487" t="s">
        <v>388</v>
      </c>
      <c r="D6487" t="s">
        <v>307</v>
      </c>
    </row>
    <row r="6488" spans="1:5" x14ac:dyDescent="0.2">
      <c r="A6488" t="s">
        <v>875</v>
      </c>
      <c r="B6488" t="s">
        <v>192</v>
      </c>
      <c r="C6488" t="s">
        <v>388</v>
      </c>
      <c r="D6488" t="s">
        <v>337</v>
      </c>
    </row>
    <row r="6489" spans="1:5" x14ac:dyDescent="0.2">
      <c r="A6489" t="s">
        <v>875</v>
      </c>
      <c r="B6489" t="s">
        <v>148</v>
      </c>
      <c r="C6489" t="s">
        <v>386</v>
      </c>
      <c r="D6489" t="s">
        <v>202</v>
      </c>
      <c r="E6489" t="s">
        <v>445</v>
      </c>
    </row>
    <row r="6490" spans="1:5" x14ac:dyDescent="0.2">
      <c r="A6490" t="s">
        <v>875</v>
      </c>
      <c r="B6490" t="s">
        <v>148</v>
      </c>
      <c r="C6490" t="s">
        <v>386</v>
      </c>
      <c r="D6490" t="s">
        <v>389</v>
      </c>
      <c r="E6490" t="s">
        <v>447</v>
      </c>
    </row>
    <row r="6491" spans="1:5" x14ac:dyDescent="0.2">
      <c r="A6491" t="s">
        <v>875</v>
      </c>
      <c r="B6491" t="s">
        <v>148</v>
      </c>
      <c r="C6491" t="s">
        <v>386</v>
      </c>
      <c r="D6491" t="s">
        <v>389</v>
      </c>
      <c r="E6491" t="s">
        <v>456</v>
      </c>
    </row>
    <row r="6492" spans="1:5" x14ac:dyDescent="0.2">
      <c r="A6492" t="s">
        <v>875</v>
      </c>
      <c r="B6492" t="s">
        <v>148</v>
      </c>
      <c r="C6492" t="s">
        <v>386</v>
      </c>
      <c r="D6492" t="s">
        <v>389</v>
      </c>
      <c r="E6492" t="s">
        <v>430</v>
      </c>
    </row>
    <row r="6493" spans="1:5" x14ac:dyDescent="0.2">
      <c r="A6493" t="s">
        <v>875</v>
      </c>
      <c r="B6493" t="s">
        <v>148</v>
      </c>
      <c r="C6493" t="s">
        <v>386</v>
      </c>
      <c r="D6493" t="s">
        <v>389</v>
      </c>
      <c r="E6493" t="s">
        <v>449</v>
      </c>
    </row>
    <row r="6494" spans="1:5" x14ac:dyDescent="0.2">
      <c r="A6494" t="s">
        <v>875</v>
      </c>
      <c r="B6494" t="s">
        <v>148</v>
      </c>
      <c r="C6494" t="s">
        <v>386</v>
      </c>
      <c r="D6494" t="s">
        <v>59</v>
      </c>
      <c r="E6494" t="s">
        <v>752</v>
      </c>
    </row>
    <row r="6495" spans="1:5" x14ac:dyDescent="0.2">
      <c r="A6495" t="s">
        <v>875</v>
      </c>
      <c r="B6495" t="s">
        <v>148</v>
      </c>
      <c r="C6495" t="s">
        <v>386</v>
      </c>
      <c r="D6495" t="s">
        <v>59</v>
      </c>
      <c r="E6495" t="s">
        <v>776</v>
      </c>
    </row>
    <row r="6496" spans="1:5" x14ac:dyDescent="0.2">
      <c r="A6496" t="s">
        <v>875</v>
      </c>
      <c r="B6496" t="s">
        <v>148</v>
      </c>
      <c r="C6496" t="s">
        <v>386</v>
      </c>
      <c r="D6496" t="s">
        <v>59</v>
      </c>
      <c r="E6496" t="s">
        <v>754</v>
      </c>
    </row>
    <row r="6497" spans="1:5" x14ac:dyDescent="0.2">
      <c r="A6497" t="s">
        <v>875</v>
      </c>
      <c r="B6497" t="s">
        <v>148</v>
      </c>
      <c r="C6497" t="s">
        <v>386</v>
      </c>
      <c r="D6497" t="s">
        <v>389</v>
      </c>
      <c r="E6497" t="s">
        <v>476</v>
      </c>
    </row>
    <row r="6498" spans="1:5" x14ac:dyDescent="0.2">
      <c r="A6498" t="s">
        <v>875</v>
      </c>
      <c r="B6498" t="s">
        <v>148</v>
      </c>
      <c r="C6498" t="s">
        <v>386</v>
      </c>
      <c r="D6498" t="s">
        <v>59</v>
      </c>
      <c r="E6498" t="s">
        <v>756</v>
      </c>
    </row>
    <row r="6499" spans="1:5" x14ac:dyDescent="0.2">
      <c r="A6499" t="s">
        <v>875</v>
      </c>
      <c r="B6499" t="s">
        <v>148</v>
      </c>
      <c r="C6499" t="s">
        <v>386</v>
      </c>
      <c r="D6499" t="s">
        <v>59</v>
      </c>
      <c r="E6499" t="s">
        <v>770</v>
      </c>
    </row>
    <row r="6500" spans="1:5" x14ac:dyDescent="0.2">
      <c r="A6500" t="s">
        <v>875</v>
      </c>
      <c r="B6500" t="s">
        <v>148</v>
      </c>
      <c r="C6500" t="s">
        <v>386</v>
      </c>
      <c r="D6500" t="s">
        <v>59</v>
      </c>
      <c r="E6500" t="s">
        <v>760</v>
      </c>
    </row>
    <row r="6501" spans="1:5" x14ac:dyDescent="0.2">
      <c r="A6501" t="s">
        <v>875</v>
      </c>
      <c r="B6501" t="s">
        <v>148</v>
      </c>
      <c r="C6501" t="s">
        <v>386</v>
      </c>
      <c r="D6501" t="s">
        <v>135</v>
      </c>
      <c r="E6501" t="s">
        <v>793</v>
      </c>
    </row>
    <row r="6502" spans="1:5" x14ac:dyDescent="0.2">
      <c r="A6502" t="s">
        <v>875</v>
      </c>
      <c r="B6502" t="s">
        <v>148</v>
      </c>
      <c r="C6502" t="s">
        <v>386</v>
      </c>
      <c r="D6502" t="s">
        <v>59</v>
      </c>
      <c r="E6502" t="s">
        <v>763</v>
      </c>
    </row>
    <row r="6503" spans="1:5" x14ac:dyDescent="0.2">
      <c r="A6503" t="s">
        <v>875</v>
      </c>
      <c r="B6503" t="s">
        <v>148</v>
      </c>
      <c r="C6503" t="s">
        <v>386</v>
      </c>
      <c r="D6503" t="s">
        <v>59</v>
      </c>
      <c r="E6503" t="s">
        <v>764</v>
      </c>
    </row>
    <row r="6504" spans="1:5" x14ac:dyDescent="0.2">
      <c r="A6504" t="s">
        <v>875</v>
      </c>
      <c r="B6504" t="s">
        <v>148</v>
      </c>
      <c r="C6504" t="s">
        <v>388</v>
      </c>
      <c r="D6504" t="s">
        <v>307</v>
      </c>
    </row>
    <row r="6505" spans="1:5" x14ac:dyDescent="0.2">
      <c r="A6505" t="s">
        <v>875</v>
      </c>
      <c r="B6505" t="s">
        <v>148</v>
      </c>
      <c r="C6505" t="s">
        <v>388</v>
      </c>
      <c r="D6505" t="s">
        <v>8</v>
      </c>
    </row>
    <row r="6506" spans="1:5" x14ac:dyDescent="0.2">
      <c r="A6506" t="s">
        <v>875</v>
      </c>
      <c r="B6506" t="s">
        <v>148</v>
      </c>
      <c r="C6506" t="s">
        <v>388</v>
      </c>
      <c r="D6506" t="s">
        <v>179</v>
      </c>
    </row>
    <row r="6507" spans="1:5" x14ac:dyDescent="0.2">
      <c r="A6507" t="s">
        <v>875</v>
      </c>
      <c r="B6507" t="s">
        <v>148</v>
      </c>
      <c r="C6507" t="s">
        <v>388</v>
      </c>
      <c r="D6507" t="s">
        <v>100</v>
      </c>
    </row>
    <row r="6508" spans="1:5" x14ac:dyDescent="0.2">
      <c r="A6508" t="s">
        <v>875</v>
      </c>
      <c r="B6508" t="s">
        <v>148</v>
      </c>
      <c r="C6508" t="s">
        <v>388</v>
      </c>
      <c r="D6508" t="s">
        <v>20</v>
      </c>
    </row>
    <row r="6509" spans="1:5" x14ac:dyDescent="0.2">
      <c r="A6509" t="s">
        <v>875</v>
      </c>
      <c r="B6509" t="s">
        <v>164</v>
      </c>
      <c r="C6509" t="s">
        <v>386</v>
      </c>
      <c r="D6509" t="s">
        <v>202</v>
      </c>
      <c r="E6509" t="s">
        <v>445</v>
      </c>
    </row>
    <row r="6510" spans="1:5" x14ac:dyDescent="0.2">
      <c r="A6510" t="s">
        <v>875</v>
      </c>
      <c r="B6510" t="s">
        <v>164</v>
      </c>
      <c r="C6510" t="s">
        <v>386</v>
      </c>
      <c r="D6510" t="s">
        <v>8</v>
      </c>
      <c r="E6510" t="s">
        <v>750</v>
      </c>
    </row>
    <row r="6511" spans="1:5" x14ac:dyDescent="0.2">
      <c r="A6511" t="s">
        <v>875</v>
      </c>
      <c r="B6511" t="s">
        <v>164</v>
      </c>
      <c r="C6511" t="s">
        <v>386</v>
      </c>
      <c r="D6511" t="s">
        <v>57</v>
      </c>
      <c r="E6511" t="s">
        <v>584</v>
      </c>
    </row>
    <row r="6512" spans="1:5" x14ac:dyDescent="0.2">
      <c r="A6512" t="s">
        <v>875</v>
      </c>
      <c r="B6512" t="s">
        <v>164</v>
      </c>
      <c r="C6512" t="s">
        <v>386</v>
      </c>
      <c r="D6512" t="s">
        <v>389</v>
      </c>
      <c r="E6512" t="s">
        <v>449</v>
      </c>
    </row>
    <row r="6513" spans="1:5" x14ac:dyDescent="0.2">
      <c r="A6513" t="s">
        <v>875</v>
      </c>
      <c r="B6513" t="s">
        <v>164</v>
      </c>
      <c r="C6513" t="s">
        <v>386</v>
      </c>
      <c r="D6513" t="s">
        <v>8</v>
      </c>
      <c r="E6513" t="s">
        <v>761</v>
      </c>
    </row>
    <row r="6514" spans="1:5" x14ac:dyDescent="0.2">
      <c r="A6514" t="s">
        <v>875</v>
      </c>
      <c r="B6514" t="s">
        <v>164</v>
      </c>
      <c r="C6514" t="s">
        <v>386</v>
      </c>
      <c r="D6514" t="s">
        <v>59</v>
      </c>
      <c r="E6514" t="s">
        <v>764</v>
      </c>
    </row>
    <row r="6515" spans="1:5" x14ac:dyDescent="0.2">
      <c r="A6515" t="s">
        <v>875</v>
      </c>
      <c r="B6515" t="s">
        <v>164</v>
      </c>
      <c r="C6515" t="s">
        <v>386</v>
      </c>
      <c r="D6515" t="s">
        <v>389</v>
      </c>
      <c r="E6515" t="s">
        <v>450</v>
      </c>
    </row>
    <row r="6516" spans="1:5" x14ac:dyDescent="0.2">
      <c r="A6516" t="s">
        <v>875</v>
      </c>
      <c r="B6516" t="s">
        <v>164</v>
      </c>
      <c r="C6516" t="s">
        <v>386</v>
      </c>
      <c r="D6516" t="s">
        <v>46</v>
      </c>
      <c r="E6516" t="s">
        <v>868</v>
      </c>
    </row>
    <row r="6517" spans="1:5" x14ac:dyDescent="0.2">
      <c r="A6517" t="s">
        <v>875</v>
      </c>
      <c r="B6517" t="s">
        <v>164</v>
      </c>
      <c r="C6517" t="s">
        <v>386</v>
      </c>
      <c r="D6517" t="s">
        <v>46</v>
      </c>
      <c r="E6517" t="s">
        <v>817</v>
      </c>
    </row>
    <row r="6518" spans="1:5" x14ac:dyDescent="0.2">
      <c r="A6518" t="s">
        <v>875</v>
      </c>
      <c r="B6518" t="s">
        <v>164</v>
      </c>
      <c r="C6518" t="s">
        <v>386</v>
      </c>
      <c r="D6518" t="s">
        <v>8</v>
      </c>
      <c r="E6518" t="s">
        <v>769</v>
      </c>
    </row>
    <row r="6519" spans="1:5" x14ac:dyDescent="0.2">
      <c r="A6519" t="s">
        <v>875</v>
      </c>
      <c r="B6519" t="s">
        <v>164</v>
      </c>
      <c r="C6519" t="s">
        <v>386</v>
      </c>
      <c r="D6519" t="s">
        <v>59</v>
      </c>
      <c r="E6519" t="s">
        <v>756</v>
      </c>
    </row>
    <row r="6520" spans="1:5" x14ac:dyDescent="0.2">
      <c r="A6520" t="s">
        <v>875</v>
      </c>
      <c r="B6520" t="s">
        <v>164</v>
      </c>
      <c r="C6520" t="s">
        <v>386</v>
      </c>
      <c r="D6520" t="s">
        <v>215</v>
      </c>
      <c r="E6520" t="s">
        <v>480</v>
      </c>
    </row>
    <row r="6521" spans="1:5" x14ac:dyDescent="0.2">
      <c r="A6521" t="s">
        <v>875</v>
      </c>
      <c r="B6521" t="s">
        <v>164</v>
      </c>
      <c r="C6521" t="s">
        <v>386</v>
      </c>
      <c r="D6521" t="s">
        <v>389</v>
      </c>
      <c r="E6521" t="s">
        <v>637</v>
      </c>
    </row>
    <row r="6522" spans="1:5" x14ac:dyDescent="0.2">
      <c r="A6522" t="s">
        <v>875</v>
      </c>
      <c r="B6522" t="s">
        <v>164</v>
      </c>
      <c r="C6522" t="s">
        <v>386</v>
      </c>
      <c r="D6522" t="s">
        <v>46</v>
      </c>
      <c r="E6522" t="s">
        <v>777</v>
      </c>
    </row>
    <row r="6523" spans="1:5" x14ac:dyDescent="0.2">
      <c r="A6523" t="s">
        <v>875</v>
      </c>
      <c r="B6523" t="s">
        <v>164</v>
      </c>
      <c r="C6523" t="s">
        <v>386</v>
      </c>
      <c r="D6523" t="s">
        <v>8</v>
      </c>
      <c r="E6523" t="s">
        <v>474</v>
      </c>
    </row>
    <row r="6524" spans="1:5" x14ac:dyDescent="0.2">
      <c r="A6524" t="s">
        <v>875</v>
      </c>
      <c r="B6524" t="s">
        <v>164</v>
      </c>
      <c r="C6524" t="s">
        <v>386</v>
      </c>
      <c r="D6524" t="s">
        <v>389</v>
      </c>
      <c r="E6524" t="s">
        <v>550</v>
      </c>
    </row>
    <row r="6525" spans="1:5" x14ac:dyDescent="0.2">
      <c r="A6525" t="s">
        <v>875</v>
      </c>
      <c r="B6525" t="s">
        <v>164</v>
      </c>
      <c r="C6525" t="s">
        <v>386</v>
      </c>
      <c r="D6525" t="s">
        <v>46</v>
      </c>
      <c r="E6525" t="s">
        <v>751</v>
      </c>
    </row>
    <row r="6526" spans="1:5" x14ac:dyDescent="0.2">
      <c r="A6526" t="s">
        <v>875</v>
      </c>
      <c r="B6526" t="s">
        <v>164</v>
      </c>
      <c r="C6526" t="s">
        <v>386</v>
      </c>
      <c r="D6526" t="s">
        <v>46</v>
      </c>
      <c r="E6526" t="s">
        <v>862</v>
      </c>
    </row>
    <row r="6527" spans="1:5" x14ac:dyDescent="0.2">
      <c r="A6527" t="s">
        <v>875</v>
      </c>
      <c r="B6527" t="s">
        <v>164</v>
      </c>
      <c r="C6527" t="s">
        <v>386</v>
      </c>
      <c r="D6527" t="s">
        <v>46</v>
      </c>
      <c r="E6527" t="s">
        <v>869</v>
      </c>
    </row>
    <row r="6528" spans="1:5" x14ac:dyDescent="0.2">
      <c r="A6528" t="s">
        <v>875</v>
      </c>
      <c r="B6528" t="s">
        <v>164</v>
      </c>
      <c r="C6528" t="s">
        <v>386</v>
      </c>
      <c r="D6528" t="s">
        <v>59</v>
      </c>
      <c r="E6528" t="s">
        <v>752</v>
      </c>
    </row>
    <row r="6529" spans="1:5" x14ac:dyDescent="0.2">
      <c r="A6529" t="s">
        <v>875</v>
      </c>
      <c r="B6529" t="s">
        <v>164</v>
      </c>
      <c r="C6529" t="s">
        <v>386</v>
      </c>
      <c r="D6529" t="s">
        <v>46</v>
      </c>
      <c r="E6529" t="s">
        <v>829</v>
      </c>
    </row>
    <row r="6530" spans="1:5" x14ac:dyDescent="0.2">
      <c r="A6530" t="s">
        <v>875</v>
      </c>
      <c r="B6530" t="s">
        <v>164</v>
      </c>
      <c r="C6530" t="s">
        <v>386</v>
      </c>
      <c r="D6530" t="s">
        <v>106</v>
      </c>
      <c r="E6530" t="s">
        <v>465</v>
      </c>
    </row>
    <row r="6531" spans="1:5" x14ac:dyDescent="0.2">
      <c r="A6531" t="s">
        <v>875</v>
      </c>
      <c r="B6531" t="s">
        <v>164</v>
      </c>
      <c r="C6531" t="s">
        <v>386</v>
      </c>
      <c r="D6531" t="s">
        <v>315</v>
      </c>
      <c r="E6531" t="s">
        <v>671</v>
      </c>
    </row>
    <row r="6532" spans="1:5" x14ac:dyDescent="0.2">
      <c r="A6532" t="s">
        <v>875</v>
      </c>
      <c r="B6532" t="s">
        <v>164</v>
      </c>
      <c r="C6532" t="s">
        <v>386</v>
      </c>
      <c r="D6532" t="s">
        <v>46</v>
      </c>
      <c r="E6532" t="s">
        <v>768</v>
      </c>
    </row>
    <row r="6533" spans="1:5" x14ac:dyDescent="0.2">
      <c r="A6533" t="s">
        <v>875</v>
      </c>
      <c r="B6533" t="s">
        <v>164</v>
      </c>
      <c r="C6533" t="s">
        <v>386</v>
      </c>
      <c r="D6533" t="s">
        <v>59</v>
      </c>
      <c r="E6533" t="s">
        <v>770</v>
      </c>
    </row>
    <row r="6534" spans="1:5" x14ac:dyDescent="0.2">
      <c r="A6534" t="s">
        <v>875</v>
      </c>
      <c r="B6534" t="s">
        <v>164</v>
      </c>
      <c r="C6534" t="s">
        <v>386</v>
      </c>
      <c r="D6534" t="s">
        <v>46</v>
      </c>
      <c r="E6534" t="s">
        <v>771</v>
      </c>
    </row>
    <row r="6535" spans="1:5" x14ac:dyDescent="0.2">
      <c r="A6535" t="s">
        <v>875</v>
      </c>
      <c r="B6535" t="s">
        <v>164</v>
      </c>
      <c r="C6535" t="s">
        <v>386</v>
      </c>
      <c r="D6535" t="s">
        <v>8</v>
      </c>
      <c r="E6535" t="s">
        <v>475</v>
      </c>
    </row>
    <row r="6536" spans="1:5" x14ac:dyDescent="0.2">
      <c r="A6536" t="s">
        <v>875</v>
      </c>
      <c r="B6536" t="s">
        <v>164</v>
      </c>
      <c r="C6536" t="s">
        <v>386</v>
      </c>
      <c r="D6536" t="s">
        <v>8</v>
      </c>
      <c r="E6536" t="s">
        <v>772</v>
      </c>
    </row>
    <row r="6537" spans="1:5" x14ac:dyDescent="0.2">
      <c r="A6537" t="s">
        <v>875</v>
      </c>
      <c r="B6537" t="s">
        <v>164</v>
      </c>
      <c r="C6537" t="s">
        <v>386</v>
      </c>
      <c r="D6537" t="s">
        <v>389</v>
      </c>
      <c r="E6537" t="s">
        <v>478</v>
      </c>
    </row>
    <row r="6538" spans="1:5" x14ac:dyDescent="0.2">
      <c r="A6538" t="s">
        <v>875</v>
      </c>
      <c r="B6538" t="s">
        <v>164</v>
      </c>
      <c r="C6538" t="s">
        <v>388</v>
      </c>
      <c r="D6538" t="s">
        <v>135</v>
      </c>
    </row>
    <row r="6539" spans="1:5" x14ac:dyDescent="0.2">
      <c r="A6539" t="s">
        <v>875</v>
      </c>
      <c r="B6539" t="s">
        <v>164</v>
      </c>
      <c r="C6539" t="s">
        <v>388</v>
      </c>
      <c r="D6539" t="s">
        <v>307</v>
      </c>
    </row>
    <row r="6540" spans="1:5" x14ac:dyDescent="0.2">
      <c r="A6540" t="s">
        <v>875</v>
      </c>
      <c r="B6540" t="s">
        <v>164</v>
      </c>
      <c r="C6540" t="s">
        <v>388</v>
      </c>
      <c r="D6540" t="s">
        <v>172</v>
      </c>
    </row>
    <row r="6541" spans="1:5" x14ac:dyDescent="0.2">
      <c r="A6541" t="s">
        <v>875</v>
      </c>
      <c r="B6541" t="s">
        <v>164</v>
      </c>
      <c r="C6541" t="s">
        <v>388</v>
      </c>
      <c r="D6541" t="s">
        <v>179</v>
      </c>
    </row>
    <row r="6542" spans="1:5" x14ac:dyDescent="0.2">
      <c r="A6542" t="s">
        <v>875</v>
      </c>
      <c r="B6542" t="s">
        <v>164</v>
      </c>
      <c r="C6542" t="s">
        <v>388</v>
      </c>
      <c r="D6542" t="s">
        <v>140</v>
      </c>
    </row>
    <row r="6543" spans="1:5" x14ac:dyDescent="0.2">
      <c r="A6543" t="s">
        <v>875</v>
      </c>
      <c r="B6543" t="s">
        <v>164</v>
      </c>
      <c r="C6543" t="s">
        <v>388</v>
      </c>
      <c r="D6543" t="s">
        <v>273</v>
      </c>
    </row>
    <row r="6544" spans="1:5" x14ac:dyDescent="0.2">
      <c r="A6544" t="s">
        <v>875</v>
      </c>
      <c r="B6544" t="s">
        <v>164</v>
      </c>
      <c r="C6544" t="s">
        <v>388</v>
      </c>
      <c r="D6544" t="s">
        <v>33</v>
      </c>
    </row>
    <row r="6545" spans="1:5" x14ac:dyDescent="0.2">
      <c r="A6545" t="s">
        <v>875</v>
      </c>
      <c r="B6545" t="s">
        <v>164</v>
      </c>
      <c r="C6545" t="s">
        <v>388</v>
      </c>
      <c r="D6545" t="s">
        <v>236</v>
      </c>
    </row>
    <row r="6546" spans="1:5" x14ac:dyDescent="0.2">
      <c r="A6546" t="s">
        <v>875</v>
      </c>
      <c r="B6546" t="s">
        <v>164</v>
      </c>
      <c r="C6546" t="s">
        <v>388</v>
      </c>
      <c r="D6546" t="s">
        <v>261</v>
      </c>
    </row>
    <row r="6547" spans="1:5" x14ac:dyDescent="0.2">
      <c r="A6547" t="s">
        <v>875</v>
      </c>
      <c r="B6547" t="s">
        <v>164</v>
      </c>
      <c r="C6547" t="s">
        <v>388</v>
      </c>
      <c r="D6547" t="s">
        <v>26</v>
      </c>
    </row>
    <row r="6548" spans="1:5" x14ac:dyDescent="0.2">
      <c r="A6548" t="s">
        <v>875</v>
      </c>
      <c r="B6548" t="s">
        <v>164</v>
      </c>
      <c r="C6548" t="s">
        <v>388</v>
      </c>
      <c r="D6548" t="s">
        <v>115</v>
      </c>
    </row>
    <row r="6549" spans="1:5" x14ac:dyDescent="0.2">
      <c r="A6549" t="s">
        <v>875</v>
      </c>
      <c r="B6549" t="s">
        <v>164</v>
      </c>
      <c r="C6549" t="s">
        <v>388</v>
      </c>
      <c r="D6549" t="s">
        <v>234</v>
      </c>
    </row>
    <row r="6550" spans="1:5" x14ac:dyDescent="0.2">
      <c r="A6550" t="s">
        <v>875</v>
      </c>
      <c r="B6550" t="s">
        <v>164</v>
      </c>
      <c r="C6550" t="s">
        <v>388</v>
      </c>
      <c r="D6550" t="s">
        <v>274</v>
      </c>
    </row>
    <row r="6551" spans="1:5" x14ac:dyDescent="0.2">
      <c r="A6551" t="s">
        <v>875</v>
      </c>
      <c r="B6551" t="s">
        <v>164</v>
      </c>
      <c r="C6551" t="s">
        <v>388</v>
      </c>
      <c r="D6551" t="s">
        <v>201</v>
      </c>
    </row>
    <row r="6552" spans="1:5" x14ac:dyDescent="0.2">
      <c r="A6552" t="s">
        <v>875</v>
      </c>
      <c r="B6552" t="s">
        <v>135</v>
      </c>
      <c r="C6552" t="s">
        <v>386</v>
      </c>
      <c r="D6552" t="s">
        <v>202</v>
      </c>
      <c r="E6552" t="s">
        <v>445</v>
      </c>
    </row>
    <row r="6553" spans="1:5" x14ac:dyDescent="0.2">
      <c r="A6553" t="s">
        <v>875</v>
      </c>
      <c r="B6553" t="s">
        <v>135</v>
      </c>
      <c r="C6553" t="s">
        <v>386</v>
      </c>
      <c r="D6553" t="s">
        <v>120</v>
      </c>
      <c r="E6553" t="s">
        <v>461</v>
      </c>
    </row>
    <row r="6554" spans="1:5" x14ac:dyDescent="0.2">
      <c r="A6554" t="s">
        <v>875</v>
      </c>
      <c r="B6554" t="s">
        <v>135</v>
      </c>
      <c r="C6554" t="s">
        <v>386</v>
      </c>
      <c r="D6554" t="s">
        <v>389</v>
      </c>
      <c r="E6554" t="s">
        <v>449</v>
      </c>
    </row>
    <row r="6555" spans="1:5" x14ac:dyDescent="0.2">
      <c r="A6555" t="s">
        <v>875</v>
      </c>
      <c r="B6555" t="s">
        <v>135</v>
      </c>
      <c r="C6555" t="s">
        <v>386</v>
      </c>
      <c r="D6555" t="s">
        <v>389</v>
      </c>
      <c r="E6555" t="s">
        <v>450</v>
      </c>
    </row>
    <row r="6556" spans="1:5" x14ac:dyDescent="0.2">
      <c r="A6556" t="s">
        <v>875</v>
      </c>
      <c r="B6556" t="s">
        <v>135</v>
      </c>
      <c r="C6556" t="s">
        <v>386</v>
      </c>
      <c r="D6556" t="s">
        <v>106</v>
      </c>
      <c r="E6556" t="s">
        <v>465</v>
      </c>
    </row>
    <row r="6557" spans="1:5" x14ac:dyDescent="0.2">
      <c r="A6557" t="s">
        <v>875</v>
      </c>
      <c r="B6557" t="s">
        <v>135</v>
      </c>
      <c r="C6557" t="s">
        <v>386</v>
      </c>
      <c r="D6557" t="s">
        <v>8</v>
      </c>
      <c r="E6557" t="s">
        <v>755</v>
      </c>
    </row>
    <row r="6558" spans="1:5" x14ac:dyDescent="0.2">
      <c r="A6558" t="s">
        <v>875</v>
      </c>
      <c r="B6558" t="s">
        <v>135</v>
      </c>
      <c r="C6558" t="s">
        <v>386</v>
      </c>
      <c r="D6558" t="s">
        <v>120</v>
      </c>
      <c r="E6558" t="s">
        <v>460</v>
      </c>
    </row>
    <row r="6559" spans="1:5" x14ac:dyDescent="0.2">
      <c r="A6559" t="s">
        <v>875</v>
      </c>
      <c r="B6559" t="s">
        <v>135</v>
      </c>
      <c r="C6559" t="s">
        <v>386</v>
      </c>
      <c r="D6559" t="s">
        <v>8</v>
      </c>
      <c r="E6559" t="s">
        <v>767</v>
      </c>
    </row>
    <row r="6560" spans="1:5" x14ac:dyDescent="0.2">
      <c r="A6560" t="s">
        <v>875</v>
      </c>
      <c r="B6560" t="s">
        <v>135</v>
      </c>
      <c r="C6560" t="s">
        <v>386</v>
      </c>
      <c r="D6560" t="s">
        <v>215</v>
      </c>
      <c r="E6560" t="s">
        <v>480</v>
      </c>
    </row>
    <row r="6561" spans="1:5" x14ac:dyDescent="0.2">
      <c r="A6561" t="s">
        <v>875</v>
      </c>
      <c r="B6561" t="s">
        <v>135</v>
      </c>
      <c r="C6561" t="s">
        <v>386</v>
      </c>
      <c r="D6561" t="s">
        <v>8</v>
      </c>
      <c r="E6561" t="s">
        <v>783</v>
      </c>
    </row>
    <row r="6562" spans="1:5" x14ac:dyDescent="0.2">
      <c r="A6562" t="s">
        <v>875</v>
      </c>
      <c r="B6562" t="s">
        <v>135</v>
      </c>
      <c r="C6562" t="s">
        <v>386</v>
      </c>
      <c r="D6562" t="s">
        <v>8</v>
      </c>
      <c r="E6562" t="s">
        <v>474</v>
      </c>
    </row>
    <row r="6563" spans="1:5" x14ac:dyDescent="0.2">
      <c r="A6563" t="s">
        <v>875</v>
      </c>
      <c r="B6563" t="s">
        <v>135</v>
      </c>
      <c r="C6563" t="s">
        <v>386</v>
      </c>
      <c r="D6563" t="s">
        <v>120</v>
      </c>
      <c r="E6563" t="s">
        <v>779</v>
      </c>
    </row>
    <row r="6564" spans="1:5" x14ac:dyDescent="0.2">
      <c r="A6564" t="s">
        <v>875</v>
      </c>
      <c r="B6564" t="s">
        <v>135</v>
      </c>
      <c r="C6564" t="s">
        <v>386</v>
      </c>
      <c r="D6564" t="s">
        <v>8</v>
      </c>
      <c r="E6564" t="s">
        <v>750</v>
      </c>
    </row>
    <row r="6565" spans="1:5" x14ac:dyDescent="0.2">
      <c r="A6565" t="s">
        <v>875</v>
      </c>
      <c r="B6565" t="s">
        <v>135</v>
      </c>
      <c r="C6565" t="s">
        <v>386</v>
      </c>
      <c r="D6565" t="s">
        <v>106</v>
      </c>
      <c r="E6565" t="s">
        <v>577</v>
      </c>
    </row>
    <row r="6566" spans="1:5" x14ac:dyDescent="0.2">
      <c r="A6566" t="s">
        <v>875</v>
      </c>
      <c r="B6566" t="s">
        <v>135</v>
      </c>
      <c r="C6566" t="s">
        <v>386</v>
      </c>
      <c r="D6566" t="s">
        <v>389</v>
      </c>
      <c r="E6566" t="s">
        <v>531</v>
      </c>
    </row>
    <row r="6567" spans="1:5" x14ac:dyDescent="0.2">
      <c r="A6567" t="s">
        <v>875</v>
      </c>
      <c r="B6567" t="s">
        <v>135</v>
      </c>
      <c r="C6567" t="s">
        <v>386</v>
      </c>
      <c r="D6567" t="s">
        <v>59</v>
      </c>
      <c r="E6567" t="s">
        <v>752</v>
      </c>
    </row>
    <row r="6568" spans="1:5" x14ac:dyDescent="0.2">
      <c r="A6568" t="s">
        <v>875</v>
      </c>
      <c r="B6568" t="s">
        <v>135</v>
      </c>
      <c r="C6568" t="s">
        <v>386</v>
      </c>
      <c r="D6568" t="s">
        <v>317</v>
      </c>
      <c r="E6568" t="s">
        <v>870</v>
      </c>
    </row>
    <row r="6569" spans="1:5" x14ac:dyDescent="0.2">
      <c r="A6569" t="s">
        <v>875</v>
      </c>
      <c r="B6569" t="s">
        <v>135</v>
      </c>
      <c r="C6569" t="s">
        <v>386</v>
      </c>
      <c r="D6569" t="s">
        <v>59</v>
      </c>
      <c r="E6569" t="s">
        <v>760</v>
      </c>
    </row>
    <row r="6570" spans="1:5" x14ac:dyDescent="0.2">
      <c r="A6570" t="s">
        <v>875</v>
      </c>
      <c r="B6570" t="s">
        <v>135</v>
      </c>
      <c r="C6570" t="s">
        <v>386</v>
      </c>
      <c r="D6570" t="s">
        <v>8</v>
      </c>
      <c r="E6570" t="s">
        <v>761</v>
      </c>
    </row>
    <row r="6571" spans="1:5" x14ac:dyDescent="0.2">
      <c r="A6571" t="s">
        <v>875</v>
      </c>
      <c r="B6571" t="s">
        <v>135</v>
      </c>
      <c r="C6571" t="s">
        <v>386</v>
      </c>
      <c r="D6571" t="s">
        <v>8</v>
      </c>
      <c r="E6571" t="s">
        <v>871</v>
      </c>
    </row>
    <row r="6572" spans="1:5" x14ac:dyDescent="0.2">
      <c r="A6572" t="s">
        <v>875</v>
      </c>
      <c r="B6572" t="s">
        <v>135</v>
      </c>
      <c r="C6572" t="s">
        <v>386</v>
      </c>
      <c r="D6572" t="s">
        <v>59</v>
      </c>
      <c r="E6572" t="s">
        <v>776</v>
      </c>
    </row>
    <row r="6573" spans="1:5" x14ac:dyDescent="0.2">
      <c r="A6573" t="s">
        <v>875</v>
      </c>
      <c r="B6573" t="s">
        <v>135</v>
      </c>
      <c r="C6573" t="s">
        <v>386</v>
      </c>
      <c r="D6573" t="s">
        <v>366</v>
      </c>
      <c r="E6573" t="s">
        <v>462</v>
      </c>
    </row>
    <row r="6574" spans="1:5" x14ac:dyDescent="0.2">
      <c r="A6574" t="s">
        <v>875</v>
      </c>
      <c r="B6574" t="s">
        <v>135</v>
      </c>
      <c r="C6574" t="s">
        <v>386</v>
      </c>
      <c r="D6574" t="s">
        <v>59</v>
      </c>
      <c r="E6574" t="s">
        <v>763</v>
      </c>
    </row>
    <row r="6575" spans="1:5" x14ac:dyDescent="0.2">
      <c r="A6575" t="s">
        <v>875</v>
      </c>
      <c r="B6575" t="s">
        <v>135</v>
      </c>
      <c r="C6575" t="s">
        <v>386</v>
      </c>
      <c r="D6575" t="s">
        <v>59</v>
      </c>
      <c r="E6575" t="s">
        <v>764</v>
      </c>
    </row>
    <row r="6576" spans="1:5" x14ac:dyDescent="0.2">
      <c r="A6576" t="s">
        <v>875</v>
      </c>
      <c r="B6576" t="s">
        <v>135</v>
      </c>
      <c r="C6576" t="s">
        <v>386</v>
      </c>
      <c r="D6576" t="s">
        <v>389</v>
      </c>
      <c r="E6576" t="s">
        <v>453</v>
      </c>
    </row>
    <row r="6577" spans="1:5" x14ac:dyDescent="0.2">
      <c r="A6577" t="s">
        <v>875</v>
      </c>
      <c r="B6577" t="s">
        <v>135</v>
      </c>
      <c r="C6577" t="s">
        <v>386</v>
      </c>
      <c r="D6577" t="s">
        <v>59</v>
      </c>
      <c r="E6577" t="s">
        <v>754</v>
      </c>
    </row>
    <row r="6578" spans="1:5" x14ac:dyDescent="0.2">
      <c r="A6578" t="s">
        <v>875</v>
      </c>
      <c r="B6578" t="s">
        <v>135</v>
      </c>
      <c r="C6578" t="s">
        <v>386</v>
      </c>
      <c r="D6578" t="s">
        <v>8</v>
      </c>
      <c r="E6578" t="s">
        <v>780</v>
      </c>
    </row>
    <row r="6579" spans="1:5" x14ac:dyDescent="0.2">
      <c r="A6579" t="s">
        <v>875</v>
      </c>
      <c r="B6579" t="s">
        <v>135</v>
      </c>
      <c r="C6579" t="s">
        <v>386</v>
      </c>
      <c r="D6579" t="s">
        <v>389</v>
      </c>
      <c r="E6579" t="s">
        <v>447</v>
      </c>
    </row>
    <row r="6580" spans="1:5" x14ac:dyDescent="0.2">
      <c r="A6580" t="s">
        <v>875</v>
      </c>
      <c r="B6580" t="s">
        <v>135</v>
      </c>
      <c r="C6580" t="s">
        <v>386</v>
      </c>
      <c r="D6580" t="s">
        <v>8</v>
      </c>
      <c r="E6580" t="s">
        <v>788</v>
      </c>
    </row>
    <row r="6581" spans="1:5" x14ac:dyDescent="0.2">
      <c r="A6581" t="s">
        <v>875</v>
      </c>
      <c r="B6581" t="s">
        <v>135</v>
      </c>
      <c r="C6581" t="s">
        <v>386</v>
      </c>
      <c r="D6581" t="s">
        <v>27</v>
      </c>
      <c r="E6581" t="s">
        <v>749</v>
      </c>
    </row>
    <row r="6582" spans="1:5" x14ac:dyDescent="0.2">
      <c r="A6582" t="s">
        <v>875</v>
      </c>
      <c r="B6582" t="s">
        <v>135</v>
      </c>
      <c r="C6582" t="s">
        <v>386</v>
      </c>
      <c r="D6582" t="s">
        <v>389</v>
      </c>
      <c r="E6582" t="s">
        <v>430</v>
      </c>
    </row>
    <row r="6583" spans="1:5" x14ac:dyDescent="0.2">
      <c r="A6583" t="s">
        <v>875</v>
      </c>
      <c r="B6583" t="s">
        <v>135</v>
      </c>
      <c r="C6583" t="s">
        <v>386</v>
      </c>
      <c r="D6583" t="s">
        <v>8</v>
      </c>
      <c r="E6583" t="s">
        <v>769</v>
      </c>
    </row>
    <row r="6584" spans="1:5" x14ac:dyDescent="0.2">
      <c r="A6584" t="s">
        <v>875</v>
      </c>
      <c r="B6584" t="s">
        <v>135</v>
      </c>
      <c r="C6584" t="s">
        <v>386</v>
      </c>
      <c r="D6584" t="s">
        <v>8</v>
      </c>
      <c r="E6584" t="s">
        <v>471</v>
      </c>
    </row>
    <row r="6585" spans="1:5" x14ac:dyDescent="0.2">
      <c r="A6585" t="s">
        <v>875</v>
      </c>
      <c r="B6585" t="s">
        <v>135</v>
      </c>
      <c r="C6585" t="s">
        <v>386</v>
      </c>
      <c r="D6585" t="s">
        <v>59</v>
      </c>
      <c r="E6585" t="s">
        <v>756</v>
      </c>
    </row>
    <row r="6586" spans="1:5" x14ac:dyDescent="0.2">
      <c r="A6586" t="s">
        <v>875</v>
      </c>
      <c r="B6586" t="s">
        <v>135</v>
      </c>
      <c r="C6586" t="s">
        <v>386</v>
      </c>
      <c r="D6586" t="s">
        <v>8</v>
      </c>
      <c r="E6586" t="s">
        <v>821</v>
      </c>
    </row>
    <row r="6587" spans="1:5" x14ac:dyDescent="0.2">
      <c r="A6587" t="s">
        <v>875</v>
      </c>
      <c r="B6587" t="s">
        <v>135</v>
      </c>
      <c r="C6587" t="s">
        <v>386</v>
      </c>
      <c r="D6587" t="s">
        <v>59</v>
      </c>
      <c r="E6587" t="s">
        <v>770</v>
      </c>
    </row>
    <row r="6588" spans="1:5" x14ac:dyDescent="0.2">
      <c r="A6588" t="s">
        <v>875</v>
      </c>
      <c r="B6588" t="s">
        <v>135</v>
      </c>
      <c r="C6588" t="s">
        <v>386</v>
      </c>
      <c r="D6588" t="s">
        <v>8</v>
      </c>
      <c r="E6588" t="s">
        <v>475</v>
      </c>
    </row>
    <row r="6589" spans="1:5" x14ac:dyDescent="0.2">
      <c r="A6589" t="s">
        <v>875</v>
      </c>
      <c r="B6589" t="s">
        <v>135</v>
      </c>
      <c r="C6589" t="s">
        <v>386</v>
      </c>
      <c r="D6589" t="s">
        <v>8</v>
      </c>
      <c r="E6589" t="s">
        <v>772</v>
      </c>
    </row>
    <row r="6590" spans="1:5" x14ac:dyDescent="0.2">
      <c r="A6590" t="s">
        <v>875</v>
      </c>
      <c r="B6590" t="s">
        <v>135</v>
      </c>
      <c r="C6590" t="s">
        <v>386</v>
      </c>
      <c r="D6590" t="s">
        <v>389</v>
      </c>
      <c r="E6590" t="s">
        <v>478</v>
      </c>
    </row>
    <row r="6591" spans="1:5" x14ac:dyDescent="0.2">
      <c r="A6591" t="s">
        <v>875</v>
      </c>
      <c r="B6591" t="s">
        <v>135</v>
      </c>
      <c r="C6591" t="s">
        <v>388</v>
      </c>
      <c r="D6591" t="s">
        <v>172</v>
      </c>
    </row>
    <row r="6592" spans="1:5" x14ac:dyDescent="0.2">
      <c r="A6592" t="s">
        <v>875</v>
      </c>
      <c r="B6592" t="s">
        <v>135</v>
      </c>
      <c r="C6592" t="s">
        <v>388</v>
      </c>
      <c r="D6592" t="s">
        <v>307</v>
      </c>
    </row>
    <row r="6593" spans="1:4" x14ac:dyDescent="0.2">
      <c r="A6593" t="s">
        <v>875</v>
      </c>
      <c r="B6593" t="s">
        <v>135</v>
      </c>
      <c r="C6593" t="s">
        <v>388</v>
      </c>
      <c r="D6593" t="s">
        <v>33</v>
      </c>
    </row>
    <row r="6594" spans="1:4" x14ac:dyDescent="0.2">
      <c r="A6594" t="s">
        <v>875</v>
      </c>
      <c r="B6594" t="s">
        <v>135</v>
      </c>
      <c r="C6594" t="s">
        <v>388</v>
      </c>
      <c r="D6594" t="s">
        <v>369</v>
      </c>
    </row>
    <row r="6595" spans="1:4" x14ac:dyDescent="0.2">
      <c r="A6595" t="s">
        <v>875</v>
      </c>
      <c r="B6595" t="s">
        <v>135</v>
      </c>
      <c r="C6595" t="s">
        <v>388</v>
      </c>
      <c r="D6595" t="s">
        <v>179</v>
      </c>
    </row>
    <row r="6596" spans="1:4" x14ac:dyDescent="0.2">
      <c r="A6596" t="s">
        <v>875</v>
      </c>
      <c r="B6596" t="s">
        <v>135</v>
      </c>
      <c r="C6596" t="s">
        <v>388</v>
      </c>
      <c r="D6596" t="s">
        <v>46</v>
      </c>
    </row>
    <row r="6597" spans="1:4" x14ac:dyDescent="0.2">
      <c r="A6597" t="s">
        <v>875</v>
      </c>
      <c r="B6597" t="s">
        <v>135</v>
      </c>
      <c r="C6597" t="s">
        <v>388</v>
      </c>
      <c r="D6597" t="s">
        <v>127</v>
      </c>
    </row>
    <row r="6598" spans="1:4" x14ac:dyDescent="0.2">
      <c r="A6598" t="s">
        <v>875</v>
      </c>
      <c r="B6598" t="s">
        <v>135</v>
      </c>
      <c r="C6598" t="s">
        <v>388</v>
      </c>
      <c r="D6598" t="s">
        <v>213</v>
      </c>
    </row>
    <row r="6599" spans="1:4" x14ac:dyDescent="0.2">
      <c r="A6599" t="s">
        <v>875</v>
      </c>
      <c r="B6599" t="s">
        <v>135</v>
      </c>
      <c r="C6599" t="s">
        <v>388</v>
      </c>
      <c r="D6599" t="s">
        <v>148</v>
      </c>
    </row>
    <row r="6600" spans="1:4" x14ac:dyDescent="0.2">
      <c r="A6600" t="s">
        <v>875</v>
      </c>
      <c r="B6600" t="s">
        <v>135</v>
      </c>
      <c r="C6600" t="s">
        <v>388</v>
      </c>
      <c r="D6600" t="s">
        <v>339</v>
      </c>
    </row>
    <row r="6601" spans="1:4" x14ac:dyDescent="0.2">
      <c r="A6601" t="s">
        <v>875</v>
      </c>
      <c r="B6601" t="s">
        <v>135</v>
      </c>
      <c r="C6601" t="s">
        <v>388</v>
      </c>
      <c r="D6601" t="s">
        <v>47</v>
      </c>
    </row>
    <row r="6602" spans="1:4" x14ac:dyDescent="0.2">
      <c r="A6602" t="s">
        <v>875</v>
      </c>
      <c r="B6602" t="s">
        <v>135</v>
      </c>
      <c r="C6602" t="s">
        <v>388</v>
      </c>
      <c r="D6602" t="s">
        <v>321</v>
      </c>
    </row>
    <row r="6603" spans="1:4" x14ac:dyDescent="0.2">
      <c r="A6603" t="s">
        <v>875</v>
      </c>
      <c r="B6603" t="s">
        <v>135</v>
      </c>
      <c r="C6603" t="s">
        <v>388</v>
      </c>
      <c r="D6603" t="s">
        <v>274</v>
      </c>
    </row>
    <row r="6604" spans="1:4" x14ac:dyDescent="0.2">
      <c r="A6604" t="s">
        <v>875</v>
      </c>
      <c r="B6604" t="s">
        <v>135</v>
      </c>
      <c r="C6604" t="s">
        <v>388</v>
      </c>
      <c r="D6604" t="s">
        <v>201</v>
      </c>
    </row>
    <row r="6605" spans="1:4" x14ac:dyDescent="0.2">
      <c r="A6605" t="s">
        <v>875</v>
      </c>
      <c r="B6605" t="s">
        <v>135</v>
      </c>
      <c r="C6605" t="s">
        <v>388</v>
      </c>
      <c r="D6605" t="s">
        <v>236</v>
      </c>
    </row>
    <row r="6606" spans="1:4" x14ac:dyDescent="0.2">
      <c r="A6606" t="s">
        <v>875</v>
      </c>
      <c r="B6606" t="s">
        <v>135</v>
      </c>
      <c r="C6606" t="s">
        <v>388</v>
      </c>
      <c r="D6606" t="s">
        <v>365</v>
      </c>
    </row>
    <row r="6607" spans="1:4" x14ac:dyDescent="0.2">
      <c r="A6607" t="s">
        <v>875</v>
      </c>
      <c r="B6607" t="s">
        <v>135</v>
      </c>
      <c r="C6607" t="s">
        <v>388</v>
      </c>
      <c r="D6607" t="s">
        <v>261</v>
      </c>
    </row>
    <row r="6608" spans="1:4" x14ac:dyDescent="0.2">
      <c r="A6608" t="s">
        <v>875</v>
      </c>
      <c r="B6608" t="s">
        <v>135</v>
      </c>
      <c r="C6608" t="s">
        <v>388</v>
      </c>
      <c r="D6608" t="s">
        <v>26</v>
      </c>
    </row>
    <row r="6609" spans="1:5" x14ac:dyDescent="0.2">
      <c r="A6609" t="s">
        <v>875</v>
      </c>
      <c r="B6609" t="s">
        <v>135</v>
      </c>
      <c r="C6609" t="s">
        <v>388</v>
      </c>
      <c r="D6609" t="s">
        <v>115</v>
      </c>
    </row>
    <row r="6610" spans="1:5" x14ac:dyDescent="0.2">
      <c r="A6610" t="s">
        <v>875</v>
      </c>
      <c r="B6610" t="s">
        <v>135</v>
      </c>
      <c r="C6610" t="s">
        <v>388</v>
      </c>
      <c r="D6610" t="s">
        <v>234</v>
      </c>
    </row>
    <row r="6611" spans="1:5" x14ac:dyDescent="0.2">
      <c r="A6611" t="s">
        <v>875</v>
      </c>
      <c r="B6611" t="s">
        <v>49</v>
      </c>
      <c r="C6611" t="s">
        <v>386</v>
      </c>
      <c r="D6611" t="s">
        <v>389</v>
      </c>
      <c r="E6611" t="s">
        <v>450</v>
      </c>
    </row>
    <row r="6612" spans="1:5" x14ac:dyDescent="0.2">
      <c r="A6612" t="s">
        <v>875</v>
      </c>
      <c r="B6612" t="s">
        <v>49</v>
      </c>
      <c r="C6612" t="s">
        <v>386</v>
      </c>
      <c r="D6612" t="s">
        <v>389</v>
      </c>
      <c r="E6612" t="s">
        <v>449</v>
      </c>
    </row>
    <row r="6613" spans="1:5" x14ac:dyDescent="0.2">
      <c r="A6613" t="s">
        <v>875</v>
      </c>
      <c r="B6613" t="s">
        <v>49</v>
      </c>
      <c r="C6613" t="s">
        <v>386</v>
      </c>
      <c r="D6613" t="s">
        <v>59</v>
      </c>
      <c r="E6613" t="s">
        <v>760</v>
      </c>
    </row>
    <row r="6614" spans="1:5" x14ac:dyDescent="0.2">
      <c r="A6614" t="s">
        <v>875</v>
      </c>
      <c r="B6614" t="s">
        <v>49</v>
      </c>
      <c r="C6614" t="s">
        <v>386</v>
      </c>
      <c r="D6614" t="s">
        <v>59</v>
      </c>
      <c r="E6614" t="s">
        <v>764</v>
      </c>
    </row>
    <row r="6615" spans="1:5" x14ac:dyDescent="0.2">
      <c r="A6615" t="s">
        <v>875</v>
      </c>
      <c r="B6615" t="s">
        <v>49</v>
      </c>
      <c r="C6615" t="s">
        <v>386</v>
      </c>
      <c r="D6615" t="s">
        <v>120</v>
      </c>
      <c r="E6615" t="s">
        <v>460</v>
      </c>
    </row>
    <row r="6616" spans="1:5" x14ac:dyDescent="0.2">
      <c r="A6616" t="s">
        <v>875</v>
      </c>
      <c r="B6616" t="s">
        <v>49</v>
      </c>
      <c r="C6616" t="s">
        <v>388</v>
      </c>
      <c r="D6616" t="s">
        <v>341</v>
      </c>
    </row>
    <row r="6617" spans="1:5" x14ac:dyDescent="0.2">
      <c r="A6617" t="s">
        <v>875</v>
      </c>
      <c r="B6617" t="s">
        <v>49</v>
      </c>
      <c r="C6617" t="s">
        <v>388</v>
      </c>
      <c r="D6617" t="s">
        <v>46</v>
      </c>
    </row>
    <row r="6618" spans="1:5" x14ac:dyDescent="0.2">
      <c r="A6618" t="s">
        <v>875</v>
      </c>
      <c r="B6618" t="s">
        <v>49</v>
      </c>
      <c r="C6618" t="s">
        <v>388</v>
      </c>
      <c r="D6618" t="s">
        <v>8</v>
      </c>
    </row>
    <row r="6619" spans="1:5" x14ac:dyDescent="0.2">
      <c r="A6619" t="s">
        <v>875</v>
      </c>
      <c r="B6619" t="s">
        <v>49</v>
      </c>
      <c r="C6619" t="s">
        <v>388</v>
      </c>
      <c r="D6619" t="s">
        <v>148</v>
      </c>
    </row>
    <row r="6620" spans="1:5" x14ac:dyDescent="0.2">
      <c r="A6620" t="s">
        <v>875</v>
      </c>
      <c r="B6620" t="s">
        <v>49</v>
      </c>
      <c r="C6620" t="s">
        <v>388</v>
      </c>
      <c r="D6620" t="s">
        <v>317</v>
      </c>
    </row>
    <row r="6621" spans="1:5" x14ac:dyDescent="0.2">
      <c r="A6621" t="s">
        <v>875</v>
      </c>
      <c r="B6621" t="s">
        <v>49</v>
      </c>
      <c r="C6621" t="s">
        <v>388</v>
      </c>
      <c r="D6621" t="s">
        <v>307</v>
      </c>
    </row>
    <row r="6622" spans="1:5" x14ac:dyDescent="0.2">
      <c r="A6622" t="s">
        <v>875</v>
      </c>
      <c r="B6622" t="s">
        <v>362</v>
      </c>
      <c r="C6622" t="s">
        <v>386</v>
      </c>
      <c r="D6622" t="s">
        <v>389</v>
      </c>
      <c r="E6622" t="s">
        <v>447</v>
      </c>
    </row>
    <row r="6623" spans="1:5" x14ac:dyDescent="0.2">
      <c r="A6623" t="s">
        <v>875</v>
      </c>
      <c r="B6623" t="s">
        <v>362</v>
      </c>
      <c r="C6623" t="s">
        <v>386</v>
      </c>
      <c r="D6623" t="s">
        <v>389</v>
      </c>
      <c r="E6623" t="s">
        <v>456</v>
      </c>
    </row>
    <row r="6624" spans="1:5" x14ac:dyDescent="0.2">
      <c r="A6624" t="s">
        <v>875</v>
      </c>
      <c r="B6624" t="s">
        <v>362</v>
      </c>
      <c r="C6624" t="s">
        <v>386</v>
      </c>
      <c r="D6624" t="s">
        <v>389</v>
      </c>
      <c r="E6624" t="s">
        <v>430</v>
      </c>
    </row>
    <row r="6625" spans="1:5" x14ac:dyDescent="0.2">
      <c r="A6625" t="s">
        <v>875</v>
      </c>
      <c r="B6625" t="s">
        <v>362</v>
      </c>
      <c r="C6625" t="s">
        <v>386</v>
      </c>
      <c r="D6625" t="s">
        <v>8</v>
      </c>
      <c r="E6625" t="s">
        <v>750</v>
      </c>
    </row>
    <row r="6626" spans="1:5" x14ac:dyDescent="0.2">
      <c r="A6626" t="s">
        <v>875</v>
      </c>
      <c r="B6626" t="s">
        <v>362</v>
      </c>
      <c r="C6626" t="s">
        <v>386</v>
      </c>
      <c r="D6626" t="s">
        <v>106</v>
      </c>
      <c r="E6626" t="s">
        <v>577</v>
      </c>
    </row>
    <row r="6627" spans="1:5" x14ac:dyDescent="0.2">
      <c r="A6627" t="s">
        <v>875</v>
      </c>
      <c r="B6627" t="s">
        <v>362</v>
      </c>
      <c r="C6627" t="s">
        <v>386</v>
      </c>
      <c r="D6627" t="s">
        <v>389</v>
      </c>
      <c r="E6627" t="s">
        <v>449</v>
      </c>
    </row>
    <row r="6628" spans="1:5" x14ac:dyDescent="0.2">
      <c r="A6628" t="s">
        <v>875</v>
      </c>
      <c r="B6628" t="s">
        <v>362</v>
      </c>
      <c r="C6628" t="s">
        <v>386</v>
      </c>
      <c r="D6628" t="s">
        <v>59</v>
      </c>
      <c r="E6628" t="s">
        <v>752</v>
      </c>
    </row>
    <row r="6629" spans="1:5" x14ac:dyDescent="0.2">
      <c r="A6629" t="s">
        <v>875</v>
      </c>
      <c r="B6629" t="s">
        <v>362</v>
      </c>
      <c r="C6629" t="s">
        <v>386</v>
      </c>
      <c r="D6629" t="s">
        <v>59</v>
      </c>
      <c r="E6629" t="s">
        <v>764</v>
      </c>
    </row>
    <row r="6630" spans="1:5" x14ac:dyDescent="0.2">
      <c r="A6630" t="s">
        <v>875</v>
      </c>
      <c r="B6630" t="s">
        <v>362</v>
      </c>
      <c r="C6630" t="s">
        <v>386</v>
      </c>
      <c r="D6630" t="s">
        <v>389</v>
      </c>
      <c r="E6630" t="s">
        <v>450</v>
      </c>
    </row>
    <row r="6631" spans="1:5" x14ac:dyDescent="0.2">
      <c r="A6631" t="s">
        <v>875</v>
      </c>
      <c r="B6631" t="s">
        <v>362</v>
      </c>
      <c r="C6631" t="s">
        <v>386</v>
      </c>
      <c r="D6631" t="s">
        <v>59</v>
      </c>
      <c r="E6631" t="s">
        <v>754</v>
      </c>
    </row>
    <row r="6632" spans="1:5" x14ac:dyDescent="0.2">
      <c r="A6632" t="s">
        <v>875</v>
      </c>
      <c r="B6632" t="s">
        <v>362</v>
      </c>
      <c r="C6632" t="s">
        <v>386</v>
      </c>
      <c r="D6632" t="s">
        <v>106</v>
      </c>
      <c r="E6632" t="s">
        <v>465</v>
      </c>
    </row>
    <row r="6633" spans="1:5" x14ac:dyDescent="0.2">
      <c r="A6633" t="s">
        <v>875</v>
      </c>
      <c r="B6633" t="s">
        <v>362</v>
      </c>
      <c r="C6633" t="s">
        <v>386</v>
      </c>
      <c r="D6633" t="s">
        <v>8</v>
      </c>
      <c r="E6633" t="s">
        <v>767</v>
      </c>
    </row>
    <row r="6634" spans="1:5" x14ac:dyDescent="0.2">
      <c r="A6634" t="s">
        <v>875</v>
      </c>
      <c r="B6634" t="s">
        <v>362</v>
      </c>
      <c r="C6634" t="s">
        <v>386</v>
      </c>
      <c r="D6634" t="s">
        <v>8</v>
      </c>
      <c r="E6634" t="s">
        <v>769</v>
      </c>
    </row>
    <row r="6635" spans="1:5" x14ac:dyDescent="0.2">
      <c r="A6635" t="s">
        <v>875</v>
      </c>
      <c r="B6635" t="s">
        <v>362</v>
      </c>
      <c r="C6635" t="s">
        <v>386</v>
      </c>
      <c r="D6635" t="s">
        <v>59</v>
      </c>
      <c r="E6635" t="s">
        <v>756</v>
      </c>
    </row>
    <row r="6636" spans="1:5" x14ac:dyDescent="0.2">
      <c r="A6636" t="s">
        <v>875</v>
      </c>
      <c r="B6636" t="s">
        <v>362</v>
      </c>
      <c r="C6636" t="s">
        <v>386</v>
      </c>
      <c r="D6636" t="s">
        <v>8</v>
      </c>
      <c r="E6636" t="s">
        <v>474</v>
      </c>
    </row>
    <row r="6637" spans="1:5" x14ac:dyDescent="0.2">
      <c r="A6637" t="s">
        <v>875</v>
      </c>
      <c r="B6637" t="s">
        <v>362</v>
      </c>
      <c r="C6637" t="s">
        <v>386</v>
      </c>
      <c r="D6637" t="s">
        <v>59</v>
      </c>
      <c r="E6637" t="s">
        <v>760</v>
      </c>
    </row>
    <row r="6638" spans="1:5" x14ac:dyDescent="0.2">
      <c r="A6638" t="s">
        <v>875</v>
      </c>
      <c r="B6638" t="s">
        <v>362</v>
      </c>
      <c r="C6638" t="s">
        <v>386</v>
      </c>
      <c r="D6638" t="s">
        <v>46</v>
      </c>
      <c r="E6638" t="s">
        <v>762</v>
      </c>
    </row>
    <row r="6639" spans="1:5" x14ac:dyDescent="0.2">
      <c r="A6639" t="s">
        <v>875</v>
      </c>
      <c r="B6639" t="s">
        <v>362</v>
      </c>
      <c r="C6639" t="s">
        <v>386</v>
      </c>
      <c r="D6639" t="s">
        <v>59</v>
      </c>
      <c r="E6639" t="s">
        <v>770</v>
      </c>
    </row>
    <row r="6640" spans="1:5" x14ac:dyDescent="0.2">
      <c r="A6640" t="s">
        <v>875</v>
      </c>
      <c r="B6640" t="s">
        <v>362</v>
      </c>
      <c r="C6640" t="s">
        <v>386</v>
      </c>
      <c r="D6640" t="s">
        <v>46</v>
      </c>
      <c r="E6640" t="s">
        <v>771</v>
      </c>
    </row>
    <row r="6641" spans="1:5" x14ac:dyDescent="0.2">
      <c r="A6641" t="s">
        <v>875</v>
      </c>
      <c r="B6641" t="s">
        <v>362</v>
      </c>
      <c r="C6641" t="s">
        <v>386</v>
      </c>
      <c r="D6641" t="s">
        <v>8</v>
      </c>
      <c r="E6641" t="s">
        <v>772</v>
      </c>
    </row>
    <row r="6642" spans="1:5" x14ac:dyDescent="0.2">
      <c r="A6642" t="s">
        <v>875</v>
      </c>
      <c r="B6642" t="s">
        <v>362</v>
      </c>
      <c r="C6642" t="s">
        <v>386</v>
      </c>
      <c r="D6642" t="s">
        <v>389</v>
      </c>
      <c r="E6642" t="s">
        <v>478</v>
      </c>
    </row>
    <row r="6643" spans="1:5" x14ac:dyDescent="0.2">
      <c r="A6643" t="s">
        <v>875</v>
      </c>
      <c r="B6643" t="s">
        <v>362</v>
      </c>
      <c r="C6643" t="s">
        <v>388</v>
      </c>
      <c r="D6643" t="s">
        <v>307</v>
      </c>
    </row>
    <row r="6644" spans="1:5" x14ac:dyDescent="0.2">
      <c r="A6644" t="s">
        <v>875</v>
      </c>
      <c r="B6644" t="s">
        <v>362</v>
      </c>
      <c r="C6644" t="s">
        <v>388</v>
      </c>
      <c r="D6644" t="s">
        <v>369</v>
      </c>
    </row>
    <row r="6645" spans="1:5" x14ac:dyDescent="0.2">
      <c r="A6645" t="s">
        <v>875</v>
      </c>
      <c r="B6645" t="s">
        <v>362</v>
      </c>
      <c r="C6645" t="s">
        <v>388</v>
      </c>
      <c r="D6645" t="s">
        <v>179</v>
      </c>
    </row>
    <row r="6646" spans="1:5" x14ac:dyDescent="0.2">
      <c r="A6646" t="s">
        <v>875</v>
      </c>
      <c r="B6646" t="s">
        <v>362</v>
      </c>
      <c r="C6646" t="s">
        <v>388</v>
      </c>
      <c r="D6646" t="s">
        <v>341</v>
      </c>
    </row>
    <row r="6647" spans="1:5" x14ac:dyDescent="0.2">
      <c r="A6647" t="s">
        <v>875</v>
      </c>
      <c r="B6647" t="s">
        <v>362</v>
      </c>
      <c r="C6647" t="s">
        <v>388</v>
      </c>
      <c r="D6647" t="s">
        <v>49</v>
      </c>
    </row>
    <row r="6648" spans="1:5" x14ac:dyDescent="0.2">
      <c r="A6648" t="s">
        <v>875</v>
      </c>
      <c r="B6648" t="s">
        <v>341</v>
      </c>
      <c r="C6648" t="s">
        <v>386</v>
      </c>
      <c r="D6648" t="s">
        <v>389</v>
      </c>
      <c r="E6648" t="s">
        <v>447</v>
      </c>
    </row>
    <row r="6649" spans="1:5" x14ac:dyDescent="0.2">
      <c r="A6649" t="s">
        <v>875</v>
      </c>
      <c r="B6649" t="s">
        <v>341</v>
      </c>
      <c r="C6649" t="s">
        <v>386</v>
      </c>
      <c r="D6649" t="s">
        <v>389</v>
      </c>
      <c r="E6649" t="s">
        <v>646</v>
      </c>
    </row>
    <row r="6650" spans="1:5" x14ac:dyDescent="0.2">
      <c r="A6650" t="s">
        <v>875</v>
      </c>
      <c r="B6650" t="s">
        <v>341</v>
      </c>
      <c r="C6650" t="s">
        <v>386</v>
      </c>
      <c r="D6650" t="s">
        <v>389</v>
      </c>
      <c r="E6650" t="s">
        <v>647</v>
      </c>
    </row>
    <row r="6651" spans="1:5" x14ac:dyDescent="0.2">
      <c r="A6651" t="s">
        <v>875</v>
      </c>
      <c r="B6651" t="s">
        <v>341</v>
      </c>
      <c r="C6651" t="s">
        <v>386</v>
      </c>
      <c r="D6651" t="s">
        <v>389</v>
      </c>
      <c r="E6651" t="s">
        <v>648</v>
      </c>
    </row>
    <row r="6652" spans="1:5" x14ac:dyDescent="0.2">
      <c r="A6652" t="s">
        <v>875</v>
      </c>
      <c r="B6652" t="s">
        <v>341</v>
      </c>
      <c r="C6652" t="s">
        <v>386</v>
      </c>
      <c r="D6652" t="s">
        <v>260</v>
      </c>
      <c r="E6652" t="s">
        <v>679</v>
      </c>
    </row>
    <row r="6653" spans="1:5" x14ac:dyDescent="0.2">
      <c r="A6653" t="s">
        <v>875</v>
      </c>
      <c r="B6653" t="s">
        <v>341</v>
      </c>
      <c r="C6653" t="s">
        <v>386</v>
      </c>
      <c r="D6653" t="s">
        <v>203</v>
      </c>
      <c r="E6653" t="s">
        <v>680</v>
      </c>
    </row>
    <row r="6654" spans="1:5" x14ac:dyDescent="0.2">
      <c r="A6654" t="s">
        <v>875</v>
      </c>
      <c r="B6654" t="s">
        <v>341</v>
      </c>
      <c r="C6654" t="s">
        <v>386</v>
      </c>
      <c r="D6654" t="s">
        <v>128</v>
      </c>
      <c r="E6654" t="s">
        <v>681</v>
      </c>
    </row>
    <row r="6655" spans="1:5" x14ac:dyDescent="0.2">
      <c r="A6655" t="s">
        <v>875</v>
      </c>
      <c r="B6655" t="s">
        <v>341</v>
      </c>
      <c r="C6655" t="s">
        <v>386</v>
      </c>
      <c r="D6655" t="s">
        <v>389</v>
      </c>
      <c r="E6655" t="s">
        <v>456</v>
      </c>
    </row>
    <row r="6656" spans="1:5" x14ac:dyDescent="0.2">
      <c r="A6656" t="s">
        <v>875</v>
      </c>
      <c r="B6656" t="s">
        <v>341</v>
      </c>
      <c r="C6656" t="s">
        <v>386</v>
      </c>
      <c r="D6656" t="s">
        <v>389</v>
      </c>
      <c r="E6656" t="s">
        <v>430</v>
      </c>
    </row>
    <row r="6657" spans="1:5" x14ac:dyDescent="0.2">
      <c r="A6657" t="s">
        <v>875</v>
      </c>
      <c r="B6657" t="s">
        <v>341</v>
      </c>
      <c r="C6657" t="s">
        <v>386</v>
      </c>
      <c r="D6657" t="s">
        <v>135</v>
      </c>
      <c r="E6657" t="s">
        <v>791</v>
      </c>
    </row>
    <row r="6658" spans="1:5" x14ac:dyDescent="0.2">
      <c r="A6658" t="s">
        <v>875</v>
      </c>
      <c r="B6658" t="s">
        <v>341</v>
      </c>
      <c r="C6658" t="s">
        <v>386</v>
      </c>
      <c r="D6658" t="s">
        <v>8</v>
      </c>
      <c r="E6658" t="s">
        <v>750</v>
      </c>
    </row>
    <row r="6659" spans="1:5" x14ac:dyDescent="0.2">
      <c r="A6659" t="s">
        <v>875</v>
      </c>
      <c r="B6659" t="s">
        <v>341</v>
      </c>
      <c r="C6659" t="s">
        <v>386</v>
      </c>
      <c r="D6659" t="s">
        <v>59</v>
      </c>
      <c r="E6659" t="s">
        <v>818</v>
      </c>
    </row>
    <row r="6660" spans="1:5" x14ac:dyDescent="0.2">
      <c r="A6660" t="s">
        <v>875</v>
      </c>
      <c r="B6660" t="s">
        <v>341</v>
      </c>
      <c r="C6660" t="s">
        <v>386</v>
      </c>
      <c r="D6660" t="s">
        <v>389</v>
      </c>
      <c r="E6660" t="s">
        <v>449</v>
      </c>
    </row>
    <row r="6661" spans="1:5" x14ac:dyDescent="0.2">
      <c r="A6661" t="s">
        <v>875</v>
      </c>
      <c r="B6661" t="s">
        <v>341</v>
      </c>
      <c r="C6661" t="s">
        <v>386</v>
      </c>
      <c r="D6661" t="s">
        <v>59</v>
      </c>
      <c r="E6661" t="s">
        <v>752</v>
      </c>
    </row>
    <row r="6662" spans="1:5" x14ac:dyDescent="0.2">
      <c r="A6662" t="s">
        <v>875</v>
      </c>
      <c r="B6662" t="s">
        <v>341</v>
      </c>
      <c r="C6662" t="s">
        <v>386</v>
      </c>
      <c r="D6662" t="s">
        <v>106</v>
      </c>
      <c r="E6662" t="s">
        <v>465</v>
      </c>
    </row>
    <row r="6663" spans="1:5" x14ac:dyDescent="0.2">
      <c r="A6663" t="s">
        <v>875</v>
      </c>
      <c r="B6663" t="s">
        <v>341</v>
      </c>
      <c r="C6663" t="s">
        <v>386</v>
      </c>
      <c r="D6663" t="s">
        <v>8</v>
      </c>
      <c r="E6663" t="s">
        <v>767</v>
      </c>
    </row>
    <row r="6664" spans="1:5" x14ac:dyDescent="0.2">
      <c r="A6664" t="s">
        <v>875</v>
      </c>
      <c r="B6664" t="s">
        <v>341</v>
      </c>
      <c r="C6664" t="s">
        <v>386</v>
      </c>
      <c r="D6664" t="s">
        <v>8</v>
      </c>
      <c r="E6664" t="s">
        <v>769</v>
      </c>
    </row>
    <row r="6665" spans="1:5" x14ac:dyDescent="0.2">
      <c r="A6665" t="s">
        <v>875</v>
      </c>
      <c r="B6665" t="s">
        <v>341</v>
      </c>
      <c r="C6665" t="s">
        <v>386</v>
      </c>
      <c r="D6665" t="s">
        <v>8</v>
      </c>
      <c r="E6665" t="s">
        <v>772</v>
      </c>
    </row>
    <row r="6666" spans="1:5" x14ac:dyDescent="0.2">
      <c r="A6666" t="s">
        <v>875</v>
      </c>
      <c r="B6666" t="s">
        <v>341</v>
      </c>
      <c r="C6666" t="s">
        <v>386</v>
      </c>
      <c r="D6666" t="s">
        <v>46</v>
      </c>
      <c r="E6666" t="s">
        <v>757</v>
      </c>
    </row>
    <row r="6667" spans="1:5" x14ac:dyDescent="0.2">
      <c r="A6667" t="s">
        <v>875</v>
      </c>
      <c r="B6667" t="s">
        <v>341</v>
      </c>
      <c r="C6667" t="s">
        <v>386</v>
      </c>
      <c r="D6667" t="s">
        <v>59</v>
      </c>
      <c r="E6667" t="s">
        <v>760</v>
      </c>
    </row>
    <row r="6668" spans="1:5" x14ac:dyDescent="0.2">
      <c r="A6668" t="s">
        <v>875</v>
      </c>
      <c r="B6668" t="s">
        <v>341</v>
      </c>
      <c r="C6668" t="s">
        <v>386</v>
      </c>
      <c r="D6668" t="s">
        <v>8</v>
      </c>
      <c r="E6668" t="s">
        <v>761</v>
      </c>
    </row>
    <row r="6669" spans="1:5" x14ac:dyDescent="0.2">
      <c r="A6669" t="s">
        <v>875</v>
      </c>
      <c r="B6669" t="s">
        <v>341</v>
      </c>
      <c r="C6669" t="s">
        <v>386</v>
      </c>
      <c r="D6669" t="s">
        <v>135</v>
      </c>
      <c r="E6669" t="s">
        <v>793</v>
      </c>
    </row>
    <row r="6670" spans="1:5" x14ac:dyDescent="0.2">
      <c r="A6670" t="s">
        <v>875</v>
      </c>
      <c r="B6670" t="s">
        <v>341</v>
      </c>
      <c r="C6670" t="s">
        <v>386</v>
      </c>
      <c r="D6670" t="s">
        <v>46</v>
      </c>
      <c r="E6670" t="s">
        <v>762</v>
      </c>
    </row>
    <row r="6671" spans="1:5" x14ac:dyDescent="0.2">
      <c r="A6671" t="s">
        <v>875</v>
      </c>
      <c r="B6671" t="s">
        <v>341</v>
      </c>
      <c r="C6671" t="s">
        <v>386</v>
      </c>
      <c r="D6671" t="s">
        <v>59</v>
      </c>
      <c r="E6671" t="s">
        <v>763</v>
      </c>
    </row>
    <row r="6672" spans="1:5" x14ac:dyDescent="0.2">
      <c r="A6672" t="s">
        <v>875</v>
      </c>
      <c r="B6672" t="s">
        <v>341</v>
      </c>
      <c r="C6672" t="s">
        <v>386</v>
      </c>
      <c r="D6672" t="s">
        <v>59</v>
      </c>
      <c r="E6672" t="s">
        <v>764</v>
      </c>
    </row>
    <row r="6673" spans="1:5" x14ac:dyDescent="0.2">
      <c r="A6673" t="s">
        <v>875</v>
      </c>
      <c r="B6673" t="s">
        <v>341</v>
      </c>
      <c r="C6673" t="s">
        <v>386</v>
      </c>
      <c r="D6673" t="s">
        <v>389</v>
      </c>
      <c r="E6673" t="s">
        <v>453</v>
      </c>
    </row>
    <row r="6674" spans="1:5" x14ac:dyDescent="0.2">
      <c r="A6674" t="s">
        <v>875</v>
      </c>
      <c r="B6674" t="s">
        <v>341</v>
      </c>
      <c r="C6674" t="s">
        <v>386</v>
      </c>
      <c r="D6674" t="s">
        <v>199</v>
      </c>
      <c r="E6674" t="s">
        <v>765</v>
      </c>
    </row>
    <row r="6675" spans="1:5" x14ac:dyDescent="0.2">
      <c r="A6675" t="s">
        <v>875</v>
      </c>
      <c r="B6675" t="s">
        <v>341</v>
      </c>
      <c r="C6675" t="s">
        <v>386</v>
      </c>
      <c r="D6675" t="s">
        <v>389</v>
      </c>
      <c r="E6675" t="s">
        <v>450</v>
      </c>
    </row>
    <row r="6676" spans="1:5" x14ac:dyDescent="0.2">
      <c r="A6676" t="s">
        <v>875</v>
      </c>
      <c r="B6676" t="s">
        <v>341</v>
      </c>
      <c r="C6676" t="s">
        <v>386</v>
      </c>
      <c r="D6676" t="s">
        <v>135</v>
      </c>
      <c r="E6676" t="s">
        <v>815</v>
      </c>
    </row>
    <row r="6677" spans="1:5" x14ac:dyDescent="0.2">
      <c r="A6677" t="s">
        <v>875</v>
      </c>
      <c r="B6677" t="s">
        <v>341</v>
      </c>
      <c r="C6677" t="s">
        <v>386</v>
      </c>
      <c r="D6677" t="s">
        <v>59</v>
      </c>
      <c r="E6677" t="s">
        <v>754</v>
      </c>
    </row>
    <row r="6678" spans="1:5" x14ac:dyDescent="0.2">
      <c r="A6678" t="s">
        <v>875</v>
      </c>
      <c r="B6678" t="s">
        <v>341</v>
      </c>
      <c r="C6678" t="s">
        <v>386</v>
      </c>
      <c r="D6678" t="s">
        <v>59</v>
      </c>
      <c r="E6678" t="s">
        <v>770</v>
      </c>
    </row>
    <row r="6679" spans="1:5" x14ac:dyDescent="0.2">
      <c r="A6679" t="s">
        <v>875</v>
      </c>
      <c r="B6679" t="s">
        <v>341</v>
      </c>
      <c r="C6679" t="s">
        <v>386</v>
      </c>
      <c r="D6679" t="s">
        <v>46</v>
      </c>
      <c r="E6679" t="s">
        <v>771</v>
      </c>
    </row>
    <row r="6680" spans="1:5" x14ac:dyDescent="0.2">
      <c r="A6680" t="s">
        <v>875</v>
      </c>
      <c r="B6680" t="s">
        <v>341</v>
      </c>
      <c r="C6680" t="s">
        <v>386</v>
      </c>
      <c r="D6680" t="s">
        <v>46</v>
      </c>
      <c r="E6680" t="s">
        <v>773</v>
      </c>
    </row>
    <row r="6681" spans="1:5" x14ac:dyDescent="0.2">
      <c r="A6681" t="s">
        <v>875</v>
      </c>
      <c r="B6681" t="s">
        <v>341</v>
      </c>
      <c r="C6681" t="s">
        <v>386</v>
      </c>
      <c r="D6681" t="s">
        <v>8</v>
      </c>
      <c r="E6681" t="s">
        <v>474</v>
      </c>
    </row>
    <row r="6682" spans="1:5" x14ac:dyDescent="0.2">
      <c r="A6682" t="s">
        <v>875</v>
      </c>
      <c r="B6682" t="s">
        <v>341</v>
      </c>
      <c r="C6682" t="s">
        <v>388</v>
      </c>
      <c r="D6682" t="s">
        <v>307</v>
      </c>
    </row>
    <row r="6683" spans="1:5" x14ac:dyDescent="0.2">
      <c r="A6683" t="s">
        <v>875</v>
      </c>
      <c r="B6683" t="s">
        <v>341</v>
      </c>
      <c r="C6683" t="s">
        <v>388</v>
      </c>
      <c r="D6683" t="s">
        <v>369</v>
      </c>
    </row>
    <row r="6684" spans="1:5" x14ac:dyDescent="0.2">
      <c r="A6684" t="s">
        <v>875</v>
      </c>
      <c r="B6684" t="s">
        <v>341</v>
      </c>
      <c r="C6684" t="s">
        <v>388</v>
      </c>
      <c r="D6684" t="s">
        <v>328</v>
      </c>
    </row>
    <row r="6685" spans="1:5" x14ac:dyDescent="0.2">
      <c r="A6685" t="s">
        <v>875</v>
      </c>
      <c r="B6685" t="s">
        <v>341</v>
      </c>
      <c r="C6685" t="s">
        <v>388</v>
      </c>
      <c r="D6685" t="s">
        <v>179</v>
      </c>
    </row>
    <row r="6686" spans="1:5" x14ac:dyDescent="0.2">
      <c r="A6686" t="s">
        <v>875</v>
      </c>
      <c r="B6686" t="s">
        <v>341</v>
      </c>
      <c r="C6686" t="s">
        <v>388</v>
      </c>
      <c r="D6686" t="s">
        <v>148</v>
      </c>
    </row>
    <row r="6687" spans="1:5" x14ac:dyDescent="0.2">
      <c r="A6687" t="s">
        <v>875</v>
      </c>
      <c r="B6687" t="s">
        <v>341</v>
      </c>
      <c r="C6687" t="s">
        <v>388</v>
      </c>
      <c r="D6687" t="s">
        <v>366</v>
      </c>
    </row>
    <row r="6688" spans="1:5" x14ac:dyDescent="0.2">
      <c r="A6688" t="s">
        <v>875</v>
      </c>
      <c r="B6688" t="s">
        <v>341</v>
      </c>
      <c r="C6688" t="s">
        <v>388</v>
      </c>
      <c r="D6688" t="s">
        <v>236</v>
      </c>
    </row>
    <row r="6689" spans="1:5" x14ac:dyDescent="0.2">
      <c r="A6689" t="s">
        <v>875</v>
      </c>
      <c r="B6689" t="s">
        <v>341</v>
      </c>
      <c r="C6689" t="s">
        <v>388</v>
      </c>
      <c r="D6689" t="s">
        <v>261</v>
      </c>
    </row>
    <row r="6690" spans="1:5" x14ac:dyDescent="0.2">
      <c r="A6690" t="s">
        <v>875</v>
      </c>
      <c r="B6690" t="s">
        <v>166</v>
      </c>
      <c r="C6690" t="s">
        <v>386</v>
      </c>
      <c r="D6690" t="s">
        <v>389</v>
      </c>
      <c r="E6690" t="s">
        <v>449</v>
      </c>
    </row>
    <row r="6691" spans="1:5" x14ac:dyDescent="0.2">
      <c r="A6691" t="s">
        <v>875</v>
      </c>
      <c r="B6691" t="s">
        <v>166</v>
      </c>
      <c r="C6691" t="s">
        <v>386</v>
      </c>
      <c r="D6691" t="s">
        <v>59</v>
      </c>
      <c r="E6691" t="s">
        <v>752</v>
      </c>
    </row>
    <row r="6692" spans="1:5" x14ac:dyDescent="0.2">
      <c r="A6692" t="s">
        <v>875</v>
      </c>
      <c r="B6692" t="s">
        <v>166</v>
      </c>
      <c r="C6692" t="s">
        <v>386</v>
      </c>
      <c r="D6692" t="s">
        <v>46</v>
      </c>
      <c r="E6692" t="s">
        <v>762</v>
      </c>
    </row>
    <row r="6693" spans="1:5" x14ac:dyDescent="0.2">
      <c r="A6693" t="s">
        <v>875</v>
      </c>
      <c r="B6693" t="s">
        <v>166</v>
      </c>
      <c r="C6693" t="s">
        <v>386</v>
      </c>
      <c r="D6693" t="s">
        <v>59</v>
      </c>
      <c r="E6693" t="s">
        <v>764</v>
      </c>
    </row>
    <row r="6694" spans="1:5" x14ac:dyDescent="0.2">
      <c r="A6694" t="s">
        <v>875</v>
      </c>
      <c r="B6694" t="s">
        <v>166</v>
      </c>
      <c r="C6694" t="s">
        <v>386</v>
      </c>
      <c r="D6694" t="s">
        <v>389</v>
      </c>
      <c r="E6694" t="s">
        <v>450</v>
      </c>
    </row>
    <row r="6695" spans="1:5" x14ac:dyDescent="0.2">
      <c r="A6695" t="s">
        <v>875</v>
      </c>
      <c r="B6695" t="s">
        <v>166</v>
      </c>
      <c r="C6695" t="s">
        <v>386</v>
      </c>
      <c r="D6695" t="s">
        <v>106</v>
      </c>
      <c r="E6695" t="s">
        <v>465</v>
      </c>
    </row>
    <row r="6696" spans="1:5" x14ac:dyDescent="0.2">
      <c r="A6696" t="s">
        <v>875</v>
      </c>
      <c r="B6696" t="s">
        <v>166</v>
      </c>
      <c r="C6696" t="s">
        <v>386</v>
      </c>
      <c r="D6696" t="s">
        <v>59</v>
      </c>
      <c r="E6696" t="s">
        <v>770</v>
      </c>
    </row>
    <row r="6697" spans="1:5" x14ac:dyDescent="0.2">
      <c r="A6697" t="s">
        <v>875</v>
      </c>
      <c r="B6697" t="s">
        <v>166</v>
      </c>
      <c r="C6697" t="s">
        <v>388</v>
      </c>
      <c r="D6697" t="s">
        <v>307</v>
      </c>
    </row>
    <row r="6698" spans="1:5" x14ac:dyDescent="0.2">
      <c r="A6698" t="s">
        <v>875</v>
      </c>
      <c r="B6698" t="s">
        <v>166</v>
      </c>
      <c r="C6698" t="s">
        <v>388</v>
      </c>
      <c r="D6698" t="s">
        <v>8</v>
      </c>
    </row>
    <row r="6699" spans="1:5" x14ac:dyDescent="0.2">
      <c r="A6699" t="s">
        <v>875</v>
      </c>
      <c r="B6699" t="s">
        <v>166</v>
      </c>
      <c r="C6699" t="s">
        <v>388</v>
      </c>
      <c r="D6699" t="s">
        <v>179</v>
      </c>
    </row>
    <row r="6700" spans="1:5" x14ac:dyDescent="0.2">
      <c r="A6700" t="s">
        <v>875</v>
      </c>
      <c r="B6700" t="s">
        <v>140</v>
      </c>
      <c r="C6700" t="s">
        <v>386</v>
      </c>
      <c r="D6700" t="s">
        <v>202</v>
      </c>
      <c r="E6700" t="s">
        <v>445</v>
      </c>
    </row>
    <row r="6701" spans="1:5" x14ac:dyDescent="0.2">
      <c r="A6701" t="s">
        <v>875</v>
      </c>
      <c r="B6701" t="s">
        <v>140</v>
      </c>
      <c r="C6701" t="s">
        <v>386</v>
      </c>
      <c r="D6701" t="s">
        <v>46</v>
      </c>
      <c r="E6701" t="s">
        <v>751</v>
      </c>
    </row>
    <row r="6702" spans="1:5" x14ac:dyDescent="0.2">
      <c r="A6702" t="s">
        <v>875</v>
      </c>
      <c r="B6702" t="s">
        <v>140</v>
      </c>
      <c r="C6702" t="s">
        <v>386</v>
      </c>
      <c r="D6702" t="s">
        <v>389</v>
      </c>
      <c r="E6702" t="s">
        <v>449</v>
      </c>
    </row>
    <row r="6703" spans="1:5" x14ac:dyDescent="0.2">
      <c r="A6703" t="s">
        <v>875</v>
      </c>
      <c r="B6703" t="s">
        <v>140</v>
      </c>
      <c r="C6703" t="s">
        <v>386</v>
      </c>
      <c r="D6703" t="s">
        <v>120</v>
      </c>
      <c r="E6703" t="s">
        <v>460</v>
      </c>
    </row>
    <row r="6704" spans="1:5" x14ac:dyDescent="0.2">
      <c r="A6704" t="s">
        <v>875</v>
      </c>
      <c r="B6704" t="s">
        <v>140</v>
      </c>
      <c r="C6704" t="s">
        <v>386</v>
      </c>
      <c r="D6704" t="s">
        <v>59</v>
      </c>
      <c r="E6704" t="s">
        <v>756</v>
      </c>
    </row>
    <row r="6705" spans="1:5" x14ac:dyDescent="0.2">
      <c r="A6705" t="s">
        <v>875</v>
      </c>
      <c r="B6705" t="s">
        <v>140</v>
      </c>
      <c r="C6705" t="s">
        <v>386</v>
      </c>
      <c r="D6705" t="s">
        <v>46</v>
      </c>
      <c r="E6705" t="s">
        <v>773</v>
      </c>
    </row>
    <row r="6706" spans="1:5" x14ac:dyDescent="0.2">
      <c r="A6706" t="s">
        <v>875</v>
      </c>
      <c r="B6706" t="s">
        <v>140</v>
      </c>
      <c r="C6706" t="s">
        <v>386</v>
      </c>
      <c r="D6706" t="s">
        <v>46</v>
      </c>
      <c r="E6706" t="s">
        <v>757</v>
      </c>
    </row>
    <row r="6707" spans="1:5" x14ac:dyDescent="0.2">
      <c r="A6707" t="s">
        <v>875</v>
      </c>
      <c r="B6707" t="s">
        <v>140</v>
      </c>
      <c r="C6707" t="s">
        <v>386</v>
      </c>
      <c r="D6707" t="s">
        <v>46</v>
      </c>
      <c r="E6707" t="s">
        <v>778</v>
      </c>
    </row>
    <row r="6708" spans="1:5" x14ac:dyDescent="0.2">
      <c r="A6708" t="s">
        <v>875</v>
      </c>
      <c r="B6708" t="s">
        <v>140</v>
      </c>
      <c r="C6708" t="s">
        <v>386</v>
      </c>
      <c r="D6708" t="s">
        <v>120</v>
      </c>
      <c r="E6708" t="s">
        <v>779</v>
      </c>
    </row>
    <row r="6709" spans="1:5" x14ac:dyDescent="0.2">
      <c r="A6709" t="s">
        <v>875</v>
      </c>
      <c r="B6709" t="s">
        <v>140</v>
      </c>
      <c r="C6709" t="s">
        <v>386</v>
      </c>
      <c r="D6709" t="s">
        <v>59</v>
      </c>
      <c r="E6709" t="s">
        <v>760</v>
      </c>
    </row>
    <row r="6710" spans="1:5" x14ac:dyDescent="0.2">
      <c r="A6710" t="s">
        <v>875</v>
      </c>
      <c r="B6710" t="s">
        <v>140</v>
      </c>
      <c r="C6710" t="s">
        <v>386</v>
      </c>
      <c r="D6710" t="s">
        <v>46</v>
      </c>
      <c r="E6710" t="s">
        <v>762</v>
      </c>
    </row>
    <row r="6711" spans="1:5" x14ac:dyDescent="0.2">
      <c r="A6711" t="s">
        <v>875</v>
      </c>
      <c r="B6711" t="s">
        <v>140</v>
      </c>
      <c r="C6711" t="s">
        <v>386</v>
      </c>
      <c r="D6711" t="s">
        <v>59</v>
      </c>
      <c r="E6711" t="s">
        <v>763</v>
      </c>
    </row>
    <row r="6712" spans="1:5" x14ac:dyDescent="0.2">
      <c r="A6712" t="s">
        <v>875</v>
      </c>
      <c r="B6712" t="s">
        <v>140</v>
      </c>
      <c r="C6712" t="s">
        <v>386</v>
      </c>
      <c r="D6712" t="s">
        <v>59</v>
      </c>
      <c r="E6712" t="s">
        <v>764</v>
      </c>
    </row>
    <row r="6713" spans="1:5" x14ac:dyDescent="0.2">
      <c r="A6713" t="s">
        <v>875</v>
      </c>
      <c r="B6713" t="s">
        <v>140</v>
      </c>
      <c r="C6713" t="s">
        <v>386</v>
      </c>
      <c r="D6713" t="s">
        <v>46</v>
      </c>
      <c r="E6713" t="s">
        <v>863</v>
      </c>
    </row>
    <row r="6714" spans="1:5" x14ac:dyDescent="0.2">
      <c r="A6714" t="s">
        <v>875</v>
      </c>
      <c r="B6714" t="s">
        <v>140</v>
      </c>
      <c r="C6714" t="s">
        <v>386</v>
      </c>
      <c r="D6714" t="s">
        <v>389</v>
      </c>
      <c r="E6714" t="s">
        <v>450</v>
      </c>
    </row>
    <row r="6715" spans="1:5" x14ac:dyDescent="0.2">
      <c r="A6715" t="s">
        <v>875</v>
      </c>
      <c r="B6715" t="s">
        <v>140</v>
      </c>
      <c r="C6715" t="s">
        <v>386</v>
      </c>
      <c r="D6715" t="s">
        <v>59</v>
      </c>
      <c r="E6715" t="s">
        <v>770</v>
      </c>
    </row>
    <row r="6716" spans="1:5" x14ac:dyDescent="0.2">
      <c r="A6716" t="s">
        <v>875</v>
      </c>
      <c r="B6716" t="s">
        <v>140</v>
      </c>
      <c r="C6716" t="s">
        <v>386</v>
      </c>
      <c r="D6716" t="s">
        <v>46</v>
      </c>
      <c r="E6716" t="s">
        <v>771</v>
      </c>
    </row>
    <row r="6717" spans="1:5" x14ac:dyDescent="0.2">
      <c r="A6717" t="s">
        <v>875</v>
      </c>
      <c r="B6717" t="s">
        <v>140</v>
      </c>
      <c r="C6717" t="s">
        <v>388</v>
      </c>
      <c r="D6717" t="s">
        <v>135</v>
      </c>
    </row>
    <row r="6718" spans="1:5" x14ac:dyDescent="0.2">
      <c r="A6718" t="s">
        <v>875</v>
      </c>
      <c r="B6718" t="s">
        <v>140</v>
      </c>
      <c r="C6718" t="s">
        <v>388</v>
      </c>
      <c r="D6718" t="s">
        <v>172</v>
      </c>
    </row>
    <row r="6719" spans="1:5" x14ac:dyDescent="0.2">
      <c r="A6719" t="s">
        <v>875</v>
      </c>
      <c r="B6719" t="s">
        <v>140</v>
      </c>
      <c r="C6719" t="s">
        <v>388</v>
      </c>
      <c r="D6719" t="s">
        <v>8</v>
      </c>
    </row>
    <row r="6720" spans="1:5" x14ac:dyDescent="0.2">
      <c r="A6720" t="s">
        <v>875</v>
      </c>
      <c r="B6720" t="s">
        <v>140</v>
      </c>
      <c r="C6720" t="s">
        <v>388</v>
      </c>
      <c r="D6720" t="s">
        <v>179</v>
      </c>
    </row>
    <row r="6721" spans="1:5" x14ac:dyDescent="0.2">
      <c r="A6721" t="s">
        <v>875</v>
      </c>
      <c r="B6721" t="s">
        <v>140</v>
      </c>
      <c r="C6721" t="s">
        <v>388</v>
      </c>
      <c r="D6721" t="s">
        <v>181</v>
      </c>
    </row>
    <row r="6722" spans="1:5" x14ac:dyDescent="0.2">
      <c r="A6722" t="s">
        <v>875</v>
      </c>
      <c r="B6722" t="s">
        <v>140</v>
      </c>
      <c r="C6722" t="s">
        <v>388</v>
      </c>
      <c r="D6722" t="s">
        <v>307</v>
      </c>
    </row>
    <row r="6723" spans="1:5" x14ac:dyDescent="0.2">
      <c r="A6723" t="s">
        <v>875</v>
      </c>
      <c r="B6723" t="s">
        <v>140</v>
      </c>
      <c r="C6723" t="s">
        <v>388</v>
      </c>
      <c r="D6723" t="s">
        <v>214</v>
      </c>
    </row>
    <row r="6724" spans="1:5" x14ac:dyDescent="0.2">
      <c r="A6724" t="s">
        <v>875</v>
      </c>
      <c r="B6724" t="s">
        <v>140</v>
      </c>
      <c r="C6724" t="s">
        <v>388</v>
      </c>
      <c r="D6724" t="s">
        <v>177</v>
      </c>
    </row>
    <row r="6725" spans="1:5" x14ac:dyDescent="0.2">
      <c r="A6725" t="s">
        <v>875</v>
      </c>
      <c r="B6725" t="s">
        <v>140</v>
      </c>
      <c r="C6725" t="s">
        <v>388</v>
      </c>
      <c r="D6725" t="s">
        <v>151</v>
      </c>
    </row>
    <row r="6726" spans="1:5" x14ac:dyDescent="0.2">
      <c r="A6726" t="s">
        <v>875</v>
      </c>
      <c r="B6726" t="s">
        <v>140</v>
      </c>
      <c r="C6726" t="s">
        <v>388</v>
      </c>
      <c r="D6726" t="s">
        <v>227</v>
      </c>
    </row>
    <row r="6727" spans="1:5" x14ac:dyDescent="0.2">
      <c r="A6727" t="s">
        <v>875</v>
      </c>
      <c r="B6727" t="s">
        <v>181</v>
      </c>
      <c r="C6727" t="s">
        <v>386</v>
      </c>
      <c r="D6727" t="s">
        <v>389</v>
      </c>
      <c r="E6727" t="s">
        <v>449</v>
      </c>
    </row>
    <row r="6728" spans="1:5" x14ac:dyDescent="0.2">
      <c r="A6728" t="s">
        <v>875</v>
      </c>
      <c r="B6728" t="s">
        <v>181</v>
      </c>
      <c r="C6728" t="s">
        <v>386</v>
      </c>
      <c r="D6728" t="s">
        <v>59</v>
      </c>
      <c r="E6728" t="s">
        <v>752</v>
      </c>
    </row>
    <row r="6729" spans="1:5" x14ac:dyDescent="0.2">
      <c r="A6729" t="s">
        <v>875</v>
      </c>
      <c r="B6729" t="s">
        <v>181</v>
      </c>
      <c r="C6729" t="s">
        <v>386</v>
      </c>
      <c r="D6729" t="s">
        <v>59</v>
      </c>
      <c r="E6729" t="s">
        <v>776</v>
      </c>
    </row>
    <row r="6730" spans="1:5" x14ac:dyDescent="0.2">
      <c r="A6730" t="s">
        <v>875</v>
      </c>
      <c r="B6730" t="s">
        <v>181</v>
      </c>
      <c r="C6730" t="s">
        <v>386</v>
      </c>
      <c r="D6730" t="s">
        <v>59</v>
      </c>
      <c r="E6730" t="s">
        <v>764</v>
      </c>
    </row>
    <row r="6731" spans="1:5" x14ac:dyDescent="0.2">
      <c r="A6731" t="s">
        <v>875</v>
      </c>
      <c r="B6731" t="s">
        <v>181</v>
      </c>
      <c r="C6731" t="s">
        <v>386</v>
      </c>
      <c r="D6731" t="s">
        <v>106</v>
      </c>
      <c r="E6731" t="s">
        <v>465</v>
      </c>
    </row>
    <row r="6732" spans="1:5" x14ac:dyDescent="0.2">
      <c r="A6732" t="s">
        <v>875</v>
      </c>
      <c r="B6732" t="s">
        <v>181</v>
      </c>
      <c r="C6732" t="s">
        <v>386</v>
      </c>
      <c r="D6732" t="s">
        <v>8</v>
      </c>
      <c r="E6732" t="s">
        <v>755</v>
      </c>
    </row>
    <row r="6733" spans="1:5" x14ac:dyDescent="0.2">
      <c r="A6733" t="s">
        <v>875</v>
      </c>
      <c r="B6733" t="s">
        <v>181</v>
      </c>
      <c r="C6733" t="s">
        <v>386</v>
      </c>
      <c r="D6733" t="s">
        <v>8</v>
      </c>
      <c r="E6733" t="s">
        <v>769</v>
      </c>
    </row>
    <row r="6734" spans="1:5" x14ac:dyDescent="0.2">
      <c r="A6734" t="s">
        <v>875</v>
      </c>
      <c r="B6734" t="s">
        <v>181</v>
      </c>
      <c r="C6734" t="s">
        <v>386</v>
      </c>
      <c r="D6734" t="s">
        <v>59</v>
      </c>
      <c r="E6734" t="s">
        <v>756</v>
      </c>
    </row>
    <row r="6735" spans="1:5" x14ac:dyDescent="0.2">
      <c r="A6735" t="s">
        <v>875</v>
      </c>
      <c r="B6735" t="s">
        <v>181</v>
      </c>
      <c r="C6735" t="s">
        <v>386</v>
      </c>
      <c r="D6735" t="s">
        <v>215</v>
      </c>
      <c r="E6735" t="s">
        <v>480</v>
      </c>
    </row>
    <row r="6736" spans="1:5" x14ac:dyDescent="0.2">
      <c r="A6736" t="s">
        <v>875</v>
      </c>
      <c r="B6736" t="s">
        <v>181</v>
      </c>
      <c r="C6736" t="s">
        <v>386</v>
      </c>
      <c r="D6736" t="s">
        <v>8</v>
      </c>
      <c r="E6736" t="s">
        <v>772</v>
      </c>
    </row>
    <row r="6737" spans="1:5" x14ac:dyDescent="0.2">
      <c r="A6737" t="s">
        <v>875</v>
      </c>
      <c r="B6737" t="s">
        <v>181</v>
      </c>
      <c r="C6737" t="s">
        <v>386</v>
      </c>
      <c r="D6737" t="s">
        <v>8</v>
      </c>
      <c r="E6737" t="s">
        <v>474</v>
      </c>
    </row>
    <row r="6738" spans="1:5" x14ac:dyDescent="0.2">
      <c r="A6738" t="s">
        <v>875</v>
      </c>
      <c r="B6738" t="s">
        <v>181</v>
      </c>
      <c r="C6738" t="s">
        <v>386</v>
      </c>
      <c r="D6738" t="s">
        <v>46</v>
      </c>
      <c r="E6738" t="s">
        <v>757</v>
      </c>
    </row>
    <row r="6739" spans="1:5" x14ac:dyDescent="0.2">
      <c r="A6739" t="s">
        <v>875</v>
      </c>
      <c r="B6739" t="s">
        <v>181</v>
      </c>
      <c r="C6739" t="s">
        <v>386</v>
      </c>
      <c r="D6739" t="s">
        <v>120</v>
      </c>
      <c r="E6739" t="s">
        <v>461</v>
      </c>
    </row>
    <row r="6740" spans="1:5" x14ac:dyDescent="0.2">
      <c r="A6740" t="s">
        <v>875</v>
      </c>
      <c r="B6740" t="s">
        <v>181</v>
      </c>
      <c r="C6740" t="s">
        <v>386</v>
      </c>
      <c r="D6740" t="s">
        <v>135</v>
      </c>
      <c r="E6740" t="s">
        <v>791</v>
      </c>
    </row>
    <row r="6741" spans="1:5" x14ac:dyDescent="0.2">
      <c r="A6741" t="s">
        <v>875</v>
      </c>
      <c r="B6741" t="s">
        <v>181</v>
      </c>
      <c r="C6741" t="s">
        <v>386</v>
      </c>
      <c r="D6741" t="s">
        <v>120</v>
      </c>
      <c r="E6741" t="s">
        <v>779</v>
      </c>
    </row>
    <row r="6742" spans="1:5" x14ac:dyDescent="0.2">
      <c r="A6742" t="s">
        <v>875</v>
      </c>
      <c r="B6742" t="s">
        <v>181</v>
      </c>
      <c r="C6742" t="s">
        <v>386</v>
      </c>
      <c r="D6742" t="s">
        <v>8</v>
      </c>
      <c r="E6742" t="s">
        <v>750</v>
      </c>
    </row>
    <row r="6743" spans="1:5" x14ac:dyDescent="0.2">
      <c r="A6743" t="s">
        <v>875</v>
      </c>
      <c r="B6743" t="s">
        <v>181</v>
      </c>
      <c r="C6743" t="s">
        <v>386</v>
      </c>
      <c r="D6743" t="s">
        <v>46</v>
      </c>
      <c r="E6743" t="s">
        <v>787</v>
      </c>
    </row>
    <row r="6744" spans="1:5" x14ac:dyDescent="0.2">
      <c r="A6744" t="s">
        <v>875</v>
      </c>
      <c r="B6744" t="s">
        <v>181</v>
      </c>
      <c r="C6744" t="s">
        <v>386</v>
      </c>
      <c r="D6744" t="s">
        <v>46</v>
      </c>
      <c r="E6744" t="s">
        <v>751</v>
      </c>
    </row>
    <row r="6745" spans="1:5" x14ac:dyDescent="0.2">
      <c r="A6745" t="s">
        <v>875</v>
      </c>
      <c r="B6745" t="s">
        <v>181</v>
      </c>
      <c r="C6745" t="s">
        <v>386</v>
      </c>
      <c r="D6745" t="s">
        <v>59</v>
      </c>
      <c r="E6745" t="s">
        <v>760</v>
      </c>
    </row>
    <row r="6746" spans="1:5" x14ac:dyDescent="0.2">
      <c r="A6746" t="s">
        <v>875</v>
      </c>
      <c r="B6746" t="s">
        <v>181</v>
      </c>
      <c r="C6746" t="s">
        <v>386</v>
      </c>
      <c r="D6746" t="s">
        <v>8</v>
      </c>
      <c r="E6746" t="s">
        <v>761</v>
      </c>
    </row>
    <row r="6747" spans="1:5" x14ac:dyDescent="0.2">
      <c r="A6747" t="s">
        <v>875</v>
      </c>
      <c r="B6747" t="s">
        <v>181</v>
      </c>
      <c r="C6747" t="s">
        <v>386</v>
      </c>
      <c r="D6747" t="s">
        <v>135</v>
      </c>
      <c r="E6747" t="s">
        <v>793</v>
      </c>
    </row>
    <row r="6748" spans="1:5" x14ac:dyDescent="0.2">
      <c r="A6748" t="s">
        <v>875</v>
      </c>
      <c r="B6748" t="s">
        <v>181</v>
      </c>
      <c r="C6748" t="s">
        <v>386</v>
      </c>
      <c r="D6748" t="s">
        <v>46</v>
      </c>
      <c r="E6748" t="s">
        <v>762</v>
      </c>
    </row>
    <row r="6749" spans="1:5" x14ac:dyDescent="0.2">
      <c r="A6749" t="s">
        <v>875</v>
      </c>
      <c r="B6749" t="s">
        <v>181</v>
      </c>
      <c r="C6749" t="s">
        <v>386</v>
      </c>
      <c r="D6749" t="s">
        <v>46</v>
      </c>
      <c r="E6749" t="s">
        <v>863</v>
      </c>
    </row>
    <row r="6750" spans="1:5" x14ac:dyDescent="0.2">
      <c r="A6750" t="s">
        <v>875</v>
      </c>
      <c r="B6750" t="s">
        <v>181</v>
      </c>
      <c r="C6750" t="s">
        <v>386</v>
      </c>
      <c r="D6750" t="s">
        <v>389</v>
      </c>
      <c r="E6750" t="s">
        <v>450</v>
      </c>
    </row>
    <row r="6751" spans="1:5" x14ac:dyDescent="0.2">
      <c r="A6751" t="s">
        <v>875</v>
      </c>
      <c r="B6751" t="s">
        <v>181</v>
      </c>
      <c r="C6751" t="s">
        <v>386</v>
      </c>
      <c r="D6751" t="s">
        <v>59</v>
      </c>
      <c r="E6751" t="s">
        <v>754</v>
      </c>
    </row>
    <row r="6752" spans="1:5" x14ac:dyDescent="0.2">
      <c r="A6752" t="s">
        <v>875</v>
      </c>
      <c r="B6752" t="s">
        <v>181</v>
      </c>
      <c r="C6752" t="s">
        <v>386</v>
      </c>
      <c r="D6752" t="s">
        <v>8</v>
      </c>
      <c r="E6752" t="s">
        <v>780</v>
      </c>
    </row>
    <row r="6753" spans="1:5" x14ac:dyDescent="0.2">
      <c r="A6753" t="s">
        <v>875</v>
      </c>
      <c r="B6753" t="s">
        <v>181</v>
      </c>
      <c r="C6753" t="s">
        <v>386</v>
      </c>
      <c r="D6753" t="s">
        <v>8</v>
      </c>
      <c r="E6753" t="s">
        <v>767</v>
      </c>
    </row>
    <row r="6754" spans="1:5" x14ac:dyDescent="0.2">
      <c r="A6754" t="s">
        <v>875</v>
      </c>
      <c r="B6754" t="s">
        <v>181</v>
      </c>
      <c r="C6754" t="s">
        <v>386</v>
      </c>
      <c r="D6754" t="s">
        <v>46</v>
      </c>
      <c r="E6754" t="s">
        <v>781</v>
      </c>
    </row>
    <row r="6755" spans="1:5" x14ac:dyDescent="0.2">
      <c r="A6755" t="s">
        <v>875</v>
      </c>
      <c r="B6755" t="s">
        <v>181</v>
      </c>
      <c r="C6755" t="s">
        <v>386</v>
      </c>
      <c r="D6755" t="s">
        <v>59</v>
      </c>
      <c r="E6755" t="s">
        <v>770</v>
      </c>
    </row>
    <row r="6756" spans="1:5" x14ac:dyDescent="0.2">
      <c r="A6756" t="s">
        <v>875</v>
      </c>
      <c r="B6756" t="s">
        <v>181</v>
      </c>
      <c r="C6756" t="s">
        <v>386</v>
      </c>
      <c r="D6756" t="s">
        <v>46</v>
      </c>
      <c r="E6756" t="s">
        <v>771</v>
      </c>
    </row>
    <row r="6757" spans="1:5" x14ac:dyDescent="0.2">
      <c r="A6757" t="s">
        <v>875</v>
      </c>
      <c r="B6757" t="s">
        <v>181</v>
      </c>
      <c r="C6757" t="s">
        <v>388</v>
      </c>
      <c r="D6757" t="s">
        <v>307</v>
      </c>
    </row>
    <row r="6758" spans="1:5" x14ac:dyDescent="0.2">
      <c r="A6758" t="s">
        <v>875</v>
      </c>
      <c r="B6758" t="s">
        <v>181</v>
      </c>
      <c r="C6758" t="s">
        <v>388</v>
      </c>
      <c r="D6758" t="s">
        <v>179</v>
      </c>
    </row>
    <row r="6759" spans="1:5" x14ac:dyDescent="0.2">
      <c r="A6759" t="s">
        <v>875</v>
      </c>
      <c r="B6759" t="s">
        <v>181</v>
      </c>
      <c r="C6759" t="s">
        <v>388</v>
      </c>
      <c r="D6759" t="s">
        <v>366</v>
      </c>
    </row>
    <row r="6760" spans="1:5" x14ac:dyDescent="0.2">
      <c r="A6760" t="s">
        <v>875</v>
      </c>
      <c r="B6760" t="s">
        <v>248</v>
      </c>
      <c r="C6760" t="s">
        <v>386</v>
      </c>
      <c r="D6760" t="s">
        <v>8</v>
      </c>
      <c r="E6760" t="s">
        <v>750</v>
      </c>
    </row>
    <row r="6761" spans="1:5" x14ac:dyDescent="0.2">
      <c r="A6761" t="s">
        <v>875</v>
      </c>
      <c r="B6761" t="s">
        <v>248</v>
      </c>
      <c r="C6761" t="s">
        <v>386</v>
      </c>
      <c r="D6761" t="s">
        <v>389</v>
      </c>
      <c r="E6761" t="s">
        <v>449</v>
      </c>
    </row>
    <row r="6762" spans="1:5" x14ac:dyDescent="0.2">
      <c r="A6762" t="s">
        <v>875</v>
      </c>
      <c r="B6762" t="s">
        <v>248</v>
      </c>
      <c r="C6762" t="s">
        <v>386</v>
      </c>
      <c r="D6762" t="s">
        <v>59</v>
      </c>
      <c r="E6762" t="s">
        <v>752</v>
      </c>
    </row>
    <row r="6763" spans="1:5" x14ac:dyDescent="0.2">
      <c r="A6763" t="s">
        <v>875</v>
      </c>
      <c r="B6763" t="s">
        <v>248</v>
      </c>
      <c r="C6763" t="s">
        <v>386</v>
      </c>
      <c r="D6763" t="s">
        <v>59</v>
      </c>
      <c r="E6763" t="s">
        <v>764</v>
      </c>
    </row>
    <row r="6764" spans="1:5" x14ac:dyDescent="0.2">
      <c r="A6764" t="s">
        <v>875</v>
      </c>
      <c r="B6764" t="s">
        <v>248</v>
      </c>
      <c r="C6764" t="s">
        <v>386</v>
      </c>
      <c r="D6764" t="s">
        <v>389</v>
      </c>
      <c r="E6764" t="s">
        <v>450</v>
      </c>
    </row>
    <row r="6765" spans="1:5" x14ac:dyDescent="0.2">
      <c r="A6765" t="s">
        <v>875</v>
      </c>
      <c r="B6765" t="s">
        <v>248</v>
      </c>
      <c r="C6765" t="s">
        <v>386</v>
      </c>
      <c r="D6765" t="s">
        <v>8</v>
      </c>
      <c r="E6765" t="s">
        <v>767</v>
      </c>
    </row>
    <row r="6766" spans="1:5" x14ac:dyDescent="0.2">
      <c r="A6766" t="s">
        <v>875</v>
      </c>
      <c r="B6766" t="s">
        <v>248</v>
      </c>
      <c r="C6766" t="s">
        <v>386</v>
      </c>
      <c r="D6766" t="s">
        <v>8</v>
      </c>
      <c r="E6766" t="s">
        <v>821</v>
      </c>
    </row>
    <row r="6767" spans="1:5" x14ac:dyDescent="0.2">
      <c r="A6767" t="s">
        <v>875</v>
      </c>
      <c r="B6767" t="s">
        <v>248</v>
      </c>
      <c r="C6767" t="s">
        <v>386</v>
      </c>
      <c r="D6767" t="s">
        <v>8</v>
      </c>
      <c r="E6767" t="s">
        <v>474</v>
      </c>
    </row>
    <row r="6768" spans="1:5" x14ac:dyDescent="0.2">
      <c r="A6768" t="s">
        <v>875</v>
      </c>
      <c r="B6768" t="s">
        <v>248</v>
      </c>
      <c r="C6768" t="s">
        <v>386</v>
      </c>
      <c r="D6768" t="s">
        <v>59</v>
      </c>
      <c r="E6768" t="s">
        <v>760</v>
      </c>
    </row>
    <row r="6769" spans="1:5" x14ac:dyDescent="0.2">
      <c r="A6769" t="s">
        <v>875</v>
      </c>
      <c r="B6769" t="s">
        <v>248</v>
      </c>
      <c r="C6769" t="s">
        <v>386</v>
      </c>
      <c r="D6769" t="s">
        <v>46</v>
      </c>
      <c r="E6769" t="s">
        <v>762</v>
      </c>
    </row>
    <row r="6770" spans="1:5" x14ac:dyDescent="0.2">
      <c r="A6770" t="s">
        <v>875</v>
      </c>
      <c r="B6770" t="s">
        <v>248</v>
      </c>
      <c r="C6770" t="s">
        <v>386</v>
      </c>
      <c r="D6770" t="s">
        <v>59</v>
      </c>
      <c r="E6770" t="s">
        <v>770</v>
      </c>
    </row>
    <row r="6771" spans="1:5" x14ac:dyDescent="0.2">
      <c r="A6771" t="s">
        <v>875</v>
      </c>
      <c r="B6771" t="s">
        <v>248</v>
      </c>
      <c r="C6771" t="s">
        <v>386</v>
      </c>
      <c r="D6771" t="s">
        <v>46</v>
      </c>
      <c r="E6771" t="s">
        <v>771</v>
      </c>
    </row>
    <row r="6772" spans="1:5" x14ac:dyDescent="0.2">
      <c r="A6772" t="s">
        <v>875</v>
      </c>
      <c r="B6772" t="s">
        <v>248</v>
      </c>
      <c r="C6772" t="s">
        <v>388</v>
      </c>
      <c r="D6772" t="s">
        <v>179</v>
      </c>
    </row>
    <row r="6773" spans="1:5" x14ac:dyDescent="0.2">
      <c r="A6773" t="s">
        <v>875</v>
      </c>
      <c r="B6773" t="s">
        <v>248</v>
      </c>
      <c r="C6773" t="s">
        <v>388</v>
      </c>
      <c r="D6773" t="s">
        <v>307</v>
      </c>
    </row>
    <row r="6774" spans="1:5" x14ac:dyDescent="0.2">
      <c r="A6774" t="s">
        <v>875</v>
      </c>
      <c r="B6774" t="s">
        <v>248</v>
      </c>
      <c r="C6774" t="s">
        <v>388</v>
      </c>
      <c r="D6774" t="s">
        <v>273</v>
      </c>
    </row>
    <row r="6775" spans="1:5" x14ac:dyDescent="0.2">
      <c r="A6775" t="s">
        <v>875</v>
      </c>
      <c r="B6775" t="s">
        <v>117</v>
      </c>
      <c r="C6775" t="s">
        <v>388</v>
      </c>
      <c r="D6775" t="s">
        <v>165</v>
      </c>
    </row>
    <row r="6776" spans="1:5" x14ac:dyDescent="0.2">
      <c r="A6776" t="s">
        <v>875</v>
      </c>
      <c r="B6776" t="s">
        <v>7</v>
      </c>
      <c r="C6776" t="s">
        <v>386</v>
      </c>
      <c r="D6776" t="s">
        <v>8</v>
      </c>
      <c r="E6776" t="s">
        <v>750</v>
      </c>
    </row>
    <row r="6777" spans="1:5" x14ac:dyDescent="0.2">
      <c r="A6777" t="s">
        <v>875</v>
      </c>
      <c r="B6777" t="s">
        <v>7</v>
      </c>
      <c r="C6777" t="s">
        <v>386</v>
      </c>
      <c r="D6777" t="s">
        <v>59</v>
      </c>
      <c r="E6777" t="s">
        <v>752</v>
      </c>
    </row>
    <row r="6778" spans="1:5" x14ac:dyDescent="0.2">
      <c r="A6778" t="s">
        <v>875</v>
      </c>
      <c r="B6778" t="s">
        <v>7</v>
      </c>
      <c r="C6778" t="s">
        <v>386</v>
      </c>
      <c r="D6778" t="s">
        <v>8</v>
      </c>
      <c r="E6778" t="s">
        <v>761</v>
      </c>
    </row>
    <row r="6779" spans="1:5" x14ac:dyDescent="0.2">
      <c r="A6779" t="s">
        <v>875</v>
      </c>
      <c r="B6779" t="s">
        <v>7</v>
      </c>
      <c r="C6779" t="s">
        <v>386</v>
      </c>
      <c r="D6779" t="s">
        <v>59</v>
      </c>
      <c r="E6779" t="s">
        <v>764</v>
      </c>
    </row>
    <row r="6780" spans="1:5" x14ac:dyDescent="0.2">
      <c r="A6780" t="s">
        <v>875</v>
      </c>
      <c r="B6780" t="s">
        <v>7</v>
      </c>
      <c r="C6780" t="s">
        <v>386</v>
      </c>
      <c r="D6780" t="s">
        <v>135</v>
      </c>
      <c r="E6780" t="s">
        <v>815</v>
      </c>
    </row>
    <row r="6781" spans="1:5" x14ac:dyDescent="0.2">
      <c r="A6781" t="s">
        <v>875</v>
      </c>
      <c r="B6781" t="s">
        <v>7</v>
      </c>
      <c r="C6781" t="s">
        <v>386</v>
      </c>
      <c r="D6781" t="s">
        <v>106</v>
      </c>
      <c r="E6781" t="s">
        <v>465</v>
      </c>
    </row>
    <row r="6782" spans="1:5" x14ac:dyDescent="0.2">
      <c r="A6782" t="s">
        <v>875</v>
      </c>
      <c r="B6782" t="s">
        <v>7</v>
      </c>
      <c r="C6782" t="s">
        <v>386</v>
      </c>
      <c r="D6782" t="s">
        <v>8</v>
      </c>
      <c r="E6782" t="s">
        <v>788</v>
      </c>
    </row>
    <row r="6783" spans="1:5" x14ac:dyDescent="0.2">
      <c r="A6783" t="s">
        <v>875</v>
      </c>
      <c r="B6783" t="s">
        <v>7</v>
      </c>
      <c r="C6783" t="s">
        <v>386</v>
      </c>
      <c r="D6783" t="s">
        <v>8</v>
      </c>
      <c r="E6783" t="s">
        <v>767</v>
      </c>
    </row>
    <row r="6784" spans="1:5" x14ac:dyDescent="0.2">
      <c r="A6784" t="s">
        <v>875</v>
      </c>
      <c r="B6784" t="s">
        <v>7</v>
      </c>
      <c r="C6784" t="s">
        <v>386</v>
      </c>
      <c r="D6784" t="s">
        <v>8</v>
      </c>
      <c r="E6784" t="s">
        <v>769</v>
      </c>
    </row>
    <row r="6785" spans="1:5" x14ac:dyDescent="0.2">
      <c r="A6785" t="s">
        <v>875</v>
      </c>
      <c r="B6785" t="s">
        <v>7</v>
      </c>
      <c r="C6785" t="s">
        <v>386</v>
      </c>
      <c r="D6785" t="s">
        <v>59</v>
      </c>
      <c r="E6785" t="s">
        <v>770</v>
      </c>
    </row>
    <row r="6786" spans="1:5" x14ac:dyDescent="0.2">
      <c r="A6786" t="s">
        <v>875</v>
      </c>
      <c r="B6786" t="s">
        <v>7</v>
      </c>
      <c r="C6786" t="s">
        <v>386</v>
      </c>
      <c r="D6786" t="s">
        <v>46</v>
      </c>
      <c r="E6786" t="s">
        <v>771</v>
      </c>
    </row>
    <row r="6787" spans="1:5" x14ac:dyDescent="0.2">
      <c r="A6787" t="s">
        <v>875</v>
      </c>
      <c r="B6787" t="s">
        <v>7</v>
      </c>
      <c r="C6787" t="s">
        <v>388</v>
      </c>
      <c r="D6787" t="s">
        <v>389</v>
      </c>
    </row>
    <row r="6788" spans="1:5" x14ac:dyDescent="0.2">
      <c r="A6788" t="s">
        <v>875</v>
      </c>
      <c r="B6788" t="s">
        <v>7</v>
      </c>
      <c r="C6788" t="s">
        <v>388</v>
      </c>
      <c r="D6788" t="s">
        <v>307</v>
      </c>
    </row>
    <row r="6789" spans="1:5" x14ac:dyDescent="0.2">
      <c r="A6789" t="s">
        <v>875</v>
      </c>
      <c r="B6789" t="s">
        <v>7</v>
      </c>
      <c r="C6789" t="s">
        <v>388</v>
      </c>
      <c r="D6789" t="s">
        <v>179</v>
      </c>
    </row>
    <row r="6790" spans="1:5" x14ac:dyDescent="0.2">
      <c r="A6790" t="s">
        <v>875</v>
      </c>
      <c r="B6790" t="s">
        <v>89</v>
      </c>
      <c r="C6790" t="s">
        <v>386</v>
      </c>
      <c r="D6790" t="s">
        <v>202</v>
      </c>
      <c r="E6790" t="s">
        <v>445</v>
      </c>
    </row>
    <row r="6791" spans="1:5" x14ac:dyDescent="0.2">
      <c r="A6791" t="s">
        <v>875</v>
      </c>
      <c r="B6791" t="s">
        <v>89</v>
      </c>
      <c r="C6791" t="s">
        <v>386</v>
      </c>
      <c r="D6791" t="s">
        <v>59</v>
      </c>
      <c r="E6791" t="s">
        <v>758</v>
      </c>
    </row>
    <row r="6792" spans="1:5" x14ac:dyDescent="0.2">
      <c r="A6792" t="s">
        <v>875</v>
      </c>
      <c r="B6792" t="s">
        <v>89</v>
      </c>
      <c r="C6792" t="s">
        <v>386</v>
      </c>
      <c r="D6792" t="s">
        <v>106</v>
      </c>
      <c r="E6792" t="s">
        <v>577</v>
      </c>
    </row>
    <row r="6793" spans="1:5" x14ac:dyDescent="0.2">
      <c r="A6793" t="s">
        <v>875</v>
      </c>
      <c r="B6793" t="s">
        <v>89</v>
      </c>
      <c r="C6793" t="s">
        <v>386</v>
      </c>
      <c r="D6793" t="s">
        <v>389</v>
      </c>
      <c r="E6793" t="s">
        <v>449</v>
      </c>
    </row>
    <row r="6794" spans="1:5" x14ac:dyDescent="0.2">
      <c r="A6794" t="s">
        <v>875</v>
      </c>
      <c r="B6794" t="s">
        <v>89</v>
      </c>
      <c r="C6794" t="s">
        <v>386</v>
      </c>
      <c r="D6794" t="s">
        <v>59</v>
      </c>
      <c r="E6794" t="s">
        <v>752</v>
      </c>
    </row>
    <row r="6795" spans="1:5" x14ac:dyDescent="0.2">
      <c r="A6795" t="s">
        <v>875</v>
      </c>
      <c r="B6795" t="s">
        <v>89</v>
      </c>
      <c r="C6795" t="s">
        <v>386</v>
      </c>
      <c r="D6795" t="s">
        <v>59</v>
      </c>
      <c r="E6795" t="s">
        <v>776</v>
      </c>
    </row>
    <row r="6796" spans="1:5" x14ac:dyDescent="0.2">
      <c r="A6796" t="s">
        <v>875</v>
      </c>
      <c r="B6796" t="s">
        <v>89</v>
      </c>
      <c r="C6796" t="s">
        <v>386</v>
      </c>
      <c r="D6796" t="s">
        <v>59</v>
      </c>
      <c r="E6796" t="s">
        <v>764</v>
      </c>
    </row>
    <row r="6797" spans="1:5" x14ac:dyDescent="0.2">
      <c r="A6797" t="s">
        <v>875</v>
      </c>
      <c r="B6797" t="s">
        <v>89</v>
      </c>
      <c r="C6797" t="s">
        <v>386</v>
      </c>
      <c r="D6797" t="s">
        <v>389</v>
      </c>
      <c r="E6797" t="s">
        <v>450</v>
      </c>
    </row>
    <row r="6798" spans="1:5" x14ac:dyDescent="0.2">
      <c r="A6798" t="s">
        <v>875</v>
      </c>
      <c r="B6798" t="s">
        <v>89</v>
      </c>
      <c r="C6798" t="s">
        <v>386</v>
      </c>
      <c r="D6798" t="s">
        <v>59</v>
      </c>
      <c r="E6798" t="s">
        <v>754</v>
      </c>
    </row>
    <row r="6799" spans="1:5" x14ac:dyDescent="0.2">
      <c r="A6799" t="s">
        <v>875</v>
      </c>
      <c r="B6799" t="s">
        <v>89</v>
      </c>
      <c r="C6799" t="s">
        <v>386</v>
      </c>
      <c r="D6799" t="s">
        <v>106</v>
      </c>
      <c r="E6799" t="s">
        <v>465</v>
      </c>
    </row>
    <row r="6800" spans="1:5" x14ac:dyDescent="0.2">
      <c r="A6800" t="s">
        <v>875</v>
      </c>
      <c r="B6800" t="s">
        <v>89</v>
      </c>
      <c r="C6800" t="s">
        <v>386</v>
      </c>
      <c r="D6800" t="s">
        <v>8</v>
      </c>
      <c r="E6800" t="s">
        <v>767</v>
      </c>
    </row>
    <row r="6801" spans="1:5" x14ac:dyDescent="0.2">
      <c r="A6801" t="s">
        <v>875</v>
      </c>
      <c r="B6801" t="s">
        <v>89</v>
      </c>
      <c r="C6801" t="s">
        <v>386</v>
      </c>
      <c r="D6801" t="s">
        <v>8</v>
      </c>
      <c r="E6801" t="s">
        <v>769</v>
      </c>
    </row>
    <row r="6802" spans="1:5" x14ac:dyDescent="0.2">
      <c r="A6802" t="s">
        <v>875</v>
      </c>
      <c r="B6802" t="s">
        <v>89</v>
      </c>
      <c r="C6802" t="s">
        <v>386</v>
      </c>
      <c r="D6802" t="s">
        <v>59</v>
      </c>
      <c r="E6802" t="s">
        <v>756</v>
      </c>
    </row>
    <row r="6803" spans="1:5" x14ac:dyDescent="0.2">
      <c r="A6803" t="s">
        <v>875</v>
      </c>
      <c r="B6803" t="s">
        <v>89</v>
      </c>
      <c r="C6803" t="s">
        <v>386</v>
      </c>
      <c r="D6803" t="s">
        <v>215</v>
      </c>
      <c r="E6803" t="s">
        <v>480</v>
      </c>
    </row>
    <row r="6804" spans="1:5" x14ac:dyDescent="0.2">
      <c r="A6804" t="s">
        <v>875</v>
      </c>
      <c r="B6804" t="s">
        <v>89</v>
      </c>
      <c r="C6804" t="s">
        <v>386</v>
      </c>
      <c r="D6804" t="s">
        <v>8</v>
      </c>
      <c r="E6804" t="s">
        <v>772</v>
      </c>
    </row>
    <row r="6805" spans="1:5" x14ac:dyDescent="0.2">
      <c r="A6805" t="s">
        <v>875</v>
      </c>
      <c r="B6805" t="s">
        <v>89</v>
      </c>
      <c r="C6805" t="s">
        <v>386</v>
      </c>
      <c r="D6805" t="s">
        <v>8</v>
      </c>
      <c r="E6805" t="s">
        <v>474</v>
      </c>
    </row>
    <row r="6806" spans="1:5" x14ac:dyDescent="0.2">
      <c r="A6806" t="s">
        <v>875</v>
      </c>
      <c r="B6806" t="s">
        <v>89</v>
      </c>
      <c r="C6806" t="s">
        <v>386</v>
      </c>
      <c r="D6806" t="s">
        <v>59</v>
      </c>
      <c r="E6806" t="s">
        <v>760</v>
      </c>
    </row>
    <row r="6807" spans="1:5" x14ac:dyDescent="0.2">
      <c r="A6807" t="s">
        <v>875</v>
      </c>
      <c r="B6807" t="s">
        <v>89</v>
      </c>
      <c r="C6807" t="s">
        <v>386</v>
      </c>
      <c r="D6807" t="s">
        <v>8</v>
      </c>
      <c r="E6807" t="s">
        <v>761</v>
      </c>
    </row>
    <row r="6808" spans="1:5" x14ac:dyDescent="0.2">
      <c r="A6808" t="s">
        <v>875</v>
      </c>
      <c r="B6808" t="s">
        <v>89</v>
      </c>
      <c r="C6808" t="s">
        <v>386</v>
      </c>
      <c r="D6808" t="s">
        <v>46</v>
      </c>
      <c r="E6808" t="s">
        <v>762</v>
      </c>
    </row>
    <row r="6809" spans="1:5" x14ac:dyDescent="0.2">
      <c r="A6809" t="s">
        <v>875</v>
      </c>
      <c r="B6809" t="s">
        <v>89</v>
      </c>
      <c r="C6809" t="s">
        <v>386</v>
      </c>
      <c r="D6809" t="s">
        <v>59</v>
      </c>
      <c r="E6809" t="s">
        <v>770</v>
      </c>
    </row>
    <row r="6810" spans="1:5" x14ac:dyDescent="0.2">
      <c r="A6810" t="s">
        <v>875</v>
      </c>
      <c r="B6810" t="s">
        <v>89</v>
      </c>
      <c r="C6810" t="s">
        <v>386</v>
      </c>
      <c r="D6810" t="s">
        <v>46</v>
      </c>
      <c r="E6810" t="s">
        <v>771</v>
      </c>
    </row>
    <row r="6811" spans="1:5" x14ac:dyDescent="0.2">
      <c r="A6811" t="s">
        <v>875</v>
      </c>
      <c r="B6811" t="s">
        <v>89</v>
      </c>
      <c r="C6811" t="s">
        <v>388</v>
      </c>
      <c r="D6811" t="s">
        <v>307</v>
      </c>
    </row>
    <row r="6812" spans="1:5" x14ac:dyDescent="0.2">
      <c r="A6812" t="s">
        <v>875</v>
      </c>
      <c r="B6812" t="s">
        <v>89</v>
      </c>
      <c r="C6812" t="s">
        <v>388</v>
      </c>
      <c r="D6812" t="s">
        <v>33</v>
      </c>
    </row>
    <row r="6813" spans="1:5" x14ac:dyDescent="0.2">
      <c r="A6813" t="s">
        <v>875</v>
      </c>
      <c r="B6813" t="s">
        <v>89</v>
      </c>
      <c r="C6813" t="s">
        <v>388</v>
      </c>
      <c r="D6813" t="s">
        <v>179</v>
      </c>
    </row>
    <row r="6814" spans="1:5" x14ac:dyDescent="0.2">
      <c r="A6814" t="s">
        <v>875</v>
      </c>
      <c r="B6814" t="s">
        <v>89</v>
      </c>
      <c r="C6814" t="s">
        <v>388</v>
      </c>
      <c r="D6814" t="s">
        <v>135</v>
      </c>
    </row>
    <row r="6815" spans="1:5" x14ac:dyDescent="0.2">
      <c r="A6815" t="s">
        <v>875</v>
      </c>
      <c r="B6815" t="s">
        <v>214</v>
      </c>
      <c r="C6815" t="s">
        <v>386</v>
      </c>
      <c r="D6815" t="s">
        <v>202</v>
      </c>
      <c r="E6815" t="s">
        <v>445</v>
      </c>
    </row>
    <row r="6816" spans="1:5" x14ac:dyDescent="0.2">
      <c r="A6816" t="s">
        <v>875</v>
      </c>
      <c r="B6816" t="s">
        <v>214</v>
      </c>
      <c r="C6816" t="s">
        <v>386</v>
      </c>
      <c r="D6816" t="s">
        <v>135</v>
      </c>
      <c r="E6816" t="s">
        <v>791</v>
      </c>
    </row>
    <row r="6817" spans="1:5" x14ac:dyDescent="0.2">
      <c r="A6817" t="s">
        <v>875</v>
      </c>
      <c r="B6817" t="s">
        <v>214</v>
      </c>
      <c r="C6817" t="s">
        <v>386</v>
      </c>
      <c r="D6817" t="s">
        <v>389</v>
      </c>
      <c r="E6817" t="s">
        <v>449</v>
      </c>
    </row>
    <row r="6818" spans="1:5" x14ac:dyDescent="0.2">
      <c r="A6818" t="s">
        <v>875</v>
      </c>
      <c r="B6818" t="s">
        <v>214</v>
      </c>
      <c r="C6818" t="s">
        <v>386</v>
      </c>
      <c r="D6818" t="s">
        <v>59</v>
      </c>
      <c r="E6818" t="s">
        <v>752</v>
      </c>
    </row>
    <row r="6819" spans="1:5" x14ac:dyDescent="0.2">
      <c r="A6819" t="s">
        <v>875</v>
      </c>
      <c r="B6819" t="s">
        <v>214</v>
      </c>
      <c r="C6819" t="s">
        <v>386</v>
      </c>
      <c r="D6819" t="s">
        <v>59</v>
      </c>
      <c r="E6819" t="s">
        <v>776</v>
      </c>
    </row>
    <row r="6820" spans="1:5" x14ac:dyDescent="0.2">
      <c r="A6820" t="s">
        <v>875</v>
      </c>
      <c r="B6820" t="s">
        <v>214</v>
      </c>
      <c r="C6820" t="s">
        <v>386</v>
      </c>
      <c r="D6820" t="s">
        <v>59</v>
      </c>
      <c r="E6820" t="s">
        <v>764</v>
      </c>
    </row>
    <row r="6821" spans="1:5" x14ac:dyDescent="0.2">
      <c r="A6821" t="s">
        <v>875</v>
      </c>
      <c r="B6821" t="s">
        <v>214</v>
      </c>
      <c r="C6821" t="s">
        <v>386</v>
      </c>
      <c r="D6821" t="s">
        <v>389</v>
      </c>
      <c r="E6821" t="s">
        <v>450</v>
      </c>
    </row>
    <row r="6822" spans="1:5" x14ac:dyDescent="0.2">
      <c r="A6822" t="s">
        <v>875</v>
      </c>
      <c r="B6822" t="s">
        <v>214</v>
      </c>
      <c r="C6822" t="s">
        <v>386</v>
      </c>
      <c r="D6822" t="s">
        <v>59</v>
      </c>
      <c r="E6822" t="s">
        <v>754</v>
      </c>
    </row>
    <row r="6823" spans="1:5" x14ac:dyDescent="0.2">
      <c r="A6823" t="s">
        <v>875</v>
      </c>
      <c r="B6823" t="s">
        <v>214</v>
      </c>
      <c r="C6823" t="s">
        <v>386</v>
      </c>
      <c r="D6823" t="s">
        <v>8</v>
      </c>
      <c r="E6823" t="s">
        <v>767</v>
      </c>
    </row>
    <row r="6824" spans="1:5" x14ac:dyDescent="0.2">
      <c r="A6824" t="s">
        <v>875</v>
      </c>
      <c r="B6824" t="s">
        <v>214</v>
      </c>
      <c r="C6824" t="s">
        <v>386</v>
      </c>
      <c r="D6824" t="s">
        <v>8</v>
      </c>
      <c r="E6824" t="s">
        <v>769</v>
      </c>
    </row>
    <row r="6825" spans="1:5" x14ac:dyDescent="0.2">
      <c r="A6825" t="s">
        <v>875</v>
      </c>
      <c r="B6825" t="s">
        <v>214</v>
      </c>
      <c r="C6825" t="s">
        <v>386</v>
      </c>
      <c r="D6825" t="s">
        <v>59</v>
      </c>
      <c r="E6825" t="s">
        <v>770</v>
      </c>
    </row>
    <row r="6826" spans="1:5" x14ac:dyDescent="0.2">
      <c r="A6826" t="s">
        <v>875</v>
      </c>
      <c r="B6826" t="s">
        <v>214</v>
      </c>
      <c r="C6826" t="s">
        <v>386</v>
      </c>
      <c r="D6826" t="s">
        <v>59</v>
      </c>
      <c r="E6826" t="s">
        <v>760</v>
      </c>
    </row>
    <row r="6827" spans="1:5" x14ac:dyDescent="0.2">
      <c r="A6827" t="s">
        <v>875</v>
      </c>
      <c r="B6827" t="s">
        <v>214</v>
      </c>
      <c r="C6827" t="s">
        <v>386</v>
      </c>
      <c r="D6827" t="s">
        <v>8</v>
      </c>
      <c r="E6827" t="s">
        <v>761</v>
      </c>
    </row>
    <row r="6828" spans="1:5" x14ac:dyDescent="0.2">
      <c r="A6828" t="s">
        <v>875</v>
      </c>
      <c r="B6828" t="s">
        <v>214</v>
      </c>
      <c r="C6828" t="s">
        <v>386</v>
      </c>
      <c r="D6828" t="s">
        <v>135</v>
      </c>
      <c r="E6828" t="s">
        <v>793</v>
      </c>
    </row>
    <row r="6829" spans="1:5" x14ac:dyDescent="0.2">
      <c r="A6829" t="s">
        <v>875</v>
      </c>
      <c r="B6829" t="s">
        <v>214</v>
      </c>
      <c r="C6829" t="s">
        <v>386</v>
      </c>
      <c r="D6829" t="s">
        <v>46</v>
      </c>
      <c r="E6829" t="s">
        <v>762</v>
      </c>
    </row>
    <row r="6830" spans="1:5" x14ac:dyDescent="0.2">
      <c r="A6830" t="s">
        <v>875</v>
      </c>
      <c r="B6830" t="s">
        <v>214</v>
      </c>
      <c r="C6830" t="s">
        <v>388</v>
      </c>
      <c r="D6830" t="s">
        <v>148</v>
      </c>
    </row>
    <row r="6831" spans="1:5" x14ac:dyDescent="0.2">
      <c r="A6831" t="s">
        <v>875</v>
      </c>
      <c r="B6831" t="s">
        <v>214</v>
      </c>
      <c r="C6831" t="s">
        <v>388</v>
      </c>
      <c r="D6831" t="s">
        <v>127</v>
      </c>
    </row>
    <row r="6832" spans="1:5" x14ac:dyDescent="0.2">
      <c r="A6832" t="s">
        <v>875</v>
      </c>
      <c r="B6832" t="s">
        <v>214</v>
      </c>
      <c r="C6832" t="s">
        <v>388</v>
      </c>
      <c r="D6832" t="s">
        <v>179</v>
      </c>
    </row>
    <row r="6833" spans="1:5" x14ac:dyDescent="0.2">
      <c r="A6833" t="s">
        <v>875</v>
      </c>
      <c r="B6833" t="s">
        <v>214</v>
      </c>
      <c r="C6833" t="s">
        <v>388</v>
      </c>
      <c r="D6833" t="s">
        <v>307</v>
      </c>
    </row>
    <row r="6834" spans="1:5" x14ac:dyDescent="0.2">
      <c r="A6834" t="s">
        <v>875</v>
      </c>
      <c r="B6834" t="s">
        <v>127</v>
      </c>
      <c r="C6834" t="s">
        <v>386</v>
      </c>
      <c r="D6834" t="s">
        <v>120</v>
      </c>
      <c r="E6834" t="s">
        <v>461</v>
      </c>
    </row>
    <row r="6835" spans="1:5" x14ac:dyDescent="0.2">
      <c r="A6835" t="s">
        <v>875</v>
      </c>
      <c r="B6835" t="s">
        <v>127</v>
      </c>
      <c r="C6835" t="s">
        <v>386</v>
      </c>
      <c r="D6835" t="s">
        <v>389</v>
      </c>
      <c r="E6835" t="s">
        <v>449</v>
      </c>
    </row>
    <row r="6836" spans="1:5" x14ac:dyDescent="0.2">
      <c r="A6836" t="s">
        <v>875</v>
      </c>
      <c r="B6836" t="s">
        <v>127</v>
      </c>
      <c r="C6836" t="s">
        <v>386</v>
      </c>
      <c r="D6836" t="s">
        <v>389</v>
      </c>
      <c r="E6836" t="s">
        <v>450</v>
      </c>
    </row>
    <row r="6837" spans="1:5" x14ac:dyDescent="0.2">
      <c r="A6837" t="s">
        <v>875</v>
      </c>
      <c r="B6837" t="s">
        <v>127</v>
      </c>
      <c r="C6837" t="s">
        <v>386</v>
      </c>
      <c r="D6837" t="s">
        <v>59</v>
      </c>
      <c r="E6837" t="s">
        <v>754</v>
      </c>
    </row>
    <row r="6838" spans="1:5" x14ac:dyDescent="0.2">
      <c r="A6838" t="s">
        <v>875</v>
      </c>
      <c r="B6838" t="s">
        <v>127</v>
      </c>
      <c r="C6838" t="s">
        <v>386</v>
      </c>
      <c r="D6838" t="s">
        <v>120</v>
      </c>
      <c r="E6838" t="s">
        <v>460</v>
      </c>
    </row>
    <row r="6839" spans="1:5" x14ac:dyDescent="0.2">
      <c r="A6839" t="s">
        <v>875</v>
      </c>
      <c r="B6839" t="s">
        <v>127</v>
      </c>
      <c r="C6839" t="s">
        <v>386</v>
      </c>
      <c r="D6839" t="s">
        <v>8</v>
      </c>
      <c r="E6839" t="s">
        <v>767</v>
      </c>
    </row>
    <row r="6840" spans="1:5" x14ac:dyDescent="0.2">
      <c r="A6840" t="s">
        <v>875</v>
      </c>
      <c r="B6840" t="s">
        <v>127</v>
      </c>
      <c r="C6840" t="s">
        <v>386</v>
      </c>
      <c r="D6840" t="s">
        <v>8</v>
      </c>
      <c r="E6840" t="s">
        <v>769</v>
      </c>
    </row>
    <row r="6841" spans="1:5" x14ac:dyDescent="0.2">
      <c r="A6841" t="s">
        <v>875</v>
      </c>
      <c r="B6841" t="s">
        <v>127</v>
      </c>
      <c r="C6841" t="s">
        <v>386</v>
      </c>
      <c r="D6841" t="s">
        <v>59</v>
      </c>
      <c r="E6841" t="s">
        <v>756</v>
      </c>
    </row>
    <row r="6842" spans="1:5" x14ac:dyDescent="0.2">
      <c r="A6842" t="s">
        <v>875</v>
      </c>
      <c r="B6842" t="s">
        <v>127</v>
      </c>
      <c r="C6842" t="s">
        <v>386</v>
      </c>
      <c r="D6842" t="s">
        <v>8</v>
      </c>
      <c r="E6842" t="s">
        <v>772</v>
      </c>
    </row>
    <row r="6843" spans="1:5" x14ac:dyDescent="0.2">
      <c r="A6843" t="s">
        <v>875</v>
      </c>
      <c r="B6843" t="s">
        <v>127</v>
      </c>
      <c r="C6843" t="s">
        <v>386</v>
      </c>
      <c r="D6843" t="s">
        <v>8</v>
      </c>
      <c r="E6843" t="s">
        <v>474</v>
      </c>
    </row>
    <row r="6844" spans="1:5" x14ac:dyDescent="0.2">
      <c r="A6844" t="s">
        <v>875</v>
      </c>
      <c r="B6844" t="s">
        <v>127</v>
      </c>
      <c r="C6844" t="s">
        <v>386</v>
      </c>
      <c r="D6844" t="s">
        <v>46</v>
      </c>
      <c r="E6844" t="s">
        <v>757</v>
      </c>
    </row>
    <row r="6845" spans="1:5" x14ac:dyDescent="0.2">
      <c r="A6845" t="s">
        <v>875</v>
      </c>
      <c r="B6845" t="s">
        <v>127</v>
      </c>
      <c r="C6845" t="s">
        <v>386</v>
      </c>
      <c r="D6845" t="s">
        <v>59</v>
      </c>
      <c r="E6845" t="s">
        <v>760</v>
      </c>
    </row>
    <row r="6846" spans="1:5" x14ac:dyDescent="0.2">
      <c r="A6846" t="s">
        <v>875</v>
      </c>
      <c r="B6846" t="s">
        <v>127</v>
      </c>
      <c r="C6846" t="s">
        <v>386</v>
      </c>
      <c r="D6846" t="s">
        <v>8</v>
      </c>
      <c r="E6846" t="s">
        <v>761</v>
      </c>
    </row>
    <row r="6847" spans="1:5" x14ac:dyDescent="0.2">
      <c r="A6847" t="s">
        <v>875</v>
      </c>
      <c r="B6847" t="s">
        <v>127</v>
      </c>
      <c r="C6847" t="s">
        <v>386</v>
      </c>
      <c r="D6847" t="s">
        <v>135</v>
      </c>
      <c r="E6847" t="s">
        <v>793</v>
      </c>
    </row>
    <row r="6848" spans="1:5" x14ac:dyDescent="0.2">
      <c r="A6848" t="s">
        <v>875</v>
      </c>
      <c r="B6848" t="s">
        <v>127</v>
      </c>
      <c r="C6848" t="s">
        <v>386</v>
      </c>
      <c r="D6848" t="s">
        <v>46</v>
      </c>
      <c r="E6848" t="s">
        <v>762</v>
      </c>
    </row>
    <row r="6849" spans="1:5" x14ac:dyDescent="0.2">
      <c r="A6849" t="s">
        <v>875</v>
      </c>
      <c r="B6849" t="s">
        <v>127</v>
      </c>
      <c r="C6849" t="s">
        <v>386</v>
      </c>
      <c r="D6849" t="s">
        <v>59</v>
      </c>
      <c r="E6849" t="s">
        <v>763</v>
      </c>
    </row>
    <row r="6850" spans="1:5" x14ac:dyDescent="0.2">
      <c r="A6850" t="s">
        <v>875</v>
      </c>
      <c r="B6850" t="s">
        <v>127</v>
      </c>
      <c r="C6850" t="s">
        <v>386</v>
      </c>
      <c r="D6850" t="s">
        <v>59</v>
      </c>
      <c r="E6850" t="s">
        <v>764</v>
      </c>
    </row>
    <row r="6851" spans="1:5" x14ac:dyDescent="0.2">
      <c r="A6851" t="s">
        <v>875</v>
      </c>
      <c r="B6851" t="s">
        <v>127</v>
      </c>
      <c r="C6851" t="s">
        <v>386</v>
      </c>
      <c r="D6851" t="s">
        <v>59</v>
      </c>
      <c r="E6851" t="s">
        <v>770</v>
      </c>
    </row>
    <row r="6852" spans="1:5" x14ac:dyDescent="0.2">
      <c r="A6852" t="s">
        <v>875</v>
      </c>
      <c r="B6852" t="s">
        <v>127</v>
      </c>
      <c r="C6852" t="s">
        <v>386</v>
      </c>
      <c r="D6852" t="s">
        <v>46</v>
      </c>
      <c r="E6852" t="s">
        <v>771</v>
      </c>
    </row>
    <row r="6853" spans="1:5" x14ac:dyDescent="0.2">
      <c r="A6853" t="s">
        <v>875</v>
      </c>
      <c r="B6853" t="s">
        <v>127</v>
      </c>
      <c r="C6853" t="s">
        <v>386</v>
      </c>
      <c r="D6853" t="s">
        <v>8</v>
      </c>
      <c r="E6853" t="s">
        <v>475</v>
      </c>
    </row>
    <row r="6854" spans="1:5" x14ac:dyDescent="0.2">
      <c r="A6854" t="s">
        <v>875</v>
      </c>
      <c r="B6854" t="s">
        <v>127</v>
      </c>
      <c r="C6854" t="s">
        <v>388</v>
      </c>
      <c r="D6854" t="s">
        <v>307</v>
      </c>
    </row>
    <row r="6855" spans="1:5" x14ac:dyDescent="0.2">
      <c r="A6855" t="s">
        <v>875</v>
      </c>
      <c r="B6855" t="s">
        <v>127</v>
      </c>
      <c r="C6855" t="s">
        <v>388</v>
      </c>
      <c r="D6855" t="s">
        <v>369</v>
      </c>
    </row>
    <row r="6856" spans="1:5" x14ac:dyDescent="0.2">
      <c r="A6856" t="s">
        <v>875</v>
      </c>
      <c r="B6856" t="s">
        <v>127</v>
      </c>
      <c r="C6856" t="s">
        <v>388</v>
      </c>
      <c r="D6856" t="s">
        <v>179</v>
      </c>
    </row>
    <row r="6857" spans="1:5" x14ac:dyDescent="0.2">
      <c r="A6857" t="s">
        <v>875</v>
      </c>
      <c r="B6857" t="s">
        <v>177</v>
      </c>
      <c r="C6857" t="s">
        <v>386</v>
      </c>
      <c r="D6857" t="s">
        <v>202</v>
      </c>
      <c r="E6857" t="s">
        <v>445</v>
      </c>
    </row>
    <row r="6858" spans="1:5" x14ac:dyDescent="0.2">
      <c r="A6858" t="s">
        <v>875</v>
      </c>
      <c r="B6858" t="s">
        <v>177</v>
      </c>
      <c r="C6858" t="s">
        <v>386</v>
      </c>
      <c r="D6858" t="s">
        <v>46</v>
      </c>
      <c r="E6858" t="s">
        <v>786</v>
      </c>
    </row>
    <row r="6859" spans="1:5" x14ac:dyDescent="0.2">
      <c r="A6859" t="s">
        <v>875</v>
      </c>
      <c r="B6859" t="s">
        <v>177</v>
      </c>
      <c r="C6859" t="s">
        <v>386</v>
      </c>
      <c r="D6859" t="s">
        <v>46</v>
      </c>
      <c r="E6859" t="s">
        <v>751</v>
      </c>
    </row>
    <row r="6860" spans="1:5" x14ac:dyDescent="0.2">
      <c r="A6860" t="s">
        <v>875</v>
      </c>
      <c r="B6860" t="s">
        <v>177</v>
      </c>
      <c r="C6860" t="s">
        <v>386</v>
      </c>
      <c r="D6860" t="s">
        <v>389</v>
      </c>
      <c r="E6860" t="s">
        <v>449</v>
      </c>
    </row>
    <row r="6861" spans="1:5" x14ac:dyDescent="0.2">
      <c r="A6861" t="s">
        <v>875</v>
      </c>
      <c r="B6861" t="s">
        <v>177</v>
      </c>
      <c r="C6861" t="s">
        <v>386</v>
      </c>
      <c r="D6861" t="s">
        <v>46</v>
      </c>
      <c r="E6861" t="s">
        <v>839</v>
      </c>
    </row>
    <row r="6862" spans="1:5" x14ac:dyDescent="0.2">
      <c r="A6862" t="s">
        <v>875</v>
      </c>
      <c r="B6862" t="s">
        <v>177</v>
      </c>
      <c r="C6862" t="s">
        <v>386</v>
      </c>
      <c r="D6862" t="s">
        <v>59</v>
      </c>
      <c r="E6862" t="s">
        <v>752</v>
      </c>
    </row>
    <row r="6863" spans="1:5" x14ac:dyDescent="0.2">
      <c r="A6863" t="s">
        <v>875</v>
      </c>
      <c r="B6863" t="s">
        <v>177</v>
      </c>
      <c r="C6863" t="s">
        <v>386</v>
      </c>
      <c r="D6863" t="s">
        <v>46</v>
      </c>
      <c r="E6863" t="s">
        <v>753</v>
      </c>
    </row>
    <row r="6864" spans="1:5" x14ac:dyDescent="0.2">
      <c r="A6864" t="s">
        <v>875</v>
      </c>
      <c r="B6864" t="s">
        <v>177</v>
      </c>
      <c r="C6864" t="s">
        <v>386</v>
      </c>
      <c r="D6864" t="s">
        <v>389</v>
      </c>
      <c r="E6864" t="s">
        <v>450</v>
      </c>
    </row>
    <row r="6865" spans="1:5" x14ac:dyDescent="0.2">
      <c r="A6865" t="s">
        <v>875</v>
      </c>
      <c r="B6865" t="s">
        <v>177</v>
      </c>
      <c r="C6865" t="s">
        <v>386</v>
      </c>
      <c r="D6865" t="s">
        <v>106</v>
      </c>
      <c r="E6865" t="s">
        <v>465</v>
      </c>
    </row>
    <row r="6866" spans="1:5" x14ac:dyDescent="0.2">
      <c r="A6866" t="s">
        <v>875</v>
      </c>
      <c r="B6866" t="s">
        <v>177</v>
      </c>
      <c r="C6866" t="s">
        <v>386</v>
      </c>
      <c r="D6866" t="s">
        <v>120</v>
      </c>
      <c r="E6866" t="s">
        <v>460</v>
      </c>
    </row>
    <row r="6867" spans="1:5" x14ac:dyDescent="0.2">
      <c r="A6867" t="s">
        <v>875</v>
      </c>
      <c r="B6867" t="s">
        <v>177</v>
      </c>
      <c r="C6867" t="s">
        <v>386</v>
      </c>
      <c r="D6867" t="s">
        <v>8</v>
      </c>
      <c r="E6867" t="s">
        <v>767</v>
      </c>
    </row>
    <row r="6868" spans="1:5" x14ac:dyDescent="0.2">
      <c r="A6868" t="s">
        <v>875</v>
      </c>
      <c r="B6868" t="s">
        <v>177</v>
      </c>
      <c r="C6868" t="s">
        <v>386</v>
      </c>
      <c r="D6868" t="s">
        <v>215</v>
      </c>
      <c r="E6868" t="s">
        <v>480</v>
      </c>
    </row>
    <row r="6869" spans="1:5" x14ac:dyDescent="0.2">
      <c r="A6869" t="s">
        <v>875</v>
      </c>
      <c r="B6869" t="s">
        <v>177</v>
      </c>
      <c r="C6869" t="s">
        <v>386</v>
      </c>
      <c r="D6869" t="s">
        <v>8</v>
      </c>
      <c r="E6869" t="s">
        <v>783</v>
      </c>
    </row>
    <row r="6870" spans="1:5" x14ac:dyDescent="0.2">
      <c r="A6870" t="s">
        <v>875</v>
      </c>
      <c r="B6870" t="s">
        <v>177</v>
      </c>
      <c r="C6870" t="s">
        <v>386</v>
      </c>
      <c r="D6870" t="s">
        <v>46</v>
      </c>
      <c r="E6870" t="s">
        <v>777</v>
      </c>
    </row>
    <row r="6871" spans="1:5" x14ac:dyDescent="0.2">
      <c r="A6871" t="s">
        <v>875</v>
      </c>
      <c r="B6871" t="s">
        <v>177</v>
      </c>
      <c r="C6871" t="s">
        <v>386</v>
      </c>
      <c r="D6871" t="s">
        <v>8</v>
      </c>
      <c r="E6871" t="s">
        <v>772</v>
      </c>
    </row>
    <row r="6872" spans="1:5" x14ac:dyDescent="0.2">
      <c r="A6872" t="s">
        <v>875</v>
      </c>
      <c r="B6872" t="s">
        <v>177</v>
      </c>
      <c r="C6872" t="s">
        <v>386</v>
      </c>
      <c r="D6872" t="s">
        <v>46</v>
      </c>
      <c r="E6872" t="s">
        <v>757</v>
      </c>
    </row>
    <row r="6873" spans="1:5" x14ac:dyDescent="0.2">
      <c r="A6873" t="s">
        <v>875</v>
      </c>
      <c r="B6873" t="s">
        <v>177</v>
      </c>
      <c r="C6873" t="s">
        <v>386</v>
      </c>
      <c r="D6873" t="s">
        <v>210</v>
      </c>
      <c r="E6873" t="s">
        <v>872</v>
      </c>
    </row>
    <row r="6874" spans="1:5" x14ac:dyDescent="0.2">
      <c r="A6874" t="s">
        <v>875</v>
      </c>
      <c r="B6874" t="s">
        <v>177</v>
      </c>
      <c r="C6874" t="s">
        <v>386</v>
      </c>
      <c r="D6874" t="s">
        <v>135</v>
      </c>
      <c r="E6874" t="s">
        <v>791</v>
      </c>
    </row>
    <row r="6875" spans="1:5" x14ac:dyDescent="0.2">
      <c r="A6875" t="s">
        <v>875</v>
      </c>
      <c r="B6875" t="s">
        <v>177</v>
      </c>
      <c r="C6875" t="s">
        <v>386</v>
      </c>
      <c r="D6875" t="s">
        <v>46</v>
      </c>
      <c r="E6875" t="s">
        <v>778</v>
      </c>
    </row>
    <row r="6876" spans="1:5" x14ac:dyDescent="0.2">
      <c r="A6876" t="s">
        <v>875</v>
      </c>
      <c r="B6876" t="s">
        <v>177</v>
      </c>
      <c r="C6876" t="s">
        <v>386</v>
      </c>
      <c r="D6876" t="s">
        <v>120</v>
      </c>
      <c r="E6876" t="s">
        <v>779</v>
      </c>
    </row>
    <row r="6877" spans="1:5" x14ac:dyDescent="0.2">
      <c r="A6877" t="s">
        <v>875</v>
      </c>
      <c r="B6877" t="s">
        <v>177</v>
      </c>
      <c r="C6877" t="s">
        <v>386</v>
      </c>
      <c r="D6877" t="s">
        <v>8</v>
      </c>
      <c r="E6877" t="s">
        <v>750</v>
      </c>
    </row>
    <row r="6878" spans="1:5" x14ac:dyDescent="0.2">
      <c r="A6878" t="s">
        <v>875</v>
      </c>
      <c r="B6878" t="s">
        <v>177</v>
      </c>
      <c r="C6878" t="s">
        <v>386</v>
      </c>
      <c r="D6878" t="s">
        <v>59</v>
      </c>
      <c r="E6878" t="s">
        <v>760</v>
      </c>
    </row>
    <row r="6879" spans="1:5" x14ac:dyDescent="0.2">
      <c r="A6879" t="s">
        <v>875</v>
      </c>
      <c r="B6879" t="s">
        <v>177</v>
      </c>
      <c r="C6879" t="s">
        <v>386</v>
      </c>
      <c r="D6879" t="s">
        <v>8</v>
      </c>
      <c r="E6879" t="s">
        <v>761</v>
      </c>
    </row>
    <row r="6880" spans="1:5" x14ac:dyDescent="0.2">
      <c r="A6880" t="s">
        <v>875</v>
      </c>
      <c r="B6880" t="s">
        <v>177</v>
      </c>
      <c r="C6880" t="s">
        <v>386</v>
      </c>
      <c r="D6880" t="s">
        <v>135</v>
      </c>
      <c r="E6880" t="s">
        <v>793</v>
      </c>
    </row>
    <row r="6881" spans="1:5" x14ac:dyDescent="0.2">
      <c r="A6881" t="s">
        <v>875</v>
      </c>
      <c r="B6881" t="s">
        <v>177</v>
      </c>
      <c r="C6881" t="s">
        <v>386</v>
      </c>
      <c r="D6881" t="s">
        <v>46</v>
      </c>
      <c r="E6881" t="s">
        <v>762</v>
      </c>
    </row>
    <row r="6882" spans="1:5" x14ac:dyDescent="0.2">
      <c r="A6882" t="s">
        <v>875</v>
      </c>
      <c r="B6882" t="s">
        <v>177</v>
      </c>
      <c r="C6882" t="s">
        <v>386</v>
      </c>
      <c r="D6882" t="s">
        <v>59</v>
      </c>
      <c r="E6882" t="s">
        <v>763</v>
      </c>
    </row>
    <row r="6883" spans="1:5" x14ac:dyDescent="0.2">
      <c r="A6883" t="s">
        <v>875</v>
      </c>
      <c r="B6883" t="s">
        <v>177</v>
      </c>
      <c r="C6883" t="s">
        <v>386</v>
      </c>
      <c r="D6883" t="s">
        <v>59</v>
      </c>
      <c r="E6883" t="s">
        <v>764</v>
      </c>
    </row>
    <row r="6884" spans="1:5" x14ac:dyDescent="0.2">
      <c r="A6884" t="s">
        <v>875</v>
      </c>
      <c r="B6884" t="s">
        <v>177</v>
      </c>
      <c r="C6884" t="s">
        <v>386</v>
      </c>
      <c r="D6884" t="s">
        <v>135</v>
      </c>
      <c r="E6884" t="s">
        <v>815</v>
      </c>
    </row>
    <row r="6885" spans="1:5" x14ac:dyDescent="0.2">
      <c r="A6885" t="s">
        <v>875</v>
      </c>
      <c r="B6885" t="s">
        <v>177</v>
      </c>
      <c r="C6885" t="s">
        <v>386</v>
      </c>
      <c r="D6885" t="s">
        <v>59</v>
      </c>
      <c r="E6885" t="s">
        <v>754</v>
      </c>
    </row>
    <row r="6886" spans="1:5" x14ac:dyDescent="0.2">
      <c r="A6886" t="s">
        <v>875</v>
      </c>
      <c r="B6886" t="s">
        <v>177</v>
      </c>
      <c r="C6886" t="s">
        <v>386</v>
      </c>
      <c r="D6886" t="s">
        <v>8</v>
      </c>
      <c r="E6886" t="s">
        <v>780</v>
      </c>
    </row>
    <row r="6887" spans="1:5" x14ac:dyDescent="0.2">
      <c r="A6887" t="s">
        <v>875</v>
      </c>
      <c r="B6887" t="s">
        <v>177</v>
      </c>
      <c r="C6887" t="s">
        <v>386</v>
      </c>
      <c r="D6887" t="s">
        <v>8</v>
      </c>
      <c r="E6887" t="s">
        <v>788</v>
      </c>
    </row>
    <row r="6888" spans="1:5" x14ac:dyDescent="0.2">
      <c r="A6888" t="s">
        <v>875</v>
      </c>
      <c r="B6888" t="s">
        <v>177</v>
      </c>
      <c r="C6888" t="s">
        <v>386</v>
      </c>
      <c r="D6888" t="s">
        <v>27</v>
      </c>
      <c r="E6888" t="s">
        <v>749</v>
      </c>
    </row>
    <row r="6889" spans="1:5" x14ac:dyDescent="0.2">
      <c r="A6889" t="s">
        <v>875</v>
      </c>
      <c r="B6889" t="s">
        <v>177</v>
      </c>
      <c r="C6889" t="s">
        <v>386</v>
      </c>
      <c r="D6889" t="s">
        <v>8</v>
      </c>
      <c r="E6889" t="s">
        <v>769</v>
      </c>
    </row>
    <row r="6890" spans="1:5" x14ac:dyDescent="0.2">
      <c r="A6890" t="s">
        <v>875</v>
      </c>
      <c r="B6890" t="s">
        <v>177</v>
      </c>
      <c r="C6890" t="s">
        <v>386</v>
      </c>
      <c r="D6890" t="s">
        <v>8</v>
      </c>
      <c r="E6890" t="s">
        <v>471</v>
      </c>
    </row>
    <row r="6891" spans="1:5" x14ac:dyDescent="0.2">
      <c r="A6891" t="s">
        <v>875</v>
      </c>
      <c r="B6891" t="s">
        <v>177</v>
      </c>
      <c r="C6891" t="s">
        <v>386</v>
      </c>
      <c r="D6891" t="s">
        <v>59</v>
      </c>
      <c r="E6891" t="s">
        <v>756</v>
      </c>
    </row>
    <row r="6892" spans="1:5" x14ac:dyDescent="0.2">
      <c r="A6892" t="s">
        <v>875</v>
      </c>
      <c r="B6892" t="s">
        <v>177</v>
      </c>
      <c r="C6892" t="s">
        <v>386</v>
      </c>
      <c r="D6892" t="s">
        <v>8</v>
      </c>
      <c r="E6892" t="s">
        <v>821</v>
      </c>
    </row>
    <row r="6893" spans="1:5" x14ac:dyDescent="0.2">
      <c r="A6893" t="s">
        <v>875</v>
      </c>
      <c r="B6893" t="s">
        <v>177</v>
      </c>
      <c r="C6893" t="s">
        <v>386</v>
      </c>
      <c r="D6893" t="s">
        <v>59</v>
      </c>
      <c r="E6893" t="s">
        <v>770</v>
      </c>
    </row>
    <row r="6894" spans="1:5" x14ac:dyDescent="0.2">
      <c r="A6894" t="s">
        <v>875</v>
      </c>
      <c r="B6894" t="s">
        <v>177</v>
      </c>
      <c r="C6894" t="s">
        <v>386</v>
      </c>
      <c r="D6894" t="s">
        <v>46</v>
      </c>
      <c r="E6894" t="s">
        <v>771</v>
      </c>
    </row>
    <row r="6895" spans="1:5" x14ac:dyDescent="0.2">
      <c r="A6895" t="s">
        <v>875</v>
      </c>
      <c r="B6895" t="s">
        <v>177</v>
      </c>
      <c r="C6895" t="s">
        <v>386</v>
      </c>
      <c r="D6895" t="s">
        <v>46</v>
      </c>
      <c r="E6895" t="s">
        <v>773</v>
      </c>
    </row>
    <row r="6896" spans="1:5" x14ac:dyDescent="0.2">
      <c r="A6896" t="s">
        <v>875</v>
      </c>
      <c r="B6896" t="s">
        <v>177</v>
      </c>
      <c r="C6896" t="s">
        <v>386</v>
      </c>
      <c r="D6896" t="s">
        <v>8</v>
      </c>
      <c r="E6896" t="s">
        <v>474</v>
      </c>
    </row>
    <row r="6897" spans="1:5" x14ac:dyDescent="0.2">
      <c r="A6897" t="s">
        <v>875</v>
      </c>
      <c r="B6897" t="s">
        <v>177</v>
      </c>
      <c r="C6897" t="s">
        <v>386</v>
      </c>
      <c r="D6897" t="s">
        <v>46</v>
      </c>
      <c r="E6897" t="s">
        <v>866</v>
      </c>
    </row>
    <row r="6898" spans="1:5" x14ac:dyDescent="0.2">
      <c r="A6898" t="s">
        <v>875</v>
      </c>
      <c r="B6898" t="s">
        <v>177</v>
      </c>
      <c r="C6898" t="s">
        <v>388</v>
      </c>
      <c r="D6898" t="s">
        <v>307</v>
      </c>
    </row>
    <row r="6899" spans="1:5" x14ac:dyDescent="0.2">
      <c r="A6899" t="s">
        <v>875</v>
      </c>
      <c r="B6899" t="s">
        <v>177</v>
      </c>
      <c r="C6899" t="s">
        <v>388</v>
      </c>
      <c r="D6899" t="s">
        <v>292</v>
      </c>
    </row>
    <row r="6900" spans="1:5" x14ac:dyDescent="0.2">
      <c r="A6900" t="s">
        <v>875</v>
      </c>
      <c r="B6900" t="s">
        <v>177</v>
      </c>
      <c r="C6900" t="s">
        <v>388</v>
      </c>
      <c r="D6900" t="s">
        <v>366</v>
      </c>
    </row>
    <row r="6901" spans="1:5" x14ac:dyDescent="0.2">
      <c r="A6901" t="s">
        <v>875</v>
      </c>
      <c r="B6901" t="s">
        <v>177</v>
      </c>
      <c r="C6901" t="s">
        <v>388</v>
      </c>
      <c r="D6901" t="s">
        <v>213</v>
      </c>
    </row>
    <row r="6902" spans="1:5" x14ac:dyDescent="0.2">
      <c r="A6902" t="s">
        <v>875</v>
      </c>
      <c r="B6902" t="s">
        <v>177</v>
      </c>
      <c r="C6902" t="s">
        <v>388</v>
      </c>
      <c r="D6902" t="s">
        <v>179</v>
      </c>
    </row>
    <row r="6903" spans="1:5" x14ac:dyDescent="0.2">
      <c r="A6903" t="s">
        <v>875</v>
      </c>
      <c r="B6903" t="s">
        <v>46</v>
      </c>
      <c r="C6903" t="s">
        <v>386</v>
      </c>
      <c r="D6903" t="s">
        <v>202</v>
      </c>
      <c r="E6903" t="s">
        <v>445</v>
      </c>
    </row>
    <row r="6904" spans="1:5" x14ac:dyDescent="0.2">
      <c r="A6904" t="s">
        <v>875</v>
      </c>
      <c r="B6904" t="s">
        <v>46</v>
      </c>
      <c r="C6904" t="s">
        <v>386</v>
      </c>
      <c r="D6904" t="s">
        <v>202</v>
      </c>
      <c r="E6904" t="s">
        <v>446</v>
      </c>
    </row>
    <row r="6905" spans="1:5" x14ac:dyDescent="0.2">
      <c r="A6905" t="s">
        <v>875</v>
      </c>
      <c r="B6905" t="s">
        <v>46</v>
      </c>
      <c r="C6905" t="s">
        <v>386</v>
      </c>
      <c r="D6905" t="s">
        <v>389</v>
      </c>
      <c r="E6905" t="s">
        <v>459</v>
      </c>
    </row>
    <row r="6906" spans="1:5" x14ac:dyDescent="0.2">
      <c r="A6906" t="s">
        <v>875</v>
      </c>
      <c r="B6906" t="s">
        <v>46</v>
      </c>
      <c r="C6906" t="s">
        <v>386</v>
      </c>
      <c r="D6906" t="s">
        <v>81</v>
      </c>
      <c r="E6906" t="s">
        <v>387</v>
      </c>
    </row>
    <row r="6907" spans="1:5" x14ac:dyDescent="0.2">
      <c r="A6907" t="s">
        <v>875</v>
      </c>
      <c r="B6907" t="s">
        <v>46</v>
      </c>
      <c r="C6907" t="s">
        <v>386</v>
      </c>
      <c r="D6907" t="s">
        <v>389</v>
      </c>
      <c r="E6907" t="s">
        <v>447</v>
      </c>
    </row>
    <row r="6908" spans="1:5" x14ac:dyDescent="0.2">
      <c r="A6908" t="s">
        <v>875</v>
      </c>
      <c r="B6908" t="s">
        <v>46</v>
      </c>
      <c r="C6908" t="s">
        <v>386</v>
      </c>
      <c r="D6908" t="s">
        <v>365</v>
      </c>
      <c r="E6908" t="s">
        <v>469</v>
      </c>
    </row>
    <row r="6909" spans="1:5" x14ac:dyDescent="0.2">
      <c r="A6909" t="s">
        <v>875</v>
      </c>
      <c r="B6909" t="s">
        <v>46</v>
      </c>
      <c r="C6909" t="s">
        <v>386</v>
      </c>
      <c r="D6909" t="s">
        <v>365</v>
      </c>
      <c r="E6909" t="s">
        <v>470</v>
      </c>
    </row>
    <row r="6910" spans="1:5" x14ac:dyDescent="0.2">
      <c r="A6910" t="s">
        <v>875</v>
      </c>
      <c r="B6910" t="s">
        <v>46</v>
      </c>
      <c r="C6910" t="s">
        <v>386</v>
      </c>
      <c r="D6910" t="s">
        <v>236</v>
      </c>
      <c r="E6910" t="s">
        <v>682</v>
      </c>
    </row>
    <row r="6911" spans="1:5" x14ac:dyDescent="0.2">
      <c r="A6911" t="s">
        <v>875</v>
      </c>
      <c r="B6911" t="s">
        <v>46</v>
      </c>
      <c r="C6911" t="s">
        <v>386</v>
      </c>
      <c r="D6911" t="s">
        <v>236</v>
      </c>
      <c r="E6911" t="s">
        <v>683</v>
      </c>
    </row>
    <row r="6912" spans="1:5" x14ac:dyDescent="0.2">
      <c r="A6912" t="s">
        <v>875</v>
      </c>
      <c r="B6912" t="s">
        <v>46</v>
      </c>
      <c r="C6912" t="s">
        <v>386</v>
      </c>
      <c r="D6912" t="s">
        <v>88</v>
      </c>
      <c r="E6912" t="s">
        <v>684</v>
      </c>
    </row>
    <row r="6913" spans="1:5" x14ac:dyDescent="0.2">
      <c r="A6913" t="s">
        <v>875</v>
      </c>
      <c r="B6913" t="s">
        <v>46</v>
      </c>
      <c r="C6913" t="s">
        <v>386</v>
      </c>
      <c r="D6913" t="s">
        <v>110</v>
      </c>
      <c r="E6913" t="s">
        <v>479</v>
      </c>
    </row>
    <row r="6914" spans="1:5" x14ac:dyDescent="0.2">
      <c r="A6914" t="s">
        <v>875</v>
      </c>
      <c r="B6914" t="s">
        <v>46</v>
      </c>
      <c r="C6914" t="s">
        <v>386</v>
      </c>
      <c r="D6914" t="s">
        <v>113</v>
      </c>
      <c r="E6914" t="s">
        <v>685</v>
      </c>
    </row>
    <row r="6915" spans="1:5" x14ac:dyDescent="0.2">
      <c r="A6915" t="s">
        <v>875</v>
      </c>
      <c r="B6915" t="s">
        <v>46</v>
      </c>
      <c r="C6915" t="s">
        <v>386</v>
      </c>
      <c r="D6915" t="s">
        <v>236</v>
      </c>
      <c r="E6915" t="s">
        <v>686</v>
      </c>
    </row>
    <row r="6916" spans="1:5" x14ac:dyDescent="0.2">
      <c r="A6916" t="s">
        <v>875</v>
      </c>
      <c r="B6916" t="s">
        <v>46</v>
      </c>
      <c r="C6916" t="s">
        <v>386</v>
      </c>
      <c r="D6916" t="s">
        <v>236</v>
      </c>
      <c r="E6916" t="s">
        <v>687</v>
      </c>
    </row>
    <row r="6917" spans="1:5" x14ac:dyDescent="0.2">
      <c r="A6917" t="s">
        <v>875</v>
      </c>
      <c r="B6917" t="s">
        <v>46</v>
      </c>
      <c r="C6917" t="s">
        <v>386</v>
      </c>
      <c r="D6917" t="s">
        <v>88</v>
      </c>
      <c r="E6917" t="s">
        <v>688</v>
      </c>
    </row>
    <row r="6918" spans="1:5" x14ac:dyDescent="0.2">
      <c r="A6918" t="s">
        <v>875</v>
      </c>
      <c r="B6918" t="s">
        <v>46</v>
      </c>
      <c r="C6918" t="s">
        <v>386</v>
      </c>
      <c r="D6918" t="s">
        <v>203</v>
      </c>
      <c r="E6918" t="s">
        <v>689</v>
      </c>
    </row>
    <row r="6919" spans="1:5" x14ac:dyDescent="0.2">
      <c r="A6919" t="s">
        <v>875</v>
      </c>
      <c r="B6919" t="s">
        <v>46</v>
      </c>
      <c r="C6919" t="s">
        <v>386</v>
      </c>
      <c r="D6919" t="s">
        <v>128</v>
      </c>
      <c r="E6919" t="s">
        <v>681</v>
      </c>
    </row>
    <row r="6920" spans="1:5" x14ac:dyDescent="0.2">
      <c r="A6920" t="s">
        <v>875</v>
      </c>
      <c r="B6920" t="s">
        <v>46</v>
      </c>
      <c r="C6920" t="s">
        <v>386</v>
      </c>
      <c r="D6920" t="s">
        <v>128</v>
      </c>
      <c r="E6920" t="s">
        <v>690</v>
      </c>
    </row>
    <row r="6921" spans="1:5" x14ac:dyDescent="0.2">
      <c r="A6921" t="s">
        <v>875</v>
      </c>
      <c r="B6921" t="s">
        <v>46</v>
      </c>
      <c r="C6921" t="s">
        <v>386</v>
      </c>
      <c r="D6921" t="s">
        <v>234</v>
      </c>
      <c r="E6921" t="s">
        <v>466</v>
      </c>
    </row>
    <row r="6922" spans="1:5" x14ac:dyDescent="0.2">
      <c r="A6922" t="s">
        <v>875</v>
      </c>
      <c r="B6922" t="s">
        <v>46</v>
      </c>
      <c r="C6922" t="s">
        <v>386</v>
      </c>
      <c r="D6922" t="s">
        <v>389</v>
      </c>
      <c r="E6922" t="s">
        <v>456</v>
      </c>
    </row>
    <row r="6923" spans="1:5" x14ac:dyDescent="0.2">
      <c r="A6923" t="s">
        <v>875</v>
      </c>
      <c r="B6923" t="s">
        <v>46</v>
      </c>
      <c r="C6923" t="s">
        <v>386</v>
      </c>
      <c r="D6923" t="s">
        <v>389</v>
      </c>
      <c r="E6923" t="s">
        <v>476</v>
      </c>
    </row>
    <row r="6924" spans="1:5" x14ac:dyDescent="0.2">
      <c r="A6924" t="s">
        <v>875</v>
      </c>
      <c r="B6924" t="s">
        <v>46</v>
      </c>
      <c r="C6924" t="s">
        <v>386</v>
      </c>
      <c r="D6924" t="s">
        <v>389</v>
      </c>
      <c r="E6924" t="s">
        <v>430</v>
      </c>
    </row>
    <row r="6925" spans="1:5" x14ac:dyDescent="0.2">
      <c r="A6925" t="s">
        <v>875</v>
      </c>
      <c r="B6925" t="s">
        <v>46</v>
      </c>
      <c r="C6925" t="s">
        <v>386</v>
      </c>
      <c r="D6925" t="s">
        <v>120</v>
      </c>
      <c r="E6925" t="s">
        <v>461</v>
      </c>
    </row>
    <row r="6926" spans="1:5" x14ac:dyDescent="0.2">
      <c r="A6926" t="s">
        <v>875</v>
      </c>
      <c r="B6926" t="s">
        <v>46</v>
      </c>
      <c r="C6926" t="s">
        <v>386</v>
      </c>
      <c r="D6926" t="s">
        <v>389</v>
      </c>
      <c r="E6926" t="s">
        <v>449</v>
      </c>
    </row>
    <row r="6927" spans="1:5" x14ac:dyDescent="0.2">
      <c r="A6927" t="s">
        <v>875</v>
      </c>
      <c r="B6927" t="s">
        <v>46</v>
      </c>
      <c r="C6927" t="s">
        <v>386</v>
      </c>
      <c r="D6927" t="s">
        <v>317</v>
      </c>
      <c r="E6927" t="s">
        <v>870</v>
      </c>
    </row>
    <row r="6928" spans="1:5" x14ac:dyDescent="0.2">
      <c r="A6928" t="s">
        <v>875</v>
      </c>
      <c r="B6928" t="s">
        <v>46</v>
      </c>
      <c r="C6928" t="s">
        <v>386</v>
      </c>
      <c r="D6928" t="s">
        <v>366</v>
      </c>
      <c r="E6928" t="s">
        <v>462</v>
      </c>
    </row>
    <row r="6929" spans="1:5" x14ac:dyDescent="0.2">
      <c r="A6929" t="s">
        <v>875</v>
      </c>
      <c r="B6929" t="s">
        <v>46</v>
      </c>
      <c r="C6929" t="s">
        <v>386</v>
      </c>
      <c r="D6929" t="s">
        <v>389</v>
      </c>
      <c r="E6929" t="s">
        <v>450</v>
      </c>
    </row>
    <row r="6930" spans="1:5" x14ac:dyDescent="0.2">
      <c r="A6930" t="s">
        <v>875</v>
      </c>
      <c r="B6930" t="s">
        <v>46</v>
      </c>
      <c r="C6930" t="s">
        <v>386</v>
      </c>
      <c r="D6930" t="s">
        <v>106</v>
      </c>
      <c r="E6930" t="s">
        <v>465</v>
      </c>
    </row>
    <row r="6931" spans="1:5" x14ac:dyDescent="0.2">
      <c r="A6931" t="s">
        <v>875</v>
      </c>
      <c r="B6931" t="s">
        <v>46</v>
      </c>
      <c r="C6931" t="s">
        <v>386</v>
      </c>
      <c r="D6931" t="s">
        <v>27</v>
      </c>
      <c r="E6931" t="s">
        <v>749</v>
      </c>
    </row>
    <row r="6932" spans="1:5" x14ac:dyDescent="0.2">
      <c r="A6932" t="s">
        <v>875</v>
      </c>
      <c r="B6932" t="s">
        <v>46</v>
      </c>
      <c r="C6932" t="s">
        <v>386</v>
      </c>
      <c r="D6932" t="s">
        <v>120</v>
      </c>
      <c r="E6932" t="s">
        <v>790</v>
      </c>
    </row>
    <row r="6933" spans="1:5" x14ac:dyDescent="0.2">
      <c r="A6933" t="s">
        <v>875</v>
      </c>
      <c r="B6933" t="s">
        <v>46</v>
      </c>
      <c r="C6933" t="s">
        <v>386</v>
      </c>
      <c r="D6933" t="s">
        <v>389</v>
      </c>
      <c r="E6933" t="s">
        <v>478</v>
      </c>
    </row>
    <row r="6934" spans="1:5" x14ac:dyDescent="0.2">
      <c r="A6934" t="s">
        <v>875</v>
      </c>
      <c r="B6934" t="s">
        <v>46</v>
      </c>
      <c r="C6934" t="s">
        <v>386</v>
      </c>
      <c r="D6934" t="s">
        <v>120</v>
      </c>
      <c r="E6934" t="s">
        <v>873</v>
      </c>
    </row>
    <row r="6935" spans="1:5" x14ac:dyDescent="0.2">
      <c r="A6935" t="s">
        <v>875</v>
      </c>
      <c r="B6935" t="s">
        <v>46</v>
      </c>
      <c r="C6935" t="s">
        <v>386</v>
      </c>
      <c r="D6935" t="s">
        <v>120</v>
      </c>
      <c r="E6935" t="s">
        <v>779</v>
      </c>
    </row>
    <row r="6936" spans="1:5" x14ac:dyDescent="0.2">
      <c r="A6936" t="s">
        <v>875</v>
      </c>
      <c r="B6936" t="s">
        <v>46</v>
      </c>
      <c r="C6936" t="s">
        <v>386</v>
      </c>
      <c r="D6936" t="s">
        <v>57</v>
      </c>
      <c r="E6936" t="s">
        <v>584</v>
      </c>
    </row>
    <row r="6937" spans="1:5" x14ac:dyDescent="0.2">
      <c r="A6937" t="s">
        <v>875</v>
      </c>
      <c r="B6937" t="s">
        <v>46</v>
      </c>
      <c r="C6937" t="s">
        <v>386</v>
      </c>
      <c r="D6937" t="s">
        <v>106</v>
      </c>
      <c r="E6937" t="s">
        <v>577</v>
      </c>
    </row>
    <row r="6938" spans="1:5" x14ac:dyDescent="0.2">
      <c r="A6938" t="s">
        <v>875</v>
      </c>
      <c r="B6938" t="s">
        <v>46</v>
      </c>
      <c r="C6938" t="s">
        <v>386</v>
      </c>
      <c r="D6938" t="s">
        <v>389</v>
      </c>
      <c r="E6938" t="s">
        <v>457</v>
      </c>
    </row>
    <row r="6939" spans="1:5" x14ac:dyDescent="0.2">
      <c r="A6939" t="s">
        <v>875</v>
      </c>
      <c r="B6939" t="s">
        <v>46</v>
      </c>
      <c r="C6939" t="s">
        <v>386</v>
      </c>
      <c r="D6939" t="s">
        <v>389</v>
      </c>
      <c r="E6939" t="s">
        <v>448</v>
      </c>
    </row>
    <row r="6940" spans="1:5" x14ac:dyDescent="0.2">
      <c r="A6940" t="s">
        <v>875</v>
      </c>
      <c r="B6940" t="s">
        <v>46</v>
      </c>
      <c r="C6940" t="s">
        <v>386</v>
      </c>
      <c r="D6940" t="s">
        <v>120</v>
      </c>
      <c r="E6940" t="s">
        <v>460</v>
      </c>
    </row>
    <row r="6941" spans="1:5" x14ac:dyDescent="0.2">
      <c r="A6941" t="s">
        <v>875</v>
      </c>
      <c r="B6941" t="s">
        <v>46</v>
      </c>
      <c r="C6941" t="s">
        <v>386</v>
      </c>
      <c r="D6941" t="s">
        <v>389</v>
      </c>
      <c r="E6941" t="s">
        <v>576</v>
      </c>
    </row>
    <row r="6942" spans="1:5" x14ac:dyDescent="0.2">
      <c r="A6942" t="s">
        <v>875</v>
      </c>
      <c r="B6942" t="s">
        <v>46</v>
      </c>
      <c r="C6942" t="s">
        <v>386</v>
      </c>
      <c r="D6942" t="s">
        <v>389</v>
      </c>
      <c r="E6942" t="s">
        <v>451</v>
      </c>
    </row>
    <row r="6943" spans="1:5" x14ac:dyDescent="0.2">
      <c r="A6943" t="s">
        <v>875</v>
      </c>
      <c r="B6943" t="s">
        <v>46</v>
      </c>
      <c r="C6943" t="s">
        <v>386</v>
      </c>
      <c r="D6943" t="s">
        <v>203</v>
      </c>
      <c r="E6943" t="s">
        <v>796</v>
      </c>
    </row>
    <row r="6944" spans="1:5" x14ac:dyDescent="0.2">
      <c r="A6944" t="s">
        <v>875</v>
      </c>
      <c r="B6944" t="s">
        <v>46</v>
      </c>
      <c r="C6944" t="s">
        <v>386</v>
      </c>
      <c r="D6944" t="s">
        <v>120</v>
      </c>
      <c r="E6944" t="s">
        <v>874</v>
      </c>
    </row>
    <row r="6945" spans="1:5" x14ac:dyDescent="0.2">
      <c r="A6945" t="s">
        <v>875</v>
      </c>
      <c r="B6945" t="s">
        <v>46</v>
      </c>
      <c r="C6945" t="s">
        <v>386</v>
      </c>
      <c r="D6945" t="s">
        <v>215</v>
      </c>
      <c r="E6945" t="s">
        <v>480</v>
      </c>
    </row>
    <row r="6946" spans="1:5" x14ac:dyDescent="0.2">
      <c r="A6946" t="s">
        <v>875</v>
      </c>
      <c r="B6946" t="s">
        <v>46</v>
      </c>
      <c r="C6946" t="s">
        <v>388</v>
      </c>
      <c r="D6946" t="s">
        <v>307</v>
      </c>
    </row>
    <row r="6947" spans="1:5" x14ac:dyDescent="0.2">
      <c r="A6947" t="s">
        <v>875</v>
      </c>
      <c r="B6947" t="s">
        <v>46</v>
      </c>
      <c r="C6947" t="s">
        <v>388</v>
      </c>
      <c r="D6947" t="s">
        <v>369</v>
      </c>
    </row>
    <row r="6948" spans="1:5" x14ac:dyDescent="0.2">
      <c r="A6948" t="s">
        <v>875</v>
      </c>
      <c r="B6948" t="s">
        <v>46</v>
      </c>
      <c r="C6948" t="s">
        <v>388</v>
      </c>
      <c r="D6948" t="s">
        <v>8</v>
      </c>
    </row>
    <row r="6949" spans="1:5" x14ac:dyDescent="0.2">
      <c r="A6949" t="s">
        <v>875</v>
      </c>
      <c r="B6949" t="s">
        <v>46</v>
      </c>
      <c r="C6949" t="s">
        <v>388</v>
      </c>
      <c r="D6949" t="s">
        <v>59</v>
      </c>
    </row>
    <row r="6950" spans="1:5" x14ac:dyDescent="0.2">
      <c r="A6950" t="s">
        <v>875</v>
      </c>
      <c r="B6950" t="s">
        <v>46</v>
      </c>
      <c r="C6950" t="s">
        <v>388</v>
      </c>
      <c r="D6950" t="s">
        <v>185</v>
      </c>
    </row>
    <row r="6951" spans="1:5" x14ac:dyDescent="0.2">
      <c r="A6951" t="s">
        <v>875</v>
      </c>
      <c r="B6951" t="s">
        <v>46</v>
      </c>
      <c r="C6951" t="s">
        <v>388</v>
      </c>
      <c r="D6951" t="s">
        <v>188</v>
      </c>
    </row>
    <row r="6952" spans="1:5" x14ac:dyDescent="0.2">
      <c r="A6952" t="s">
        <v>875</v>
      </c>
      <c r="B6952" t="s">
        <v>46</v>
      </c>
      <c r="C6952" t="s">
        <v>388</v>
      </c>
      <c r="D6952" t="s">
        <v>300</v>
      </c>
    </row>
    <row r="6953" spans="1:5" x14ac:dyDescent="0.2">
      <c r="A6953" t="s">
        <v>875</v>
      </c>
      <c r="B6953" t="s">
        <v>46</v>
      </c>
      <c r="C6953" t="s">
        <v>388</v>
      </c>
      <c r="D6953" t="s">
        <v>274</v>
      </c>
    </row>
    <row r="6954" spans="1:5" x14ac:dyDescent="0.2">
      <c r="A6954" t="s">
        <v>875</v>
      </c>
      <c r="B6954" t="s">
        <v>46</v>
      </c>
      <c r="C6954" t="s">
        <v>388</v>
      </c>
      <c r="D6954" t="s">
        <v>201</v>
      </c>
    </row>
    <row r="6955" spans="1:5" x14ac:dyDescent="0.2">
      <c r="A6955" t="s">
        <v>875</v>
      </c>
      <c r="B6955" t="s">
        <v>46</v>
      </c>
      <c r="C6955" t="s">
        <v>388</v>
      </c>
      <c r="D6955" t="s">
        <v>26</v>
      </c>
    </row>
    <row r="6956" spans="1:5" x14ac:dyDescent="0.2">
      <c r="A6956" t="s">
        <v>875</v>
      </c>
      <c r="B6956" t="s">
        <v>46</v>
      </c>
      <c r="C6956" t="s">
        <v>388</v>
      </c>
      <c r="D6956" t="s">
        <v>110</v>
      </c>
    </row>
    <row r="6957" spans="1:5" x14ac:dyDescent="0.2">
      <c r="A6957" t="s">
        <v>875</v>
      </c>
      <c r="B6957" t="s">
        <v>46</v>
      </c>
      <c r="C6957" t="s">
        <v>388</v>
      </c>
      <c r="D6957" t="s">
        <v>278</v>
      </c>
    </row>
    <row r="6958" spans="1:5" x14ac:dyDescent="0.2">
      <c r="A6958" t="s">
        <v>875</v>
      </c>
      <c r="B6958" t="s">
        <v>46</v>
      </c>
      <c r="C6958" t="s">
        <v>388</v>
      </c>
      <c r="D6958" t="s">
        <v>261</v>
      </c>
    </row>
    <row r="6959" spans="1:5" x14ac:dyDescent="0.2">
      <c r="A6959" t="s">
        <v>875</v>
      </c>
      <c r="B6959" t="s">
        <v>46</v>
      </c>
      <c r="C6959" t="s">
        <v>388</v>
      </c>
      <c r="D6959" t="s">
        <v>165</v>
      </c>
    </row>
    <row r="6960" spans="1:5" x14ac:dyDescent="0.2">
      <c r="A6960" t="s">
        <v>875</v>
      </c>
      <c r="B6960" t="s">
        <v>46</v>
      </c>
      <c r="C6960" t="s">
        <v>388</v>
      </c>
      <c r="D6960" t="s">
        <v>180</v>
      </c>
    </row>
    <row r="6961" spans="1:5" x14ac:dyDescent="0.2">
      <c r="A6961" t="s">
        <v>875</v>
      </c>
      <c r="B6961" t="s">
        <v>46</v>
      </c>
      <c r="C6961" t="s">
        <v>388</v>
      </c>
      <c r="D6961" t="s">
        <v>20</v>
      </c>
    </row>
    <row r="6962" spans="1:5" x14ac:dyDescent="0.2">
      <c r="A6962" t="s">
        <v>875</v>
      </c>
      <c r="B6962" t="s">
        <v>46</v>
      </c>
      <c r="C6962" t="s">
        <v>388</v>
      </c>
      <c r="D6962" t="s">
        <v>100</v>
      </c>
    </row>
    <row r="6963" spans="1:5" x14ac:dyDescent="0.2">
      <c r="A6963" t="s">
        <v>875</v>
      </c>
      <c r="B6963" t="s">
        <v>46</v>
      </c>
      <c r="C6963" t="s">
        <v>388</v>
      </c>
      <c r="D6963" t="s">
        <v>315</v>
      </c>
    </row>
    <row r="6964" spans="1:5" x14ac:dyDescent="0.2">
      <c r="A6964" t="s">
        <v>875</v>
      </c>
      <c r="B6964" t="s">
        <v>46</v>
      </c>
      <c r="C6964" t="s">
        <v>388</v>
      </c>
      <c r="D6964" t="s">
        <v>277</v>
      </c>
    </row>
    <row r="6965" spans="1:5" x14ac:dyDescent="0.2">
      <c r="A6965" t="s">
        <v>875</v>
      </c>
      <c r="B6965" t="s">
        <v>46</v>
      </c>
      <c r="C6965" t="s">
        <v>388</v>
      </c>
      <c r="D6965" t="s">
        <v>128</v>
      </c>
    </row>
    <row r="6966" spans="1:5" x14ac:dyDescent="0.2">
      <c r="A6966" t="s">
        <v>875</v>
      </c>
      <c r="B6966" t="s">
        <v>46</v>
      </c>
      <c r="C6966" t="s">
        <v>388</v>
      </c>
      <c r="D6966" t="s">
        <v>113</v>
      </c>
    </row>
    <row r="6967" spans="1:5" x14ac:dyDescent="0.2">
      <c r="A6967" t="s">
        <v>875</v>
      </c>
      <c r="B6967" t="s">
        <v>46</v>
      </c>
      <c r="C6967" t="s">
        <v>388</v>
      </c>
      <c r="D6967" t="s">
        <v>308</v>
      </c>
    </row>
    <row r="6968" spans="1:5" x14ac:dyDescent="0.2">
      <c r="A6968" t="s">
        <v>875</v>
      </c>
      <c r="B6968" t="s">
        <v>46</v>
      </c>
      <c r="C6968" t="s">
        <v>388</v>
      </c>
      <c r="D6968" t="s">
        <v>115</v>
      </c>
    </row>
    <row r="6969" spans="1:5" x14ac:dyDescent="0.2">
      <c r="A6969" t="s">
        <v>875</v>
      </c>
      <c r="B6969" t="s">
        <v>179</v>
      </c>
      <c r="C6969" t="s">
        <v>386</v>
      </c>
      <c r="D6969" t="s">
        <v>106</v>
      </c>
      <c r="E6969" t="s">
        <v>577</v>
      </c>
    </row>
    <row r="6970" spans="1:5" x14ac:dyDescent="0.2">
      <c r="A6970" t="s">
        <v>875</v>
      </c>
      <c r="B6970" t="s">
        <v>179</v>
      </c>
      <c r="C6970" t="s">
        <v>386</v>
      </c>
      <c r="D6970" t="s">
        <v>389</v>
      </c>
      <c r="E6970" t="s">
        <v>450</v>
      </c>
    </row>
    <row r="6971" spans="1:5" x14ac:dyDescent="0.2">
      <c r="A6971" t="s">
        <v>875</v>
      </c>
      <c r="B6971" t="s">
        <v>179</v>
      </c>
      <c r="C6971" t="s">
        <v>386</v>
      </c>
      <c r="D6971" t="s">
        <v>106</v>
      </c>
      <c r="E6971" t="s">
        <v>465</v>
      </c>
    </row>
    <row r="6972" spans="1:5" x14ac:dyDescent="0.2">
      <c r="A6972" t="s">
        <v>875</v>
      </c>
      <c r="B6972" t="s">
        <v>179</v>
      </c>
      <c r="C6972" t="s">
        <v>386</v>
      </c>
      <c r="D6972" t="s">
        <v>46</v>
      </c>
      <c r="E6972" t="s">
        <v>869</v>
      </c>
    </row>
    <row r="6973" spans="1:5" x14ac:dyDescent="0.2">
      <c r="A6973" t="s">
        <v>875</v>
      </c>
      <c r="B6973" t="s">
        <v>179</v>
      </c>
      <c r="C6973" t="s">
        <v>386</v>
      </c>
      <c r="D6973" t="s">
        <v>59</v>
      </c>
      <c r="E6973" t="s">
        <v>764</v>
      </c>
    </row>
    <row r="6974" spans="1:5" x14ac:dyDescent="0.2">
      <c r="A6974" t="s">
        <v>875</v>
      </c>
      <c r="B6974" t="s">
        <v>179</v>
      </c>
      <c r="C6974" t="s">
        <v>386</v>
      </c>
      <c r="D6974" t="s">
        <v>59</v>
      </c>
      <c r="E6974" t="s">
        <v>805</v>
      </c>
    </row>
    <row r="6975" spans="1:5" x14ac:dyDescent="0.2">
      <c r="A6975" t="s">
        <v>875</v>
      </c>
      <c r="B6975" t="s">
        <v>179</v>
      </c>
      <c r="C6975" t="s">
        <v>388</v>
      </c>
      <c r="D6975" t="s">
        <v>307</v>
      </c>
    </row>
    <row r="6976" spans="1:5" x14ac:dyDescent="0.2">
      <c r="A6976" t="s">
        <v>875</v>
      </c>
      <c r="B6976" t="s">
        <v>179</v>
      </c>
      <c r="C6976" t="s">
        <v>388</v>
      </c>
      <c r="D6976" t="s">
        <v>59</v>
      </c>
    </row>
    <row r="6977" spans="1:5" x14ac:dyDescent="0.2">
      <c r="A6977" t="s">
        <v>875</v>
      </c>
      <c r="B6977" t="s">
        <v>179</v>
      </c>
      <c r="C6977" t="s">
        <v>388</v>
      </c>
      <c r="D6977" t="s">
        <v>8</v>
      </c>
    </row>
    <row r="6978" spans="1:5" x14ac:dyDescent="0.2">
      <c r="A6978" t="s">
        <v>875</v>
      </c>
      <c r="B6978" t="s">
        <v>179</v>
      </c>
      <c r="C6978" t="s">
        <v>388</v>
      </c>
      <c r="D6978" t="s">
        <v>46</v>
      </c>
    </row>
    <row r="6979" spans="1:5" x14ac:dyDescent="0.2">
      <c r="A6979" t="s">
        <v>875</v>
      </c>
      <c r="B6979" t="s">
        <v>179</v>
      </c>
      <c r="C6979" t="s">
        <v>388</v>
      </c>
      <c r="D6979" t="s">
        <v>366</v>
      </c>
    </row>
    <row r="6980" spans="1:5" x14ac:dyDescent="0.2">
      <c r="A6980" t="s">
        <v>875</v>
      </c>
      <c r="B6980" t="s">
        <v>330</v>
      </c>
      <c r="C6980" t="s">
        <v>386</v>
      </c>
      <c r="D6980" t="s">
        <v>389</v>
      </c>
      <c r="E6980" t="s">
        <v>447</v>
      </c>
    </row>
    <row r="6981" spans="1:5" x14ac:dyDescent="0.2">
      <c r="A6981" t="s">
        <v>875</v>
      </c>
      <c r="B6981" t="s">
        <v>330</v>
      </c>
      <c r="C6981" t="s">
        <v>386</v>
      </c>
      <c r="D6981" t="s">
        <v>389</v>
      </c>
      <c r="E6981" t="s">
        <v>456</v>
      </c>
    </row>
    <row r="6982" spans="1:5" x14ac:dyDescent="0.2">
      <c r="A6982" t="s">
        <v>875</v>
      </c>
      <c r="B6982" t="s">
        <v>330</v>
      </c>
      <c r="C6982" t="s">
        <v>386</v>
      </c>
      <c r="D6982" t="s">
        <v>389</v>
      </c>
      <c r="E6982" t="s">
        <v>430</v>
      </c>
    </row>
    <row r="6983" spans="1:5" x14ac:dyDescent="0.2">
      <c r="A6983" t="s">
        <v>875</v>
      </c>
      <c r="B6983" t="s">
        <v>330</v>
      </c>
      <c r="C6983" t="s">
        <v>386</v>
      </c>
      <c r="D6983" t="s">
        <v>389</v>
      </c>
      <c r="E6983" t="s">
        <v>453</v>
      </c>
    </row>
    <row r="6984" spans="1:5" x14ac:dyDescent="0.2">
      <c r="A6984" t="s">
        <v>875</v>
      </c>
      <c r="B6984" t="s">
        <v>330</v>
      </c>
      <c r="C6984" t="s">
        <v>386</v>
      </c>
      <c r="D6984" t="s">
        <v>389</v>
      </c>
      <c r="E6984" t="s">
        <v>531</v>
      </c>
    </row>
    <row r="6985" spans="1:5" x14ac:dyDescent="0.2">
      <c r="A6985" t="s">
        <v>875</v>
      </c>
      <c r="B6985" t="s">
        <v>330</v>
      </c>
      <c r="C6985" t="s">
        <v>386</v>
      </c>
      <c r="D6985" t="s">
        <v>389</v>
      </c>
      <c r="E6985" t="s">
        <v>449</v>
      </c>
    </row>
    <row r="6986" spans="1:5" x14ac:dyDescent="0.2">
      <c r="A6986" t="s">
        <v>875</v>
      </c>
      <c r="B6986" t="s">
        <v>330</v>
      </c>
      <c r="C6986" t="s">
        <v>386</v>
      </c>
      <c r="D6986" t="s">
        <v>389</v>
      </c>
      <c r="E6986" t="s">
        <v>450</v>
      </c>
    </row>
    <row r="6987" spans="1:5" x14ac:dyDescent="0.2">
      <c r="A6987" t="s">
        <v>875</v>
      </c>
      <c r="B6987" t="s">
        <v>330</v>
      </c>
      <c r="C6987" t="s">
        <v>386</v>
      </c>
      <c r="D6987" t="s">
        <v>389</v>
      </c>
      <c r="E6987" t="s">
        <v>457</v>
      </c>
    </row>
    <row r="6988" spans="1:5" x14ac:dyDescent="0.2">
      <c r="A6988" t="s">
        <v>875</v>
      </c>
      <c r="B6988" t="s">
        <v>330</v>
      </c>
      <c r="C6988" t="s">
        <v>386</v>
      </c>
      <c r="D6988" t="s">
        <v>106</v>
      </c>
      <c r="E6988" t="s">
        <v>465</v>
      </c>
    </row>
    <row r="6989" spans="1:5" x14ac:dyDescent="0.2">
      <c r="A6989" t="s">
        <v>875</v>
      </c>
      <c r="B6989" t="s">
        <v>330</v>
      </c>
      <c r="C6989" t="s">
        <v>386</v>
      </c>
      <c r="D6989" t="s">
        <v>389</v>
      </c>
      <c r="E6989" t="s">
        <v>576</v>
      </c>
    </row>
    <row r="6990" spans="1:5" x14ac:dyDescent="0.2">
      <c r="A6990" t="s">
        <v>875</v>
      </c>
      <c r="B6990" t="s">
        <v>330</v>
      </c>
      <c r="C6990" t="s">
        <v>386</v>
      </c>
      <c r="D6990" t="s">
        <v>389</v>
      </c>
      <c r="E6990" t="s">
        <v>451</v>
      </c>
    </row>
    <row r="6991" spans="1:5" x14ac:dyDescent="0.2">
      <c r="A6991" t="s">
        <v>875</v>
      </c>
      <c r="B6991" t="s">
        <v>330</v>
      </c>
      <c r="C6991" t="s">
        <v>386</v>
      </c>
      <c r="D6991" t="s">
        <v>389</v>
      </c>
      <c r="E6991" t="s">
        <v>478</v>
      </c>
    </row>
    <row r="6992" spans="1:5" x14ac:dyDescent="0.2">
      <c r="A6992" t="s">
        <v>875</v>
      </c>
      <c r="B6992" t="s">
        <v>330</v>
      </c>
      <c r="C6992" t="s">
        <v>388</v>
      </c>
      <c r="D6992" t="s">
        <v>307</v>
      </c>
    </row>
    <row r="6993" spans="1:5" x14ac:dyDescent="0.2">
      <c r="A6993" t="s">
        <v>875</v>
      </c>
      <c r="B6993" t="s">
        <v>330</v>
      </c>
      <c r="C6993" t="s">
        <v>388</v>
      </c>
      <c r="D6993" t="s">
        <v>376</v>
      </c>
    </row>
    <row r="6994" spans="1:5" x14ac:dyDescent="0.2">
      <c r="A6994" t="s">
        <v>875</v>
      </c>
      <c r="B6994" t="s">
        <v>330</v>
      </c>
      <c r="C6994" t="s">
        <v>388</v>
      </c>
      <c r="D6994" t="s">
        <v>273</v>
      </c>
    </row>
    <row r="6995" spans="1:5" x14ac:dyDescent="0.2">
      <c r="A6995" t="s">
        <v>875</v>
      </c>
      <c r="B6995" t="s">
        <v>325</v>
      </c>
      <c r="C6995" t="s">
        <v>386</v>
      </c>
      <c r="D6995" t="s">
        <v>31</v>
      </c>
      <c r="E6995" t="s">
        <v>691</v>
      </c>
    </row>
    <row r="6996" spans="1:5" x14ac:dyDescent="0.2">
      <c r="A6996" t="s">
        <v>875</v>
      </c>
      <c r="B6996" t="s">
        <v>325</v>
      </c>
      <c r="C6996" t="s">
        <v>388</v>
      </c>
      <c r="D6996" t="s">
        <v>327</v>
      </c>
    </row>
    <row r="6997" spans="1:5" x14ac:dyDescent="0.2">
      <c r="A6997" t="s">
        <v>875</v>
      </c>
      <c r="B6997" t="s">
        <v>367</v>
      </c>
      <c r="C6997" t="s">
        <v>386</v>
      </c>
      <c r="D6997" t="s">
        <v>389</v>
      </c>
      <c r="E6997" t="s">
        <v>814</v>
      </c>
    </row>
    <row r="6998" spans="1:5" x14ac:dyDescent="0.2">
      <c r="A6998" t="s">
        <v>875</v>
      </c>
      <c r="B6998" t="s">
        <v>367</v>
      </c>
      <c r="C6998" t="s">
        <v>386</v>
      </c>
      <c r="D6998" t="s">
        <v>389</v>
      </c>
      <c r="E6998" t="s">
        <v>456</v>
      </c>
    </row>
    <row r="6999" spans="1:5" x14ac:dyDescent="0.2">
      <c r="A6999" t="s">
        <v>875</v>
      </c>
      <c r="B6999" t="s">
        <v>367</v>
      </c>
      <c r="C6999" t="s">
        <v>388</v>
      </c>
      <c r="D6999" t="s">
        <v>327</v>
      </c>
    </row>
    <row r="7000" spans="1:5" x14ac:dyDescent="0.2">
      <c r="A7000" t="s">
        <v>875</v>
      </c>
      <c r="B7000" t="s">
        <v>118</v>
      </c>
      <c r="C7000" t="s">
        <v>388</v>
      </c>
      <c r="D7000" t="s">
        <v>327</v>
      </c>
    </row>
    <row r="7001" spans="1:5" x14ac:dyDescent="0.2">
      <c r="A7001" t="s">
        <v>875</v>
      </c>
      <c r="B7001" t="s">
        <v>118</v>
      </c>
      <c r="C7001" t="s">
        <v>388</v>
      </c>
      <c r="D7001" t="s">
        <v>367</v>
      </c>
    </row>
    <row r="7002" spans="1:5" x14ac:dyDescent="0.2">
      <c r="A7002" t="s">
        <v>875</v>
      </c>
      <c r="B7002" t="s">
        <v>191</v>
      </c>
      <c r="C7002" t="s">
        <v>388</v>
      </c>
      <c r="D7002" t="s">
        <v>327</v>
      </c>
    </row>
    <row r="7003" spans="1:5" x14ac:dyDescent="0.2">
      <c r="A7003" t="s">
        <v>875</v>
      </c>
      <c r="B7003" t="s">
        <v>191</v>
      </c>
      <c r="C7003" t="s">
        <v>388</v>
      </c>
      <c r="D7003" t="s">
        <v>367</v>
      </c>
    </row>
    <row r="7004" spans="1:5" x14ac:dyDescent="0.2">
      <c r="A7004" t="s">
        <v>875</v>
      </c>
      <c r="B7004" t="s">
        <v>191</v>
      </c>
      <c r="C7004" t="s">
        <v>388</v>
      </c>
      <c r="D7004" t="s">
        <v>325</v>
      </c>
    </row>
    <row r="7005" spans="1:5" x14ac:dyDescent="0.2">
      <c r="A7005" t="s">
        <v>875</v>
      </c>
      <c r="B7005" t="s">
        <v>191</v>
      </c>
      <c r="C7005" t="s">
        <v>388</v>
      </c>
      <c r="D7005" t="s">
        <v>118</v>
      </c>
    </row>
    <row r="7006" spans="1:5" x14ac:dyDescent="0.2">
      <c r="A7006" t="s">
        <v>875</v>
      </c>
      <c r="B7006" t="s">
        <v>263</v>
      </c>
      <c r="C7006" t="s">
        <v>388</v>
      </c>
      <c r="D7006" t="s">
        <v>327</v>
      </c>
    </row>
    <row r="7007" spans="1:5" x14ac:dyDescent="0.2">
      <c r="A7007" t="s">
        <v>875</v>
      </c>
      <c r="B7007" t="s">
        <v>253</v>
      </c>
      <c r="C7007" t="s">
        <v>386</v>
      </c>
      <c r="D7007" t="s">
        <v>263</v>
      </c>
      <c r="E7007" t="s">
        <v>692</v>
      </c>
    </row>
    <row r="7008" spans="1:5" x14ac:dyDescent="0.2">
      <c r="A7008" t="s">
        <v>875</v>
      </c>
      <c r="B7008" t="s">
        <v>253</v>
      </c>
      <c r="C7008" t="s">
        <v>386</v>
      </c>
      <c r="D7008" t="s">
        <v>94</v>
      </c>
      <c r="E7008" t="s">
        <v>693</v>
      </c>
    </row>
    <row r="7009" spans="1:5" x14ac:dyDescent="0.2">
      <c r="A7009" t="s">
        <v>875</v>
      </c>
      <c r="B7009" t="s">
        <v>253</v>
      </c>
      <c r="C7009" t="s">
        <v>386</v>
      </c>
      <c r="D7009" t="s">
        <v>94</v>
      </c>
      <c r="E7009" t="s">
        <v>694</v>
      </c>
    </row>
    <row r="7010" spans="1:5" x14ac:dyDescent="0.2">
      <c r="A7010" t="s">
        <v>875</v>
      </c>
      <c r="B7010" t="s">
        <v>253</v>
      </c>
      <c r="C7010" t="s">
        <v>386</v>
      </c>
      <c r="D7010" t="s">
        <v>191</v>
      </c>
      <c r="E7010" t="s">
        <v>695</v>
      </c>
    </row>
    <row r="7011" spans="1:5" x14ac:dyDescent="0.2">
      <c r="A7011" t="s">
        <v>875</v>
      </c>
      <c r="B7011" t="s">
        <v>253</v>
      </c>
      <c r="C7011" t="s">
        <v>386</v>
      </c>
      <c r="D7011" t="s">
        <v>263</v>
      </c>
      <c r="E7011" t="s">
        <v>696</v>
      </c>
    </row>
    <row r="7012" spans="1:5" x14ac:dyDescent="0.2">
      <c r="A7012" t="s">
        <v>875</v>
      </c>
      <c r="B7012" t="s">
        <v>253</v>
      </c>
      <c r="C7012" t="s">
        <v>386</v>
      </c>
      <c r="D7012" t="s">
        <v>263</v>
      </c>
      <c r="E7012" t="s">
        <v>697</v>
      </c>
    </row>
    <row r="7013" spans="1:5" x14ac:dyDescent="0.2">
      <c r="A7013" t="s">
        <v>875</v>
      </c>
      <c r="B7013" t="s">
        <v>253</v>
      </c>
      <c r="C7013" t="s">
        <v>386</v>
      </c>
      <c r="D7013" t="s">
        <v>263</v>
      </c>
      <c r="E7013" t="s">
        <v>698</v>
      </c>
    </row>
    <row r="7014" spans="1:5" x14ac:dyDescent="0.2">
      <c r="A7014" t="s">
        <v>875</v>
      </c>
      <c r="B7014" t="s">
        <v>253</v>
      </c>
      <c r="C7014" t="s">
        <v>386</v>
      </c>
      <c r="D7014" t="s">
        <v>263</v>
      </c>
      <c r="E7014" t="s">
        <v>699</v>
      </c>
    </row>
    <row r="7015" spans="1:5" x14ac:dyDescent="0.2">
      <c r="A7015" t="s">
        <v>875</v>
      </c>
      <c r="B7015" t="s">
        <v>253</v>
      </c>
      <c r="C7015" t="s">
        <v>386</v>
      </c>
      <c r="D7015" t="s">
        <v>263</v>
      </c>
      <c r="E7015" t="s">
        <v>700</v>
      </c>
    </row>
    <row r="7016" spans="1:5" x14ac:dyDescent="0.2">
      <c r="A7016" t="s">
        <v>875</v>
      </c>
      <c r="B7016" t="s">
        <v>253</v>
      </c>
      <c r="C7016" t="s">
        <v>386</v>
      </c>
      <c r="D7016" t="s">
        <v>263</v>
      </c>
      <c r="E7016" t="s">
        <v>701</v>
      </c>
    </row>
    <row r="7017" spans="1:5" x14ac:dyDescent="0.2">
      <c r="A7017" t="s">
        <v>875</v>
      </c>
      <c r="B7017" t="s">
        <v>253</v>
      </c>
      <c r="C7017" t="s">
        <v>386</v>
      </c>
      <c r="D7017" t="s">
        <v>263</v>
      </c>
      <c r="E7017" t="s">
        <v>702</v>
      </c>
    </row>
    <row r="7018" spans="1:5" x14ac:dyDescent="0.2">
      <c r="A7018" t="s">
        <v>875</v>
      </c>
      <c r="B7018" t="s">
        <v>253</v>
      </c>
      <c r="C7018" t="s">
        <v>386</v>
      </c>
      <c r="D7018" t="s">
        <v>237</v>
      </c>
      <c r="E7018" t="s">
        <v>703</v>
      </c>
    </row>
    <row r="7019" spans="1:5" x14ac:dyDescent="0.2">
      <c r="A7019" t="s">
        <v>875</v>
      </c>
      <c r="B7019" t="s">
        <v>12</v>
      </c>
      <c r="C7019" t="s">
        <v>386</v>
      </c>
      <c r="D7019" t="s">
        <v>51</v>
      </c>
      <c r="E7019" t="s">
        <v>704</v>
      </c>
    </row>
    <row r="7020" spans="1:5" x14ac:dyDescent="0.2">
      <c r="A7020" t="s">
        <v>875</v>
      </c>
      <c r="B7020" t="s">
        <v>187</v>
      </c>
      <c r="C7020" t="s">
        <v>388</v>
      </c>
      <c r="D7020" t="s">
        <v>79</v>
      </c>
    </row>
    <row r="7021" spans="1:5" x14ac:dyDescent="0.2">
      <c r="A7021" t="s">
        <v>875</v>
      </c>
      <c r="B7021" t="s">
        <v>285</v>
      </c>
      <c r="C7021" t="s">
        <v>386</v>
      </c>
      <c r="D7021" t="s">
        <v>389</v>
      </c>
      <c r="E7021" t="s">
        <v>742</v>
      </c>
    </row>
    <row r="7022" spans="1:5" x14ac:dyDescent="0.2">
      <c r="A7022" t="s">
        <v>875</v>
      </c>
      <c r="B7022" t="s">
        <v>155</v>
      </c>
      <c r="C7022" t="s">
        <v>386</v>
      </c>
      <c r="D7022" t="s">
        <v>389</v>
      </c>
      <c r="E7022" t="s">
        <v>456</v>
      </c>
    </row>
    <row r="7023" spans="1:5" x14ac:dyDescent="0.2">
      <c r="A7023" t="s">
        <v>875</v>
      </c>
      <c r="B7023" t="s">
        <v>155</v>
      </c>
      <c r="C7023" t="s">
        <v>386</v>
      </c>
      <c r="D7023" t="s">
        <v>285</v>
      </c>
      <c r="E7023" t="s">
        <v>397</v>
      </c>
    </row>
    <row r="7024" spans="1:5" x14ac:dyDescent="0.2">
      <c r="A7024" t="s">
        <v>875</v>
      </c>
      <c r="B7024" t="s">
        <v>155</v>
      </c>
      <c r="C7024" t="s">
        <v>386</v>
      </c>
      <c r="D7024" t="s">
        <v>389</v>
      </c>
      <c r="E7024" t="s">
        <v>742</v>
      </c>
    </row>
    <row r="7025" spans="1:5" x14ac:dyDescent="0.2">
      <c r="A7025" t="s">
        <v>875</v>
      </c>
      <c r="B7025" t="s">
        <v>104</v>
      </c>
      <c r="C7025" t="s">
        <v>386</v>
      </c>
      <c r="D7025" t="s">
        <v>389</v>
      </c>
      <c r="E7025" t="s">
        <v>456</v>
      </c>
    </row>
    <row r="7026" spans="1:5" x14ac:dyDescent="0.2">
      <c r="A7026" t="s">
        <v>875</v>
      </c>
      <c r="B7026" t="s">
        <v>104</v>
      </c>
      <c r="C7026" t="s">
        <v>386</v>
      </c>
      <c r="D7026" t="s">
        <v>389</v>
      </c>
      <c r="E7026" t="s">
        <v>476</v>
      </c>
    </row>
    <row r="7027" spans="1:5" x14ac:dyDescent="0.2">
      <c r="A7027" t="s">
        <v>875</v>
      </c>
      <c r="B7027" t="s">
        <v>104</v>
      </c>
      <c r="C7027" t="s">
        <v>388</v>
      </c>
      <c r="D7027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5"/>
  <sheetViews>
    <sheetView workbookViewId="0"/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6.33203125" bestFit="1" customWidth="1"/>
    <col min="5" max="5" width="15.5" bestFit="1" customWidth="1"/>
    <col min="6" max="6" width="14.5" bestFit="1" customWidth="1"/>
  </cols>
  <sheetData>
    <row r="1" spans="1:8" x14ac:dyDescent="0.2">
      <c r="A1" t="s">
        <v>711</v>
      </c>
      <c r="B1" t="s">
        <v>724</v>
      </c>
      <c r="C1" t="s">
        <v>725</v>
      </c>
      <c r="D1" t="s">
        <v>728</v>
      </c>
      <c r="E1" t="s">
        <v>377</v>
      </c>
      <c r="F1" t="s">
        <v>378</v>
      </c>
      <c r="G1" t="s">
        <v>381</v>
      </c>
      <c r="H1" t="s">
        <v>382</v>
      </c>
    </row>
    <row r="2" spans="1:8" x14ac:dyDescent="0.2">
      <c r="A2" t="s">
        <v>16</v>
      </c>
      <c r="B2">
        <v>18</v>
      </c>
      <c r="C2" t="s">
        <v>16</v>
      </c>
      <c r="D2">
        <v>18</v>
      </c>
      <c r="E2" t="b">
        <f>IF(Table3[[#This Row],[Control Bundle]]=Table3[[#This Row],[Refactored Bundle]],TRUE,FALSE)</f>
        <v>1</v>
      </c>
      <c r="F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">
        <f>Table3[[#This Row],[Control Classpath Size]]-Table3[[#This Row],[Refactored Classpath SizeR]]</f>
        <v>0</v>
      </c>
      <c r="H2">
        <f>IF(Table3[[#This Row],[Control Classpath Size]]=0,0,Table3[[#This Row],[Absolute Diff?]]/Table3[[#This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IF(Table3[[#This Row],[Control Bundle]]=Table3[[#This Row],[Refactored Bundle]],TRUE,FALSE)</f>
        <v>1</v>
      </c>
      <c r="F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">
        <f>Table3[[#This Row],[Control Classpath Size]]-Table3[[#This Row],[Refactored Classpath SizeR]]</f>
        <v>0</v>
      </c>
      <c r="H3">
        <f>IF(Table3[[#This Row],[Control Classpath Size]]=0,0,Table3[[#This Row],[Absolute Diff?]]/Table3[[#This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IF(Table3[[#This Row],[Control Bundle]]=Table3[[#This Row],[Refactored Bundle]],TRUE,FALSE)</f>
        <v>1</v>
      </c>
      <c r="F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">
        <f>Table3[[#This Row],[Control Classpath Size]]-Table3[[#This Row],[Refactored Classpath SizeR]]</f>
        <v>0</v>
      </c>
      <c r="H4">
        <f>IF(Table3[[#This Row],[Control Classpath Size]]=0,0,Table3[[#This Row],[Absolute Diff?]]/Table3[[#This Row],[Control Classpath Size]])</f>
        <v>0</v>
      </c>
    </row>
    <row r="5" spans="1:8" x14ac:dyDescent="0.2">
      <c r="A5" t="s">
        <v>133</v>
      </c>
      <c r="B5">
        <v>74</v>
      </c>
      <c r="C5" t="s">
        <v>133</v>
      </c>
      <c r="D5">
        <v>74</v>
      </c>
      <c r="E5" t="b">
        <f>IF(Table3[[#This Row],[Control Bundle]]=Table3[[#This Row],[Refactored Bundle]],TRUE,FALSE)</f>
        <v>1</v>
      </c>
      <c r="F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">
        <f>Table3[[#This Row],[Control Classpath Size]]-Table3[[#This Row],[Refactored Classpath SizeR]]</f>
        <v>0</v>
      </c>
      <c r="H5">
        <f>IF(Table3[[#This Row],[Control Classpath Size]]=0,0,Table3[[#This Row],[Absolute Diff?]]/Table3[[#This Row],[Control Classpath Size]])</f>
        <v>0</v>
      </c>
    </row>
    <row r="6" spans="1:8" x14ac:dyDescent="0.2">
      <c r="A6" t="s">
        <v>324</v>
      </c>
      <c r="B6">
        <v>15</v>
      </c>
      <c r="C6" t="s">
        <v>324</v>
      </c>
      <c r="D6">
        <v>15</v>
      </c>
      <c r="E6" t="b">
        <f>IF(Table3[[#This Row],[Control Bundle]]=Table3[[#This Row],[Refactored Bundle]],TRUE,FALSE)</f>
        <v>1</v>
      </c>
      <c r="F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">
        <f>Table3[[#This Row],[Control Classpath Size]]-Table3[[#This Row],[Refactored Classpath SizeR]]</f>
        <v>0</v>
      </c>
      <c r="H6">
        <f>IF(Table3[[#This Row],[Control Classpath Size]]=0,0,Table3[[#This Row],[Absolute Diff?]]/Table3[[#This Row],[Control Classpath Size]])</f>
        <v>0</v>
      </c>
    </row>
    <row r="7" spans="1:8" x14ac:dyDescent="0.2">
      <c r="A7" t="s">
        <v>351</v>
      </c>
      <c r="B7">
        <v>31</v>
      </c>
      <c r="C7" t="s">
        <v>351</v>
      </c>
      <c r="D7">
        <v>31</v>
      </c>
      <c r="E7" t="b">
        <f>IF(Table3[[#This Row],[Control Bundle]]=Table3[[#This Row],[Refactored Bundle]],TRUE,FALSE)</f>
        <v>1</v>
      </c>
      <c r="F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">
        <f>Table3[[#This Row],[Control Classpath Size]]-Table3[[#This Row],[Refactored Classpath SizeR]]</f>
        <v>0</v>
      </c>
      <c r="H7">
        <f>IF(Table3[[#This Row],[Control Classpath Size]]=0,0,Table3[[#This Row],[Absolute Diff?]]/Table3[[#This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IF(Table3[[#This Row],[Control Bundle]]=Table3[[#This Row],[Refactored Bundle]],TRUE,FALSE)</f>
        <v>1</v>
      </c>
      <c r="F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">
        <f>Table3[[#This Row],[Control Classpath Size]]-Table3[[#This Row],[Refactored Classpath SizeR]]</f>
        <v>0</v>
      </c>
      <c r="H8">
        <f>IF(Table3[[#This Row],[Control Classpath Size]]=0,0,Table3[[#This Row],[Absolute Diff?]]/Table3[[#This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IF(Table3[[#This Row],[Control Bundle]]=Table3[[#This Row],[Refactored Bundle]],TRUE,FALSE)</f>
        <v>1</v>
      </c>
      <c r="F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">
        <f>Table3[[#This Row],[Control Classpath Size]]-Table3[[#This Row],[Refactored Classpath SizeR]]</f>
        <v>0</v>
      </c>
      <c r="H9">
        <f>IF(Table3[[#This Row],[Control Classpath Size]]=0,0,Table3[[#This Row],[Absolute Diff?]]/Table3[[#This Row],[Control Classpath Size]])</f>
        <v>0</v>
      </c>
    </row>
    <row r="10" spans="1:8" x14ac:dyDescent="0.2">
      <c r="A10" t="s">
        <v>182</v>
      </c>
      <c r="B10">
        <v>58</v>
      </c>
      <c r="C10" t="s">
        <v>182</v>
      </c>
      <c r="D10">
        <v>58</v>
      </c>
      <c r="E10" t="b">
        <f>IF(Table3[[#This Row],[Control Bundle]]=Table3[[#This Row],[Refactored Bundle]],TRUE,FALSE)</f>
        <v>1</v>
      </c>
      <c r="F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">
        <f>Table3[[#This Row],[Control Classpath Size]]-Table3[[#This Row],[Refactored Classpath SizeR]]</f>
        <v>0</v>
      </c>
      <c r="H10">
        <f>IF(Table3[[#This Row],[Control Classpath Size]]=0,0,Table3[[#This Row],[Absolute Diff?]]/Table3[[#This Row],[Control Classpath Size]])</f>
        <v>0</v>
      </c>
    </row>
    <row r="11" spans="1:8" x14ac:dyDescent="0.2">
      <c r="A11" t="s">
        <v>1</v>
      </c>
      <c r="B11">
        <v>303</v>
      </c>
      <c r="C11" t="s">
        <v>1</v>
      </c>
      <c r="D11">
        <v>303</v>
      </c>
      <c r="E11" t="b">
        <f>IF(Table3[[#This Row],[Control Bundle]]=Table3[[#This Row],[Refactored Bundle]],TRUE,FALSE)</f>
        <v>1</v>
      </c>
      <c r="F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">
        <f>Table3[[#This Row],[Control Classpath Size]]-Table3[[#This Row],[Refactored Classpath SizeR]]</f>
        <v>0</v>
      </c>
      <c r="H11">
        <f>IF(Table3[[#This Row],[Control Classpath Size]]=0,0,Table3[[#This Row],[Absolute Diff?]]/Table3[[#This Row],[Control Classpath Size]])</f>
        <v>0</v>
      </c>
    </row>
    <row r="12" spans="1:8" x14ac:dyDescent="0.2">
      <c r="A12" t="s">
        <v>94</v>
      </c>
      <c r="B12">
        <v>1323</v>
      </c>
      <c r="C12" t="s">
        <v>94</v>
      </c>
      <c r="D12">
        <v>1323</v>
      </c>
      <c r="E12" t="b">
        <f>IF(Table3[[#This Row],[Control Bundle]]=Table3[[#This Row],[Refactored Bundle]],TRUE,FALSE)</f>
        <v>1</v>
      </c>
      <c r="F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">
        <f>Table3[[#This Row],[Control Classpath Size]]-Table3[[#This Row],[Refactored Classpath SizeR]]</f>
        <v>0</v>
      </c>
      <c r="H12">
        <f>IF(Table3[[#This Row],[Control Classpath Size]]=0,0,Table3[[#This Row],[Absolute Diff?]]/Table3[[#This Row],[Control Classpath Size]])</f>
        <v>0</v>
      </c>
    </row>
    <row r="13" spans="1:8" x14ac:dyDescent="0.2">
      <c r="A13" t="s">
        <v>154</v>
      </c>
      <c r="B13">
        <v>232</v>
      </c>
      <c r="C13" t="s">
        <v>154</v>
      </c>
      <c r="D13">
        <v>232</v>
      </c>
      <c r="E13" t="b">
        <f>IF(Table3[[#This Row],[Control Bundle]]=Table3[[#This Row],[Refactored Bundle]],TRUE,FALSE)</f>
        <v>1</v>
      </c>
      <c r="F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">
        <f>Table3[[#This Row],[Control Classpath Size]]-Table3[[#This Row],[Refactored Classpath SizeR]]</f>
        <v>0</v>
      </c>
      <c r="H13">
        <f>IF(Table3[[#This Row],[Control Classpath Size]]=0,0,Table3[[#This Row],[Absolute Diff?]]/Table3[[#This Row],[Control Classpath Size]])</f>
        <v>0</v>
      </c>
    </row>
    <row r="14" spans="1:8" x14ac:dyDescent="0.2">
      <c r="A14" t="s">
        <v>138</v>
      </c>
      <c r="B14">
        <v>85</v>
      </c>
      <c r="C14" t="s">
        <v>138</v>
      </c>
      <c r="D14">
        <v>85</v>
      </c>
      <c r="E14" t="b">
        <f>IF(Table3[[#This Row],[Control Bundle]]=Table3[[#This Row],[Refactored Bundle]],TRUE,FALSE)</f>
        <v>1</v>
      </c>
      <c r="F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">
        <f>Table3[[#This Row],[Control Classpath Size]]-Table3[[#This Row],[Refactored Classpath SizeR]]</f>
        <v>0</v>
      </c>
      <c r="H14">
        <f>IF(Table3[[#This Row],[Control Classpath Size]]=0,0,Table3[[#This Row],[Absolute Diff?]]/Table3[[#This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85</v>
      </c>
      <c r="E15" t="b">
        <f>IF(Table3[[#This Row],[Control Bundle]]=Table3[[#This Row],[Refactored Bundle]],TRUE,FALSE)</f>
        <v>1</v>
      </c>
      <c r="F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">
        <f>Table3[[#This Row],[Control Classpath Size]]-Table3[[#This Row],[Refactored Classpath SizeR]]</f>
        <v>0</v>
      </c>
      <c r="H15">
        <f>IF(Table3[[#This Row],[Control Classpath Size]]=0,0,Table3[[#This Row],[Absolute Diff?]]/Table3[[#This Row],[Control Classpath Size]])</f>
        <v>0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IF(Table3[[#This Row],[Control Bundle]]=Table3[[#This Row],[Refactored Bundle]],TRUE,FALSE)</f>
        <v>1</v>
      </c>
      <c r="F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">
        <f>Table3[[#This Row],[Control Classpath Size]]-Table3[[#This Row],[Refactored Classpath SizeR]]</f>
        <v>0</v>
      </c>
      <c r="H16">
        <f>IF(Table3[[#This Row],[Control Classpath Size]]=0,0,Table3[[#This Row],[Absolute Diff?]]/Table3[[#This Row],[Control Classpath Size]])</f>
        <v>0</v>
      </c>
    </row>
    <row r="17" spans="1:8" x14ac:dyDescent="0.2">
      <c r="A17" t="s">
        <v>161</v>
      </c>
      <c r="B17">
        <v>44</v>
      </c>
      <c r="C17" t="s">
        <v>161</v>
      </c>
      <c r="D17">
        <v>44</v>
      </c>
      <c r="E17" t="b">
        <f>IF(Table3[[#This Row],[Control Bundle]]=Table3[[#This Row],[Refactored Bundle]],TRUE,FALSE)</f>
        <v>1</v>
      </c>
      <c r="F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">
        <f>Table3[[#This Row],[Control Classpath Size]]-Table3[[#This Row],[Refactored Classpath SizeR]]</f>
        <v>0</v>
      </c>
      <c r="H17">
        <f>IF(Table3[[#This Row],[Control Classpath Size]]=0,0,Table3[[#This Row],[Absolute Diff?]]/Table3[[#This Row],[Control Classpath Size]])</f>
        <v>0</v>
      </c>
    </row>
    <row r="18" spans="1:8" x14ac:dyDescent="0.2">
      <c r="A18" t="s">
        <v>355</v>
      </c>
      <c r="B18">
        <v>108</v>
      </c>
      <c r="C18" t="s">
        <v>355</v>
      </c>
      <c r="D18">
        <v>108</v>
      </c>
      <c r="E18" t="b">
        <f>IF(Table3[[#This Row],[Control Bundle]]=Table3[[#This Row],[Refactored Bundle]],TRUE,FALSE)</f>
        <v>1</v>
      </c>
      <c r="F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">
        <f>Table3[[#This Row],[Control Classpath Size]]-Table3[[#This Row],[Refactored Classpath SizeR]]</f>
        <v>0</v>
      </c>
      <c r="H18">
        <f>IF(Table3[[#This Row],[Control Classpath Size]]=0,0,Table3[[#This Row],[Absolute Diff?]]/Table3[[#This Row],[Control Classpath Size]])</f>
        <v>0</v>
      </c>
    </row>
    <row r="19" spans="1:8" x14ac:dyDescent="0.2">
      <c r="A19" t="s">
        <v>347</v>
      </c>
      <c r="B19">
        <v>181</v>
      </c>
      <c r="C19" t="s">
        <v>347</v>
      </c>
      <c r="D19">
        <v>181</v>
      </c>
      <c r="E19" t="b">
        <f>IF(Table3[[#This Row],[Control Bundle]]=Table3[[#This Row],[Refactored Bundle]],TRUE,FALSE)</f>
        <v>1</v>
      </c>
      <c r="F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">
        <f>Table3[[#This Row],[Control Classpath Size]]-Table3[[#This Row],[Refactored Classpath SizeR]]</f>
        <v>0</v>
      </c>
      <c r="H19">
        <f>IF(Table3[[#This Row],[Control Classpath Size]]=0,0,Table3[[#This Row],[Absolute Diff?]]/Table3[[#This Row],[Control Classpath Size]])</f>
        <v>0</v>
      </c>
    </row>
    <row r="20" spans="1:8" x14ac:dyDescent="0.2">
      <c r="A20" t="s">
        <v>209</v>
      </c>
      <c r="B20">
        <v>28</v>
      </c>
      <c r="C20" t="s">
        <v>209</v>
      </c>
      <c r="D20">
        <v>28</v>
      </c>
      <c r="E20" t="b">
        <f>IF(Table3[[#This Row],[Control Bundle]]=Table3[[#This Row],[Refactored Bundle]],TRUE,FALSE)</f>
        <v>1</v>
      </c>
      <c r="F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">
        <f>Table3[[#This Row],[Control Classpath Size]]-Table3[[#This Row],[Refactored Classpath SizeR]]</f>
        <v>0</v>
      </c>
      <c r="H20">
        <f>IF(Table3[[#This Row],[Control Classpath Size]]=0,0,Table3[[#This Row],[Absolute Diff?]]/Table3[[#This Row],[Control Classpath Size]])</f>
        <v>0</v>
      </c>
    </row>
    <row r="21" spans="1:8" x14ac:dyDescent="0.2">
      <c r="A21" t="s">
        <v>19</v>
      </c>
      <c r="B21">
        <v>536</v>
      </c>
      <c r="C21" t="s">
        <v>19</v>
      </c>
      <c r="D21">
        <v>536</v>
      </c>
      <c r="E21" t="b">
        <f>IF(Table3[[#This Row],[Control Bundle]]=Table3[[#This Row],[Refactored Bundle]],TRUE,FALSE)</f>
        <v>1</v>
      </c>
      <c r="F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">
        <f>Table3[[#This Row],[Control Classpath Size]]-Table3[[#This Row],[Refactored Classpath SizeR]]</f>
        <v>0</v>
      </c>
      <c r="H21">
        <f>IF(Table3[[#This Row],[Control Classpath Size]]=0,0,Table3[[#This Row],[Absolute Diff?]]/Table3[[#This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IF(Table3[[#This Row],[Control Bundle]]=Table3[[#This Row],[Refactored Bundle]],TRUE,FALSE)</f>
        <v>1</v>
      </c>
      <c r="F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">
        <f>Table3[[#This Row],[Control Classpath Size]]-Table3[[#This Row],[Refactored Classpath SizeR]]</f>
        <v>0</v>
      </c>
      <c r="H22">
        <f>IF(Table3[[#This Row],[Control Classpath Size]]=0,0,Table3[[#This Row],[Absolute Diff?]]/Table3[[#This Row],[Control Classpath Size]])</f>
        <v>0</v>
      </c>
    </row>
    <row r="23" spans="1:8" x14ac:dyDescent="0.2">
      <c r="A23" t="s">
        <v>280</v>
      </c>
      <c r="B23">
        <v>605</v>
      </c>
      <c r="C23" t="s">
        <v>280</v>
      </c>
      <c r="D23">
        <v>605</v>
      </c>
      <c r="E23" t="b">
        <f>IF(Table3[[#This Row],[Control Bundle]]=Table3[[#This Row],[Refactored Bundle]],TRUE,FALSE)</f>
        <v>1</v>
      </c>
      <c r="F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">
        <f>Table3[[#This Row],[Control Classpath Size]]-Table3[[#This Row],[Refactored Classpath SizeR]]</f>
        <v>0</v>
      </c>
      <c r="H23">
        <f>IF(Table3[[#This Row],[Control Classpath Size]]=0,0,Table3[[#This Row],[Absolute Diff?]]/Table3[[#This Row],[Control Classpath Size]])</f>
        <v>0</v>
      </c>
    </row>
    <row r="24" spans="1:8" x14ac:dyDescent="0.2">
      <c r="A24" t="s">
        <v>17</v>
      </c>
      <c r="B24">
        <v>286</v>
      </c>
      <c r="C24" t="s">
        <v>17</v>
      </c>
      <c r="D24">
        <v>286</v>
      </c>
      <c r="E24" t="b">
        <f>IF(Table3[[#This Row],[Control Bundle]]=Table3[[#This Row],[Refactored Bundle]],TRUE,FALSE)</f>
        <v>1</v>
      </c>
      <c r="F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">
        <f>Table3[[#This Row],[Control Classpath Size]]-Table3[[#This Row],[Refactored Classpath SizeR]]</f>
        <v>0</v>
      </c>
      <c r="H24">
        <f>IF(Table3[[#This Row],[Control Classpath Size]]=0,0,Table3[[#This Row],[Absolute Diff?]]/Table3[[#This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IF(Table3[[#This Row],[Control Bundle]]=Table3[[#This Row],[Refactored Bundle]],TRUE,FALSE)</f>
        <v>1</v>
      </c>
      <c r="F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">
        <f>Table3[[#This Row],[Control Classpath Size]]-Table3[[#This Row],[Refactored Classpath SizeR]]</f>
        <v>0</v>
      </c>
      <c r="H25">
        <f>IF(Table3[[#This Row],[Control Classpath Size]]=0,0,Table3[[#This Row],[Absolute Diff?]]/Table3[[#This Row],[Control Classpath Size]])</f>
        <v>0</v>
      </c>
    </row>
    <row r="26" spans="1:8" x14ac:dyDescent="0.2">
      <c r="A26" t="s">
        <v>54</v>
      </c>
      <c r="B26">
        <v>437</v>
      </c>
      <c r="C26" t="s">
        <v>54</v>
      </c>
      <c r="D26">
        <v>437</v>
      </c>
      <c r="E26" t="b">
        <f>IF(Table3[[#This Row],[Control Bundle]]=Table3[[#This Row],[Refactored Bundle]],TRUE,FALSE)</f>
        <v>1</v>
      </c>
      <c r="F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">
        <f>Table3[[#This Row],[Control Classpath Size]]-Table3[[#This Row],[Refactored Classpath SizeR]]</f>
        <v>0</v>
      </c>
      <c r="H26">
        <f>IF(Table3[[#This Row],[Control Classpath Size]]=0,0,Table3[[#This Row],[Absolute Diff?]]/Table3[[#This Row],[Control Classpath Size]])</f>
        <v>0</v>
      </c>
    </row>
    <row r="27" spans="1:8" x14ac:dyDescent="0.2">
      <c r="A27" t="s">
        <v>266</v>
      </c>
      <c r="B27">
        <v>268</v>
      </c>
      <c r="C27" t="s">
        <v>266</v>
      </c>
      <c r="D27">
        <v>268</v>
      </c>
      <c r="E27" t="b">
        <f>IF(Table3[[#This Row],[Control Bundle]]=Table3[[#This Row],[Refactored Bundle]],TRUE,FALSE)</f>
        <v>1</v>
      </c>
      <c r="F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">
        <f>Table3[[#This Row],[Control Classpath Size]]-Table3[[#This Row],[Refactored Classpath SizeR]]</f>
        <v>0</v>
      </c>
      <c r="H27">
        <f>IF(Table3[[#This Row],[Control Classpath Size]]=0,0,Table3[[#This Row],[Absolute Diff?]]/Table3[[#This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IF(Table3[[#This Row],[Control Bundle]]=Table3[[#This Row],[Refactored Bundle]],TRUE,FALSE)</f>
        <v>1</v>
      </c>
      <c r="F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">
        <f>Table3[[#This Row],[Control Classpath Size]]-Table3[[#This Row],[Refactored Classpath SizeR]]</f>
        <v>0</v>
      </c>
      <c r="H28">
        <f>IF(Table3[[#This Row],[Control Classpath Size]]=0,0,Table3[[#This Row],[Absolute Diff?]]/Table3[[#This Row],[Control Classpath Size]])</f>
        <v>0</v>
      </c>
    </row>
    <row r="29" spans="1:8" x14ac:dyDescent="0.2">
      <c r="A29" t="s">
        <v>76</v>
      </c>
      <c r="B29">
        <v>27</v>
      </c>
      <c r="C29" t="s">
        <v>76</v>
      </c>
      <c r="D29">
        <v>27</v>
      </c>
      <c r="E29" t="b">
        <f>IF(Table3[[#This Row],[Control Bundle]]=Table3[[#This Row],[Refactored Bundle]],TRUE,FALSE)</f>
        <v>1</v>
      </c>
      <c r="F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">
        <f>Table3[[#This Row],[Control Classpath Size]]-Table3[[#This Row],[Refactored Classpath SizeR]]</f>
        <v>0</v>
      </c>
      <c r="H29">
        <f>IF(Table3[[#This Row],[Control Classpath Size]]=0,0,Table3[[#This Row],[Absolute Diff?]]/Table3[[#This Row],[Control Classpath Size]])</f>
        <v>0</v>
      </c>
    </row>
    <row r="30" spans="1:8" x14ac:dyDescent="0.2">
      <c r="A30" t="s">
        <v>228</v>
      </c>
      <c r="B30">
        <v>48</v>
      </c>
      <c r="C30" t="s">
        <v>228</v>
      </c>
      <c r="D30">
        <v>48</v>
      </c>
      <c r="E30" t="b">
        <f>IF(Table3[[#This Row],[Control Bundle]]=Table3[[#This Row],[Refactored Bundle]],TRUE,FALSE)</f>
        <v>1</v>
      </c>
      <c r="F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">
        <f>Table3[[#This Row],[Control Classpath Size]]-Table3[[#This Row],[Refactored Classpath SizeR]]</f>
        <v>0</v>
      </c>
      <c r="H30">
        <f>IF(Table3[[#This Row],[Control Classpath Size]]=0,0,Table3[[#This Row],[Absolute Diff?]]/Table3[[#This Row],[Control Classpath Size]])</f>
        <v>0</v>
      </c>
    </row>
    <row r="31" spans="1:8" x14ac:dyDescent="0.2">
      <c r="A31" t="s">
        <v>326</v>
      </c>
      <c r="B31">
        <v>0</v>
      </c>
      <c r="C31" t="s">
        <v>326</v>
      </c>
      <c r="D31">
        <v>0</v>
      </c>
      <c r="E31" t="b">
        <f>IF(Table3[[#This Row],[Control Bundle]]=Table3[[#This Row],[Refactored Bundle]],TRUE,FALSE)</f>
        <v>1</v>
      </c>
      <c r="F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">
        <f>Table3[[#This Row],[Control Classpath Size]]-Table3[[#This Row],[Refactored Classpath SizeR]]</f>
        <v>0</v>
      </c>
      <c r="H31">
        <f>IF(Table3[[#This Row],[Control Classpath Size]]=0,0,Table3[[#This Row],[Absolute Diff?]]/Table3[[#This Row],[Control Classpath Size]])</f>
        <v>0</v>
      </c>
    </row>
    <row r="32" spans="1:8" x14ac:dyDescent="0.2">
      <c r="A32" t="s">
        <v>309</v>
      </c>
      <c r="B32">
        <v>440</v>
      </c>
      <c r="C32" t="s">
        <v>309</v>
      </c>
      <c r="D32">
        <v>440</v>
      </c>
      <c r="E32" t="b">
        <f>IF(Table3[[#This Row],[Control Bundle]]=Table3[[#This Row],[Refactored Bundle]],TRUE,FALSE)</f>
        <v>1</v>
      </c>
      <c r="F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2">
        <f>Table3[[#This Row],[Control Classpath Size]]-Table3[[#This Row],[Refactored Classpath SizeR]]</f>
        <v>0</v>
      </c>
      <c r="H32">
        <f>IF(Table3[[#This Row],[Control Classpath Size]]=0,0,Table3[[#This Row],[Absolute Diff?]]/Table3[[#This Row],[Control Classpath Size]])</f>
        <v>0</v>
      </c>
    </row>
    <row r="33" spans="1:8" x14ac:dyDescent="0.2">
      <c r="A33" t="s">
        <v>267</v>
      </c>
      <c r="B33">
        <v>435</v>
      </c>
      <c r="C33" t="s">
        <v>267</v>
      </c>
      <c r="D33">
        <v>435</v>
      </c>
      <c r="E33" t="b">
        <f>IF(Table3[[#This Row],[Control Bundle]]=Table3[[#This Row],[Refactored Bundle]],TRUE,FALSE)</f>
        <v>1</v>
      </c>
      <c r="F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3">
        <f>Table3[[#This Row],[Control Classpath Size]]-Table3[[#This Row],[Refactored Classpath SizeR]]</f>
        <v>0</v>
      </c>
      <c r="H33">
        <f>IF(Table3[[#This Row],[Control Classpath Size]]=0,0,Table3[[#This Row],[Absolute Diff?]]/Table3[[#This Row],[Control Classpath Size]])</f>
        <v>0</v>
      </c>
    </row>
    <row r="34" spans="1:8" x14ac:dyDescent="0.2">
      <c r="A34" t="s">
        <v>292</v>
      </c>
      <c r="B34">
        <v>29</v>
      </c>
      <c r="C34" t="s">
        <v>292</v>
      </c>
      <c r="D34">
        <v>29</v>
      </c>
      <c r="E34" t="b">
        <f>IF(Table3[[#This Row],[Control Bundle]]=Table3[[#This Row],[Refactored Bundle]],TRUE,FALSE)</f>
        <v>1</v>
      </c>
      <c r="F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4">
        <f>Table3[[#This Row],[Control Classpath Size]]-Table3[[#This Row],[Refactored Classpath SizeR]]</f>
        <v>0</v>
      </c>
      <c r="H34">
        <f>IF(Table3[[#This Row],[Control Classpath Size]]=0,0,Table3[[#This Row],[Absolute Diff?]]/Table3[[#This Row],[Control Classpath Size]])</f>
        <v>0</v>
      </c>
    </row>
    <row r="35" spans="1:8" x14ac:dyDescent="0.2">
      <c r="A35" t="s">
        <v>114</v>
      </c>
      <c r="B35">
        <v>4</v>
      </c>
      <c r="C35" t="s">
        <v>114</v>
      </c>
      <c r="D35">
        <v>4</v>
      </c>
      <c r="E35" t="b">
        <f>IF(Table3[[#This Row],[Control Bundle]]=Table3[[#This Row],[Refactored Bundle]],TRUE,FALSE)</f>
        <v>1</v>
      </c>
      <c r="F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5">
        <f>Table3[[#This Row],[Control Classpath Size]]-Table3[[#This Row],[Refactored Classpath SizeR]]</f>
        <v>0</v>
      </c>
      <c r="H35">
        <f>IF(Table3[[#This Row],[Control Classpath Size]]=0,0,Table3[[#This Row],[Absolute Diff?]]/Table3[[#This Row],[Control Classpath Size]])</f>
        <v>0</v>
      </c>
    </row>
    <row r="36" spans="1:8" x14ac:dyDescent="0.2">
      <c r="A36" t="s">
        <v>147</v>
      </c>
      <c r="B36">
        <v>56</v>
      </c>
      <c r="C36" t="s">
        <v>147</v>
      </c>
      <c r="D36">
        <v>56</v>
      </c>
      <c r="E36" t="b">
        <f>IF(Table3[[#This Row],[Control Bundle]]=Table3[[#This Row],[Refactored Bundle]],TRUE,FALSE)</f>
        <v>1</v>
      </c>
      <c r="F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6">
        <f>Table3[[#This Row],[Control Classpath Size]]-Table3[[#This Row],[Refactored Classpath SizeR]]</f>
        <v>0</v>
      </c>
      <c r="H36">
        <f>IF(Table3[[#This Row],[Control Classpath Size]]=0,0,Table3[[#This Row],[Absolute Diff?]]/Table3[[#This Row],[Control Classpath Size]])</f>
        <v>0</v>
      </c>
    </row>
    <row r="37" spans="1:8" x14ac:dyDescent="0.2">
      <c r="A37" t="s">
        <v>120</v>
      </c>
      <c r="B37">
        <v>84</v>
      </c>
      <c r="C37" t="s">
        <v>120</v>
      </c>
      <c r="D37">
        <v>84</v>
      </c>
      <c r="E37" t="b">
        <f>IF(Table3[[#This Row],[Control Bundle]]=Table3[[#This Row],[Refactored Bundle]],TRUE,FALSE)</f>
        <v>1</v>
      </c>
      <c r="F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7">
        <f>Table3[[#This Row],[Control Classpath Size]]-Table3[[#This Row],[Refactored Classpath SizeR]]</f>
        <v>0</v>
      </c>
      <c r="H37">
        <f>IF(Table3[[#This Row],[Control Classpath Size]]=0,0,Table3[[#This Row],[Absolute Diff?]]/Table3[[#This Row],[Control Classpath Size]])</f>
        <v>0</v>
      </c>
    </row>
    <row r="38" spans="1:8" x14ac:dyDescent="0.2">
      <c r="A38" t="s">
        <v>27</v>
      </c>
      <c r="B38">
        <v>54</v>
      </c>
      <c r="C38" t="s">
        <v>27</v>
      </c>
      <c r="D38">
        <v>54</v>
      </c>
      <c r="E38" t="b">
        <f>IF(Table3[[#This Row],[Control Bundle]]=Table3[[#This Row],[Refactored Bundle]],TRUE,FALSE)</f>
        <v>1</v>
      </c>
      <c r="F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8">
        <f>Table3[[#This Row],[Control Classpath Size]]-Table3[[#This Row],[Refactored Classpath SizeR]]</f>
        <v>0</v>
      </c>
      <c r="H38">
        <f>IF(Table3[[#This Row],[Control Classpath Size]]=0,0,Table3[[#This Row],[Absolute Diff?]]/Table3[[#This Row],[Control Classpath Size]])</f>
        <v>0</v>
      </c>
    </row>
    <row r="39" spans="1:8" x14ac:dyDescent="0.2">
      <c r="A39" t="s">
        <v>311</v>
      </c>
      <c r="B39">
        <v>147</v>
      </c>
      <c r="C39" t="s">
        <v>311</v>
      </c>
      <c r="D39">
        <v>147</v>
      </c>
      <c r="E39" t="b">
        <f>IF(Table3[[#This Row],[Control Bundle]]=Table3[[#This Row],[Refactored Bundle]],TRUE,FALSE)</f>
        <v>1</v>
      </c>
      <c r="F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9">
        <f>Table3[[#This Row],[Control Classpath Size]]-Table3[[#This Row],[Refactored Classpath SizeR]]</f>
        <v>0</v>
      </c>
      <c r="H39">
        <f>IF(Table3[[#This Row],[Control Classpath Size]]=0,0,Table3[[#This Row],[Absolute Diff?]]/Table3[[#This Row],[Control Classpath Size]])</f>
        <v>0</v>
      </c>
    </row>
    <row r="40" spans="1:8" x14ac:dyDescent="0.2">
      <c r="A40" t="s">
        <v>360</v>
      </c>
      <c r="B40">
        <v>47</v>
      </c>
      <c r="C40" t="s">
        <v>360</v>
      </c>
      <c r="D40">
        <v>47</v>
      </c>
      <c r="E40" t="b">
        <f>IF(Table3[[#This Row],[Control Bundle]]=Table3[[#This Row],[Refactored Bundle]],TRUE,FALSE)</f>
        <v>1</v>
      </c>
      <c r="F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0">
        <f>Table3[[#This Row],[Control Classpath Size]]-Table3[[#This Row],[Refactored Classpath SizeR]]</f>
        <v>0</v>
      </c>
      <c r="H40">
        <f>IF(Table3[[#This Row],[Control Classpath Size]]=0,0,Table3[[#This Row],[Absolute Diff?]]/Table3[[#This Row],[Control Classpath Size]])</f>
        <v>0</v>
      </c>
    </row>
    <row r="41" spans="1:8" x14ac:dyDescent="0.2">
      <c r="A41" t="s">
        <v>300</v>
      </c>
      <c r="B41">
        <v>256</v>
      </c>
      <c r="C41" t="s">
        <v>300</v>
      </c>
      <c r="D41">
        <v>256</v>
      </c>
      <c r="E41" t="b">
        <f>IF(Table3[[#This Row],[Control Bundle]]=Table3[[#This Row],[Refactored Bundle]],TRUE,FALSE)</f>
        <v>1</v>
      </c>
      <c r="F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1">
        <f>Table3[[#This Row],[Control Classpath Size]]-Table3[[#This Row],[Refactored Classpath SizeR]]</f>
        <v>0</v>
      </c>
      <c r="H41">
        <f>IF(Table3[[#This Row],[Control Classpath Size]]=0,0,Table3[[#This Row],[Absolute Diff?]]/Table3[[#This Row],[Control Classpath Size]])</f>
        <v>0</v>
      </c>
    </row>
    <row r="42" spans="1:8" x14ac:dyDescent="0.2">
      <c r="A42" t="s">
        <v>188</v>
      </c>
      <c r="B42">
        <v>123</v>
      </c>
      <c r="C42" t="s">
        <v>188</v>
      </c>
      <c r="D42">
        <v>123</v>
      </c>
      <c r="E42" t="b">
        <f>IF(Table3[[#This Row],[Control Bundle]]=Table3[[#This Row],[Refactored Bundle]],TRUE,FALSE)</f>
        <v>1</v>
      </c>
      <c r="F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2">
        <f>Table3[[#This Row],[Control Classpath Size]]-Table3[[#This Row],[Refactored Classpath SizeR]]</f>
        <v>0</v>
      </c>
      <c r="H42">
        <f>IF(Table3[[#This Row],[Control Classpath Size]]=0,0,Table3[[#This Row],[Absolute Diff?]]/Table3[[#This Row],[Control Classpath Size]])</f>
        <v>0</v>
      </c>
    </row>
    <row r="43" spans="1:8" x14ac:dyDescent="0.2">
      <c r="A43" t="s">
        <v>366</v>
      </c>
      <c r="B43">
        <v>52</v>
      </c>
      <c r="C43" t="s">
        <v>366</v>
      </c>
      <c r="D43">
        <v>52</v>
      </c>
      <c r="E43" t="b">
        <f>IF(Table3[[#This Row],[Control Bundle]]=Table3[[#This Row],[Refactored Bundle]],TRUE,FALSE)</f>
        <v>1</v>
      </c>
      <c r="F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3">
        <f>Table3[[#This Row],[Control Classpath Size]]-Table3[[#This Row],[Refactored Classpath SizeR]]</f>
        <v>0</v>
      </c>
      <c r="H43">
        <f>IF(Table3[[#This Row],[Control Classpath Size]]=0,0,Table3[[#This Row],[Absolute Diff?]]/Table3[[#This Row],[Control Classpath Size]])</f>
        <v>0</v>
      </c>
    </row>
    <row r="44" spans="1:8" x14ac:dyDescent="0.2">
      <c r="A44" t="s">
        <v>337</v>
      </c>
      <c r="B44">
        <v>14</v>
      </c>
      <c r="C44" t="s">
        <v>337</v>
      </c>
      <c r="D44">
        <v>14</v>
      </c>
      <c r="E44" t="b">
        <f>IF(Table3[[#This Row],[Control Bundle]]=Table3[[#This Row],[Refactored Bundle]],TRUE,FALSE)</f>
        <v>1</v>
      </c>
      <c r="F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4">
        <f>Table3[[#This Row],[Control Classpath Size]]-Table3[[#This Row],[Refactored Classpath SizeR]]</f>
        <v>0</v>
      </c>
      <c r="H44">
        <f>IF(Table3[[#This Row],[Control Classpath Size]]=0,0,Table3[[#This Row],[Absolute Diff?]]/Table3[[#This Row],[Control Classpath Size]])</f>
        <v>0</v>
      </c>
    </row>
    <row r="45" spans="1:8" x14ac:dyDescent="0.2">
      <c r="A45" t="s">
        <v>21</v>
      </c>
      <c r="B45">
        <v>70</v>
      </c>
      <c r="C45" t="s">
        <v>21</v>
      </c>
      <c r="D45">
        <v>70</v>
      </c>
      <c r="E45" t="b">
        <f>IF(Table3[[#This Row],[Control Bundle]]=Table3[[#This Row],[Refactored Bundle]],TRUE,FALSE)</f>
        <v>1</v>
      </c>
      <c r="F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5">
        <f>Table3[[#This Row],[Control Classpath Size]]-Table3[[#This Row],[Refactored Classpath SizeR]]</f>
        <v>0</v>
      </c>
      <c r="H45">
        <f>IF(Table3[[#This Row],[Control Classpath Size]]=0,0,Table3[[#This Row],[Absolute Diff?]]/Table3[[#This Row],[Control Classpath Size]])</f>
        <v>0</v>
      </c>
    </row>
    <row r="46" spans="1:8" x14ac:dyDescent="0.2">
      <c r="A46" t="s">
        <v>33</v>
      </c>
      <c r="B46">
        <v>33</v>
      </c>
      <c r="C46" t="s">
        <v>33</v>
      </c>
      <c r="D46">
        <v>33</v>
      </c>
      <c r="E46" t="b">
        <f>IF(Table3[[#This Row],[Control Bundle]]=Table3[[#This Row],[Refactored Bundle]],TRUE,FALSE)</f>
        <v>1</v>
      </c>
      <c r="F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6">
        <f>Table3[[#This Row],[Control Classpath Size]]-Table3[[#This Row],[Refactored Classpath SizeR]]</f>
        <v>0</v>
      </c>
      <c r="H46">
        <f>IF(Table3[[#This Row],[Control Classpath Size]]=0,0,Table3[[#This Row],[Absolute Diff?]]/Table3[[#This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IF(Table3[[#This Row],[Control Bundle]]=Table3[[#This Row],[Refactored Bundle]],TRUE,FALSE)</f>
        <v>1</v>
      </c>
      <c r="F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7">
        <f>Table3[[#This Row],[Control Classpath Size]]-Table3[[#This Row],[Refactored Classpath SizeR]]</f>
        <v>0</v>
      </c>
      <c r="H47">
        <f>IF(Table3[[#This Row],[Control Classpath Size]]=0,0,Table3[[#This Row],[Absolute Diff?]]/Table3[[#This Row],[Control Classpath Size]])</f>
        <v>0</v>
      </c>
    </row>
    <row r="48" spans="1:8" x14ac:dyDescent="0.2">
      <c r="A48" t="s">
        <v>215</v>
      </c>
      <c r="B48">
        <v>54</v>
      </c>
      <c r="C48" t="s">
        <v>215</v>
      </c>
      <c r="D48">
        <v>54</v>
      </c>
      <c r="E48" t="b">
        <f>IF(Table3[[#This Row],[Control Bundle]]=Table3[[#This Row],[Refactored Bundle]],TRUE,FALSE)</f>
        <v>1</v>
      </c>
      <c r="F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8">
        <f>Table3[[#This Row],[Control Classpath Size]]-Table3[[#This Row],[Refactored Classpath SizeR]]</f>
        <v>0</v>
      </c>
      <c r="H48">
        <f>IF(Table3[[#This Row],[Control Classpath Size]]=0,0,Table3[[#This Row],[Absolute Diff?]]/Table3[[#This Row],[Control Classpath Size]])</f>
        <v>0</v>
      </c>
    </row>
    <row r="49" spans="1:8" x14ac:dyDescent="0.2">
      <c r="A49" t="s">
        <v>273</v>
      </c>
      <c r="B49">
        <v>32</v>
      </c>
      <c r="C49" t="s">
        <v>273</v>
      </c>
      <c r="D49">
        <v>32</v>
      </c>
      <c r="E49" t="b">
        <f>IF(Table3[[#This Row],[Control Bundle]]=Table3[[#This Row],[Refactored Bundle]],TRUE,FALSE)</f>
        <v>1</v>
      </c>
      <c r="F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49">
        <f>Table3[[#This Row],[Control Classpath Size]]-Table3[[#This Row],[Refactored Classpath SizeR]]</f>
        <v>0</v>
      </c>
      <c r="H49">
        <f>IF(Table3[[#This Row],[Control Classpath Size]]=0,0,Table3[[#This Row],[Absolute Diff?]]/Table3[[#This Row],[Control Classpath Size]])</f>
        <v>0</v>
      </c>
    </row>
    <row r="50" spans="1:8" x14ac:dyDescent="0.2">
      <c r="A50" t="s">
        <v>172</v>
      </c>
      <c r="B50">
        <v>377</v>
      </c>
      <c r="C50" t="s">
        <v>172</v>
      </c>
      <c r="D50">
        <v>377</v>
      </c>
      <c r="E50" t="b">
        <f>IF(Table3[[#This Row],[Control Bundle]]=Table3[[#This Row],[Refactored Bundle]],TRUE,FALSE)</f>
        <v>1</v>
      </c>
      <c r="F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0">
        <f>Table3[[#This Row],[Control Classpath Size]]-Table3[[#This Row],[Refactored Classpath SizeR]]</f>
        <v>0</v>
      </c>
      <c r="H50">
        <f>IF(Table3[[#This Row],[Control Classpath Size]]=0,0,Table3[[#This Row],[Absolute Diff?]]/Table3[[#This Row],[Control Classpath Size]])</f>
        <v>0</v>
      </c>
    </row>
    <row r="51" spans="1:8" x14ac:dyDescent="0.2">
      <c r="A51" t="s">
        <v>307</v>
      </c>
      <c r="B51">
        <v>29</v>
      </c>
      <c r="C51" t="s">
        <v>307</v>
      </c>
      <c r="D51">
        <v>29</v>
      </c>
      <c r="E51" t="b">
        <f>IF(Table3[[#This Row],[Control Bundle]]=Table3[[#This Row],[Refactored Bundle]],TRUE,FALSE)</f>
        <v>1</v>
      </c>
      <c r="F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1">
        <f>Table3[[#This Row],[Control Classpath Size]]-Table3[[#This Row],[Refactored Classpath SizeR]]</f>
        <v>0</v>
      </c>
      <c r="H51">
        <f>IF(Table3[[#This Row],[Control Classpath Size]]=0,0,Table3[[#This Row],[Absolute Diff?]]/Table3[[#This Row],[Control Classpath Size]])</f>
        <v>0</v>
      </c>
    </row>
    <row r="52" spans="1:8" x14ac:dyDescent="0.2">
      <c r="A52" t="s">
        <v>243</v>
      </c>
      <c r="B52">
        <v>18</v>
      </c>
      <c r="C52" t="s">
        <v>243</v>
      </c>
      <c r="D52">
        <v>18</v>
      </c>
      <c r="E52" t="b">
        <f>IF(Table3[[#This Row],[Control Bundle]]=Table3[[#This Row],[Refactored Bundle]],TRUE,FALSE)</f>
        <v>1</v>
      </c>
      <c r="F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2">
        <f>Table3[[#This Row],[Control Classpath Size]]-Table3[[#This Row],[Refactored Classpath SizeR]]</f>
        <v>0</v>
      </c>
      <c r="H52">
        <f>IF(Table3[[#This Row],[Control Classpath Size]]=0,0,Table3[[#This Row],[Absolute Diff?]]/Table3[[#This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IF(Table3[[#This Row],[Control Bundle]]=Table3[[#This Row],[Refactored Bundle]],TRUE,FALSE)</f>
        <v>1</v>
      </c>
      <c r="F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3">
        <f>Table3[[#This Row],[Control Classpath Size]]-Table3[[#This Row],[Refactored Classpath SizeR]]</f>
        <v>0</v>
      </c>
      <c r="H53">
        <f>IF(Table3[[#This Row],[Control Classpath Size]]=0,0,Table3[[#This Row],[Absolute Diff?]]/Table3[[#This Row],[Control Classpath Size]])</f>
        <v>0</v>
      </c>
    </row>
    <row r="54" spans="1:8" x14ac:dyDescent="0.2">
      <c r="A54" t="s">
        <v>305</v>
      </c>
      <c r="B54">
        <v>243</v>
      </c>
      <c r="C54" t="s">
        <v>305</v>
      </c>
      <c r="D54">
        <v>243</v>
      </c>
      <c r="E54" t="b">
        <f>IF(Table3[[#This Row],[Control Bundle]]=Table3[[#This Row],[Refactored Bundle]],TRUE,FALSE)</f>
        <v>1</v>
      </c>
      <c r="F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4">
        <f>Table3[[#This Row],[Control Classpath Size]]-Table3[[#This Row],[Refactored Classpath SizeR]]</f>
        <v>0</v>
      </c>
      <c r="H54">
        <f>IF(Table3[[#This Row],[Control Classpath Size]]=0,0,Table3[[#This Row],[Absolute Diff?]]/Table3[[#This Row],[Control Classpath Size]])</f>
        <v>0</v>
      </c>
    </row>
    <row r="55" spans="1:8" x14ac:dyDescent="0.2">
      <c r="A55" t="s">
        <v>290</v>
      </c>
      <c r="B55">
        <v>90</v>
      </c>
      <c r="C55" t="s">
        <v>290</v>
      </c>
      <c r="D55">
        <v>90</v>
      </c>
      <c r="E55" t="b">
        <f>IF(Table3[[#This Row],[Control Bundle]]=Table3[[#This Row],[Refactored Bundle]],TRUE,FALSE)</f>
        <v>1</v>
      </c>
      <c r="F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5">
        <f>Table3[[#This Row],[Control Classpath Size]]-Table3[[#This Row],[Refactored Classpath SizeR]]</f>
        <v>0</v>
      </c>
      <c r="H55">
        <f>IF(Table3[[#This Row],[Control Classpath Size]]=0,0,Table3[[#This Row],[Absolute Diff?]]/Table3[[#This Row],[Control Classpath Size]])</f>
        <v>0</v>
      </c>
    </row>
    <row r="56" spans="1:8" x14ac:dyDescent="0.2">
      <c r="A56" t="s">
        <v>64</v>
      </c>
      <c r="B56">
        <v>83</v>
      </c>
      <c r="C56" t="s">
        <v>64</v>
      </c>
      <c r="D56">
        <v>83</v>
      </c>
      <c r="E56" t="b">
        <f>IF(Table3[[#This Row],[Control Bundle]]=Table3[[#This Row],[Refactored Bundle]],TRUE,FALSE)</f>
        <v>1</v>
      </c>
      <c r="F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6">
        <f>Table3[[#This Row],[Control Classpath Size]]-Table3[[#This Row],[Refactored Classpath SizeR]]</f>
        <v>0</v>
      </c>
      <c r="H56">
        <f>IF(Table3[[#This Row],[Control Classpath Size]]=0,0,Table3[[#This Row],[Absolute Diff?]]/Table3[[#This Row],[Control Classpath Size]])</f>
        <v>0</v>
      </c>
    </row>
    <row r="57" spans="1:8" x14ac:dyDescent="0.2">
      <c r="A57" t="s">
        <v>258</v>
      </c>
      <c r="B57">
        <v>1520</v>
      </c>
      <c r="C57" t="s">
        <v>258</v>
      </c>
      <c r="D57">
        <v>1520</v>
      </c>
      <c r="E57" t="b">
        <f>IF(Table3[[#This Row],[Control Bundle]]=Table3[[#This Row],[Refactored Bundle]],TRUE,FALSE)</f>
        <v>1</v>
      </c>
      <c r="F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7">
        <f>Table3[[#This Row],[Control Classpath Size]]-Table3[[#This Row],[Refactored Classpath SizeR]]</f>
        <v>0</v>
      </c>
      <c r="H57">
        <f>IF(Table3[[#This Row],[Control Classpath Size]]=0,0,Table3[[#This Row],[Absolute Diff?]]/Table3[[#This Row],[Control Classpath Size]])</f>
        <v>0</v>
      </c>
    </row>
    <row r="58" spans="1:8" x14ac:dyDescent="0.2">
      <c r="A58" t="s">
        <v>365</v>
      </c>
      <c r="B58">
        <v>12</v>
      </c>
      <c r="C58" t="s">
        <v>365</v>
      </c>
      <c r="D58">
        <v>12</v>
      </c>
      <c r="E58" t="b">
        <f>IF(Table3[[#This Row],[Control Bundle]]=Table3[[#This Row],[Refactored Bundle]],TRUE,FALSE)</f>
        <v>1</v>
      </c>
      <c r="F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8">
        <f>Table3[[#This Row],[Control Classpath Size]]-Table3[[#This Row],[Refactored Classpath SizeR]]</f>
        <v>0</v>
      </c>
      <c r="H58">
        <f>IF(Table3[[#This Row],[Control Classpath Size]]=0,0,Table3[[#This Row],[Absolute Diff?]]/Table3[[#This Row],[Control Classpath Size]])</f>
        <v>0</v>
      </c>
    </row>
    <row r="59" spans="1:8" x14ac:dyDescent="0.2">
      <c r="A59" t="s">
        <v>201</v>
      </c>
      <c r="B59">
        <v>23</v>
      </c>
      <c r="C59" t="s">
        <v>201</v>
      </c>
      <c r="D59">
        <v>23</v>
      </c>
      <c r="E59" t="b">
        <f>IF(Table3[[#This Row],[Control Bundle]]=Table3[[#This Row],[Refactored Bundle]],TRUE,FALSE)</f>
        <v>1</v>
      </c>
      <c r="F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59">
        <f>Table3[[#This Row],[Control Classpath Size]]-Table3[[#This Row],[Refactored Classpath SizeR]]</f>
        <v>0</v>
      </c>
      <c r="H59">
        <f>IF(Table3[[#This Row],[Control Classpath Size]]=0,0,Table3[[#This Row],[Absolute Diff?]]/Table3[[#This Row],[Control Classpath Size]])</f>
        <v>0</v>
      </c>
    </row>
    <row r="60" spans="1:8" x14ac:dyDescent="0.2">
      <c r="A60" t="s">
        <v>26</v>
      </c>
      <c r="B60">
        <v>24</v>
      </c>
      <c r="C60" t="s">
        <v>26</v>
      </c>
      <c r="D60">
        <v>24</v>
      </c>
      <c r="E60" t="b">
        <f>IF(Table3[[#This Row],[Control Bundle]]=Table3[[#This Row],[Refactored Bundle]],TRUE,FALSE)</f>
        <v>1</v>
      </c>
      <c r="F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0">
        <f>Table3[[#This Row],[Control Classpath Size]]-Table3[[#This Row],[Refactored Classpath SizeR]]</f>
        <v>0</v>
      </c>
      <c r="H60">
        <f>IF(Table3[[#This Row],[Control Classpath Size]]=0,0,Table3[[#This Row],[Absolute Diff?]]/Table3[[#This Row],[Control Classpath Size]])</f>
        <v>0</v>
      </c>
    </row>
    <row r="61" spans="1:8" x14ac:dyDescent="0.2">
      <c r="A61" t="s">
        <v>260</v>
      </c>
      <c r="B61">
        <v>5</v>
      </c>
      <c r="C61" t="s">
        <v>260</v>
      </c>
      <c r="D61">
        <v>5</v>
      </c>
      <c r="E61" t="b">
        <f>IF(Table3[[#This Row],[Control Bundle]]=Table3[[#This Row],[Refactored Bundle]],TRUE,FALSE)</f>
        <v>1</v>
      </c>
      <c r="F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1">
        <f>Table3[[#This Row],[Control Classpath Size]]-Table3[[#This Row],[Refactored Classpath SizeR]]</f>
        <v>0</v>
      </c>
      <c r="H61">
        <f>IF(Table3[[#This Row],[Control Classpath Size]]=0,0,Table3[[#This Row],[Absolute Diff?]]/Table3[[#This Row],[Control Classpath Size]])</f>
        <v>0</v>
      </c>
    </row>
    <row r="62" spans="1:8" x14ac:dyDescent="0.2">
      <c r="A62" t="s">
        <v>115</v>
      </c>
      <c r="B62">
        <v>11</v>
      </c>
      <c r="C62" t="s">
        <v>115</v>
      </c>
      <c r="D62">
        <v>11</v>
      </c>
      <c r="E62" t="b">
        <f>IF(Table3[[#This Row],[Control Bundle]]=Table3[[#This Row],[Refactored Bundle]],TRUE,FALSE)</f>
        <v>1</v>
      </c>
      <c r="F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2">
        <f>Table3[[#This Row],[Control Classpath Size]]-Table3[[#This Row],[Refactored Classpath SizeR]]</f>
        <v>0</v>
      </c>
      <c r="H62">
        <f>IF(Table3[[#This Row],[Control Classpath Size]]=0,0,Table3[[#This Row],[Absolute Diff?]]/Table3[[#This Row],[Control Classpath Size]])</f>
        <v>0</v>
      </c>
    </row>
    <row r="63" spans="1:8" x14ac:dyDescent="0.2">
      <c r="A63" t="s">
        <v>274</v>
      </c>
      <c r="B63">
        <v>33</v>
      </c>
      <c r="C63" t="s">
        <v>274</v>
      </c>
      <c r="D63">
        <v>33</v>
      </c>
      <c r="E63" t="b">
        <f>IF(Table3[[#This Row],[Control Bundle]]=Table3[[#This Row],[Refactored Bundle]],TRUE,FALSE)</f>
        <v>1</v>
      </c>
      <c r="F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3">
        <f>Table3[[#This Row],[Control Classpath Size]]-Table3[[#This Row],[Refactored Classpath SizeR]]</f>
        <v>0</v>
      </c>
      <c r="H63">
        <f>IF(Table3[[#This Row],[Control Classpath Size]]=0,0,Table3[[#This Row],[Absolute Diff?]]/Table3[[#This Row],[Control Classpath Size]])</f>
        <v>0</v>
      </c>
    </row>
    <row r="64" spans="1:8" x14ac:dyDescent="0.2">
      <c r="A64" t="s">
        <v>186</v>
      </c>
      <c r="B64">
        <v>23</v>
      </c>
      <c r="C64" t="s">
        <v>186</v>
      </c>
      <c r="D64">
        <v>23</v>
      </c>
      <c r="E64" t="b">
        <f>IF(Table3[[#This Row],[Control Bundle]]=Table3[[#This Row],[Refactored Bundle]],TRUE,FALSE)</f>
        <v>1</v>
      </c>
      <c r="F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4">
        <f>Table3[[#This Row],[Control Classpath Size]]-Table3[[#This Row],[Refactored Classpath SizeR]]</f>
        <v>0</v>
      </c>
      <c r="H64">
        <f>IF(Table3[[#This Row],[Control Classpath Size]]=0,0,Table3[[#This Row],[Absolute Diff?]]/Table3[[#This Row],[Control Classpath Size]])</f>
        <v>0</v>
      </c>
    </row>
    <row r="65" spans="1:8" x14ac:dyDescent="0.2">
      <c r="A65" t="s">
        <v>111</v>
      </c>
      <c r="B65">
        <v>48</v>
      </c>
      <c r="C65" t="s">
        <v>111</v>
      </c>
      <c r="D65">
        <v>48</v>
      </c>
      <c r="E65" t="b">
        <f>IF(Table3[[#This Row],[Control Bundle]]=Table3[[#This Row],[Refactored Bundle]],TRUE,FALSE)</f>
        <v>1</v>
      </c>
      <c r="F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5">
        <f>Table3[[#This Row],[Control Classpath Size]]-Table3[[#This Row],[Refactored Classpath SizeR]]</f>
        <v>0</v>
      </c>
      <c r="H65">
        <f>IF(Table3[[#This Row],[Control Classpath Size]]=0,0,Table3[[#This Row],[Absolute Diff?]]/Table3[[#This Row],[Control Classpath Size]])</f>
        <v>0</v>
      </c>
    </row>
    <row r="66" spans="1:8" x14ac:dyDescent="0.2">
      <c r="A66" t="s">
        <v>304</v>
      </c>
      <c r="B66">
        <v>22</v>
      </c>
      <c r="C66" t="s">
        <v>304</v>
      </c>
      <c r="D66">
        <v>22</v>
      </c>
      <c r="E66" t="b">
        <f>IF(Table3[[#This Row],[Control Bundle]]=Table3[[#This Row],[Refactored Bundle]],TRUE,FALSE)</f>
        <v>1</v>
      </c>
      <c r="F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6">
        <f>Table3[[#This Row],[Control Classpath Size]]-Table3[[#This Row],[Refactored Classpath SizeR]]</f>
        <v>0</v>
      </c>
      <c r="H66">
        <f>IF(Table3[[#This Row],[Control Classpath Size]]=0,0,Table3[[#This Row],[Absolute Diff?]]/Table3[[#This Row],[Control Classpath Size]])</f>
        <v>0</v>
      </c>
    </row>
    <row r="67" spans="1:8" x14ac:dyDescent="0.2">
      <c r="A67" t="s">
        <v>91</v>
      </c>
      <c r="B67">
        <v>3</v>
      </c>
      <c r="C67" t="s">
        <v>91</v>
      </c>
      <c r="D67">
        <v>3</v>
      </c>
      <c r="E67" t="b">
        <f>IF(Table3[[#This Row],[Control Bundle]]=Table3[[#This Row],[Refactored Bundle]],TRUE,FALSE)</f>
        <v>1</v>
      </c>
      <c r="F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7">
        <f>Table3[[#This Row],[Control Classpath Size]]-Table3[[#This Row],[Refactored Classpath SizeR]]</f>
        <v>0</v>
      </c>
      <c r="H67">
        <f>IF(Table3[[#This Row],[Control Classpath Size]]=0,0,Table3[[#This Row],[Absolute Diff?]]/Table3[[#This Row],[Control Classpath Size]])</f>
        <v>0</v>
      </c>
    </row>
    <row r="68" spans="1:8" x14ac:dyDescent="0.2">
      <c r="A68" t="s">
        <v>62</v>
      </c>
      <c r="B68">
        <v>22</v>
      </c>
      <c r="C68" t="s">
        <v>62</v>
      </c>
      <c r="D68">
        <v>22</v>
      </c>
      <c r="E68" t="b">
        <f>IF(Table3[[#This Row],[Control Bundle]]=Table3[[#This Row],[Refactored Bundle]],TRUE,FALSE)</f>
        <v>1</v>
      </c>
      <c r="F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8">
        <f>Table3[[#This Row],[Control Classpath Size]]-Table3[[#This Row],[Refactored Classpath SizeR]]</f>
        <v>0</v>
      </c>
      <c r="H68">
        <f>IF(Table3[[#This Row],[Control Classpath Size]]=0,0,Table3[[#This Row],[Absolute Diff?]]/Table3[[#This Row],[Control Classpath Size]])</f>
        <v>0</v>
      </c>
    </row>
    <row r="69" spans="1:8" x14ac:dyDescent="0.2">
      <c r="A69" t="s">
        <v>180</v>
      </c>
      <c r="B69">
        <v>20</v>
      </c>
      <c r="C69" t="s">
        <v>180</v>
      </c>
      <c r="D69">
        <v>20</v>
      </c>
      <c r="E69" t="b">
        <f>IF(Table3[[#This Row],[Control Bundle]]=Table3[[#This Row],[Refactored Bundle]],TRUE,FALSE)</f>
        <v>1</v>
      </c>
      <c r="F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69">
        <f>Table3[[#This Row],[Control Classpath Size]]-Table3[[#This Row],[Refactored Classpath SizeR]]</f>
        <v>0</v>
      </c>
      <c r="H69">
        <f>IF(Table3[[#This Row],[Control Classpath Size]]=0,0,Table3[[#This Row],[Absolute Diff?]]/Table3[[#This Row],[Control Classpath Size]])</f>
        <v>0</v>
      </c>
    </row>
    <row r="70" spans="1:8" x14ac:dyDescent="0.2">
      <c r="A70" t="s">
        <v>100</v>
      </c>
      <c r="B70">
        <v>159</v>
      </c>
      <c r="C70" t="s">
        <v>100</v>
      </c>
      <c r="D70">
        <v>159</v>
      </c>
      <c r="E70" t="b">
        <f>IF(Table3[[#This Row],[Control Bundle]]=Table3[[#This Row],[Refactored Bundle]],TRUE,FALSE)</f>
        <v>1</v>
      </c>
      <c r="F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0">
        <f>Table3[[#This Row],[Control Classpath Size]]-Table3[[#This Row],[Refactored Classpath SizeR]]</f>
        <v>0</v>
      </c>
      <c r="H70">
        <f>IF(Table3[[#This Row],[Control Classpath Size]]=0,0,Table3[[#This Row],[Absolute Diff?]]/Table3[[#This Row],[Control Classpath Size]])</f>
        <v>0</v>
      </c>
    </row>
    <row r="71" spans="1:8" x14ac:dyDescent="0.2">
      <c r="A71" t="s">
        <v>20</v>
      </c>
      <c r="B71">
        <v>154</v>
      </c>
      <c r="C71" t="s">
        <v>20</v>
      </c>
      <c r="D71">
        <v>154</v>
      </c>
      <c r="E71" t="b">
        <f>IF(Table3[[#This Row],[Control Bundle]]=Table3[[#This Row],[Refactored Bundle]],TRUE,FALSE)</f>
        <v>1</v>
      </c>
      <c r="F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1">
        <f>Table3[[#This Row],[Control Classpath Size]]-Table3[[#This Row],[Refactored Classpath SizeR]]</f>
        <v>0</v>
      </c>
      <c r="H71">
        <f>IF(Table3[[#This Row],[Control Classpath Size]]=0,0,Table3[[#This Row],[Absolute Diff?]]/Table3[[#This Row],[Control Classpath Size]])</f>
        <v>0</v>
      </c>
    </row>
    <row r="72" spans="1:8" x14ac:dyDescent="0.2">
      <c r="A72" t="s">
        <v>165</v>
      </c>
      <c r="B72">
        <v>9</v>
      </c>
      <c r="C72" t="s">
        <v>165</v>
      </c>
      <c r="D72">
        <v>9</v>
      </c>
      <c r="E72" t="b">
        <f>IF(Table3[[#This Row],[Control Bundle]]=Table3[[#This Row],[Refactored Bundle]],TRUE,FALSE)</f>
        <v>1</v>
      </c>
      <c r="F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2">
        <f>Table3[[#This Row],[Control Classpath Size]]-Table3[[#This Row],[Refactored Classpath SizeR]]</f>
        <v>0</v>
      </c>
      <c r="H72">
        <f>IF(Table3[[#This Row],[Control Classpath Size]]=0,0,Table3[[#This Row],[Absolute Diff?]]/Table3[[#This Row],[Control Classpath Size]])</f>
        <v>0</v>
      </c>
    </row>
    <row r="73" spans="1:8" x14ac:dyDescent="0.2">
      <c r="A73" t="s">
        <v>278</v>
      </c>
      <c r="B73">
        <v>10</v>
      </c>
      <c r="C73" t="s">
        <v>278</v>
      </c>
      <c r="D73">
        <v>10</v>
      </c>
      <c r="E73" t="b">
        <f>IF(Table3[[#This Row],[Control Bundle]]=Table3[[#This Row],[Refactored Bundle]],TRUE,FALSE)</f>
        <v>1</v>
      </c>
      <c r="F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3">
        <f>Table3[[#This Row],[Control Classpath Size]]-Table3[[#This Row],[Refactored Classpath SizeR]]</f>
        <v>0</v>
      </c>
      <c r="H73">
        <f>IF(Table3[[#This Row],[Control Classpath Size]]=0,0,Table3[[#This Row],[Absolute Diff?]]/Table3[[#This Row],[Control Classpath Size]])</f>
        <v>0</v>
      </c>
    </row>
    <row r="74" spans="1:8" x14ac:dyDescent="0.2">
      <c r="A74" t="s">
        <v>271</v>
      </c>
      <c r="B74">
        <v>23</v>
      </c>
      <c r="C74" t="s">
        <v>271</v>
      </c>
      <c r="D74">
        <v>23</v>
      </c>
      <c r="E74" t="b">
        <f>IF(Table3[[#This Row],[Control Bundle]]=Table3[[#This Row],[Refactored Bundle]],TRUE,FALSE)</f>
        <v>1</v>
      </c>
      <c r="F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4">
        <f>Table3[[#This Row],[Control Classpath Size]]-Table3[[#This Row],[Refactored Classpath SizeR]]</f>
        <v>0</v>
      </c>
      <c r="H74">
        <f>IF(Table3[[#This Row],[Control Classpath Size]]=0,0,Table3[[#This Row],[Absolute Diff?]]/Table3[[#This Row],[Control Classpath Size]])</f>
        <v>0</v>
      </c>
    </row>
    <row r="75" spans="1:8" x14ac:dyDescent="0.2">
      <c r="A75" t="s">
        <v>261</v>
      </c>
      <c r="B75">
        <v>210</v>
      </c>
      <c r="C75" t="s">
        <v>261</v>
      </c>
      <c r="D75">
        <v>210</v>
      </c>
      <c r="E75" t="b">
        <f>IF(Table3[[#This Row],[Control Bundle]]=Table3[[#This Row],[Refactored Bundle]],TRUE,FALSE)</f>
        <v>1</v>
      </c>
      <c r="F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5">
        <f>Table3[[#This Row],[Control Classpath Size]]-Table3[[#This Row],[Refactored Classpath SizeR]]</f>
        <v>0</v>
      </c>
      <c r="H75">
        <f>IF(Table3[[#This Row],[Control Classpath Size]]=0,0,Table3[[#This Row],[Absolute Diff?]]/Table3[[#This Row],[Control Classpath Size]])</f>
        <v>0</v>
      </c>
    </row>
    <row r="76" spans="1:8" x14ac:dyDescent="0.2">
      <c r="A76" t="s">
        <v>113</v>
      </c>
      <c r="B76">
        <v>16</v>
      </c>
      <c r="C76" t="s">
        <v>113</v>
      </c>
      <c r="D76">
        <v>16</v>
      </c>
      <c r="E76" t="b">
        <f>IF(Table3[[#This Row],[Control Bundle]]=Table3[[#This Row],[Refactored Bundle]],TRUE,FALSE)</f>
        <v>1</v>
      </c>
      <c r="F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6">
        <f>Table3[[#This Row],[Control Classpath Size]]-Table3[[#This Row],[Refactored Classpath SizeR]]</f>
        <v>0</v>
      </c>
      <c r="H76">
        <f>IF(Table3[[#This Row],[Control Classpath Size]]=0,0,Table3[[#This Row],[Absolute Diff?]]/Table3[[#This Row],[Control Classpath Size]])</f>
        <v>0</v>
      </c>
    </row>
    <row r="77" spans="1:8" x14ac:dyDescent="0.2">
      <c r="A77" t="s">
        <v>9</v>
      </c>
      <c r="B77">
        <v>5</v>
      </c>
      <c r="C77" t="s">
        <v>9</v>
      </c>
      <c r="D77">
        <v>5</v>
      </c>
      <c r="E77" t="b">
        <f>IF(Table3[[#This Row],[Control Bundle]]=Table3[[#This Row],[Refactored Bundle]],TRUE,FALSE)</f>
        <v>1</v>
      </c>
      <c r="F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7">
        <f>Table3[[#This Row],[Control Classpath Size]]-Table3[[#This Row],[Refactored Classpath SizeR]]</f>
        <v>0</v>
      </c>
      <c r="H77">
        <f>IF(Table3[[#This Row],[Control Classpath Size]]=0,0,Table3[[#This Row],[Absolute Diff?]]/Table3[[#This Row],[Control Classpath Size]])</f>
        <v>0</v>
      </c>
    </row>
    <row r="78" spans="1:8" x14ac:dyDescent="0.2">
      <c r="A78" t="s">
        <v>236</v>
      </c>
      <c r="B78">
        <v>169</v>
      </c>
      <c r="C78" t="s">
        <v>236</v>
      </c>
      <c r="D78">
        <v>169</v>
      </c>
      <c r="E78" t="b">
        <f>IF(Table3[[#This Row],[Control Bundle]]=Table3[[#This Row],[Refactored Bundle]],TRUE,FALSE)</f>
        <v>1</v>
      </c>
      <c r="F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8">
        <f>Table3[[#This Row],[Control Classpath Size]]-Table3[[#This Row],[Refactored Classpath SizeR]]</f>
        <v>0</v>
      </c>
      <c r="H78">
        <f>IF(Table3[[#This Row],[Control Classpath Size]]=0,0,Table3[[#This Row],[Absolute Diff?]]/Table3[[#This Row],[Control Classpath Size]])</f>
        <v>0</v>
      </c>
    </row>
    <row r="79" spans="1:8" x14ac:dyDescent="0.2">
      <c r="A79" t="s">
        <v>277</v>
      </c>
      <c r="B79">
        <v>73</v>
      </c>
      <c r="C79" t="s">
        <v>277</v>
      </c>
      <c r="D79">
        <v>73</v>
      </c>
      <c r="E79" t="b">
        <f>IF(Table3[[#This Row],[Control Bundle]]=Table3[[#This Row],[Refactored Bundle]],TRUE,FALSE)</f>
        <v>1</v>
      </c>
      <c r="F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79">
        <f>Table3[[#This Row],[Control Classpath Size]]-Table3[[#This Row],[Refactored Classpath SizeR]]</f>
        <v>0</v>
      </c>
      <c r="H79">
        <f>IF(Table3[[#This Row],[Control Classpath Size]]=0,0,Table3[[#This Row],[Absolute Diff?]]/Table3[[#This Row],[Control Classpath Size]])</f>
        <v>0</v>
      </c>
    </row>
    <row r="80" spans="1:8" x14ac:dyDescent="0.2">
      <c r="A80" t="s">
        <v>88</v>
      </c>
      <c r="B80">
        <v>149</v>
      </c>
      <c r="C80" t="s">
        <v>88</v>
      </c>
      <c r="D80">
        <v>149</v>
      </c>
      <c r="E80" t="b">
        <f>IF(Table3[[#This Row],[Control Bundle]]=Table3[[#This Row],[Refactored Bundle]],TRUE,FALSE)</f>
        <v>1</v>
      </c>
      <c r="F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0">
        <f>Table3[[#This Row],[Control Classpath Size]]-Table3[[#This Row],[Refactored Classpath SizeR]]</f>
        <v>0</v>
      </c>
      <c r="H80">
        <f>IF(Table3[[#This Row],[Control Classpath Size]]=0,0,Table3[[#This Row],[Absolute Diff?]]/Table3[[#This Row],[Control Classpath Size]])</f>
        <v>0</v>
      </c>
    </row>
    <row r="81" spans="1:8" x14ac:dyDescent="0.2">
      <c r="A81" t="s">
        <v>302</v>
      </c>
      <c r="B81">
        <v>0</v>
      </c>
      <c r="C81" t="s">
        <v>302</v>
      </c>
      <c r="D81">
        <v>0</v>
      </c>
      <c r="E81" t="b">
        <f>IF(Table3[[#This Row],[Control Bundle]]=Table3[[#This Row],[Refactored Bundle]],TRUE,FALSE)</f>
        <v>1</v>
      </c>
      <c r="F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1">
        <f>Table3[[#This Row],[Control Classpath Size]]-Table3[[#This Row],[Refactored Classpath SizeR]]</f>
        <v>0</v>
      </c>
      <c r="H81">
        <f>IF(Table3[[#This Row],[Control Classpath Size]]=0,0,Table3[[#This Row],[Absolute Diff?]]/Table3[[#This Row],[Control Classpath Size]])</f>
        <v>0</v>
      </c>
    </row>
    <row r="82" spans="1:8" x14ac:dyDescent="0.2">
      <c r="A82" t="s">
        <v>110</v>
      </c>
      <c r="B82">
        <v>98</v>
      </c>
      <c r="C82" t="s">
        <v>110</v>
      </c>
      <c r="D82">
        <v>98</v>
      </c>
      <c r="E82" t="b">
        <f>IF(Table3[[#This Row],[Control Bundle]]=Table3[[#This Row],[Refactored Bundle]],TRUE,FALSE)</f>
        <v>1</v>
      </c>
      <c r="F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2">
        <f>Table3[[#This Row],[Control Classpath Size]]-Table3[[#This Row],[Refactored Classpath SizeR]]</f>
        <v>0</v>
      </c>
      <c r="H82">
        <f>IF(Table3[[#This Row],[Control Classpath Size]]=0,0,Table3[[#This Row],[Absolute Diff?]]/Table3[[#This Row],[Control Classpath Size]])</f>
        <v>0</v>
      </c>
    </row>
    <row r="83" spans="1:8" x14ac:dyDescent="0.2">
      <c r="A83" t="s">
        <v>315</v>
      </c>
      <c r="B83">
        <v>4</v>
      </c>
      <c r="C83" t="s">
        <v>315</v>
      </c>
      <c r="D83">
        <v>4</v>
      </c>
      <c r="E83" t="b">
        <f>IF(Table3[[#This Row],[Control Bundle]]=Table3[[#This Row],[Refactored Bundle]],TRUE,FALSE)</f>
        <v>1</v>
      </c>
      <c r="F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3">
        <f>Table3[[#This Row],[Control Classpath Size]]-Table3[[#This Row],[Refactored Classpath SizeR]]</f>
        <v>0</v>
      </c>
      <c r="H83">
        <f>IF(Table3[[#This Row],[Control Classpath Size]]=0,0,Table3[[#This Row],[Absolute Diff?]]/Table3[[#This Row],[Control Classpath Size]])</f>
        <v>0</v>
      </c>
    </row>
    <row r="84" spans="1:8" x14ac:dyDescent="0.2">
      <c r="A84" t="s">
        <v>124</v>
      </c>
      <c r="B84">
        <v>90</v>
      </c>
      <c r="C84" t="s">
        <v>124</v>
      </c>
      <c r="D84">
        <v>90</v>
      </c>
      <c r="E84" t="b">
        <f>IF(Table3[[#This Row],[Control Bundle]]=Table3[[#This Row],[Refactored Bundle]],TRUE,FALSE)</f>
        <v>1</v>
      </c>
      <c r="F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4">
        <f>Table3[[#This Row],[Control Classpath Size]]-Table3[[#This Row],[Refactored Classpath SizeR]]</f>
        <v>0</v>
      </c>
      <c r="H84">
        <f>IF(Table3[[#This Row],[Control Classpath Size]]=0,0,Table3[[#This Row],[Absolute Diff?]]/Table3[[#This Row],[Control Classpath Size]])</f>
        <v>0</v>
      </c>
    </row>
    <row r="85" spans="1:8" x14ac:dyDescent="0.2">
      <c r="A85" t="s">
        <v>60</v>
      </c>
      <c r="B85">
        <v>64</v>
      </c>
      <c r="C85" t="s">
        <v>60</v>
      </c>
      <c r="D85">
        <v>64</v>
      </c>
      <c r="E85" t="b">
        <f>IF(Table3[[#This Row],[Control Bundle]]=Table3[[#This Row],[Refactored Bundle]],TRUE,FALSE)</f>
        <v>1</v>
      </c>
      <c r="F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5">
        <f>Table3[[#This Row],[Control Classpath Size]]-Table3[[#This Row],[Refactored Classpath SizeR]]</f>
        <v>0</v>
      </c>
      <c r="H85">
        <f>IF(Table3[[#This Row],[Control Classpath Size]]=0,0,Table3[[#This Row],[Absolute Diff?]]/Table3[[#This Row],[Control Classpath Size]])</f>
        <v>0</v>
      </c>
    </row>
    <row r="86" spans="1:8" x14ac:dyDescent="0.2">
      <c r="A86" t="s">
        <v>73</v>
      </c>
      <c r="B86">
        <v>37</v>
      </c>
      <c r="C86" t="s">
        <v>73</v>
      </c>
      <c r="D86">
        <v>37</v>
      </c>
      <c r="E86" t="b">
        <f>IF(Table3[[#This Row],[Control Bundle]]=Table3[[#This Row],[Refactored Bundle]],TRUE,FALSE)</f>
        <v>1</v>
      </c>
      <c r="F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6">
        <f>Table3[[#This Row],[Control Classpath Size]]-Table3[[#This Row],[Refactored Classpath SizeR]]</f>
        <v>0</v>
      </c>
      <c r="H86">
        <f>IF(Table3[[#This Row],[Control Classpath Size]]=0,0,Table3[[#This Row],[Absolute Diff?]]/Table3[[#This Row],[Control Classpath Size]])</f>
        <v>0</v>
      </c>
    </row>
    <row r="87" spans="1:8" x14ac:dyDescent="0.2">
      <c r="A87" t="s">
        <v>61</v>
      </c>
      <c r="B87">
        <v>65</v>
      </c>
      <c r="C87" t="s">
        <v>61</v>
      </c>
      <c r="D87">
        <v>65</v>
      </c>
      <c r="E87" t="b">
        <f>IF(Table3[[#This Row],[Control Bundle]]=Table3[[#This Row],[Refactored Bundle]],TRUE,FALSE)</f>
        <v>1</v>
      </c>
      <c r="F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7">
        <f>Table3[[#This Row],[Control Classpath Size]]-Table3[[#This Row],[Refactored Classpath SizeR]]</f>
        <v>0</v>
      </c>
      <c r="H87">
        <f>IF(Table3[[#This Row],[Control Classpath Size]]=0,0,Table3[[#This Row],[Absolute Diff?]]/Table3[[#This Row],[Control Classpath Size]])</f>
        <v>0</v>
      </c>
    </row>
    <row r="88" spans="1:8" x14ac:dyDescent="0.2">
      <c r="A88" t="s">
        <v>291</v>
      </c>
      <c r="B88">
        <v>32</v>
      </c>
      <c r="C88" t="s">
        <v>291</v>
      </c>
      <c r="D88">
        <v>32</v>
      </c>
      <c r="E88" t="b">
        <f>IF(Table3[[#This Row],[Control Bundle]]=Table3[[#This Row],[Refactored Bundle]],TRUE,FALSE)</f>
        <v>1</v>
      </c>
      <c r="F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8">
        <f>Table3[[#This Row],[Control Classpath Size]]-Table3[[#This Row],[Refactored Classpath SizeR]]</f>
        <v>0</v>
      </c>
      <c r="H88">
        <f>IF(Table3[[#This Row],[Control Classpath Size]]=0,0,Table3[[#This Row],[Absolute Diff?]]/Table3[[#This Row],[Control Classpath Size]])</f>
        <v>0</v>
      </c>
    </row>
    <row r="89" spans="1:8" x14ac:dyDescent="0.2">
      <c r="A89" t="s">
        <v>286</v>
      </c>
      <c r="B89">
        <v>0</v>
      </c>
      <c r="C89" t="s">
        <v>286</v>
      </c>
      <c r="D89">
        <v>0</v>
      </c>
      <c r="E89" t="b">
        <f>IF(Table3[[#This Row],[Control Bundle]]=Table3[[#This Row],[Refactored Bundle]],TRUE,FALSE)</f>
        <v>1</v>
      </c>
      <c r="F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89">
        <f>Table3[[#This Row],[Control Classpath Size]]-Table3[[#This Row],[Refactored Classpath SizeR]]</f>
        <v>0</v>
      </c>
      <c r="H89">
        <f>IF(Table3[[#This Row],[Control Classpath Size]]=0,0,Table3[[#This Row],[Absolute Diff?]]/Table3[[#This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IF(Table3[[#This Row],[Control Bundle]]=Table3[[#This Row],[Refactored Bundle]],TRUE,FALSE)</f>
        <v>1</v>
      </c>
      <c r="F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0">
        <f>Table3[[#This Row],[Control Classpath Size]]-Table3[[#This Row],[Refactored Classpath SizeR]]</f>
        <v>0</v>
      </c>
      <c r="H90">
        <f>IF(Table3[[#This Row],[Control Classpath Size]]=0,0,Table3[[#This Row],[Absolute Diff?]]/Table3[[#This Row],[Control Classpath Size]])</f>
        <v>0</v>
      </c>
    </row>
    <row r="91" spans="1:8" x14ac:dyDescent="0.2">
      <c r="A91" t="s">
        <v>361</v>
      </c>
      <c r="B91">
        <v>0</v>
      </c>
      <c r="C91" t="s">
        <v>361</v>
      </c>
      <c r="D91">
        <v>0</v>
      </c>
      <c r="E91" t="b">
        <f>IF(Table3[[#This Row],[Control Bundle]]=Table3[[#This Row],[Refactored Bundle]],TRUE,FALSE)</f>
        <v>1</v>
      </c>
      <c r="F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1">
        <f>Table3[[#This Row],[Control Classpath Size]]-Table3[[#This Row],[Refactored Classpath SizeR]]</f>
        <v>0</v>
      </c>
      <c r="H91">
        <f>IF(Table3[[#This Row],[Control Classpath Size]]=0,0,Table3[[#This Row],[Absolute Diff?]]/Table3[[#This Row],[Control Classpath Size]])</f>
        <v>0</v>
      </c>
    </row>
    <row r="92" spans="1:8" x14ac:dyDescent="0.2">
      <c r="A92" t="s">
        <v>203</v>
      </c>
      <c r="B92">
        <v>215</v>
      </c>
      <c r="C92" t="s">
        <v>203</v>
      </c>
      <c r="D92">
        <v>215</v>
      </c>
      <c r="E92" t="b">
        <f>IF(Table3[[#This Row],[Control Bundle]]=Table3[[#This Row],[Refactored Bundle]],TRUE,FALSE)</f>
        <v>1</v>
      </c>
      <c r="F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2">
        <f>Table3[[#This Row],[Control Classpath Size]]-Table3[[#This Row],[Refactored Classpath SizeR]]</f>
        <v>0</v>
      </c>
      <c r="H92">
        <f>IF(Table3[[#This Row],[Control Classpath Size]]=0,0,Table3[[#This Row],[Absolute Diff?]]/Table3[[#This Row],[Control Classpath Size]])</f>
        <v>0</v>
      </c>
    </row>
    <row r="93" spans="1:8" x14ac:dyDescent="0.2">
      <c r="A93" t="s">
        <v>128</v>
      </c>
      <c r="B93">
        <v>587</v>
      </c>
      <c r="C93" t="s">
        <v>128</v>
      </c>
      <c r="D93">
        <v>587</v>
      </c>
      <c r="E93" t="b">
        <f>IF(Table3[[#This Row],[Control Bundle]]=Table3[[#This Row],[Refactored Bundle]],TRUE,FALSE)</f>
        <v>1</v>
      </c>
      <c r="F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3">
        <f>Table3[[#This Row],[Control Classpath Size]]-Table3[[#This Row],[Refactored Classpath SizeR]]</f>
        <v>0</v>
      </c>
      <c r="H93">
        <f>IF(Table3[[#This Row],[Control Classpath Size]]=0,0,Table3[[#This Row],[Absolute Diff?]]/Table3[[#This Row],[Control Classpath Size]])</f>
        <v>0</v>
      </c>
    </row>
    <row r="94" spans="1:8" x14ac:dyDescent="0.2">
      <c r="A94" t="s">
        <v>156</v>
      </c>
      <c r="B94">
        <v>33</v>
      </c>
      <c r="C94" t="s">
        <v>156</v>
      </c>
      <c r="D94">
        <v>33</v>
      </c>
      <c r="E94" t="b">
        <f>IF(Table3[[#This Row],[Control Bundle]]=Table3[[#This Row],[Refactored Bundle]],TRUE,FALSE)</f>
        <v>1</v>
      </c>
      <c r="F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4">
        <f>Table3[[#This Row],[Control Classpath Size]]-Table3[[#This Row],[Refactored Classpath SizeR]]</f>
        <v>0</v>
      </c>
      <c r="H94">
        <f>IF(Table3[[#This Row],[Control Classpath Size]]=0,0,Table3[[#This Row],[Absolute Diff?]]/Table3[[#This Row],[Control Classpath Size]])</f>
        <v>0</v>
      </c>
    </row>
    <row r="95" spans="1:8" x14ac:dyDescent="0.2">
      <c r="A95" t="s">
        <v>308</v>
      </c>
      <c r="B95">
        <v>107</v>
      </c>
      <c r="C95" t="s">
        <v>308</v>
      </c>
      <c r="D95">
        <v>107</v>
      </c>
      <c r="E95" t="b">
        <f>IF(Table3[[#This Row],[Control Bundle]]=Table3[[#This Row],[Refactored Bundle]],TRUE,FALSE)</f>
        <v>1</v>
      </c>
      <c r="F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5">
        <f>Table3[[#This Row],[Control Classpath Size]]-Table3[[#This Row],[Refactored Classpath SizeR]]</f>
        <v>0</v>
      </c>
      <c r="H95">
        <f>IF(Table3[[#This Row],[Control Classpath Size]]=0,0,Table3[[#This Row],[Absolute Diff?]]/Table3[[#This Row],[Control Classpath Size]])</f>
        <v>0</v>
      </c>
    </row>
    <row r="96" spans="1:8" x14ac:dyDescent="0.2">
      <c r="A96" t="s">
        <v>57</v>
      </c>
      <c r="B96">
        <v>32</v>
      </c>
      <c r="C96" t="s">
        <v>57</v>
      </c>
      <c r="D96">
        <v>32</v>
      </c>
      <c r="E96" t="b">
        <f>IF(Table3[[#This Row],[Control Bundle]]=Table3[[#This Row],[Refactored Bundle]],TRUE,FALSE)</f>
        <v>1</v>
      </c>
      <c r="F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6">
        <f>Table3[[#This Row],[Control Classpath Size]]-Table3[[#This Row],[Refactored Classpath SizeR]]</f>
        <v>0</v>
      </c>
      <c r="H96">
        <f>IF(Table3[[#This Row],[Control Classpath Size]]=0,0,Table3[[#This Row],[Absolute Diff?]]/Table3[[#This Row],[Control Classpath Size]])</f>
        <v>0</v>
      </c>
    </row>
    <row r="97" spans="1:8" x14ac:dyDescent="0.2">
      <c r="A97" t="s">
        <v>321</v>
      </c>
      <c r="B97">
        <v>24</v>
      </c>
      <c r="C97" t="s">
        <v>321</v>
      </c>
      <c r="D97">
        <v>24</v>
      </c>
      <c r="E97" t="b">
        <f>IF(Table3[[#This Row],[Control Bundle]]=Table3[[#This Row],[Refactored Bundle]],TRUE,FALSE)</f>
        <v>1</v>
      </c>
      <c r="F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7">
        <f>Table3[[#This Row],[Control Classpath Size]]-Table3[[#This Row],[Refactored Classpath SizeR]]</f>
        <v>0</v>
      </c>
      <c r="H97">
        <f>IF(Table3[[#This Row],[Control Classpath Size]]=0,0,Table3[[#This Row],[Absolute Diff?]]/Table3[[#This Row],[Control Classpath Size]])</f>
        <v>0</v>
      </c>
    </row>
    <row r="98" spans="1:8" x14ac:dyDescent="0.2">
      <c r="A98" t="s">
        <v>319</v>
      </c>
      <c r="B98">
        <v>31</v>
      </c>
      <c r="C98" t="s">
        <v>319</v>
      </c>
      <c r="D98">
        <v>31</v>
      </c>
      <c r="E98" t="b">
        <f>IF(Table3[[#This Row],[Control Bundle]]=Table3[[#This Row],[Refactored Bundle]],TRUE,FALSE)</f>
        <v>1</v>
      </c>
      <c r="F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8">
        <f>Table3[[#This Row],[Control Classpath Size]]-Table3[[#This Row],[Refactored Classpath SizeR]]</f>
        <v>0</v>
      </c>
      <c r="H98">
        <f>IF(Table3[[#This Row],[Control Classpath Size]]=0,0,Table3[[#This Row],[Absolute Diff?]]/Table3[[#This Row],[Control Classpath Size]])</f>
        <v>0</v>
      </c>
    </row>
    <row r="99" spans="1:8" x14ac:dyDescent="0.2">
      <c r="A99" t="s">
        <v>364</v>
      </c>
      <c r="B99">
        <v>19</v>
      </c>
      <c r="C99" t="s">
        <v>364</v>
      </c>
      <c r="D99">
        <v>19</v>
      </c>
      <c r="E99" t="b">
        <f>IF(Table3[[#This Row],[Control Bundle]]=Table3[[#This Row],[Refactored Bundle]],TRUE,FALSE)</f>
        <v>1</v>
      </c>
      <c r="F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99">
        <f>Table3[[#This Row],[Control Classpath Size]]-Table3[[#This Row],[Refactored Classpath SizeR]]</f>
        <v>0</v>
      </c>
      <c r="H99">
        <f>IF(Table3[[#This Row],[Control Classpath Size]]=0,0,Table3[[#This Row],[Absolute Diff?]]/Table3[[#This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IF(Table3[[#This Row],[Control Bundle]]=Table3[[#This Row],[Refactored Bundle]],TRUE,FALSE)</f>
        <v>1</v>
      </c>
      <c r="F1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0">
        <f>Table3[[#This Row],[Control Classpath Size]]-Table3[[#This Row],[Refactored Classpath SizeR]]</f>
        <v>0</v>
      </c>
      <c r="H100">
        <f>IF(Table3[[#This Row],[Control Classpath Size]]=0,0,Table3[[#This Row],[Absolute Diff?]]/Table3[[#This Row],[Control Classpath Size]])</f>
        <v>0</v>
      </c>
    </row>
    <row r="101" spans="1:8" x14ac:dyDescent="0.2">
      <c r="A101" t="s">
        <v>293</v>
      </c>
      <c r="B101">
        <v>21</v>
      </c>
      <c r="C101" t="s">
        <v>293</v>
      </c>
      <c r="D101">
        <v>21</v>
      </c>
      <c r="E101" t="b">
        <f>IF(Table3[[#This Row],[Control Bundle]]=Table3[[#This Row],[Refactored Bundle]],TRUE,FALSE)</f>
        <v>1</v>
      </c>
      <c r="F1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1">
        <f>Table3[[#This Row],[Control Classpath Size]]-Table3[[#This Row],[Refactored Classpath SizeR]]</f>
        <v>0</v>
      </c>
      <c r="H101">
        <f>IF(Table3[[#This Row],[Control Classpath Size]]=0,0,Table3[[#This Row],[Absolute Diff?]]/Table3[[#This Row],[Control Classpath Size]])</f>
        <v>0</v>
      </c>
    </row>
    <row r="102" spans="1:8" x14ac:dyDescent="0.2">
      <c r="A102" t="s">
        <v>103</v>
      </c>
      <c r="B102">
        <v>22</v>
      </c>
      <c r="C102" t="s">
        <v>103</v>
      </c>
      <c r="D102">
        <v>22</v>
      </c>
      <c r="E102" t="b">
        <f>IF(Table3[[#This Row],[Control Bundle]]=Table3[[#This Row],[Refactored Bundle]],TRUE,FALSE)</f>
        <v>1</v>
      </c>
      <c r="F1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2">
        <f>Table3[[#This Row],[Control Classpath Size]]-Table3[[#This Row],[Refactored Classpath SizeR]]</f>
        <v>0</v>
      </c>
      <c r="H102">
        <f>IF(Table3[[#This Row],[Control Classpath Size]]=0,0,Table3[[#This Row],[Absolute Diff?]]/Table3[[#This Row],[Control Classpath Size]])</f>
        <v>0</v>
      </c>
    </row>
    <row r="103" spans="1:8" x14ac:dyDescent="0.2">
      <c r="A103" t="s">
        <v>168</v>
      </c>
      <c r="B103">
        <v>15</v>
      </c>
      <c r="C103" t="s">
        <v>168</v>
      </c>
      <c r="D103">
        <v>15</v>
      </c>
      <c r="E103" t="b">
        <f>IF(Table3[[#This Row],[Control Bundle]]=Table3[[#This Row],[Refactored Bundle]],TRUE,FALSE)</f>
        <v>1</v>
      </c>
      <c r="F1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3">
        <f>Table3[[#This Row],[Control Classpath Size]]-Table3[[#This Row],[Refactored Classpath SizeR]]</f>
        <v>0</v>
      </c>
      <c r="H103">
        <f>IF(Table3[[#This Row],[Control Classpath Size]]=0,0,Table3[[#This Row],[Absolute Diff?]]/Table3[[#This Row],[Control Classpath Size]])</f>
        <v>0</v>
      </c>
    </row>
    <row r="104" spans="1:8" x14ac:dyDescent="0.2">
      <c r="A104" t="s">
        <v>142</v>
      </c>
      <c r="B104">
        <v>50</v>
      </c>
      <c r="C104" t="s">
        <v>142</v>
      </c>
      <c r="D104">
        <v>50</v>
      </c>
      <c r="E104" t="b">
        <f>IF(Table3[[#This Row],[Control Bundle]]=Table3[[#This Row],[Refactored Bundle]],TRUE,FALSE)</f>
        <v>1</v>
      </c>
      <c r="F1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4">
        <f>Table3[[#This Row],[Control Classpath Size]]-Table3[[#This Row],[Refactored Classpath SizeR]]</f>
        <v>0</v>
      </c>
      <c r="H104">
        <f>IF(Table3[[#This Row],[Control Classpath Size]]=0,0,Table3[[#This Row],[Absolute Diff?]]/Table3[[#This Row],[Control Classpath Size]])</f>
        <v>0</v>
      </c>
    </row>
    <row r="105" spans="1:8" x14ac:dyDescent="0.2">
      <c r="A105" t="s">
        <v>77</v>
      </c>
      <c r="B105">
        <v>16</v>
      </c>
      <c r="C105" t="s">
        <v>77</v>
      </c>
      <c r="D105">
        <v>16</v>
      </c>
      <c r="E105" t="b">
        <f>IF(Table3[[#This Row],[Control Bundle]]=Table3[[#This Row],[Refactored Bundle]],TRUE,FALSE)</f>
        <v>1</v>
      </c>
      <c r="F1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5">
        <f>Table3[[#This Row],[Control Classpath Size]]-Table3[[#This Row],[Refactored Classpath SizeR]]</f>
        <v>0</v>
      </c>
      <c r="H105">
        <f>IF(Table3[[#This Row],[Control Classpath Size]]=0,0,Table3[[#This Row],[Absolute Diff?]]/Table3[[#This Row],[Control Classpath Size]])</f>
        <v>0</v>
      </c>
    </row>
    <row r="106" spans="1:8" x14ac:dyDescent="0.2">
      <c r="A106" t="s">
        <v>272</v>
      </c>
      <c r="B106">
        <v>13</v>
      </c>
      <c r="C106" t="s">
        <v>272</v>
      </c>
      <c r="D106">
        <v>13</v>
      </c>
      <c r="E106" t="b">
        <f>IF(Table3[[#This Row],[Control Bundle]]=Table3[[#This Row],[Refactored Bundle]],TRUE,FALSE)</f>
        <v>1</v>
      </c>
      <c r="F1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6">
        <f>Table3[[#This Row],[Control Classpath Size]]-Table3[[#This Row],[Refactored Classpath SizeR]]</f>
        <v>0</v>
      </c>
      <c r="H106">
        <f>IF(Table3[[#This Row],[Control Classpath Size]]=0,0,Table3[[#This Row],[Absolute Diff?]]/Table3[[#This Row],[Control Classpath Size]])</f>
        <v>0</v>
      </c>
    </row>
    <row r="107" spans="1:8" x14ac:dyDescent="0.2">
      <c r="A107" t="s">
        <v>98</v>
      </c>
      <c r="B107">
        <v>13</v>
      </c>
      <c r="C107" t="s">
        <v>98</v>
      </c>
      <c r="D107">
        <v>13</v>
      </c>
      <c r="E107" t="b">
        <f>IF(Table3[[#This Row],[Control Bundle]]=Table3[[#This Row],[Refactored Bundle]],TRUE,FALSE)</f>
        <v>1</v>
      </c>
      <c r="F1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7">
        <f>Table3[[#This Row],[Control Classpath Size]]-Table3[[#This Row],[Refactored Classpath SizeR]]</f>
        <v>0</v>
      </c>
      <c r="H107">
        <f>IF(Table3[[#This Row],[Control Classpath Size]]=0,0,Table3[[#This Row],[Absolute Diff?]]/Table3[[#This Row],[Control Classpath Size]])</f>
        <v>0</v>
      </c>
    </row>
    <row r="108" spans="1:8" x14ac:dyDescent="0.2">
      <c r="A108" t="s">
        <v>5</v>
      </c>
      <c r="B108">
        <v>34</v>
      </c>
      <c r="C108" t="s">
        <v>5</v>
      </c>
      <c r="D108">
        <v>34</v>
      </c>
      <c r="E108" t="b">
        <f>IF(Table3[[#This Row],[Control Bundle]]=Table3[[#This Row],[Refactored Bundle]],TRUE,FALSE)</f>
        <v>1</v>
      </c>
      <c r="F1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8">
        <f>Table3[[#This Row],[Control Classpath Size]]-Table3[[#This Row],[Refactored Classpath SizeR]]</f>
        <v>0</v>
      </c>
      <c r="H108">
        <f>IF(Table3[[#This Row],[Control Classpath Size]]=0,0,Table3[[#This Row],[Absolute Diff?]]/Table3[[#This Row],[Control Classpath Size]])</f>
        <v>0</v>
      </c>
    </row>
    <row r="109" spans="1:8" x14ac:dyDescent="0.2">
      <c r="A109" t="s">
        <v>102</v>
      </c>
      <c r="B109">
        <v>9</v>
      </c>
      <c r="C109" t="s">
        <v>102</v>
      </c>
      <c r="D109">
        <v>9</v>
      </c>
      <c r="E109" t="b">
        <f>IF(Table3[[#This Row],[Control Bundle]]=Table3[[#This Row],[Refactored Bundle]],TRUE,FALSE)</f>
        <v>1</v>
      </c>
      <c r="F1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09">
        <f>Table3[[#This Row],[Control Classpath Size]]-Table3[[#This Row],[Refactored Classpath SizeR]]</f>
        <v>0</v>
      </c>
      <c r="H109">
        <f>IF(Table3[[#This Row],[Control Classpath Size]]=0,0,Table3[[#This Row],[Absolute Diff?]]/Table3[[#This Row],[Control Classpath Size]])</f>
        <v>0</v>
      </c>
    </row>
    <row r="110" spans="1:8" x14ac:dyDescent="0.2">
      <c r="A110" t="s">
        <v>93</v>
      </c>
      <c r="B110">
        <v>22</v>
      </c>
      <c r="C110" t="s">
        <v>93</v>
      </c>
      <c r="D110">
        <v>22</v>
      </c>
      <c r="E110" t="b">
        <f>IF(Table3[[#This Row],[Control Bundle]]=Table3[[#This Row],[Refactored Bundle]],TRUE,FALSE)</f>
        <v>1</v>
      </c>
      <c r="F1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0">
        <f>Table3[[#This Row],[Control Classpath Size]]-Table3[[#This Row],[Refactored Classpath SizeR]]</f>
        <v>0</v>
      </c>
      <c r="H110">
        <f>IF(Table3[[#This Row],[Control Classpath Size]]=0,0,Table3[[#This Row],[Absolute Diff?]]/Table3[[#This Row],[Control Classpath Size]])</f>
        <v>0</v>
      </c>
    </row>
    <row r="111" spans="1:8" x14ac:dyDescent="0.2">
      <c r="A111" t="s">
        <v>194</v>
      </c>
      <c r="B111">
        <v>90</v>
      </c>
      <c r="C111" t="s">
        <v>194</v>
      </c>
      <c r="D111">
        <v>90</v>
      </c>
      <c r="E111" t="b">
        <f>IF(Table3[[#This Row],[Control Bundle]]=Table3[[#This Row],[Refactored Bundle]],TRUE,FALSE)</f>
        <v>1</v>
      </c>
      <c r="F1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1">
        <f>Table3[[#This Row],[Control Classpath Size]]-Table3[[#This Row],[Refactored Classpath SizeR]]</f>
        <v>0</v>
      </c>
      <c r="H111">
        <f>IF(Table3[[#This Row],[Control Classpath Size]]=0,0,Table3[[#This Row],[Absolute Diff?]]/Table3[[#This Row],[Control Classpath Size]])</f>
        <v>0</v>
      </c>
    </row>
    <row r="112" spans="1:8" x14ac:dyDescent="0.2">
      <c r="A112" t="s">
        <v>152</v>
      </c>
      <c r="B112">
        <v>1</v>
      </c>
      <c r="C112" t="s">
        <v>152</v>
      </c>
      <c r="D112">
        <v>1</v>
      </c>
      <c r="E112" t="b">
        <f>IF(Table3[[#This Row],[Control Bundle]]=Table3[[#This Row],[Refactored Bundle]],TRUE,FALSE)</f>
        <v>1</v>
      </c>
      <c r="F1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2">
        <f>Table3[[#This Row],[Control Classpath Size]]-Table3[[#This Row],[Refactored Classpath SizeR]]</f>
        <v>0</v>
      </c>
      <c r="H112">
        <f>IF(Table3[[#This Row],[Control Classpath Size]]=0,0,Table3[[#This Row],[Absolute Diff?]]/Table3[[#This Row],[Control Classpath Size]])</f>
        <v>0</v>
      </c>
    </row>
    <row r="113" spans="1:8" x14ac:dyDescent="0.2">
      <c r="A113" t="s">
        <v>10</v>
      </c>
      <c r="B113">
        <v>28</v>
      </c>
      <c r="C113" t="s">
        <v>10</v>
      </c>
      <c r="D113">
        <v>28</v>
      </c>
      <c r="E113" t="b">
        <f>IF(Table3[[#This Row],[Control Bundle]]=Table3[[#This Row],[Refactored Bundle]],TRUE,FALSE)</f>
        <v>1</v>
      </c>
      <c r="F1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3">
        <f>Table3[[#This Row],[Control Classpath Size]]-Table3[[#This Row],[Refactored Classpath SizeR]]</f>
        <v>0</v>
      </c>
      <c r="H113">
        <f>IF(Table3[[#This Row],[Control Classpath Size]]=0,0,Table3[[#This Row],[Absolute Diff?]]/Table3[[#This Row],[Control Classpath Size]])</f>
        <v>0</v>
      </c>
    </row>
    <row r="114" spans="1:8" x14ac:dyDescent="0.2">
      <c r="A114" t="s">
        <v>36</v>
      </c>
      <c r="B114">
        <v>16</v>
      </c>
      <c r="C114" t="s">
        <v>36</v>
      </c>
      <c r="D114">
        <v>16</v>
      </c>
      <c r="E114" t="b">
        <f>IF(Table3[[#This Row],[Control Bundle]]=Table3[[#This Row],[Refactored Bundle]],TRUE,FALSE)</f>
        <v>1</v>
      </c>
      <c r="F1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4">
        <f>Table3[[#This Row],[Control Classpath Size]]-Table3[[#This Row],[Refactored Classpath SizeR]]</f>
        <v>0</v>
      </c>
      <c r="H114">
        <f>IF(Table3[[#This Row],[Control Classpath Size]]=0,0,Table3[[#This Row],[Absolute Diff?]]/Table3[[#This Row],[Control Classpath Size]])</f>
        <v>0</v>
      </c>
    </row>
    <row r="115" spans="1:8" x14ac:dyDescent="0.2">
      <c r="A115" t="s">
        <v>246</v>
      </c>
      <c r="B115">
        <v>13</v>
      </c>
      <c r="C115" t="s">
        <v>246</v>
      </c>
      <c r="D115">
        <v>13</v>
      </c>
      <c r="E115" t="b">
        <f>IF(Table3[[#This Row],[Control Bundle]]=Table3[[#This Row],[Refactored Bundle]],TRUE,FALSE)</f>
        <v>1</v>
      </c>
      <c r="F1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5">
        <f>Table3[[#This Row],[Control Classpath Size]]-Table3[[#This Row],[Refactored Classpath SizeR]]</f>
        <v>0</v>
      </c>
      <c r="H115">
        <f>IF(Table3[[#This Row],[Control Classpath Size]]=0,0,Table3[[#This Row],[Absolute Diff?]]/Table3[[#This Row],[Control Classpath Size]])</f>
        <v>0</v>
      </c>
    </row>
    <row r="116" spans="1:8" x14ac:dyDescent="0.2">
      <c r="A116" t="s">
        <v>370</v>
      </c>
      <c r="B116">
        <v>2</v>
      </c>
      <c r="C116" t="s">
        <v>370</v>
      </c>
      <c r="D116">
        <v>2</v>
      </c>
      <c r="E116" t="b">
        <f>IF(Table3[[#This Row],[Control Bundle]]=Table3[[#This Row],[Refactored Bundle]],TRUE,FALSE)</f>
        <v>1</v>
      </c>
      <c r="F1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6">
        <f>Table3[[#This Row],[Control Classpath Size]]-Table3[[#This Row],[Refactored Classpath SizeR]]</f>
        <v>0</v>
      </c>
      <c r="H116">
        <f>IF(Table3[[#This Row],[Control Classpath Size]]=0,0,Table3[[#This Row],[Absolute Diff?]]/Table3[[#This Row],[Control Classpath Size]])</f>
        <v>0</v>
      </c>
    </row>
    <row r="117" spans="1:8" x14ac:dyDescent="0.2">
      <c r="A117" t="s">
        <v>268</v>
      </c>
      <c r="B117">
        <v>12</v>
      </c>
      <c r="C117" t="s">
        <v>268</v>
      </c>
      <c r="D117">
        <v>12</v>
      </c>
      <c r="E117" t="b">
        <f>IF(Table3[[#This Row],[Control Bundle]]=Table3[[#This Row],[Refactored Bundle]],TRUE,FALSE)</f>
        <v>1</v>
      </c>
      <c r="F1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7">
        <f>Table3[[#This Row],[Control Classpath Size]]-Table3[[#This Row],[Refactored Classpath SizeR]]</f>
        <v>0</v>
      </c>
      <c r="H117">
        <f>IF(Table3[[#This Row],[Control Classpath Size]]=0,0,Table3[[#This Row],[Absolute Diff?]]/Table3[[#This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IF(Table3[[#This Row],[Control Bundle]]=Table3[[#This Row],[Refactored Bundle]],TRUE,FALSE)</f>
        <v>1</v>
      </c>
      <c r="F1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8">
        <f>Table3[[#This Row],[Control Classpath Size]]-Table3[[#This Row],[Refactored Classpath SizeR]]</f>
        <v>0</v>
      </c>
      <c r="H118">
        <f>IF(Table3[[#This Row],[Control Classpath Size]]=0,0,Table3[[#This Row],[Absolute Diff?]]/Table3[[#This Row],[Control Classpath Size]])</f>
        <v>0</v>
      </c>
    </row>
    <row r="119" spans="1:8" x14ac:dyDescent="0.2">
      <c r="A119" t="s">
        <v>270</v>
      </c>
      <c r="B119">
        <v>40</v>
      </c>
      <c r="C119" t="s">
        <v>270</v>
      </c>
      <c r="D119">
        <v>40</v>
      </c>
      <c r="E119" t="b">
        <f>IF(Table3[[#This Row],[Control Bundle]]=Table3[[#This Row],[Refactored Bundle]],TRUE,FALSE)</f>
        <v>1</v>
      </c>
      <c r="F1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19">
        <f>Table3[[#This Row],[Control Classpath Size]]-Table3[[#This Row],[Refactored Classpath SizeR]]</f>
        <v>0</v>
      </c>
      <c r="H119">
        <f>IF(Table3[[#This Row],[Control Classpath Size]]=0,0,Table3[[#This Row],[Absolute Diff?]]/Table3[[#This Row],[Control Classpath Size]])</f>
        <v>0</v>
      </c>
    </row>
    <row r="120" spans="1:8" x14ac:dyDescent="0.2">
      <c r="A120" t="s">
        <v>37</v>
      </c>
      <c r="B120">
        <v>51</v>
      </c>
      <c r="C120" t="s">
        <v>37</v>
      </c>
      <c r="D120">
        <v>51</v>
      </c>
      <c r="E120" t="b">
        <f>IF(Table3[[#This Row],[Control Bundle]]=Table3[[#This Row],[Refactored Bundle]],TRUE,FALSE)</f>
        <v>1</v>
      </c>
      <c r="F1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0">
        <f>Table3[[#This Row],[Control Classpath Size]]-Table3[[#This Row],[Refactored Classpath SizeR]]</f>
        <v>0</v>
      </c>
      <c r="H120">
        <f>IF(Table3[[#This Row],[Control Classpath Size]]=0,0,Table3[[#This Row],[Absolute Diff?]]/Table3[[#This Row],[Control Classpath Size]])</f>
        <v>0</v>
      </c>
    </row>
    <row r="121" spans="1:8" x14ac:dyDescent="0.2">
      <c r="A121" t="s">
        <v>122</v>
      </c>
      <c r="B121">
        <v>5</v>
      </c>
      <c r="C121" t="s">
        <v>122</v>
      </c>
      <c r="D121">
        <v>5</v>
      </c>
      <c r="E121" t="b">
        <f>IF(Table3[[#This Row],[Control Bundle]]=Table3[[#This Row],[Refactored Bundle]],TRUE,FALSE)</f>
        <v>1</v>
      </c>
      <c r="F1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1">
        <f>Table3[[#This Row],[Control Classpath Size]]-Table3[[#This Row],[Refactored Classpath SizeR]]</f>
        <v>0</v>
      </c>
      <c r="H121">
        <f>IF(Table3[[#This Row],[Control Classpath Size]]=0,0,Table3[[#This Row],[Absolute Diff?]]/Table3[[#This Row],[Control Classpath Size]])</f>
        <v>0</v>
      </c>
    </row>
    <row r="122" spans="1:8" x14ac:dyDescent="0.2">
      <c r="A122" t="s">
        <v>344</v>
      </c>
      <c r="B122">
        <v>46</v>
      </c>
      <c r="C122" t="s">
        <v>344</v>
      </c>
      <c r="D122">
        <v>46</v>
      </c>
      <c r="E122" t="b">
        <f>IF(Table3[[#This Row],[Control Bundle]]=Table3[[#This Row],[Refactored Bundle]],TRUE,FALSE)</f>
        <v>1</v>
      </c>
      <c r="F1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2">
        <f>Table3[[#This Row],[Control Classpath Size]]-Table3[[#This Row],[Refactored Classpath SizeR]]</f>
        <v>0</v>
      </c>
      <c r="H122">
        <f>IF(Table3[[#This Row],[Control Classpath Size]]=0,0,Table3[[#This Row],[Absolute Diff?]]/Table3[[#This Row],[Control Classpath Size]])</f>
        <v>0</v>
      </c>
    </row>
    <row r="123" spans="1:8" x14ac:dyDescent="0.2">
      <c r="A123" t="s">
        <v>368</v>
      </c>
      <c r="B123">
        <v>41</v>
      </c>
      <c r="C123" t="s">
        <v>368</v>
      </c>
      <c r="D123">
        <v>41</v>
      </c>
      <c r="E123" t="b">
        <f>IF(Table3[[#This Row],[Control Bundle]]=Table3[[#This Row],[Refactored Bundle]],TRUE,FALSE)</f>
        <v>1</v>
      </c>
      <c r="F1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3">
        <f>Table3[[#This Row],[Control Classpath Size]]-Table3[[#This Row],[Refactored Classpath SizeR]]</f>
        <v>0</v>
      </c>
      <c r="H123">
        <f>IF(Table3[[#This Row],[Control Classpath Size]]=0,0,Table3[[#This Row],[Absolute Diff?]]/Table3[[#This Row],[Control Classpath Size]])</f>
        <v>0</v>
      </c>
    </row>
    <row r="124" spans="1:8" x14ac:dyDescent="0.2">
      <c r="A124" t="s">
        <v>86</v>
      </c>
      <c r="B124">
        <v>9</v>
      </c>
      <c r="C124" t="s">
        <v>86</v>
      </c>
      <c r="D124">
        <v>9</v>
      </c>
      <c r="E124" t="b">
        <f>IF(Table3[[#This Row],[Control Bundle]]=Table3[[#This Row],[Refactored Bundle]],TRUE,FALSE)</f>
        <v>1</v>
      </c>
      <c r="F1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4">
        <f>Table3[[#This Row],[Control Classpath Size]]-Table3[[#This Row],[Refactored Classpath SizeR]]</f>
        <v>0</v>
      </c>
      <c r="H124">
        <f>IF(Table3[[#This Row],[Control Classpath Size]]=0,0,Table3[[#This Row],[Absolute Diff?]]/Table3[[#This Row],[Control Classpath Size]])</f>
        <v>0</v>
      </c>
    </row>
    <row r="125" spans="1:8" x14ac:dyDescent="0.2">
      <c r="A125" t="s">
        <v>345</v>
      </c>
      <c r="B125">
        <v>11</v>
      </c>
      <c r="C125" t="s">
        <v>345</v>
      </c>
      <c r="D125">
        <v>11</v>
      </c>
      <c r="E125" t="b">
        <f>IF(Table3[[#This Row],[Control Bundle]]=Table3[[#This Row],[Refactored Bundle]],TRUE,FALSE)</f>
        <v>1</v>
      </c>
      <c r="F1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5">
        <f>Table3[[#This Row],[Control Classpath Size]]-Table3[[#This Row],[Refactored Classpath SizeR]]</f>
        <v>0</v>
      </c>
      <c r="H125">
        <f>IF(Table3[[#This Row],[Control Classpath Size]]=0,0,Table3[[#This Row],[Absolute Diff?]]/Table3[[#This Row],[Control Classpath Size]])</f>
        <v>0</v>
      </c>
    </row>
    <row r="126" spans="1:8" x14ac:dyDescent="0.2">
      <c r="A126" t="s">
        <v>348</v>
      </c>
      <c r="B126">
        <v>20</v>
      </c>
      <c r="C126" t="s">
        <v>348</v>
      </c>
      <c r="D126">
        <v>20</v>
      </c>
      <c r="E126" t="b">
        <f>IF(Table3[[#This Row],[Control Bundle]]=Table3[[#This Row],[Refactored Bundle]],TRUE,FALSE)</f>
        <v>1</v>
      </c>
      <c r="F1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6">
        <f>Table3[[#This Row],[Control Classpath Size]]-Table3[[#This Row],[Refactored Classpath SizeR]]</f>
        <v>0</v>
      </c>
      <c r="H126">
        <f>IF(Table3[[#This Row],[Control Classpath Size]]=0,0,Table3[[#This Row],[Absolute Diff?]]/Table3[[#This Row],[Control Classpath Size]])</f>
        <v>0</v>
      </c>
    </row>
    <row r="127" spans="1:8" x14ac:dyDescent="0.2">
      <c r="A127" t="s">
        <v>92</v>
      </c>
      <c r="B127">
        <v>23</v>
      </c>
      <c r="C127" t="s">
        <v>92</v>
      </c>
      <c r="D127">
        <v>23</v>
      </c>
      <c r="E127" t="b">
        <f>IF(Table3[[#This Row],[Control Bundle]]=Table3[[#This Row],[Refactored Bundle]],TRUE,FALSE)</f>
        <v>1</v>
      </c>
      <c r="F1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7">
        <f>Table3[[#This Row],[Control Classpath Size]]-Table3[[#This Row],[Refactored Classpath SizeR]]</f>
        <v>0</v>
      </c>
      <c r="H127">
        <f>IF(Table3[[#This Row],[Control Classpath Size]]=0,0,Table3[[#This Row],[Absolute Diff?]]/Table3[[#This Row],[Control Classpath Size]])</f>
        <v>0</v>
      </c>
    </row>
    <row r="128" spans="1:8" x14ac:dyDescent="0.2">
      <c r="A128" t="s">
        <v>339</v>
      </c>
      <c r="B128">
        <v>103</v>
      </c>
      <c r="C128" t="s">
        <v>339</v>
      </c>
      <c r="D128">
        <v>103</v>
      </c>
      <c r="E128" t="b">
        <f>IF(Table3[[#This Row],[Control Bundle]]=Table3[[#This Row],[Refactored Bundle]],TRUE,FALSE)</f>
        <v>1</v>
      </c>
      <c r="F1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8">
        <f>Table3[[#This Row],[Control Classpath Size]]-Table3[[#This Row],[Refactored Classpath SizeR]]</f>
        <v>0</v>
      </c>
      <c r="H128">
        <f>IF(Table3[[#This Row],[Control Classpath Size]]=0,0,Table3[[#This Row],[Absolute Diff?]]/Table3[[#This Row],[Control Classpath Size]])</f>
        <v>0</v>
      </c>
    </row>
    <row r="129" spans="1:8" x14ac:dyDescent="0.2">
      <c r="A129" t="s">
        <v>34</v>
      </c>
      <c r="B129">
        <v>11</v>
      </c>
      <c r="C129" t="s">
        <v>34</v>
      </c>
      <c r="D129">
        <v>11</v>
      </c>
      <c r="E129" t="b">
        <f>IF(Table3[[#This Row],[Control Bundle]]=Table3[[#This Row],[Refactored Bundle]],TRUE,FALSE)</f>
        <v>1</v>
      </c>
      <c r="F1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29">
        <f>Table3[[#This Row],[Control Classpath Size]]-Table3[[#This Row],[Refactored Classpath SizeR]]</f>
        <v>0</v>
      </c>
      <c r="H129">
        <f>IF(Table3[[#This Row],[Control Classpath Size]]=0,0,Table3[[#This Row],[Absolute Diff?]]/Table3[[#This Row],[Control Classpath Size]])</f>
        <v>0</v>
      </c>
    </row>
    <row r="130" spans="1:8" x14ac:dyDescent="0.2">
      <c r="A130" t="s">
        <v>63</v>
      </c>
      <c r="B130">
        <v>10</v>
      </c>
      <c r="C130" t="s">
        <v>63</v>
      </c>
      <c r="D130">
        <v>10</v>
      </c>
      <c r="E130" t="b">
        <f>IF(Table3[[#This Row],[Control Bundle]]=Table3[[#This Row],[Refactored Bundle]],TRUE,FALSE)</f>
        <v>1</v>
      </c>
      <c r="F1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0">
        <f>Table3[[#This Row],[Control Classpath Size]]-Table3[[#This Row],[Refactored Classpath SizeR]]</f>
        <v>0</v>
      </c>
      <c r="H130">
        <f>IF(Table3[[#This Row],[Control Classpath Size]]=0,0,Table3[[#This Row],[Absolute Diff?]]/Table3[[#This Row],[Control Classpath Size]])</f>
        <v>0</v>
      </c>
    </row>
    <row r="131" spans="1:8" x14ac:dyDescent="0.2">
      <c r="A131" t="s">
        <v>145</v>
      </c>
      <c r="B131">
        <v>30</v>
      </c>
      <c r="C131" t="s">
        <v>145</v>
      </c>
      <c r="D131">
        <v>30</v>
      </c>
      <c r="E131" t="b">
        <f>IF(Table3[[#This Row],[Control Bundle]]=Table3[[#This Row],[Refactored Bundle]],TRUE,FALSE)</f>
        <v>1</v>
      </c>
      <c r="F1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1">
        <f>Table3[[#This Row],[Control Classpath Size]]-Table3[[#This Row],[Refactored Classpath SizeR]]</f>
        <v>0</v>
      </c>
      <c r="H131">
        <f>IF(Table3[[#This Row],[Control Classpath Size]]=0,0,Table3[[#This Row],[Absolute Diff?]]/Table3[[#This Row],[Control Classpath Size]])</f>
        <v>0</v>
      </c>
    </row>
    <row r="132" spans="1:8" x14ac:dyDescent="0.2">
      <c r="A132" t="s">
        <v>354</v>
      </c>
      <c r="B132">
        <v>22</v>
      </c>
      <c r="C132" t="s">
        <v>354</v>
      </c>
      <c r="D132">
        <v>22</v>
      </c>
      <c r="E132" t="b">
        <f>IF(Table3[[#This Row],[Control Bundle]]=Table3[[#This Row],[Refactored Bundle]],TRUE,FALSE)</f>
        <v>1</v>
      </c>
      <c r="F1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2">
        <f>Table3[[#This Row],[Control Classpath Size]]-Table3[[#This Row],[Refactored Classpath SizeR]]</f>
        <v>0</v>
      </c>
      <c r="H132">
        <f>IF(Table3[[#This Row],[Control Classpath Size]]=0,0,Table3[[#This Row],[Absolute Diff?]]/Table3[[#This Row],[Control Classpath Size]])</f>
        <v>0</v>
      </c>
    </row>
    <row r="133" spans="1:8" x14ac:dyDescent="0.2">
      <c r="A133" t="s">
        <v>47</v>
      </c>
      <c r="B133">
        <v>211</v>
      </c>
      <c r="C133" t="s">
        <v>47</v>
      </c>
      <c r="D133">
        <v>211</v>
      </c>
      <c r="E133" t="b">
        <f>IF(Table3[[#This Row],[Control Bundle]]=Table3[[#This Row],[Refactored Bundle]],TRUE,FALSE)</f>
        <v>1</v>
      </c>
      <c r="F1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3">
        <f>Table3[[#This Row],[Control Classpath Size]]-Table3[[#This Row],[Refactored Classpath SizeR]]</f>
        <v>0</v>
      </c>
      <c r="H133">
        <f>IF(Table3[[#This Row],[Control Classpath Size]]=0,0,Table3[[#This Row],[Absolute Diff?]]/Table3[[#This Row],[Control Classpath Size]])</f>
        <v>0</v>
      </c>
    </row>
    <row r="134" spans="1:8" x14ac:dyDescent="0.2">
      <c r="A134" t="s">
        <v>24</v>
      </c>
      <c r="B134">
        <v>50</v>
      </c>
      <c r="C134" t="s">
        <v>24</v>
      </c>
      <c r="D134">
        <v>50</v>
      </c>
      <c r="E134" t="b">
        <f>IF(Table3[[#This Row],[Control Bundle]]=Table3[[#This Row],[Refactored Bundle]],TRUE,FALSE)</f>
        <v>1</v>
      </c>
      <c r="F1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4">
        <f>Table3[[#This Row],[Control Classpath Size]]-Table3[[#This Row],[Refactored Classpath SizeR]]</f>
        <v>0</v>
      </c>
      <c r="H134">
        <f>IF(Table3[[#This Row],[Control Classpath Size]]=0,0,Table3[[#This Row],[Absolute Diff?]]/Table3[[#This Row],[Control Classpath Size]])</f>
        <v>0</v>
      </c>
    </row>
    <row r="135" spans="1:8" x14ac:dyDescent="0.2">
      <c r="A135" t="s">
        <v>264</v>
      </c>
      <c r="B135">
        <v>33</v>
      </c>
      <c r="C135" t="s">
        <v>264</v>
      </c>
      <c r="D135">
        <v>33</v>
      </c>
      <c r="E135" t="b">
        <f>IF(Table3[[#This Row],[Control Bundle]]=Table3[[#This Row],[Refactored Bundle]],TRUE,FALSE)</f>
        <v>1</v>
      </c>
      <c r="F1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5">
        <f>Table3[[#This Row],[Control Classpath Size]]-Table3[[#This Row],[Refactored Classpath SizeR]]</f>
        <v>0</v>
      </c>
      <c r="H135">
        <f>IF(Table3[[#This Row],[Control Classpath Size]]=0,0,Table3[[#This Row],[Absolute Diff?]]/Table3[[#This Row],[Control Classpath Size]])</f>
        <v>0</v>
      </c>
    </row>
    <row r="136" spans="1:8" x14ac:dyDescent="0.2">
      <c r="A136" t="s">
        <v>349</v>
      </c>
      <c r="B136">
        <v>42</v>
      </c>
      <c r="C136" t="s">
        <v>349</v>
      </c>
      <c r="D136">
        <v>42</v>
      </c>
      <c r="E136" t="b">
        <f>IF(Table3[[#This Row],[Control Bundle]]=Table3[[#This Row],[Refactored Bundle]],TRUE,FALSE)</f>
        <v>1</v>
      </c>
      <c r="F1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6">
        <f>Table3[[#This Row],[Control Classpath Size]]-Table3[[#This Row],[Refactored Classpath SizeR]]</f>
        <v>0</v>
      </c>
      <c r="H136">
        <f>IF(Table3[[#This Row],[Control Classpath Size]]=0,0,Table3[[#This Row],[Absolute Diff?]]/Table3[[#This Row],[Control Classpath Size]])</f>
        <v>0</v>
      </c>
    </row>
    <row r="137" spans="1:8" x14ac:dyDescent="0.2">
      <c r="A137" t="s">
        <v>137</v>
      </c>
      <c r="B137">
        <v>76</v>
      </c>
      <c r="C137" t="s">
        <v>137</v>
      </c>
      <c r="D137">
        <v>76</v>
      </c>
      <c r="E137" t="b">
        <f>IF(Table3[[#This Row],[Control Bundle]]=Table3[[#This Row],[Refactored Bundle]],TRUE,FALSE)</f>
        <v>1</v>
      </c>
      <c r="F1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7">
        <f>Table3[[#This Row],[Control Classpath Size]]-Table3[[#This Row],[Refactored Classpath SizeR]]</f>
        <v>0</v>
      </c>
      <c r="H137">
        <f>IF(Table3[[#This Row],[Control Classpath Size]]=0,0,Table3[[#This Row],[Absolute Diff?]]/Table3[[#This Row],[Control Classpath Size]])</f>
        <v>0</v>
      </c>
    </row>
    <row r="138" spans="1:8" x14ac:dyDescent="0.2">
      <c r="A138" t="s">
        <v>18</v>
      </c>
      <c r="B138">
        <v>9</v>
      </c>
      <c r="C138" t="s">
        <v>18</v>
      </c>
      <c r="D138">
        <v>9</v>
      </c>
      <c r="E138" t="b">
        <f>IF(Table3[[#This Row],[Control Bundle]]=Table3[[#This Row],[Refactored Bundle]],TRUE,FALSE)</f>
        <v>1</v>
      </c>
      <c r="F1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8">
        <f>Table3[[#This Row],[Control Classpath Size]]-Table3[[#This Row],[Refactored Classpath SizeR]]</f>
        <v>0</v>
      </c>
      <c r="H138">
        <f>IF(Table3[[#This Row],[Control Classpath Size]]=0,0,Table3[[#This Row],[Absolute Diff?]]/Table3[[#This Row],[Control Classpath Size]])</f>
        <v>0</v>
      </c>
    </row>
    <row r="139" spans="1:8" x14ac:dyDescent="0.2">
      <c r="A139" t="s">
        <v>85</v>
      </c>
      <c r="B139">
        <v>74</v>
      </c>
      <c r="C139" t="s">
        <v>85</v>
      </c>
      <c r="D139">
        <v>74</v>
      </c>
      <c r="E139" t="b">
        <f>IF(Table3[[#This Row],[Control Bundle]]=Table3[[#This Row],[Refactored Bundle]],TRUE,FALSE)</f>
        <v>1</v>
      </c>
      <c r="F1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39">
        <f>Table3[[#This Row],[Control Classpath Size]]-Table3[[#This Row],[Refactored Classpath SizeR]]</f>
        <v>0</v>
      </c>
      <c r="H139">
        <f>IF(Table3[[#This Row],[Control Classpath Size]]=0,0,Table3[[#This Row],[Absolute Diff?]]/Table3[[#This Row],[Control Classpath Size]])</f>
        <v>0</v>
      </c>
    </row>
    <row r="140" spans="1:8" x14ac:dyDescent="0.2">
      <c r="A140" t="s">
        <v>314</v>
      </c>
      <c r="B140">
        <v>79</v>
      </c>
      <c r="C140" t="s">
        <v>314</v>
      </c>
      <c r="D140">
        <v>79</v>
      </c>
      <c r="E140" t="b">
        <f>IF(Table3[[#This Row],[Control Bundle]]=Table3[[#This Row],[Refactored Bundle]],TRUE,FALSE)</f>
        <v>1</v>
      </c>
      <c r="F1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0">
        <f>Table3[[#This Row],[Control Classpath Size]]-Table3[[#This Row],[Refactored Classpath SizeR]]</f>
        <v>0</v>
      </c>
      <c r="H140">
        <f>IF(Table3[[#This Row],[Control Classpath Size]]=0,0,Table3[[#This Row],[Absolute Diff?]]/Table3[[#This Row],[Control Classpath Size]])</f>
        <v>0</v>
      </c>
    </row>
    <row r="141" spans="1:8" x14ac:dyDescent="0.2">
      <c r="A141" t="s">
        <v>74</v>
      </c>
      <c r="B141">
        <v>54</v>
      </c>
      <c r="C141" t="s">
        <v>74</v>
      </c>
      <c r="D141">
        <v>54</v>
      </c>
      <c r="E141" t="b">
        <f>IF(Table3[[#This Row],[Control Bundle]]=Table3[[#This Row],[Refactored Bundle]],TRUE,FALSE)</f>
        <v>1</v>
      </c>
      <c r="F1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1">
        <f>Table3[[#This Row],[Control Classpath Size]]-Table3[[#This Row],[Refactored Classpath SizeR]]</f>
        <v>0</v>
      </c>
      <c r="H141">
        <f>IF(Table3[[#This Row],[Control Classpath Size]]=0,0,Table3[[#This Row],[Absolute Diff?]]/Table3[[#This Row],[Control Classpath Size]])</f>
        <v>0</v>
      </c>
    </row>
    <row r="142" spans="1:8" x14ac:dyDescent="0.2">
      <c r="A142" t="s">
        <v>176</v>
      </c>
      <c r="B142">
        <v>25</v>
      </c>
      <c r="C142" t="s">
        <v>176</v>
      </c>
      <c r="D142">
        <v>25</v>
      </c>
      <c r="E142" t="b">
        <f>IF(Table3[[#This Row],[Control Bundle]]=Table3[[#This Row],[Refactored Bundle]],TRUE,FALSE)</f>
        <v>1</v>
      </c>
      <c r="F1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2">
        <f>Table3[[#This Row],[Control Classpath Size]]-Table3[[#This Row],[Refactored Classpath SizeR]]</f>
        <v>0</v>
      </c>
      <c r="H142">
        <f>IF(Table3[[#This Row],[Control Classpath Size]]=0,0,Table3[[#This Row],[Absolute Diff?]]/Table3[[#This Row],[Control Classpath Size]])</f>
        <v>0</v>
      </c>
    </row>
    <row r="143" spans="1:8" x14ac:dyDescent="0.2">
      <c r="A143" t="s">
        <v>11</v>
      </c>
      <c r="B143">
        <v>14</v>
      </c>
      <c r="C143" t="s">
        <v>11</v>
      </c>
      <c r="D143">
        <v>14</v>
      </c>
      <c r="E143" t="b">
        <f>IF(Table3[[#This Row],[Control Bundle]]=Table3[[#This Row],[Refactored Bundle]],TRUE,FALSE)</f>
        <v>1</v>
      </c>
      <c r="F1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3">
        <f>Table3[[#This Row],[Control Classpath Size]]-Table3[[#This Row],[Refactored Classpath SizeR]]</f>
        <v>0</v>
      </c>
      <c r="H143">
        <f>IF(Table3[[#This Row],[Control Classpath Size]]=0,0,Table3[[#This Row],[Absolute Diff?]]/Table3[[#This Row],[Control Classpath Size]])</f>
        <v>0</v>
      </c>
    </row>
    <row r="144" spans="1:8" x14ac:dyDescent="0.2">
      <c r="A144" t="s">
        <v>288</v>
      </c>
      <c r="B144">
        <v>325</v>
      </c>
      <c r="C144" t="s">
        <v>288</v>
      </c>
      <c r="D144">
        <v>325</v>
      </c>
      <c r="E144" t="b">
        <f>IF(Table3[[#This Row],[Control Bundle]]=Table3[[#This Row],[Refactored Bundle]],TRUE,FALSE)</f>
        <v>1</v>
      </c>
      <c r="F1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4">
        <f>Table3[[#This Row],[Control Classpath Size]]-Table3[[#This Row],[Refactored Classpath SizeR]]</f>
        <v>0</v>
      </c>
      <c r="H144">
        <f>IF(Table3[[#This Row],[Control Classpath Size]]=0,0,Table3[[#This Row],[Absolute Diff?]]/Table3[[#This Row],[Control Classpath Size]])</f>
        <v>0</v>
      </c>
    </row>
    <row r="145" spans="1:8" x14ac:dyDescent="0.2">
      <c r="A145" t="s">
        <v>338</v>
      </c>
      <c r="B145">
        <v>50</v>
      </c>
      <c r="C145" t="s">
        <v>338</v>
      </c>
      <c r="D145">
        <v>50</v>
      </c>
      <c r="E145" t="b">
        <f>IF(Table3[[#This Row],[Control Bundle]]=Table3[[#This Row],[Refactored Bundle]],TRUE,FALSE)</f>
        <v>1</v>
      </c>
      <c r="F1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5">
        <f>Table3[[#This Row],[Control Classpath Size]]-Table3[[#This Row],[Refactored Classpath SizeR]]</f>
        <v>0</v>
      </c>
      <c r="H145">
        <f>IF(Table3[[#This Row],[Control Classpath Size]]=0,0,Table3[[#This Row],[Absolute Diff?]]/Table3[[#This Row],[Control Classpath Size]])</f>
        <v>0</v>
      </c>
    </row>
    <row r="146" spans="1:8" x14ac:dyDescent="0.2">
      <c r="A146" t="s">
        <v>313</v>
      </c>
      <c r="B146">
        <v>8</v>
      </c>
      <c r="C146" t="s">
        <v>313</v>
      </c>
      <c r="D146">
        <v>8</v>
      </c>
      <c r="E146" t="b">
        <f>IF(Table3[[#This Row],[Control Bundle]]=Table3[[#This Row],[Refactored Bundle]],TRUE,FALSE)</f>
        <v>1</v>
      </c>
      <c r="F1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6">
        <f>Table3[[#This Row],[Control Classpath Size]]-Table3[[#This Row],[Refactored Classpath SizeR]]</f>
        <v>0</v>
      </c>
      <c r="H146">
        <f>IF(Table3[[#This Row],[Control Classpath Size]]=0,0,Table3[[#This Row],[Absolute Diff?]]/Table3[[#This Row],[Control Classpath Size]])</f>
        <v>0</v>
      </c>
    </row>
    <row r="147" spans="1:8" x14ac:dyDescent="0.2">
      <c r="A147" t="s">
        <v>125</v>
      </c>
      <c r="B147">
        <v>85</v>
      </c>
      <c r="C147" t="s">
        <v>125</v>
      </c>
      <c r="D147">
        <v>85</v>
      </c>
      <c r="E147" t="b">
        <f>IF(Table3[[#This Row],[Control Bundle]]=Table3[[#This Row],[Refactored Bundle]],TRUE,FALSE)</f>
        <v>1</v>
      </c>
      <c r="F1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7">
        <f>Table3[[#This Row],[Control Classpath Size]]-Table3[[#This Row],[Refactored Classpath SizeR]]</f>
        <v>0</v>
      </c>
      <c r="H147">
        <f>IF(Table3[[#This Row],[Control Classpath Size]]=0,0,Table3[[#This Row],[Absolute Diff?]]/Table3[[#This Row],[Control Classpath Size]])</f>
        <v>0</v>
      </c>
    </row>
    <row r="148" spans="1:8" x14ac:dyDescent="0.2">
      <c r="A148" t="s">
        <v>218</v>
      </c>
      <c r="B148">
        <v>66</v>
      </c>
      <c r="C148" t="s">
        <v>218</v>
      </c>
      <c r="D148">
        <v>66</v>
      </c>
      <c r="E148" t="b">
        <f>IF(Table3[[#This Row],[Control Bundle]]=Table3[[#This Row],[Refactored Bundle]],TRUE,FALSE)</f>
        <v>1</v>
      </c>
      <c r="F1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8">
        <f>Table3[[#This Row],[Control Classpath Size]]-Table3[[#This Row],[Refactored Classpath SizeR]]</f>
        <v>0</v>
      </c>
      <c r="H148">
        <f>IF(Table3[[#This Row],[Control Classpath Size]]=0,0,Table3[[#This Row],[Absolute Diff?]]/Table3[[#This Row],[Control Classpath Size]])</f>
        <v>0</v>
      </c>
    </row>
    <row r="149" spans="1:8" x14ac:dyDescent="0.2">
      <c r="A149" t="s">
        <v>146</v>
      </c>
      <c r="B149">
        <v>24</v>
      </c>
      <c r="C149" t="s">
        <v>146</v>
      </c>
      <c r="D149">
        <v>24</v>
      </c>
      <c r="E149" t="b">
        <f>IF(Table3[[#This Row],[Control Bundle]]=Table3[[#This Row],[Refactored Bundle]],TRUE,FALSE)</f>
        <v>1</v>
      </c>
      <c r="F1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49">
        <f>Table3[[#This Row],[Control Classpath Size]]-Table3[[#This Row],[Refactored Classpath SizeR]]</f>
        <v>0</v>
      </c>
      <c r="H149">
        <f>IF(Table3[[#This Row],[Control Classpath Size]]=0,0,Table3[[#This Row],[Absolute Diff?]]/Table3[[#This Row],[Control Classpath Size]])</f>
        <v>0</v>
      </c>
    </row>
    <row r="150" spans="1:8" x14ac:dyDescent="0.2">
      <c r="A150" t="s">
        <v>245</v>
      </c>
      <c r="B150">
        <v>60</v>
      </c>
      <c r="C150" t="s">
        <v>245</v>
      </c>
      <c r="D150">
        <v>60</v>
      </c>
      <c r="E150" t="b">
        <f>IF(Table3[[#This Row],[Control Bundle]]=Table3[[#This Row],[Refactored Bundle]],TRUE,FALSE)</f>
        <v>1</v>
      </c>
      <c r="F1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0">
        <f>Table3[[#This Row],[Control Classpath Size]]-Table3[[#This Row],[Refactored Classpath SizeR]]</f>
        <v>0</v>
      </c>
      <c r="H150">
        <f>IF(Table3[[#This Row],[Control Classpath Size]]=0,0,Table3[[#This Row],[Absolute Diff?]]/Table3[[#This Row],[Control Classpath Size]])</f>
        <v>0</v>
      </c>
    </row>
    <row r="151" spans="1:8" x14ac:dyDescent="0.2">
      <c r="A151" t="s">
        <v>105</v>
      </c>
      <c r="B151">
        <v>6</v>
      </c>
      <c r="C151" t="s">
        <v>105</v>
      </c>
      <c r="D151">
        <v>6</v>
      </c>
      <c r="E151" t="b">
        <f>IF(Table3[[#This Row],[Control Bundle]]=Table3[[#This Row],[Refactored Bundle]],TRUE,FALSE)</f>
        <v>1</v>
      </c>
      <c r="F1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1">
        <f>Table3[[#This Row],[Control Classpath Size]]-Table3[[#This Row],[Refactored Classpath SizeR]]</f>
        <v>0</v>
      </c>
      <c r="H151">
        <f>IF(Table3[[#This Row],[Control Classpath Size]]=0,0,Table3[[#This Row],[Absolute Diff?]]/Table3[[#This Row],[Control Classpath Size]])</f>
        <v>0</v>
      </c>
    </row>
    <row r="152" spans="1:8" x14ac:dyDescent="0.2">
      <c r="A152" t="s">
        <v>239</v>
      </c>
      <c r="B152">
        <v>25</v>
      </c>
      <c r="C152" t="s">
        <v>239</v>
      </c>
      <c r="D152">
        <v>25</v>
      </c>
      <c r="E152" t="b">
        <f>IF(Table3[[#This Row],[Control Bundle]]=Table3[[#This Row],[Refactored Bundle]],TRUE,FALSE)</f>
        <v>1</v>
      </c>
      <c r="F1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2">
        <f>Table3[[#This Row],[Control Classpath Size]]-Table3[[#This Row],[Refactored Classpath SizeR]]</f>
        <v>0</v>
      </c>
      <c r="H152">
        <f>IF(Table3[[#This Row],[Control Classpath Size]]=0,0,Table3[[#This Row],[Absolute Diff?]]/Table3[[#This Row],[Control Classpath Size]])</f>
        <v>0</v>
      </c>
    </row>
    <row r="153" spans="1:8" x14ac:dyDescent="0.2">
      <c r="A153" t="s">
        <v>106</v>
      </c>
      <c r="B153">
        <v>69</v>
      </c>
      <c r="C153" t="s">
        <v>106</v>
      </c>
      <c r="D153">
        <v>69</v>
      </c>
      <c r="E153" t="b">
        <f>IF(Table3[[#This Row],[Control Bundle]]=Table3[[#This Row],[Refactored Bundle]],TRUE,FALSE)</f>
        <v>1</v>
      </c>
      <c r="F1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3">
        <f>Table3[[#This Row],[Control Classpath Size]]-Table3[[#This Row],[Refactored Classpath SizeR]]</f>
        <v>0</v>
      </c>
      <c r="H153">
        <f>IF(Table3[[#This Row],[Control Classpath Size]]=0,0,Table3[[#This Row],[Absolute Diff?]]/Table3[[#This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IF(Table3[[#This Row],[Control Bundle]]=Table3[[#This Row],[Refactored Bundle]],TRUE,FALSE)</f>
        <v>1</v>
      </c>
      <c r="F1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4">
        <f>Table3[[#This Row],[Control Classpath Size]]-Table3[[#This Row],[Refactored Classpath SizeR]]</f>
        <v>0</v>
      </c>
      <c r="H154">
        <f>IF(Table3[[#This Row],[Control Classpath Size]]=0,0,Table3[[#This Row],[Absolute Diff?]]/Table3[[#This Row],[Control Classpath Size]])</f>
        <v>0</v>
      </c>
    </row>
    <row r="155" spans="1:8" x14ac:dyDescent="0.2">
      <c r="A155" t="s">
        <v>317</v>
      </c>
      <c r="B155">
        <v>94</v>
      </c>
      <c r="C155" t="s">
        <v>317</v>
      </c>
      <c r="D155">
        <v>94</v>
      </c>
      <c r="E155" t="b">
        <f>IF(Table3[[#This Row],[Control Bundle]]=Table3[[#This Row],[Refactored Bundle]],TRUE,FALSE)</f>
        <v>1</v>
      </c>
      <c r="F1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5">
        <f>Table3[[#This Row],[Control Classpath Size]]-Table3[[#This Row],[Refactored Classpath SizeR]]</f>
        <v>0</v>
      </c>
      <c r="H155">
        <f>IF(Table3[[#This Row],[Control Classpath Size]]=0,0,Table3[[#This Row],[Absolute Diff?]]/Table3[[#This Row],[Control Classpath Size]])</f>
        <v>0</v>
      </c>
    </row>
    <row r="156" spans="1:8" x14ac:dyDescent="0.2">
      <c r="A156" t="s">
        <v>80</v>
      </c>
      <c r="B156">
        <v>55</v>
      </c>
      <c r="C156" t="s">
        <v>80</v>
      </c>
      <c r="D156">
        <v>55</v>
      </c>
      <c r="E156" t="b">
        <f>IF(Table3[[#This Row],[Control Bundle]]=Table3[[#This Row],[Refactored Bundle]],TRUE,FALSE)</f>
        <v>1</v>
      </c>
      <c r="F1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6">
        <f>Table3[[#This Row],[Control Classpath Size]]-Table3[[#This Row],[Refactored Classpath SizeR]]</f>
        <v>0</v>
      </c>
      <c r="H156">
        <f>IF(Table3[[#This Row],[Control Classpath Size]]=0,0,Table3[[#This Row],[Absolute Diff?]]/Table3[[#This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IF(Table3[[#This Row],[Control Bundle]]=Table3[[#This Row],[Refactored Bundle]],TRUE,FALSE)</f>
        <v>1</v>
      </c>
      <c r="F1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7">
        <f>Table3[[#This Row],[Control Classpath Size]]-Table3[[#This Row],[Refactored Classpath SizeR]]</f>
        <v>0</v>
      </c>
      <c r="H157">
        <f>IF(Table3[[#This Row],[Control Classpath Size]]=0,0,Table3[[#This Row],[Absolute Diff?]]/Table3[[#This Row],[Control Classpath Size]])</f>
        <v>0</v>
      </c>
    </row>
    <row r="158" spans="1:8" x14ac:dyDescent="0.2">
      <c r="A158" t="s">
        <v>301</v>
      </c>
      <c r="B158">
        <v>93</v>
      </c>
      <c r="C158" t="s">
        <v>301</v>
      </c>
      <c r="D158">
        <v>93</v>
      </c>
      <c r="E158" t="b">
        <f>IF(Table3[[#This Row],[Control Bundle]]=Table3[[#This Row],[Refactored Bundle]],TRUE,FALSE)</f>
        <v>1</v>
      </c>
      <c r="F1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8">
        <f>Table3[[#This Row],[Control Classpath Size]]-Table3[[#This Row],[Refactored Classpath SizeR]]</f>
        <v>0</v>
      </c>
      <c r="H158">
        <f>IF(Table3[[#This Row],[Control Classpath Size]]=0,0,Table3[[#This Row],[Absolute Diff?]]/Table3[[#This Row],[Control Classpath Size]])</f>
        <v>0</v>
      </c>
    </row>
    <row r="159" spans="1:8" x14ac:dyDescent="0.2">
      <c r="A159" t="s">
        <v>256</v>
      </c>
      <c r="B159">
        <v>17</v>
      </c>
      <c r="C159" t="s">
        <v>256</v>
      </c>
      <c r="D159">
        <v>17</v>
      </c>
      <c r="E159" t="b">
        <f>IF(Table3[[#This Row],[Control Bundle]]=Table3[[#This Row],[Refactored Bundle]],TRUE,FALSE)</f>
        <v>1</v>
      </c>
      <c r="F1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59">
        <f>Table3[[#This Row],[Control Classpath Size]]-Table3[[#This Row],[Refactored Classpath SizeR]]</f>
        <v>0</v>
      </c>
      <c r="H159">
        <f>IF(Table3[[#This Row],[Control Classpath Size]]=0,0,Table3[[#This Row],[Absolute Diff?]]/Table3[[#This Row],[Control Classpath Size]])</f>
        <v>0</v>
      </c>
    </row>
    <row r="160" spans="1:8" x14ac:dyDescent="0.2">
      <c r="A160" t="s">
        <v>343</v>
      </c>
      <c r="B160">
        <v>14</v>
      </c>
      <c r="C160" t="s">
        <v>343</v>
      </c>
      <c r="D160">
        <v>14</v>
      </c>
      <c r="E160" t="b">
        <f>IF(Table3[[#This Row],[Control Bundle]]=Table3[[#This Row],[Refactored Bundle]],TRUE,FALSE)</f>
        <v>1</v>
      </c>
      <c r="F1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0">
        <f>Table3[[#This Row],[Control Classpath Size]]-Table3[[#This Row],[Refactored Classpath SizeR]]</f>
        <v>0</v>
      </c>
      <c r="H160">
        <f>IF(Table3[[#This Row],[Control Classpath Size]]=0,0,Table3[[#This Row],[Absolute Diff?]]/Table3[[#This Row],[Control Classpath Size]])</f>
        <v>0</v>
      </c>
    </row>
    <row r="161" spans="1:8" x14ac:dyDescent="0.2">
      <c r="A161" t="s">
        <v>75</v>
      </c>
      <c r="B161">
        <v>6</v>
      </c>
      <c r="C161" t="s">
        <v>75</v>
      </c>
      <c r="D161">
        <v>6</v>
      </c>
      <c r="E161" t="b">
        <f>IF(Table3[[#This Row],[Control Bundle]]=Table3[[#This Row],[Refactored Bundle]],TRUE,FALSE)</f>
        <v>1</v>
      </c>
      <c r="F1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1">
        <f>Table3[[#This Row],[Control Classpath Size]]-Table3[[#This Row],[Refactored Classpath SizeR]]</f>
        <v>0</v>
      </c>
      <c r="H161">
        <f>IF(Table3[[#This Row],[Control Classpath Size]]=0,0,Table3[[#This Row],[Absolute Diff?]]/Table3[[#This Row],[Control Classpath Size]])</f>
        <v>0</v>
      </c>
    </row>
    <row r="162" spans="1:8" x14ac:dyDescent="0.2">
      <c r="A162" t="s">
        <v>265</v>
      </c>
      <c r="B162">
        <v>12</v>
      </c>
      <c r="C162" t="s">
        <v>265</v>
      </c>
      <c r="D162">
        <v>12</v>
      </c>
      <c r="E162" t="b">
        <f>IF(Table3[[#This Row],[Control Bundle]]=Table3[[#This Row],[Refactored Bundle]],TRUE,FALSE)</f>
        <v>1</v>
      </c>
      <c r="F1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2">
        <f>Table3[[#This Row],[Control Classpath Size]]-Table3[[#This Row],[Refactored Classpath SizeR]]</f>
        <v>0</v>
      </c>
      <c r="H162">
        <f>IF(Table3[[#This Row],[Control Classpath Size]]=0,0,Table3[[#This Row],[Absolute Diff?]]/Table3[[#This Row],[Control Classpath Size]])</f>
        <v>0</v>
      </c>
    </row>
    <row r="163" spans="1:8" x14ac:dyDescent="0.2">
      <c r="A163" t="s">
        <v>275</v>
      </c>
      <c r="B163">
        <v>0</v>
      </c>
      <c r="C163" t="s">
        <v>275</v>
      </c>
      <c r="D163">
        <v>0</v>
      </c>
      <c r="E163" t="b">
        <f>IF(Table3[[#This Row],[Control Bundle]]=Table3[[#This Row],[Refactored Bundle]],TRUE,FALSE)</f>
        <v>1</v>
      </c>
      <c r="F1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3">
        <f>Table3[[#This Row],[Control Classpath Size]]-Table3[[#This Row],[Refactored Classpath SizeR]]</f>
        <v>0</v>
      </c>
      <c r="H163">
        <f>IF(Table3[[#This Row],[Control Classpath Size]]=0,0,Table3[[#This Row],[Absolute Diff?]]/Table3[[#This Row],[Control Classpath Size]])</f>
        <v>0</v>
      </c>
    </row>
    <row r="164" spans="1:8" x14ac:dyDescent="0.2">
      <c r="A164" t="s">
        <v>41</v>
      </c>
      <c r="B164">
        <v>7</v>
      </c>
      <c r="C164" t="s">
        <v>41</v>
      </c>
      <c r="D164">
        <v>7</v>
      </c>
      <c r="E164" t="b">
        <f>IF(Table3[[#This Row],[Control Bundle]]=Table3[[#This Row],[Refactored Bundle]],TRUE,FALSE)</f>
        <v>1</v>
      </c>
      <c r="F1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4">
        <f>Table3[[#This Row],[Control Classpath Size]]-Table3[[#This Row],[Refactored Classpath SizeR]]</f>
        <v>0</v>
      </c>
      <c r="H164">
        <f>IF(Table3[[#This Row],[Control Classpath Size]]=0,0,Table3[[#This Row],[Absolute Diff?]]/Table3[[#This Row],[Control Classpath Size]])</f>
        <v>0</v>
      </c>
    </row>
    <row r="165" spans="1:8" x14ac:dyDescent="0.2">
      <c r="A165" t="s">
        <v>169</v>
      </c>
      <c r="B165">
        <v>25</v>
      </c>
      <c r="C165" t="s">
        <v>169</v>
      </c>
      <c r="D165">
        <v>25</v>
      </c>
      <c r="E165" t="b">
        <f>IF(Table3[[#This Row],[Control Bundle]]=Table3[[#This Row],[Refactored Bundle]],TRUE,FALSE)</f>
        <v>1</v>
      </c>
      <c r="F1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5">
        <f>Table3[[#This Row],[Control Classpath Size]]-Table3[[#This Row],[Refactored Classpath SizeR]]</f>
        <v>0</v>
      </c>
      <c r="H165">
        <f>IF(Table3[[#This Row],[Control Classpath Size]]=0,0,Table3[[#This Row],[Absolute Diff?]]/Table3[[#This Row],[Control Classpath Size]])</f>
        <v>0</v>
      </c>
    </row>
    <row r="166" spans="1:8" x14ac:dyDescent="0.2">
      <c r="A166" t="s">
        <v>198</v>
      </c>
      <c r="B166">
        <v>42</v>
      </c>
      <c r="C166" t="s">
        <v>198</v>
      </c>
      <c r="D166">
        <v>42</v>
      </c>
      <c r="E166" t="b">
        <f>IF(Table3[[#This Row],[Control Bundle]]=Table3[[#This Row],[Refactored Bundle]],TRUE,FALSE)</f>
        <v>1</v>
      </c>
      <c r="F1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6">
        <f>Table3[[#This Row],[Control Classpath Size]]-Table3[[#This Row],[Refactored Classpath SizeR]]</f>
        <v>0</v>
      </c>
      <c r="H166">
        <f>IF(Table3[[#This Row],[Control Classpath Size]]=0,0,Table3[[#This Row],[Absolute Diff?]]/Table3[[#This Row],[Control Classpath Size]])</f>
        <v>0</v>
      </c>
    </row>
    <row r="167" spans="1:8" x14ac:dyDescent="0.2">
      <c r="A167" t="s">
        <v>157</v>
      </c>
      <c r="B167">
        <v>10</v>
      </c>
      <c r="C167" t="s">
        <v>157</v>
      </c>
      <c r="D167">
        <v>10</v>
      </c>
      <c r="E167" t="b">
        <f>IF(Table3[[#This Row],[Control Bundle]]=Table3[[#This Row],[Refactored Bundle]],TRUE,FALSE)</f>
        <v>1</v>
      </c>
      <c r="F1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7">
        <f>Table3[[#This Row],[Control Classpath Size]]-Table3[[#This Row],[Refactored Classpath SizeR]]</f>
        <v>0</v>
      </c>
      <c r="H167">
        <f>IF(Table3[[#This Row],[Control Classpath Size]]=0,0,Table3[[#This Row],[Absolute Diff?]]/Table3[[#This Row],[Control Classpath Size]])</f>
        <v>0</v>
      </c>
    </row>
    <row r="168" spans="1:8" x14ac:dyDescent="0.2">
      <c r="A168" t="s">
        <v>58</v>
      </c>
      <c r="B168">
        <v>3</v>
      </c>
      <c r="C168" t="s">
        <v>58</v>
      </c>
      <c r="D168">
        <v>3</v>
      </c>
      <c r="E168" t="b">
        <f>IF(Table3[[#This Row],[Control Bundle]]=Table3[[#This Row],[Refactored Bundle]],TRUE,FALSE)</f>
        <v>1</v>
      </c>
      <c r="F1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8">
        <f>Table3[[#This Row],[Control Classpath Size]]-Table3[[#This Row],[Refactored Classpath SizeR]]</f>
        <v>0</v>
      </c>
      <c r="H168">
        <f>IF(Table3[[#This Row],[Control Classpath Size]]=0,0,Table3[[#This Row],[Absolute Diff?]]/Table3[[#This Row],[Control Classpath Size]])</f>
        <v>0</v>
      </c>
    </row>
    <row r="169" spans="1:8" x14ac:dyDescent="0.2">
      <c r="A169" t="s">
        <v>350</v>
      </c>
      <c r="B169">
        <v>0</v>
      </c>
      <c r="C169" t="s">
        <v>350</v>
      </c>
      <c r="D169">
        <v>0</v>
      </c>
      <c r="E169" t="b">
        <f>IF(Table3[[#This Row],[Control Bundle]]=Table3[[#This Row],[Refactored Bundle]],TRUE,FALSE)</f>
        <v>1</v>
      </c>
      <c r="F1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69">
        <f>Table3[[#This Row],[Control Classpath Size]]-Table3[[#This Row],[Refactored Classpath SizeR]]</f>
        <v>0</v>
      </c>
      <c r="H169">
        <f>IF(Table3[[#This Row],[Control Classpath Size]]=0,0,Table3[[#This Row],[Absolute Diff?]]/Table3[[#This Row],[Control Classpath Size]])</f>
        <v>0</v>
      </c>
    </row>
    <row r="170" spans="1:8" x14ac:dyDescent="0.2">
      <c r="A170" t="s">
        <v>359</v>
      </c>
      <c r="B170">
        <v>10</v>
      </c>
      <c r="C170" t="s">
        <v>359</v>
      </c>
      <c r="D170">
        <v>10</v>
      </c>
      <c r="E170" t="b">
        <f>IF(Table3[[#This Row],[Control Bundle]]=Table3[[#This Row],[Refactored Bundle]],TRUE,FALSE)</f>
        <v>1</v>
      </c>
      <c r="F1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0">
        <f>Table3[[#This Row],[Control Classpath Size]]-Table3[[#This Row],[Refactored Classpath SizeR]]</f>
        <v>0</v>
      </c>
      <c r="H170">
        <f>IF(Table3[[#This Row],[Control Classpath Size]]=0,0,Table3[[#This Row],[Absolute Diff?]]/Table3[[#This Row],[Control Classpath Size]])</f>
        <v>0</v>
      </c>
    </row>
    <row r="171" spans="1:8" x14ac:dyDescent="0.2">
      <c r="A171" t="s">
        <v>369</v>
      </c>
      <c r="B171">
        <v>131</v>
      </c>
      <c r="C171" t="s">
        <v>369</v>
      </c>
      <c r="D171">
        <v>131</v>
      </c>
      <c r="E171" t="b">
        <f>IF(Table3[[#This Row],[Control Bundle]]=Table3[[#This Row],[Refactored Bundle]],TRUE,FALSE)</f>
        <v>1</v>
      </c>
      <c r="F1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1">
        <f>Table3[[#This Row],[Control Classpath Size]]-Table3[[#This Row],[Refactored Classpath SizeR]]</f>
        <v>0</v>
      </c>
      <c r="H171">
        <f>IF(Table3[[#This Row],[Control Classpath Size]]=0,0,Table3[[#This Row],[Absolute Diff?]]/Table3[[#This Row],[Control Classpath Size]])</f>
        <v>0</v>
      </c>
    </row>
    <row r="172" spans="1:8" x14ac:dyDescent="0.2">
      <c r="A172" t="s">
        <v>328</v>
      </c>
      <c r="B172">
        <v>208</v>
      </c>
      <c r="C172" t="s">
        <v>328</v>
      </c>
      <c r="D172">
        <v>208</v>
      </c>
      <c r="E172" t="b">
        <f>IF(Table3[[#This Row],[Control Bundle]]=Table3[[#This Row],[Refactored Bundle]],TRUE,FALSE)</f>
        <v>1</v>
      </c>
      <c r="F1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2">
        <f>Table3[[#This Row],[Control Classpath Size]]-Table3[[#This Row],[Refactored Classpath SizeR]]</f>
        <v>0</v>
      </c>
      <c r="H172">
        <f>IF(Table3[[#This Row],[Control Classpath Size]]=0,0,Table3[[#This Row],[Absolute Diff?]]/Table3[[#This Row],[Control Classpath Size]])</f>
        <v>0</v>
      </c>
    </row>
    <row r="173" spans="1:8" x14ac:dyDescent="0.2">
      <c r="A173" t="s">
        <v>329</v>
      </c>
      <c r="B173">
        <v>308</v>
      </c>
      <c r="C173" t="s">
        <v>329</v>
      </c>
      <c r="D173">
        <v>308</v>
      </c>
      <c r="E173" t="b">
        <f>IF(Table3[[#This Row],[Control Bundle]]=Table3[[#This Row],[Refactored Bundle]],TRUE,FALSE)</f>
        <v>1</v>
      </c>
      <c r="F1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3">
        <f>Table3[[#This Row],[Control Classpath Size]]-Table3[[#This Row],[Refactored Classpath SizeR]]</f>
        <v>0</v>
      </c>
      <c r="H173">
        <f>IF(Table3[[#This Row],[Control Classpath Size]]=0,0,Table3[[#This Row],[Absolute Diff?]]/Table3[[#This Row],[Control Classpath Size]])</f>
        <v>0</v>
      </c>
    </row>
    <row r="174" spans="1:8" x14ac:dyDescent="0.2">
      <c r="A174" t="s">
        <v>303</v>
      </c>
      <c r="B174">
        <v>159</v>
      </c>
      <c r="C174" t="s">
        <v>303</v>
      </c>
      <c r="D174">
        <v>159</v>
      </c>
      <c r="E174" t="b">
        <f>IF(Table3[[#This Row],[Control Bundle]]=Table3[[#This Row],[Refactored Bundle]],TRUE,FALSE)</f>
        <v>1</v>
      </c>
      <c r="F1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4">
        <f>Table3[[#This Row],[Control Classpath Size]]-Table3[[#This Row],[Refactored Classpath SizeR]]</f>
        <v>0</v>
      </c>
      <c r="H174">
        <f>IF(Table3[[#This Row],[Control Classpath Size]]=0,0,Table3[[#This Row],[Absolute Diff?]]/Table3[[#This Row],[Control Classpath Size]])</f>
        <v>0</v>
      </c>
    </row>
    <row r="175" spans="1:8" x14ac:dyDescent="0.2">
      <c r="A175" t="s">
        <v>269</v>
      </c>
      <c r="B175">
        <v>0</v>
      </c>
      <c r="C175" t="s">
        <v>269</v>
      </c>
      <c r="D175">
        <v>0</v>
      </c>
      <c r="E175" t="b">
        <f>IF(Table3[[#This Row],[Control Bundle]]=Table3[[#This Row],[Refactored Bundle]],TRUE,FALSE)</f>
        <v>1</v>
      </c>
      <c r="F1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5">
        <f>Table3[[#This Row],[Control Classpath Size]]-Table3[[#This Row],[Refactored Classpath SizeR]]</f>
        <v>0</v>
      </c>
      <c r="H175">
        <f>IF(Table3[[#This Row],[Control Classpath Size]]=0,0,Table3[[#This Row],[Absolute Diff?]]/Table3[[#This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IF(Table3[[#This Row],[Control Bundle]]=Table3[[#This Row],[Refactored Bundle]],TRUE,FALSE)</f>
        <v>1</v>
      </c>
      <c r="F1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6">
        <f>Table3[[#This Row],[Control Classpath Size]]-Table3[[#This Row],[Refactored Classpath SizeR]]</f>
        <v>0</v>
      </c>
      <c r="H176">
        <f>IF(Table3[[#This Row],[Control Classpath Size]]=0,0,Table3[[#This Row],[Absolute Diff?]]/Table3[[#This Row],[Control Classpath Size]])</f>
        <v>0</v>
      </c>
    </row>
    <row r="177" spans="1:8" x14ac:dyDescent="0.2">
      <c r="A177" t="s">
        <v>69</v>
      </c>
      <c r="B177">
        <v>215</v>
      </c>
      <c r="C177" t="s">
        <v>69</v>
      </c>
      <c r="D177">
        <v>215</v>
      </c>
      <c r="E177" t="b">
        <f>IF(Table3[[#This Row],[Control Bundle]]=Table3[[#This Row],[Refactored Bundle]],TRUE,FALSE)</f>
        <v>1</v>
      </c>
      <c r="F1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7">
        <f>Table3[[#This Row],[Control Classpath Size]]-Table3[[#This Row],[Refactored Classpath SizeR]]</f>
        <v>0</v>
      </c>
      <c r="H177">
        <f>IF(Table3[[#This Row],[Control Classpath Size]]=0,0,Table3[[#This Row],[Absolute Diff?]]/Table3[[#This Row],[Control Classpath Size]])</f>
        <v>0</v>
      </c>
    </row>
    <row r="178" spans="1:8" x14ac:dyDescent="0.2">
      <c r="A178" t="s">
        <v>163</v>
      </c>
      <c r="B178">
        <v>14</v>
      </c>
      <c r="C178" t="s">
        <v>163</v>
      </c>
      <c r="D178">
        <v>14</v>
      </c>
      <c r="E178" t="b">
        <f>IF(Table3[[#This Row],[Control Bundle]]=Table3[[#This Row],[Refactored Bundle]],TRUE,FALSE)</f>
        <v>1</v>
      </c>
      <c r="F1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8">
        <f>Table3[[#This Row],[Control Classpath Size]]-Table3[[#This Row],[Refactored Classpath SizeR]]</f>
        <v>0</v>
      </c>
      <c r="H178">
        <f>IF(Table3[[#This Row],[Control Classpath Size]]=0,0,Table3[[#This Row],[Absolute Diff?]]/Table3[[#This Row],[Control Classpath Size]])</f>
        <v>0</v>
      </c>
    </row>
    <row r="179" spans="1:8" x14ac:dyDescent="0.2">
      <c r="A179" t="s">
        <v>14</v>
      </c>
      <c r="B179">
        <v>29</v>
      </c>
      <c r="C179" t="s">
        <v>14</v>
      </c>
      <c r="D179">
        <v>29</v>
      </c>
      <c r="E179" t="b">
        <f>IF(Table3[[#This Row],[Control Bundle]]=Table3[[#This Row],[Refactored Bundle]],TRUE,FALSE)</f>
        <v>1</v>
      </c>
      <c r="F1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79">
        <f>Table3[[#This Row],[Control Classpath Size]]-Table3[[#This Row],[Refactored Classpath SizeR]]</f>
        <v>0</v>
      </c>
      <c r="H179">
        <f>IF(Table3[[#This Row],[Control Classpath Size]]=0,0,Table3[[#This Row],[Absolute Diff?]]/Table3[[#This Row],[Control Classpath Size]])</f>
        <v>0</v>
      </c>
    </row>
    <row r="180" spans="1:8" x14ac:dyDescent="0.2">
      <c r="A180" t="s">
        <v>336</v>
      </c>
      <c r="B180">
        <v>0</v>
      </c>
      <c r="C180" t="s">
        <v>336</v>
      </c>
      <c r="D180">
        <v>0</v>
      </c>
      <c r="E180" t="b">
        <f>IF(Table3[[#This Row],[Control Bundle]]=Table3[[#This Row],[Refactored Bundle]],TRUE,FALSE)</f>
        <v>1</v>
      </c>
      <c r="F1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0">
        <f>Table3[[#This Row],[Control Classpath Size]]-Table3[[#This Row],[Refactored Classpath SizeR]]</f>
        <v>0</v>
      </c>
      <c r="H180">
        <f>IF(Table3[[#This Row],[Control Classpath Size]]=0,0,Table3[[#This Row],[Absolute Diff?]]/Table3[[#This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IF(Table3[[#This Row],[Control Bundle]]=Table3[[#This Row],[Refactored Bundle]],TRUE,FALSE)</f>
        <v>1</v>
      </c>
      <c r="F1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1">
        <f>Table3[[#This Row],[Control Classpath Size]]-Table3[[#This Row],[Refactored Classpath SizeR]]</f>
        <v>0</v>
      </c>
      <c r="H181">
        <f>IF(Table3[[#This Row],[Control Classpath Size]]=0,0,Table3[[#This Row],[Absolute Diff?]]/Table3[[#This Row],[Control Classpath Size]])</f>
        <v>0</v>
      </c>
    </row>
    <row r="182" spans="1:8" x14ac:dyDescent="0.2">
      <c r="A182" t="s">
        <v>72</v>
      </c>
      <c r="B182">
        <v>1800</v>
      </c>
      <c r="C182" t="s">
        <v>72</v>
      </c>
      <c r="D182">
        <v>1505</v>
      </c>
      <c r="E182" t="b">
        <f>IF(Table3[[#This Row],[Control Bundle]]=Table3[[#This Row],[Refactored Bundle]],TRUE,FALSE)</f>
        <v>1</v>
      </c>
      <c r="F182" t="str">
        <f>IF(Table3[[#This Row],[Control Classpath Size]]&gt;Table3[[#This Row],[Refactored Classpath SizeR]],"SMALLER",IF(Table3[[#This Row],[Control Classpath Size]]&lt;Table3[[#This Row],[Refactored Classpath SizeR]],"BIGGER","EQUAL"))</f>
        <v>SMALLER</v>
      </c>
      <c r="G182">
        <f>Table3[[#This Row],[Control Classpath Size]]-Table3[[#This Row],[Refactored Classpath SizeR]]</f>
        <v>295</v>
      </c>
      <c r="H182">
        <f>IF(Table3[[#This Row],[Control Classpath Size]]=0,0,Table3[[#This Row],[Absolute Diff?]]/Table3[[#This Row],[Control Classpath Size]])</f>
        <v>0.16388888888888889</v>
      </c>
    </row>
    <row r="183" spans="1:8" x14ac:dyDescent="0.2">
      <c r="A183" t="s">
        <v>224</v>
      </c>
      <c r="B183">
        <v>599</v>
      </c>
      <c r="C183" t="s">
        <v>224</v>
      </c>
      <c r="D183">
        <v>599</v>
      </c>
      <c r="E183" t="b">
        <f>IF(Table3[[#This Row],[Control Bundle]]=Table3[[#This Row],[Refactored Bundle]],TRUE,FALSE)</f>
        <v>1</v>
      </c>
      <c r="F1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3">
        <f>Table3[[#This Row],[Control Classpath Size]]-Table3[[#This Row],[Refactored Classpath SizeR]]</f>
        <v>0</v>
      </c>
      <c r="H183">
        <f>IF(Table3[[#This Row],[Control Classpath Size]]=0,0,Table3[[#This Row],[Absolute Diff?]]/Table3[[#This Row],[Control Classpath Size]])</f>
        <v>0</v>
      </c>
    </row>
    <row r="184" spans="1:8" x14ac:dyDescent="0.2">
      <c r="A184" t="s">
        <v>90</v>
      </c>
      <c r="B184">
        <v>56</v>
      </c>
      <c r="C184" t="s">
        <v>90</v>
      </c>
      <c r="D184">
        <v>56</v>
      </c>
      <c r="E184" t="b">
        <f>IF(Table3[[#This Row],[Control Bundle]]=Table3[[#This Row],[Refactored Bundle]],TRUE,FALSE)</f>
        <v>1</v>
      </c>
      <c r="F1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4">
        <f>Table3[[#This Row],[Control Classpath Size]]-Table3[[#This Row],[Refactored Classpath SizeR]]</f>
        <v>0</v>
      </c>
      <c r="H184">
        <f>IF(Table3[[#This Row],[Control Classpath Size]]=0,0,Table3[[#This Row],[Absolute Diff?]]/Table3[[#This Row],[Control Classpath Size]])</f>
        <v>0</v>
      </c>
    </row>
    <row r="185" spans="1:8" x14ac:dyDescent="0.2">
      <c r="A185" t="s">
        <v>284</v>
      </c>
      <c r="B185">
        <v>546</v>
      </c>
      <c r="C185" t="s">
        <v>284</v>
      </c>
      <c r="D185">
        <v>546</v>
      </c>
      <c r="E185" t="b">
        <f>IF(Table3[[#This Row],[Control Bundle]]=Table3[[#This Row],[Refactored Bundle]],TRUE,FALSE)</f>
        <v>1</v>
      </c>
      <c r="F1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5">
        <f>Table3[[#This Row],[Control Classpath Size]]-Table3[[#This Row],[Refactored Classpath SizeR]]</f>
        <v>0</v>
      </c>
      <c r="H185">
        <f>IF(Table3[[#This Row],[Control Classpath Size]]=0,0,Table3[[#This Row],[Absolute Diff?]]/Table3[[#This Row],[Control Classpath Size]])</f>
        <v>0</v>
      </c>
    </row>
    <row r="186" spans="1:8" x14ac:dyDescent="0.2">
      <c r="A186" t="s">
        <v>44</v>
      </c>
      <c r="B186">
        <v>748</v>
      </c>
      <c r="C186" t="s">
        <v>44</v>
      </c>
      <c r="D186">
        <v>748</v>
      </c>
      <c r="E186" t="b">
        <f>IF(Table3[[#This Row],[Control Bundle]]=Table3[[#This Row],[Refactored Bundle]],TRUE,FALSE)</f>
        <v>1</v>
      </c>
      <c r="F1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6">
        <f>Table3[[#This Row],[Control Classpath Size]]-Table3[[#This Row],[Refactored Classpath SizeR]]</f>
        <v>0</v>
      </c>
      <c r="H186">
        <f>IF(Table3[[#This Row],[Control Classpath Size]]=0,0,Table3[[#This Row],[Absolute Diff?]]/Table3[[#This Row],[Control Classpath Size]])</f>
        <v>0</v>
      </c>
    </row>
    <row r="187" spans="1:8" x14ac:dyDescent="0.2">
      <c r="A187" t="s">
        <v>144</v>
      </c>
      <c r="B187">
        <v>208</v>
      </c>
      <c r="C187" t="s">
        <v>144</v>
      </c>
      <c r="D187">
        <v>208</v>
      </c>
      <c r="E187" t="b">
        <f>IF(Table3[[#This Row],[Control Bundle]]=Table3[[#This Row],[Refactored Bundle]],TRUE,FALSE)</f>
        <v>1</v>
      </c>
      <c r="F1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7">
        <f>Table3[[#This Row],[Control Classpath Size]]-Table3[[#This Row],[Refactored Classpath SizeR]]</f>
        <v>0</v>
      </c>
      <c r="H187">
        <f>IF(Table3[[#This Row],[Control Classpath Size]]=0,0,Table3[[#This Row],[Absolute Diff?]]/Table3[[#This Row],[Control Classpath Size]])</f>
        <v>0</v>
      </c>
    </row>
    <row r="188" spans="1:8" x14ac:dyDescent="0.2">
      <c r="A188" t="s">
        <v>257</v>
      </c>
      <c r="B188">
        <v>84</v>
      </c>
      <c r="C188" t="s">
        <v>257</v>
      </c>
      <c r="D188">
        <v>84</v>
      </c>
      <c r="E188" t="b">
        <f>IF(Table3[[#This Row],[Control Bundle]]=Table3[[#This Row],[Refactored Bundle]],TRUE,FALSE)</f>
        <v>1</v>
      </c>
      <c r="F1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8">
        <f>Table3[[#This Row],[Control Classpath Size]]-Table3[[#This Row],[Refactored Classpath SizeR]]</f>
        <v>0</v>
      </c>
      <c r="H188">
        <f>IF(Table3[[#This Row],[Control Classpath Size]]=0,0,Table3[[#This Row],[Absolute Diff?]]/Table3[[#This Row],[Control Classpath Size]])</f>
        <v>0</v>
      </c>
    </row>
    <row r="189" spans="1:8" x14ac:dyDescent="0.2">
      <c r="A189" t="s">
        <v>358</v>
      </c>
      <c r="B189">
        <v>36</v>
      </c>
      <c r="C189" t="s">
        <v>358</v>
      </c>
      <c r="D189">
        <v>36</v>
      </c>
      <c r="E189" t="b">
        <f>IF(Table3[[#This Row],[Control Bundle]]=Table3[[#This Row],[Refactored Bundle]],TRUE,FALSE)</f>
        <v>1</v>
      </c>
      <c r="F1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89">
        <f>Table3[[#This Row],[Control Classpath Size]]-Table3[[#This Row],[Refactored Classpath SizeR]]</f>
        <v>0</v>
      </c>
      <c r="H189">
        <f>IF(Table3[[#This Row],[Control Classpath Size]]=0,0,Table3[[#This Row],[Absolute Diff?]]/Table3[[#This Row],[Control Classpath Size]])</f>
        <v>0</v>
      </c>
    </row>
    <row r="190" spans="1:8" x14ac:dyDescent="0.2">
      <c r="A190" t="s">
        <v>306</v>
      </c>
      <c r="B190">
        <v>13</v>
      </c>
      <c r="C190" t="s">
        <v>306</v>
      </c>
      <c r="D190">
        <v>13</v>
      </c>
      <c r="E190" t="b">
        <f>IF(Table3[[#This Row],[Control Bundle]]=Table3[[#This Row],[Refactored Bundle]],TRUE,FALSE)</f>
        <v>1</v>
      </c>
      <c r="F1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0">
        <f>Table3[[#This Row],[Control Classpath Size]]-Table3[[#This Row],[Refactored Classpath SizeR]]</f>
        <v>0</v>
      </c>
      <c r="H190">
        <f>IF(Table3[[#This Row],[Control Classpath Size]]=0,0,Table3[[#This Row],[Absolute Diff?]]/Table3[[#This Row],[Control Classpath Size]])</f>
        <v>0</v>
      </c>
    </row>
    <row r="191" spans="1:8" x14ac:dyDescent="0.2">
      <c r="A191" t="s">
        <v>295</v>
      </c>
      <c r="B191">
        <v>122</v>
      </c>
      <c r="C191" t="s">
        <v>295</v>
      </c>
      <c r="D191">
        <v>122</v>
      </c>
      <c r="E191" t="b">
        <f>IF(Table3[[#This Row],[Control Bundle]]=Table3[[#This Row],[Refactored Bundle]],TRUE,FALSE)</f>
        <v>1</v>
      </c>
      <c r="F1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1">
        <f>Table3[[#This Row],[Control Classpath Size]]-Table3[[#This Row],[Refactored Classpath SizeR]]</f>
        <v>0</v>
      </c>
      <c r="H191">
        <f>IF(Table3[[#This Row],[Control Classpath Size]]=0,0,Table3[[#This Row],[Absolute Diff?]]/Table3[[#This Row],[Control Classpath Size]])</f>
        <v>0</v>
      </c>
    </row>
    <row r="192" spans="1:8" x14ac:dyDescent="0.2">
      <c r="A192" t="s">
        <v>320</v>
      </c>
      <c r="B192">
        <v>6</v>
      </c>
      <c r="C192" t="s">
        <v>320</v>
      </c>
      <c r="D192">
        <v>6</v>
      </c>
      <c r="E192" t="b">
        <f>IF(Table3[[#This Row],[Control Bundle]]=Table3[[#This Row],[Refactored Bundle]],TRUE,FALSE)</f>
        <v>1</v>
      </c>
      <c r="F1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2">
        <f>Table3[[#This Row],[Control Classpath Size]]-Table3[[#This Row],[Refactored Classpath SizeR]]</f>
        <v>0</v>
      </c>
      <c r="H192">
        <f>IF(Table3[[#This Row],[Control Classpath Size]]=0,0,Table3[[#This Row],[Absolute Diff?]]/Table3[[#This Row],[Control Classpath Size]])</f>
        <v>0</v>
      </c>
    </row>
    <row r="193" spans="1:8" x14ac:dyDescent="0.2">
      <c r="A193" t="s">
        <v>216</v>
      </c>
      <c r="B193">
        <v>24</v>
      </c>
      <c r="C193" t="s">
        <v>216</v>
      </c>
      <c r="D193">
        <v>24</v>
      </c>
      <c r="E193" t="b">
        <f>IF(Table3[[#This Row],[Control Bundle]]=Table3[[#This Row],[Refactored Bundle]],TRUE,FALSE)</f>
        <v>1</v>
      </c>
      <c r="F1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3">
        <f>Table3[[#This Row],[Control Classpath Size]]-Table3[[#This Row],[Refactored Classpath SizeR]]</f>
        <v>0</v>
      </c>
      <c r="H193">
        <f>IF(Table3[[#This Row],[Control Classpath Size]]=0,0,Table3[[#This Row],[Absolute Diff?]]/Table3[[#This Row],[Control Classpath Size]])</f>
        <v>0</v>
      </c>
    </row>
    <row r="194" spans="1:8" x14ac:dyDescent="0.2">
      <c r="A194" t="s">
        <v>83</v>
      </c>
      <c r="B194">
        <v>4657</v>
      </c>
      <c r="C194" t="s">
        <v>83</v>
      </c>
      <c r="D194">
        <v>4657</v>
      </c>
      <c r="E194" t="b">
        <f>IF(Table3[[#This Row],[Control Bundle]]=Table3[[#This Row],[Refactored Bundle]],TRUE,FALSE)</f>
        <v>1</v>
      </c>
      <c r="F1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4">
        <f>Table3[[#This Row],[Control Classpath Size]]-Table3[[#This Row],[Refactored Classpath SizeR]]</f>
        <v>0</v>
      </c>
      <c r="H194">
        <f>IF(Table3[[#This Row],[Control Classpath Size]]=0,0,Table3[[#This Row],[Absolute Diff?]]/Table3[[#This Row],[Control Classpath Size]])</f>
        <v>0</v>
      </c>
    </row>
    <row r="195" spans="1:8" x14ac:dyDescent="0.2">
      <c r="A195" t="s">
        <v>131</v>
      </c>
      <c r="B195">
        <v>8</v>
      </c>
      <c r="C195" t="s">
        <v>131</v>
      </c>
      <c r="D195">
        <v>8</v>
      </c>
      <c r="E195" t="b">
        <f>IF(Table3[[#This Row],[Control Bundle]]=Table3[[#This Row],[Refactored Bundle]],TRUE,FALSE)</f>
        <v>1</v>
      </c>
      <c r="F1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5">
        <f>Table3[[#This Row],[Control Classpath Size]]-Table3[[#This Row],[Refactored Classpath SizeR]]</f>
        <v>0</v>
      </c>
      <c r="H195">
        <f>IF(Table3[[#This Row],[Control Classpath Size]]=0,0,Table3[[#This Row],[Absolute Diff?]]/Table3[[#This Row],[Control Classpath Size]])</f>
        <v>0</v>
      </c>
    </row>
    <row r="196" spans="1:8" x14ac:dyDescent="0.2">
      <c r="A196" t="s">
        <v>23</v>
      </c>
      <c r="B196">
        <v>74</v>
      </c>
      <c r="C196" t="s">
        <v>23</v>
      </c>
      <c r="D196">
        <v>74</v>
      </c>
      <c r="E196" t="b">
        <f>IF(Table3[[#This Row],[Control Bundle]]=Table3[[#This Row],[Refactored Bundle]],TRUE,FALSE)</f>
        <v>1</v>
      </c>
      <c r="F1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6">
        <f>Table3[[#This Row],[Control Classpath Size]]-Table3[[#This Row],[Refactored Classpath SizeR]]</f>
        <v>0</v>
      </c>
      <c r="H196">
        <f>IF(Table3[[#This Row],[Control Classpath Size]]=0,0,Table3[[#This Row],[Absolute Diff?]]/Table3[[#This Row],[Control Classpath Size]])</f>
        <v>0</v>
      </c>
    </row>
    <row r="197" spans="1:8" x14ac:dyDescent="0.2">
      <c r="A197" t="s">
        <v>316</v>
      </c>
      <c r="B197">
        <v>74</v>
      </c>
      <c r="C197" t="s">
        <v>316</v>
      </c>
      <c r="D197">
        <v>74</v>
      </c>
      <c r="E197" t="b">
        <f>IF(Table3[[#This Row],[Control Bundle]]=Table3[[#This Row],[Refactored Bundle]],TRUE,FALSE)</f>
        <v>1</v>
      </c>
      <c r="F1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7">
        <f>Table3[[#This Row],[Control Classpath Size]]-Table3[[#This Row],[Refactored Classpath SizeR]]</f>
        <v>0</v>
      </c>
      <c r="H197">
        <f>IF(Table3[[#This Row],[Control Classpath Size]]=0,0,Table3[[#This Row],[Absolute Diff?]]/Table3[[#This Row],[Control Classpath Size]])</f>
        <v>0</v>
      </c>
    </row>
    <row r="198" spans="1:8" x14ac:dyDescent="0.2">
      <c r="A198" t="s">
        <v>53</v>
      </c>
      <c r="B198">
        <v>54</v>
      </c>
      <c r="C198" t="s">
        <v>53</v>
      </c>
      <c r="D198">
        <v>54</v>
      </c>
      <c r="E198" t="b">
        <f>IF(Table3[[#This Row],[Control Bundle]]=Table3[[#This Row],[Refactored Bundle]],TRUE,FALSE)</f>
        <v>1</v>
      </c>
      <c r="F1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8">
        <f>Table3[[#This Row],[Control Classpath Size]]-Table3[[#This Row],[Refactored Classpath SizeR]]</f>
        <v>0</v>
      </c>
      <c r="H198">
        <f>IF(Table3[[#This Row],[Control Classpath Size]]=0,0,Table3[[#This Row],[Absolute Diff?]]/Table3[[#This Row],[Control Classpath Size]])</f>
        <v>0</v>
      </c>
    </row>
    <row r="199" spans="1:8" x14ac:dyDescent="0.2">
      <c r="A199" t="s">
        <v>67</v>
      </c>
      <c r="B199">
        <v>227</v>
      </c>
      <c r="C199" t="s">
        <v>67</v>
      </c>
      <c r="D199">
        <v>227</v>
      </c>
      <c r="E199" t="b">
        <f>IF(Table3[[#This Row],[Control Bundle]]=Table3[[#This Row],[Refactored Bundle]],TRUE,FALSE)</f>
        <v>1</v>
      </c>
      <c r="F1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199">
        <f>Table3[[#This Row],[Control Classpath Size]]-Table3[[#This Row],[Refactored Classpath SizeR]]</f>
        <v>0</v>
      </c>
      <c r="H199">
        <f>IF(Table3[[#This Row],[Control Classpath Size]]=0,0,Table3[[#This Row],[Absolute Diff?]]/Table3[[#This Row],[Control Classpath Size]])</f>
        <v>0</v>
      </c>
    </row>
    <row r="200" spans="1:8" x14ac:dyDescent="0.2">
      <c r="A200" t="s">
        <v>222</v>
      </c>
      <c r="B200">
        <v>48</v>
      </c>
      <c r="C200" t="s">
        <v>222</v>
      </c>
      <c r="D200">
        <v>48</v>
      </c>
      <c r="E200" t="b">
        <f>IF(Table3[[#This Row],[Control Bundle]]=Table3[[#This Row],[Refactored Bundle]],TRUE,FALSE)</f>
        <v>1</v>
      </c>
      <c r="F2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0">
        <f>Table3[[#This Row],[Control Classpath Size]]-Table3[[#This Row],[Refactored Classpath SizeR]]</f>
        <v>0</v>
      </c>
      <c r="H200">
        <f>IF(Table3[[#This Row],[Control Classpath Size]]=0,0,Table3[[#This Row],[Absolute Diff?]]/Table3[[#This Row],[Control Classpath Size]])</f>
        <v>0</v>
      </c>
    </row>
    <row r="201" spans="1:8" x14ac:dyDescent="0.2">
      <c r="A201" t="s">
        <v>65</v>
      </c>
      <c r="B201">
        <v>247</v>
      </c>
      <c r="C201" t="s">
        <v>65</v>
      </c>
      <c r="D201">
        <v>247</v>
      </c>
      <c r="E201" t="b">
        <f>IF(Table3[[#This Row],[Control Bundle]]=Table3[[#This Row],[Refactored Bundle]],TRUE,FALSE)</f>
        <v>1</v>
      </c>
      <c r="F2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1">
        <f>Table3[[#This Row],[Control Classpath Size]]-Table3[[#This Row],[Refactored Classpath SizeR]]</f>
        <v>0</v>
      </c>
      <c r="H201">
        <f>IF(Table3[[#This Row],[Control Classpath Size]]=0,0,Table3[[#This Row],[Absolute Diff?]]/Table3[[#This Row],[Control Classpath Size]])</f>
        <v>0</v>
      </c>
    </row>
    <row r="202" spans="1:8" x14ac:dyDescent="0.2">
      <c r="A202" t="s">
        <v>8</v>
      </c>
      <c r="B202">
        <v>599</v>
      </c>
      <c r="C202" t="s">
        <v>8</v>
      </c>
      <c r="D202">
        <v>599</v>
      </c>
      <c r="E202" t="b">
        <f>IF(Table3[[#This Row],[Control Bundle]]=Table3[[#This Row],[Refactored Bundle]],TRUE,FALSE)</f>
        <v>1</v>
      </c>
      <c r="F2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2">
        <f>Table3[[#This Row],[Control Classpath Size]]-Table3[[#This Row],[Refactored Classpath SizeR]]</f>
        <v>0</v>
      </c>
      <c r="H202">
        <f>IF(Table3[[#This Row],[Control Classpath Size]]=0,0,Table3[[#This Row],[Absolute Diff?]]/Table3[[#This Row],[Control Classpath Size]])</f>
        <v>0</v>
      </c>
    </row>
    <row r="203" spans="1:8" x14ac:dyDescent="0.2">
      <c r="A203" t="s">
        <v>185</v>
      </c>
      <c r="B203">
        <v>246</v>
      </c>
      <c r="C203" t="s">
        <v>185</v>
      </c>
      <c r="D203">
        <v>246</v>
      </c>
      <c r="E203" t="b">
        <f>IF(Table3[[#This Row],[Control Bundle]]=Table3[[#This Row],[Refactored Bundle]],TRUE,FALSE)</f>
        <v>1</v>
      </c>
      <c r="F2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3">
        <f>Table3[[#This Row],[Control Classpath Size]]-Table3[[#This Row],[Refactored Classpath SizeR]]</f>
        <v>0</v>
      </c>
      <c r="H203">
        <f>IF(Table3[[#This Row],[Control Classpath Size]]=0,0,Table3[[#This Row],[Absolute Diff?]]/Table3[[#This Row],[Control Classpath Size]])</f>
        <v>0</v>
      </c>
    </row>
    <row r="204" spans="1:8" x14ac:dyDescent="0.2">
      <c r="A204" t="s">
        <v>223</v>
      </c>
      <c r="B204">
        <v>330</v>
      </c>
      <c r="C204" t="s">
        <v>223</v>
      </c>
      <c r="D204">
        <v>330</v>
      </c>
      <c r="E204" t="b">
        <f>IF(Table3[[#This Row],[Control Bundle]]=Table3[[#This Row],[Refactored Bundle]],TRUE,FALSE)</f>
        <v>1</v>
      </c>
      <c r="F2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4">
        <f>Table3[[#This Row],[Control Classpath Size]]-Table3[[#This Row],[Refactored Classpath SizeR]]</f>
        <v>0</v>
      </c>
      <c r="H204">
        <f>IF(Table3[[#This Row],[Control Classpath Size]]=0,0,Table3[[#This Row],[Absolute Diff?]]/Table3[[#This Row],[Control Classpath Size]])</f>
        <v>0</v>
      </c>
    </row>
    <row r="205" spans="1:8" x14ac:dyDescent="0.2">
      <c r="A205" t="s">
        <v>213</v>
      </c>
      <c r="B205">
        <v>664</v>
      </c>
      <c r="C205" t="s">
        <v>213</v>
      </c>
      <c r="D205">
        <v>664</v>
      </c>
      <c r="E205" t="b">
        <f>IF(Table3[[#This Row],[Control Bundle]]=Table3[[#This Row],[Refactored Bundle]],TRUE,FALSE)</f>
        <v>1</v>
      </c>
      <c r="F2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5">
        <f>Table3[[#This Row],[Control Classpath Size]]-Table3[[#This Row],[Refactored Classpath SizeR]]</f>
        <v>0</v>
      </c>
      <c r="H205">
        <f>IF(Table3[[#This Row],[Control Classpath Size]]=0,0,Table3[[#This Row],[Absolute Diff?]]/Table3[[#This Row],[Control Classpath Size]])</f>
        <v>0</v>
      </c>
    </row>
    <row r="206" spans="1:8" x14ac:dyDescent="0.2">
      <c r="A206" t="s">
        <v>40</v>
      </c>
      <c r="B206">
        <v>20</v>
      </c>
      <c r="C206" t="s">
        <v>40</v>
      </c>
      <c r="D206">
        <v>20</v>
      </c>
      <c r="E206" t="b">
        <f>IF(Table3[[#This Row],[Control Bundle]]=Table3[[#This Row],[Refactored Bundle]],TRUE,FALSE)</f>
        <v>1</v>
      </c>
      <c r="F2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6">
        <f>Table3[[#This Row],[Control Classpath Size]]-Table3[[#This Row],[Refactored Classpath SizeR]]</f>
        <v>0</v>
      </c>
      <c r="H206">
        <f>IF(Table3[[#This Row],[Control Classpath Size]]=0,0,Table3[[#This Row],[Absolute Diff?]]/Table3[[#This Row],[Control Classpath Size]])</f>
        <v>0</v>
      </c>
    </row>
    <row r="207" spans="1:8" x14ac:dyDescent="0.2">
      <c r="A207" t="s">
        <v>42</v>
      </c>
      <c r="B207">
        <v>53</v>
      </c>
      <c r="C207" t="s">
        <v>42</v>
      </c>
      <c r="D207">
        <v>53</v>
      </c>
      <c r="E207" t="b">
        <f>IF(Table3[[#This Row],[Control Bundle]]=Table3[[#This Row],[Refactored Bundle]],TRUE,FALSE)</f>
        <v>1</v>
      </c>
      <c r="F2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7">
        <f>Table3[[#This Row],[Control Classpath Size]]-Table3[[#This Row],[Refactored Classpath SizeR]]</f>
        <v>0</v>
      </c>
      <c r="H207">
        <f>IF(Table3[[#This Row],[Control Classpath Size]]=0,0,Table3[[#This Row],[Absolute Diff?]]/Table3[[#This Row],[Control Classpath Size]])</f>
        <v>0</v>
      </c>
    </row>
    <row r="208" spans="1:8" x14ac:dyDescent="0.2">
      <c r="A208" t="s">
        <v>151</v>
      </c>
      <c r="B208">
        <v>202</v>
      </c>
      <c r="C208" t="s">
        <v>151</v>
      </c>
      <c r="D208">
        <v>202</v>
      </c>
      <c r="E208" t="b">
        <f>IF(Table3[[#This Row],[Control Bundle]]=Table3[[#This Row],[Refactored Bundle]],TRUE,FALSE)</f>
        <v>1</v>
      </c>
      <c r="F2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8">
        <f>Table3[[#This Row],[Control Classpath Size]]-Table3[[#This Row],[Refactored Classpath SizeR]]</f>
        <v>0</v>
      </c>
      <c r="H208">
        <f>IF(Table3[[#This Row],[Control Classpath Size]]=0,0,Table3[[#This Row],[Absolute Diff?]]/Table3[[#This Row],[Control Classpath Size]])</f>
        <v>0</v>
      </c>
    </row>
    <row r="209" spans="1:8" x14ac:dyDescent="0.2">
      <c r="A209" t="s">
        <v>227</v>
      </c>
      <c r="B209">
        <v>263</v>
      </c>
      <c r="C209" t="s">
        <v>227</v>
      </c>
      <c r="D209">
        <v>263</v>
      </c>
      <c r="E209" t="b">
        <f>IF(Table3[[#This Row],[Control Bundle]]=Table3[[#This Row],[Refactored Bundle]],TRUE,FALSE)</f>
        <v>1</v>
      </c>
      <c r="F2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09">
        <f>Table3[[#This Row],[Control Classpath Size]]-Table3[[#This Row],[Refactored Classpath SizeR]]</f>
        <v>0</v>
      </c>
      <c r="H209">
        <f>IF(Table3[[#This Row],[Control Classpath Size]]=0,0,Table3[[#This Row],[Absolute Diff?]]/Table3[[#This Row],[Control Classpath Size]])</f>
        <v>0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IF(Table3[[#This Row],[Control Bundle]]=Table3[[#This Row],[Refactored Bundle]],TRUE,FALSE)</f>
        <v>1</v>
      </c>
      <c r="F2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0">
        <f>Table3[[#This Row],[Control Classpath Size]]-Table3[[#This Row],[Refactored Classpath SizeR]]</f>
        <v>0</v>
      </c>
      <c r="H210">
        <f>IF(Table3[[#This Row],[Control Classpath Size]]=0,0,Table3[[#This Row],[Absolute Diff?]]/Table3[[#This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IF(Table3[[#This Row],[Control Bundle]]=Table3[[#This Row],[Refactored Bundle]],TRUE,FALSE)</f>
        <v>1</v>
      </c>
      <c r="F2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1">
        <f>Table3[[#This Row],[Control Classpath Size]]-Table3[[#This Row],[Refactored Classpath SizeR]]</f>
        <v>0</v>
      </c>
      <c r="H211">
        <f>IF(Table3[[#This Row],[Control Classpath Size]]=0,0,Table3[[#This Row],[Absolute Diff?]]/Table3[[#This Row],[Control Classpath Size]])</f>
        <v>0</v>
      </c>
    </row>
    <row r="212" spans="1:8" x14ac:dyDescent="0.2">
      <c r="A212" t="s">
        <v>234</v>
      </c>
      <c r="B212">
        <v>111</v>
      </c>
      <c r="C212" t="s">
        <v>234</v>
      </c>
      <c r="D212">
        <v>111</v>
      </c>
      <c r="E212" t="b">
        <f>IF(Table3[[#This Row],[Control Bundle]]=Table3[[#This Row],[Refactored Bundle]],TRUE,FALSE)</f>
        <v>1</v>
      </c>
      <c r="F2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2">
        <f>Table3[[#This Row],[Control Classpath Size]]-Table3[[#This Row],[Refactored Classpath SizeR]]</f>
        <v>0</v>
      </c>
      <c r="H212">
        <f>IF(Table3[[#This Row],[Control Classpath Size]]=0,0,Table3[[#This Row],[Absolute Diff?]]/Table3[[#This Row],[Control Classpath Size]])</f>
        <v>0</v>
      </c>
    </row>
    <row r="213" spans="1:8" x14ac:dyDescent="0.2">
      <c r="A213" t="s">
        <v>130</v>
      </c>
      <c r="B213">
        <v>8</v>
      </c>
      <c r="C213" t="s">
        <v>130</v>
      </c>
      <c r="D213">
        <v>8</v>
      </c>
      <c r="E213" t="b">
        <f>IF(Table3[[#This Row],[Control Bundle]]=Table3[[#This Row],[Refactored Bundle]],TRUE,FALSE)</f>
        <v>1</v>
      </c>
      <c r="F2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3">
        <f>Table3[[#This Row],[Control Classpath Size]]-Table3[[#This Row],[Refactored Classpath SizeR]]</f>
        <v>0</v>
      </c>
      <c r="H213">
        <f>IF(Table3[[#This Row],[Control Classpath Size]]=0,0,Table3[[#This Row],[Absolute Diff?]]/Table3[[#This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IF(Table3[[#This Row],[Control Bundle]]=Table3[[#This Row],[Refactored Bundle]],TRUE,FALSE)</f>
        <v>1</v>
      </c>
      <c r="F2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4">
        <f>Table3[[#This Row],[Control Classpath Size]]-Table3[[#This Row],[Refactored Classpath SizeR]]</f>
        <v>0</v>
      </c>
      <c r="H214">
        <f>IF(Table3[[#This Row],[Control Classpath Size]]=0,0,Table3[[#This Row],[Absolute Diff?]]/Table3[[#This Row],[Control Classpath Size]])</f>
        <v>0</v>
      </c>
    </row>
    <row r="215" spans="1:8" x14ac:dyDescent="0.2">
      <c r="A215" t="s">
        <v>162</v>
      </c>
      <c r="B215">
        <v>271</v>
      </c>
      <c r="C215" t="s">
        <v>162</v>
      </c>
      <c r="D215">
        <v>271</v>
      </c>
      <c r="E215" t="b">
        <f>IF(Table3[[#This Row],[Control Bundle]]=Table3[[#This Row],[Refactored Bundle]],TRUE,FALSE)</f>
        <v>1</v>
      </c>
      <c r="F2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5">
        <f>Table3[[#This Row],[Control Classpath Size]]-Table3[[#This Row],[Refactored Classpath SizeR]]</f>
        <v>0</v>
      </c>
      <c r="H215">
        <f>IF(Table3[[#This Row],[Control Classpath Size]]=0,0,Table3[[#This Row],[Absolute Diff?]]/Table3[[#This Row],[Control Classpath Size]])</f>
        <v>0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IF(Table3[[#This Row],[Control Bundle]]=Table3[[#This Row],[Refactored Bundle]],TRUE,FALSE)</f>
        <v>1</v>
      </c>
      <c r="F21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6">
        <f>Table3[[#This Row],[Control Classpath Size]]-Table3[[#This Row],[Refactored Classpath SizeR]]</f>
        <v>0</v>
      </c>
      <c r="H216">
        <f>IF(Table3[[#This Row],[Control Classpath Size]]=0,0,Table3[[#This Row],[Absolute Diff?]]/Table3[[#This Row],[Control Classpath Size]])</f>
        <v>0</v>
      </c>
    </row>
    <row r="217" spans="1:8" x14ac:dyDescent="0.2">
      <c r="A217" t="s">
        <v>310</v>
      </c>
      <c r="B217">
        <v>0</v>
      </c>
      <c r="C217" t="s">
        <v>310</v>
      </c>
      <c r="D217">
        <v>0</v>
      </c>
      <c r="E217" t="b">
        <f>IF(Table3[[#This Row],[Control Bundle]]=Table3[[#This Row],[Refactored Bundle]],TRUE,FALSE)</f>
        <v>1</v>
      </c>
      <c r="F21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7">
        <f>Table3[[#This Row],[Control Classpath Size]]-Table3[[#This Row],[Refactored Classpath SizeR]]</f>
        <v>0</v>
      </c>
      <c r="H217">
        <f>IF(Table3[[#This Row],[Control Classpath Size]]=0,0,Table3[[#This Row],[Absolute Diff?]]/Table3[[#This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IF(Table3[[#This Row],[Control Bundle]]=Table3[[#This Row],[Refactored Bundle]],TRUE,FALSE)</f>
        <v>1</v>
      </c>
      <c r="F21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8">
        <f>Table3[[#This Row],[Control Classpath Size]]-Table3[[#This Row],[Refactored Classpath SizeR]]</f>
        <v>0</v>
      </c>
      <c r="H218">
        <f>IF(Table3[[#This Row],[Control Classpath Size]]=0,0,Table3[[#This Row],[Absolute Diff?]]/Table3[[#This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IF(Table3[[#This Row],[Control Bundle]]=Table3[[#This Row],[Refactored Bundle]],TRUE,FALSE)</f>
        <v>1</v>
      </c>
      <c r="F21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19">
        <f>Table3[[#This Row],[Control Classpath Size]]-Table3[[#This Row],[Refactored Classpath SizeR]]</f>
        <v>0</v>
      </c>
      <c r="H219">
        <f>IF(Table3[[#This Row],[Control Classpath Size]]=0,0,Table3[[#This Row],[Absolute Diff?]]/Table3[[#This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IF(Table3[[#This Row],[Control Bundle]]=Table3[[#This Row],[Refactored Bundle]],TRUE,FALSE)</f>
        <v>1</v>
      </c>
      <c r="F22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0">
        <f>Table3[[#This Row],[Control Classpath Size]]-Table3[[#This Row],[Refactored Classpath SizeR]]</f>
        <v>0</v>
      </c>
      <c r="H220">
        <f>IF(Table3[[#This Row],[Control Classpath Size]]=0,0,Table3[[#This Row],[Absolute Diff?]]/Table3[[#This Row],[Control Classpath Size]])</f>
        <v>0</v>
      </c>
    </row>
    <row r="221" spans="1:8" x14ac:dyDescent="0.2">
      <c r="A221" t="s">
        <v>342</v>
      </c>
      <c r="B221">
        <v>0</v>
      </c>
      <c r="C221" t="s">
        <v>342</v>
      </c>
      <c r="D221">
        <v>0</v>
      </c>
      <c r="E221" t="b">
        <f>IF(Table3[[#This Row],[Control Bundle]]=Table3[[#This Row],[Refactored Bundle]],TRUE,FALSE)</f>
        <v>1</v>
      </c>
      <c r="F22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1">
        <f>Table3[[#This Row],[Control Classpath Size]]-Table3[[#This Row],[Refactored Classpath SizeR]]</f>
        <v>0</v>
      </c>
      <c r="H221">
        <f>IF(Table3[[#This Row],[Control Classpath Size]]=0,0,Table3[[#This Row],[Absolute Diff?]]/Table3[[#This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IF(Table3[[#This Row],[Control Bundle]]=Table3[[#This Row],[Refactored Bundle]],TRUE,FALSE)</f>
        <v>1</v>
      </c>
      <c r="F22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2">
        <f>Table3[[#This Row],[Control Classpath Size]]-Table3[[#This Row],[Refactored Classpath SizeR]]</f>
        <v>0</v>
      </c>
      <c r="H222">
        <f>IF(Table3[[#This Row],[Control Classpath Size]]=0,0,Table3[[#This Row],[Absolute Diff?]]/Table3[[#This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IF(Table3[[#This Row],[Control Bundle]]=Table3[[#This Row],[Refactored Bundle]],TRUE,FALSE)</f>
        <v>1</v>
      </c>
      <c r="F22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3">
        <f>Table3[[#This Row],[Control Classpath Size]]-Table3[[#This Row],[Refactored Classpath SizeR]]</f>
        <v>0</v>
      </c>
      <c r="H223">
        <f>IF(Table3[[#This Row],[Control Classpath Size]]=0,0,Table3[[#This Row],[Absolute Diff?]]/Table3[[#This Row],[Control Classpath Size]])</f>
        <v>0</v>
      </c>
    </row>
    <row r="224" spans="1:8" x14ac:dyDescent="0.2">
      <c r="A224" t="s">
        <v>249</v>
      </c>
      <c r="B224">
        <v>0</v>
      </c>
      <c r="C224" t="s">
        <v>249</v>
      </c>
      <c r="D224">
        <v>0</v>
      </c>
      <c r="E224" t="b">
        <f>IF(Table3[[#This Row],[Control Bundle]]=Table3[[#This Row],[Refactored Bundle]],TRUE,FALSE)</f>
        <v>1</v>
      </c>
      <c r="F22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4">
        <f>Table3[[#This Row],[Control Classpath Size]]-Table3[[#This Row],[Refactored Classpath SizeR]]</f>
        <v>0</v>
      </c>
      <c r="H224">
        <f>IF(Table3[[#This Row],[Control Classpath Size]]=0,0,Table3[[#This Row],[Absolute Diff?]]/Table3[[#This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IF(Table3[[#This Row],[Control Bundle]]=Table3[[#This Row],[Refactored Bundle]],TRUE,FALSE)</f>
        <v>1</v>
      </c>
      <c r="F22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5">
        <f>Table3[[#This Row],[Control Classpath Size]]-Table3[[#This Row],[Refactored Classpath SizeR]]</f>
        <v>0</v>
      </c>
      <c r="H225">
        <f>IF(Table3[[#This Row],[Control Classpath Size]]=0,0,Table3[[#This Row],[Absolute Diff?]]/Table3[[#This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IF(Table3[[#This Row],[Control Bundle]]=Table3[[#This Row],[Refactored Bundle]],TRUE,FALSE)</f>
        <v>1</v>
      </c>
      <c r="F22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6">
        <f>Table3[[#This Row],[Control Classpath Size]]-Table3[[#This Row],[Refactored Classpath SizeR]]</f>
        <v>0</v>
      </c>
      <c r="H226">
        <f>IF(Table3[[#This Row],[Control Classpath Size]]=0,0,Table3[[#This Row],[Absolute Diff?]]/Table3[[#This Row],[Control Classpath Size]])</f>
        <v>0</v>
      </c>
    </row>
    <row r="227" spans="1:8" x14ac:dyDescent="0.2">
      <c r="A227" t="s">
        <v>299</v>
      </c>
      <c r="B227">
        <v>0</v>
      </c>
      <c r="C227" t="s">
        <v>299</v>
      </c>
      <c r="D227">
        <v>0</v>
      </c>
      <c r="E227" t="b">
        <f>IF(Table3[[#This Row],[Control Bundle]]=Table3[[#This Row],[Refactored Bundle]],TRUE,FALSE)</f>
        <v>1</v>
      </c>
      <c r="F22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7">
        <f>Table3[[#This Row],[Control Classpath Size]]-Table3[[#This Row],[Refactored Classpath SizeR]]</f>
        <v>0</v>
      </c>
      <c r="H227">
        <f>IF(Table3[[#This Row],[Control Classpath Size]]=0,0,Table3[[#This Row],[Absolute Diff?]]/Table3[[#This Row],[Control Classpath Size]])</f>
        <v>0</v>
      </c>
    </row>
    <row r="228" spans="1:8" x14ac:dyDescent="0.2">
      <c r="A228" t="s">
        <v>297</v>
      </c>
      <c r="B228">
        <v>259</v>
      </c>
      <c r="C228" t="s">
        <v>297</v>
      </c>
      <c r="D228">
        <v>259</v>
      </c>
      <c r="E228" t="b">
        <f>IF(Table3[[#This Row],[Control Bundle]]=Table3[[#This Row],[Refactored Bundle]],TRUE,FALSE)</f>
        <v>1</v>
      </c>
      <c r="F22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8">
        <f>Table3[[#This Row],[Control Classpath Size]]-Table3[[#This Row],[Refactored Classpath SizeR]]</f>
        <v>0</v>
      </c>
      <c r="H228">
        <f>IF(Table3[[#This Row],[Control Classpath Size]]=0,0,Table3[[#This Row],[Absolute Diff?]]/Table3[[#This Row],[Control Classpath Size]])</f>
        <v>0</v>
      </c>
    </row>
    <row r="229" spans="1:8" x14ac:dyDescent="0.2">
      <c r="A229" t="s">
        <v>39</v>
      </c>
      <c r="B229">
        <v>95</v>
      </c>
      <c r="C229" t="s">
        <v>39</v>
      </c>
      <c r="D229">
        <v>95</v>
      </c>
      <c r="E229" t="b">
        <f>IF(Table3[[#This Row],[Control Bundle]]=Table3[[#This Row],[Refactored Bundle]],TRUE,FALSE)</f>
        <v>1</v>
      </c>
      <c r="F22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29">
        <f>Table3[[#This Row],[Control Classpath Size]]-Table3[[#This Row],[Refactored Classpath SizeR]]</f>
        <v>0</v>
      </c>
      <c r="H229">
        <f>IF(Table3[[#This Row],[Control Classpath Size]]=0,0,Table3[[#This Row],[Absolute Diff?]]/Table3[[#This Row],[Control Classpath Size]])</f>
        <v>0</v>
      </c>
    </row>
    <row r="230" spans="1:8" x14ac:dyDescent="0.2">
      <c r="A230" t="s">
        <v>43</v>
      </c>
      <c r="B230">
        <v>571</v>
      </c>
      <c r="C230" t="s">
        <v>43</v>
      </c>
      <c r="D230">
        <v>571</v>
      </c>
      <c r="E230" t="b">
        <f>IF(Table3[[#This Row],[Control Bundle]]=Table3[[#This Row],[Refactored Bundle]],TRUE,FALSE)</f>
        <v>1</v>
      </c>
      <c r="F23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0">
        <f>Table3[[#This Row],[Control Classpath Size]]-Table3[[#This Row],[Refactored Classpath SizeR]]</f>
        <v>0</v>
      </c>
      <c r="H230">
        <f>IF(Table3[[#This Row],[Control Classpath Size]]=0,0,Table3[[#This Row],[Absolute Diff?]]/Table3[[#This Row],[Control Classpath Size]])</f>
        <v>0</v>
      </c>
    </row>
    <row r="231" spans="1:8" x14ac:dyDescent="0.2">
      <c r="A231" t="s">
        <v>68</v>
      </c>
      <c r="B231">
        <v>29</v>
      </c>
      <c r="C231" t="s">
        <v>68</v>
      </c>
      <c r="D231">
        <v>29</v>
      </c>
      <c r="E231" t="b">
        <f>IF(Table3[[#This Row],[Control Bundle]]=Table3[[#This Row],[Refactored Bundle]],TRUE,FALSE)</f>
        <v>1</v>
      </c>
      <c r="F23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1">
        <f>Table3[[#This Row],[Control Classpath Size]]-Table3[[#This Row],[Refactored Classpath SizeR]]</f>
        <v>0</v>
      </c>
      <c r="H231">
        <f>IF(Table3[[#This Row],[Control Classpath Size]]=0,0,Table3[[#This Row],[Absolute Diff?]]/Table3[[#This Row],[Control Classpath Size]])</f>
        <v>0</v>
      </c>
    </row>
    <row r="232" spans="1:8" x14ac:dyDescent="0.2">
      <c r="A232" t="s">
        <v>287</v>
      </c>
      <c r="B232">
        <v>33</v>
      </c>
      <c r="C232" t="s">
        <v>287</v>
      </c>
      <c r="D232">
        <v>33</v>
      </c>
      <c r="E232" t="b">
        <f>IF(Table3[[#This Row],[Control Bundle]]=Table3[[#This Row],[Refactored Bundle]],TRUE,FALSE)</f>
        <v>1</v>
      </c>
      <c r="F23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2">
        <f>Table3[[#This Row],[Control Classpath Size]]-Table3[[#This Row],[Refactored Classpath SizeR]]</f>
        <v>0</v>
      </c>
      <c r="H232">
        <f>IF(Table3[[#This Row],[Control Classpath Size]]=0,0,Table3[[#This Row],[Absolute Diff?]]/Table3[[#This Row],[Control Classpath Size]])</f>
        <v>0</v>
      </c>
    </row>
    <row r="233" spans="1:8" x14ac:dyDescent="0.2">
      <c r="A233" t="s">
        <v>279</v>
      </c>
      <c r="B233">
        <v>86</v>
      </c>
      <c r="C233" t="s">
        <v>279</v>
      </c>
      <c r="D233">
        <v>86</v>
      </c>
      <c r="E233" t="b">
        <f>IF(Table3[[#This Row],[Control Bundle]]=Table3[[#This Row],[Refactored Bundle]],TRUE,FALSE)</f>
        <v>1</v>
      </c>
      <c r="F23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3">
        <f>Table3[[#This Row],[Control Classpath Size]]-Table3[[#This Row],[Refactored Classpath SizeR]]</f>
        <v>0</v>
      </c>
      <c r="H233">
        <f>IF(Table3[[#This Row],[Control Classpath Size]]=0,0,Table3[[#This Row],[Absolute Diff?]]/Table3[[#This Row],[Control Classpath Size]])</f>
        <v>0</v>
      </c>
    </row>
    <row r="234" spans="1:8" x14ac:dyDescent="0.2">
      <c r="A234" t="s">
        <v>126</v>
      </c>
      <c r="B234">
        <v>8</v>
      </c>
      <c r="C234" t="s">
        <v>126</v>
      </c>
      <c r="D234">
        <v>8</v>
      </c>
      <c r="E234" t="b">
        <f>IF(Table3[[#This Row],[Control Bundle]]=Table3[[#This Row],[Refactored Bundle]],TRUE,FALSE)</f>
        <v>1</v>
      </c>
      <c r="F23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4">
        <f>Table3[[#This Row],[Control Classpath Size]]-Table3[[#This Row],[Refactored Classpath SizeR]]</f>
        <v>0</v>
      </c>
      <c r="H234">
        <f>IF(Table3[[#This Row],[Control Classpath Size]]=0,0,Table3[[#This Row],[Absolute Diff?]]/Table3[[#This Row],[Control Classpath Size]])</f>
        <v>0</v>
      </c>
    </row>
    <row r="235" spans="1:8" x14ac:dyDescent="0.2">
      <c r="A235" t="s">
        <v>206</v>
      </c>
      <c r="B235">
        <v>37</v>
      </c>
      <c r="C235" t="s">
        <v>206</v>
      </c>
      <c r="D235">
        <v>37</v>
      </c>
      <c r="E235" t="b">
        <f>IF(Table3[[#This Row],[Control Bundle]]=Table3[[#This Row],[Refactored Bundle]],TRUE,FALSE)</f>
        <v>1</v>
      </c>
      <c r="F23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5">
        <f>Table3[[#This Row],[Control Classpath Size]]-Table3[[#This Row],[Refactored Classpath SizeR]]</f>
        <v>0</v>
      </c>
      <c r="H235">
        <f>IF(Table3[[#This Row],[Control Classpath Size]]=0,0,Table3[[#This Row],[Absolute Diff?]]/Table3[[#This Row],[Control Classpath Size]])</f>
        <v>0</v>
      </c>
    </row>
    <row r="236" spans="1:8" x14ac:dyDescent="0.2">
      <c r="A236" t="s">
        <v>48</v>
      </c>
      <c r="B236">
        <v>76</v>
      </c>
      <c r="C236" t="s">
        <v>48</v>
      </c>
      <c r="D236">
        <v>76</v>
      </c>
      <c r="E236" t="b">
        <f>IF(Table3[[#This Row],[Control Bundle]]=Table3[[#This Row],[Refactored Bundle]],TRUE,FALSE)</f>
        <v>1</v>
      </c>
      <c r="F23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6">
        <f>Table3[[#This Row],[Control Classpath Size]]-Table3[[#This Row],[Refactored Classpath SizeR]]</f>
        <v>0</v>
      </c>
      <c r="H236">
        <f>IF(Table3[[#This Row],[Control Classpath Size]]=0,0,Table3[[#This Row],[Absolute Diff?]]/Table3[[#This Row],[Control Classpath Size]])</f>
        <v>0</v>
      </c>
    </row>
    <row r="237" spans="1:8" x14ac:dyDescent="0.2">
      <c r="A237" t="s">
        <v>235</v>
      </c>
      <c r="B237">
        <v>23</v>
      </c>
      <c r="C237" t="s">
        <v>235</v>
      </c>
      <c r="D237">
        <v>23</v>
      </c>
      <c r="E237" t="b">
        <f>IF(Table3[[#This Row],[Control Bundle]]=Table3[[#This Row],[Refactored Bundle]],TRUE,FALSE)</f>
        <v>1</v>
      </c>
      <c r="F23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7">
        <f>Table3[[#This Row],[Control Classpath Size]]-Table3[[#This Row],[Refactored Classpath SizeR]]</f>
        <v>0</v>
      </c>
      <c r="H237">
        <f>IF(Table3[[#This Row],[Control Classpath Size]]=0,0,Table3[[#This Row],[Absolute Diff?]]/Table3[[#This Row],[Control Classpath Size]])</f>
        <v>0</v>
      </c>
    </row>
    <row r="238" spans="1:8" x14ac:dyDescent="0.2">
      <c r="A238" t="s">
        <v>331</v>
      </c>
      <c r="B238">
        <v>89</v>
      </c>
      <c r="C238" t="s">
        <v>331</v>
      </c>
      <c r="D238">
        <v>89</v>
      </c>
      <c r="E238" t="b">
        <f>IF(Table3[[#This Row],[Control Bundle]]=Table3[[#This Row],[Refactored Bundle]],TRUE,FALSE)</f>
        <v>1</v>
      </c>
      <c r="F23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8">
        <f>Table3[[#This Row],[Control Classpath Size]]-Table3[[#This Row],[Refactored Classpath SizeR]]</f>
        <v>0</v>
      </c>
      <c r="H238">
        <f>IF(Table3[[#This Row],[Control Classpath Size]]=0,0,Table3[[#This Row],[Absolute Diff?]]/Table3[[#This Row],[Control Classpath Size]])</f>
        <v>0</v>
      </c>
    </row>
    <row r="239" spans="1:8" x14ac:dyDescent="0.2">
      <c r="A239" t="s">
        <v>346</v>
      </c>
      <c r="B239">
        <v>220</v>
      </c>
      <c r="C239" t="s">
        <v>346</v>
      </c>
      <c r="D239">
        <v>220</v>
      </c>
      <c r="E239" t="b">
        <f>IF(Table3[[#This Row],[Control Bundle]]=Table3[[#This Row],[Refactored Bundle]],TRUE,FALSE)</f>
        <v>1</v>
      </c>
      <c r="F23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39">
        <f>Table3[[#This Row],[Control Classpath Size]]-Table3[[#This Row],[Refactored Classpath SizeR]]</f>
        <v>0</v>
      </c>
      <c r="H239">
        <f>IF(Table3[[#This Row],[Control Classpath Size]]=0,0,Table3[[#This Row],[Absolute Diff?]]/Table3[[#This Row],[Control Classpath Size]])</f>
        <v>0</v>
      </c>
    </row>
    <row r="240" spans="1:8" x14ac:dyDescent="0.2">
      <c r="A240" t="s">
        <v>220</v>
      </c>
      <c r="B240">
        <v>2437</v>
      </c>
      <c r="C240" t="s">
        <v>220</v>
      </c>
      <c r="D240">
        <v>2437</v>
      </c>
      <c r="E240" t="b">
        <f>IF(Table3[[#This Row],[Control Bundle]]=Table3[[#This Row],[Refactored Bundle]],TRUE,FALSE)</f>
        <v>1</v>
      </c>
      <c r="F24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0">
        <f>Table3[[#This Row],[Control Classpath Size]]-Table3[[#This Row],[Refactored Classpath SizeR]]</f>
        <v>0</v>
      </c>
      <c r="H240">
        <f>IF(Table3[[#This Row],[Control Classpath Size]]=0,0,Table3[[#This Row],[Absolute Diff?]]/Table3[[#This Row],[Control Classpath Size]])</f>
        <v>0</v>
      </c>
    </row>
    <row r="241" spans="1:8" x14ac:dyDescent="0.2">
      <c r="A241" t="s">
        <v>121</v>
      </c>
      <c r="B241">
        <v>58</v>
      </c>
      <c r="C241" t="s">
        <v>121</v>
      </c>
      <c r="D241">
        <v>58</v>
      </c>
      <c r="E241" t="b">
        <f>IF(Table3[[#This Row],[Control Bundle]]=Table3[[#This Row],[Refactored Bundle]],TRUE,FALSE)</f>
        <v>1</v>
      </c>
      <c r="F24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1">
        <f>Table3[[#This Row],[Control Classpath Size]]-Table3[[#This Row],[Refactored Classpath SizeR]]</f>
        <v>0</v>
      </c>
      <c r="H241">
        <f>IF(Table3[[#This Row],[Control Classpath Size]]=0,0,Table3[[#This Row],[Absolute Diff?]]/Table3[[#This Row],[Control Classpath Size]])</f>
        <v>0</v>
      </c>
    </row>
    <row r="242" spans="1:8" x14ac:dyDescent="0.2">
      <c r="A242" t="s">
        <v>50</v>
      </c>
      <c r="B242">
        <v>3</v>
      </c>
      <c r="C242" t="s">
        <v>50</v>
      </c>
      <c r="D242">
        <v>3</v>
      </c>
      <c r="E242" t="b">
        <f>IF(Table3[[#This Row],[Control Bundle]]=Table3[[#This Row],[Refactored Bundle]],TRUE,FALSE)</f>
        <v>1</v>
      </c>
      <c r="F24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2">
        <f>Table3[[#This Row],[Control Classpath Size]]-Table3[[#This Row],[Refactored Classpath SizeR]]</f>
        <v>0</v>
      </c>
      <c r="H242">
        <f>IF(Table3[[#This Row],[Control Classpath Size]]=0,0,Table3[[#This Row],[Absolute Diff?]]/Table3[[#This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IF(Table3[[#This Row],[Control Bundle]]=Table3[[#This Row],[Refactored Bundle]],TRUE,FALSE)</f>
        <v>1</v>
      </c>
      <c r="F24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3">
        <f>Table3[[#This Row],[Control Classpath Size]]-Table3[[#This Row],[Refactored Classpath SizeR]]</f>
        <v>0</v>
      </c>
      <c r="H243">
        <f>IF(Table3[[#This Row],[Control Classpath Size]]=0,0,Table3[[#This Row],[Absolute Diff?]]/Table3[[#This Row],[Control Classpath Size]])</f>
        <v>0</v>
      </c>
    </row>
    <row r="244" spans="1:8" x14ac:dyDescent="0.2">
      <c r="A244" t="s">
        <v>244</v>
      </c>
      <c r="B244">
        <v>125</v>
      </c>
      <c r="C244" t="s">
        <v>244</v>
      </c>
      <c r="D244">
        <v>125</v>
      </c>
      <c r="E244" t="b">
        <f>IF(Table3[[#This Row],[Control Bundle]]=Table3[[#This Row],[Refactored Bundle]],TRUE,FALSE)</f>
        <v>1</v>
      </c>
      <c r="F24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4">
        <f>Table3[[#This Row],[Control Classpath Size]]-Table3[[#This Row],[Refactored Classpath SizeR]]</f>
        <v>0</v>
      </c>
      <c r="H244">
        <f>IF(Table3[[#This Row],[Control Classpath Size]]=0,0,Table3[[#This Row],[Absolute Diff?]]/Table3[[#This Row],[Control Classpath Size]])</f>
        <v>0</v>
      </c>
    </row>
    <row r="245" spans="1:8" x14ac:dyDescent="0.2">
      <c r="A245" t="s">
        <v>333</v>
      </c>
      <c r="B245">
        <v>0</v>
      </c>
      <c r="C245" t="s">
        <v>333</v>
      </c>
      <c r="D245">
        <v>0</v>
      </c>
      <c r="E245" t="b">
        <f>IF(Table3[[#This Row],[Control Bundle]]=Table3[[#This Row],[Refactored Bundle]],TRUE,FALSE)</f>
        <v>1</v>
      </c>
      <c r="F24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5">
        <f>Table3[[#This Row],[Control Classpath Size]]-Table3[[#This Row],[Refactored Classpath SizeR]]</f>
        <v>0</v>
      </c>
      <c r="H245">
        <f>IF(Table3[[#This Row],[Control Classpath Size]]=0,0,Table3[[#This Row],[Absolute Diff?]]/Table3[[#This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IF(Table3[[#This Row],[Control Bundle]]=Table3[[#This Row],[Refactored Bundle]],TRUE,FALSE)</f>
        <v>1</v>
      </c>
      <c r="F24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6">
        <f>Table3[[#This Row],[Control Classpath Size]]-Table3[[#This Row],[Refactored Classpath SizeR]]</f>
        <v>0</v>
      </c>
      <c r="H246">
        <f>IF(Table3[[#This Row],[Control Classpath Size]]=0,0,Table3[[#This Row],[Absolute Diff?]]/Table3[[#This Row],[Control Classpath Size]])</f>
        <v>0</v>
      </c>
    </row>
    <row r="247" spans="1:8" x14ac:dyDescent="0.2">
      <c r="A247" t="s">
        <v>70</v>
      </c>
      <c r="B247">
        <v>265</v>
      </c>
      <c r="C247" t="s">
        <v>70</v>
      </c>
      <c r="D247">
        <v>265</v>
      </c>
      <c r="E247" t="b">
        <f>IF(Table3[[#This Row],[Control Bundle]]=Table3[[#This Row],[Refactored Bundle]],TRUE,FALSE)</f>
        <v>1</v>
      </c>
      <c r="F24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7">
        <f>Table3[[#This Row],[Control Classpath Size]]-Table3[[#This Row],[Refactored Classpath SizeR]]</f>
        <v>0</v>
      </c>
      <c r="H247">
        <f>IF(Table3[[#This Row],[Control Classpath Size]]=0,0,Table3[[#This Row],[Absolute Diff?]]/Table3[[#This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IF(Table3[[#This Row],[Control Bundle]]=Table3[[#This Row],[Refactored Bundle]],TRUE,FALSE)</f>
        <v>1</v>
      </c>
      <c r="F24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8">
        <f>Table3[[#This Row],[Control Classpath Size]]-Table3[[#This Row],[Refactored Classpath SizeR]]</f>
        <v>0</v>
      </c>
      <c r="H248">
        <f>IF(Table3[[#This Row],[Control Classpath Size]]=0,0,Table3[[#This Row],[Absolute Diff?]]/Table3[[#This Row],[Control Classpath Size]])</f>
        <v>0</v>
      </c>
    </row>
    <row r="249" spans="1:8" x14ac:dyDescent="0.2">
      <c r="A249" t="s">
        <v>357</v>
      </c>
      <c r="B249">
        <v>0</v>
      </c>
      <c r="C249" t="s">
        <v>357</v>
      </c>
      <c r="D249">
        <v>0</v>
      </c>
      <c r="E249" t="b">
        <f>IF(Table3[[#This Row],[Control Bundle]]=Table3[[#This Row],[Refactored Bundle]],TRUE,FALSE)</f>
        <v>1</v>
      </c>
      <c r="F24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49">
        <f>Table3[[#This Row],[Control Classpath Size]]-Table3[[#This Row],[Refactored Classpath SizeR]]</f>
        <v>0</v>
      </c>
      <c r="H249">
        <f>IF(Table3[[#This Row],[Control Classpath Size]]=0,0,Table3[[#This Row],[Absolute Diff?]]/Table3[[#This Row],[Control Classpath Size]])</f>
        <v>0</v>
      </c>
    </row>
    <row r="250" spans="1:8" x14ac:dyDescent="0.2">
      <c r="A250" t="s">
        <v>259</v>
      </c>
      <c r="B250">
        <v>567</v>
      </c>
      <c r="C250" t="s">
        <v>259</v>
      </c>
      <c r="D250">
        <v>567</v>
      </c>
      <c r="E250" t="b">
        <f>IF(Table3[[#This Row],[Control Bundle]]=Table3[[#This Row],[Refactored Bundle]],TRUE,FALSE)</f>
        <v>1</v>
      </c>
      <c r="F25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0">
        <f>Table3[[#This Row],[Control Classpath Size]]-Table3[[#This Row],[Refactored Classpath SizeR]]</f>
        <v>0</v>
      </c>
      <c r="H250">
        <f>IF(Table3[[#This Row],[Control Classpath Size]]=0,0,Table3[[#This Row],[Absolute Diff?]]/Table3[[#This Row],[Control Classpath Size]])</f>
        <v>0</v>
      </c>
    </row>
    <row r="251" spans="1:8" x14ac:dyDescent="0.2">
      <c r="A251" t="s">
        <v>208</v>
      </c>
      <c r="B251">
        <v>7</v>
      </c>
      <c r="C251" t="s">
        <v>208</v>
      </c>
      <c r="D251">
        <v>7</v>
      </c>
      <c r="E251" t="b">
        <f>IF(Table3[[#This Row],[Control Bundle]]=Table3[[#This Row],[Refactored Bundle]],TRUE,FALSE)</f>
        <v>1</v>
      </c>
      <c r="F25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1">
        <f>Table3[[#This Row],[Control Classpath Size]]-Table3[[#This Row],[Refactored Classpath SizeR]]</f>
        <v>0</v>
      </c>
      <c r="H251">
        <f>IF(Table3[[#This Row],[Control Classpath Size]]=0,0,Table3[[#This Row],[Absolute Diff?]]/Table3[[#This Row],[Control Classpath Size]])</f>
        <v>0</v>
      </c>
    </row>
    <row r="252" spans="1:8" x14ac:dyDescent="0.2">
      <c r="A252" t="s">
        <v>173</v>
      </c>
      <c r="B252">
        <v>9</v>
      </c>
      <c r="C252" t="s">
        <v>173</v>
      </c>
      <c r="D252">
        <v>9</v>
      </c>
      <c r="E252" t="b">
        <f>IF(Table3[[#This Row],[Control Bundle]]=Table3[[#This Row],[Refactored Bundle]],TRUE,FALSE)</f>
        <v>1</v>
      </c>
      <c r="F25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2">
        <f>Table3[[#This Row],[Control Classpath Size]]-Table3[[#This Row],[Refactored Classpath SizeR]]</f>
        <v>0</v>
      </c>
      <c r="H252">
        <f>IF(Table3[[#This Row],[Control Classpath Size]]=0,0,Table3[[#This Row],[Absolute Diff?]]/Table3[[#This Row],[Control Classpath Size]])</f>
        <v>0</v>
      </c>
    </row>
    <row r="253" spans="1:8" x14ac:dyDescent="0.2">
      <c r="A253" t="s">
        <v>3</v>
      </c>
      <c r="B253">
        <v>23</v>
      </c>
      <c r="C253" t="s">
        <v>3</v>
      </c>
      <c r="D253">
        <v>23</v>
      </c>
      <c r="E253" t="b">
        <f>IF(Table3[[#This Row],[Control Bundle]]=Table3[[#This Row],[Refactored Bundle]],TRUE,FALSE)</f>
        <v>1</v>
      </c>
      <c r="F25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3">
        <f>Table3[[#This Row],[Control Classpath Size]]-Table3[[#This Row],[Refactored Classpath SizeR]]</f>
        <v>0</v>
      </c>
      <c r="H253">
        <f>IF(Table3[[#This Row],[Control Classpath Size]]=0,0,Table3[[#This Row],[Absolute Diff?]]/Table3[[#This Row],[Control Classpath Size]])</f>
        <v>0</v>
      </c>
    </row>
    <row r="254" spans="1:8" x14ac:dyDescent="0.2">
      <c r="A254" t="s">
        <v>170</v>
      </c>
      <c r="B254">
        <v>6</v>
      </c>
      <c r="C254" t="s">
        <v>170</v>
      </c>
      <c r="D254">
        <v>6</v>
      </c>
      <c r="E254" t="b">
        <f>IF(Table3[[#This Row],[Control Bundle]]=Table3[[#This Row],[Refactored Bundle]],TRUE,FALSE)</f>
        <v>1</v>
      </c>
      <c r="F25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4">
        <f>Table3[[#This Row],[Control Classpath Size]]-Table3[[#This Row],[Refactored Classpath SizeR]]</f>
        <v>0</v>
      </c>
      <c r="H254">
        <f>IF(Table3[[#This Row],[Control Classpath Size]]=0,0,Table3[[#This Row],[Absolute Diff?]]/Table3[[#This Row],[Control Classpath Size]])</f>
        <v>0</v>
      </c>
    </row>
    <row r="255" spans="1:8" x14ac:dyDescent="0.2">
      <c r="A255" t="s">
        <v>282</v>
      </c>
      <c r="B255">
        <v>152</v>
      </c>
      <c r="C255" t="s">
        <v>282</v>
      </c>
      <c r="D255">
        <v>152</v>
      </c>
      <c r="E255" t="b">
        <f>IF(Table3[[#This Row],[Control Bundle]]=Table3[[#This Row],[Refactored Bundle]],TRUE,FALSE)</f>
        <v>1</v>
      </c>
      <c r="F25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5">
        <f>Table3[[#This Row],[Control Classpath Size]]-Table3[[#This Row],[Refactored Classpath SizeR]]</f>
        <v>0</v>
      </c>
      <c r="H255">
        <f>IF(Table3[[#This Row],[Control Classpath Size]]=0,0,Table3[[#This Row],[Absolute Diff?]]/Table3[[#This Row],[Control Classpath Size]])</f>
        <v>0</v>
      </c>
    </row>
    <row r="256" spans="1:8" x14ac:dyDescent="0.2">
      <c r="A256" t="s">
        <v>322</v>
      </c>
      <c r="B256">
        <v>269</v>
      </c>
      <c r="C256" t="s">
        <v>322</v>
      </c>
      <c r="D256">
        <v>269</v>
      </c>
      <c r="E256" t="b">
        <f>IF(Table3[[#This Row],[Control Bundle]]=Table3[[#This Row],[Refactored Bundle]],TRUE,FALSE)</f>
        <v>1</v>
      </c>
      <c r="F25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6">
        <f>Table3[[#This Row],[Control Classpath Size]]-Table3[[#This Row],[Refactored Classpath SizeR]]</f>
        <v>0</v>
      </c>
      <c r="H256">
        <f>IF(Table3[[#This Row],[Control Classpath Size]]=0,0,Table3[[#This Row],[Absolute Diff?]]/Table3[[#This Row],[Control Classpath Size]])</f>
        <v>0</v>
      </c>
    </row>
    <row r="257" spans="1:8" x14ac:dyDescent="0.2">
      <c r="A257" t="s">
        <v>250</v>
      </c>
      <c r="B257">
        <v>285</v>
      </c>
      <c r="C257" t="s">
        <v>250</v>
      </c>
      <c r="D257">
        <v>285</v>
      </c>
      <c r="E257" t="b">
        <f>IF(Table3[[#This Row],[Control Bundle]]=Table3[[#This Row],[Refactored Bundle]],TRUE,FALSE)</f>
        <v>1</v>
      </c>
      <c r="F25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7">
        <f>Table3[[#This Row],[Control Classpath Size]]-Table3[[#This Row],[Refactored Classpath SizeR]]</f>
        <v>0</v>
      </c>
      <c r="H257">
        <f>IF(Table3[[#This Row],[Control Classpath Size]]=0,0,Table3[[#This Row],[Absolute Diff?]]/Table3[[#This Row],[Control Classpath Size]])</f>
        <v>0</v>
      </c>
    </row>
    <row r="258" spans="1:8" x14ac:dyDescent="0.2">
      <c r="A258" t="s">
        <v>247</v>
      </c>
      <c r="B258">
        <v>13</v>
      </c>
      <c r="C258" t="s">
        <v>247</v>
      </c>
      <c r="D258">
        <v>13</v>
      </c>
      <c r="E258" t="b">
        <f>IF(Table3[[#This Row],[Control Bundle]]=Table3[[#This Row],[Refactored Bundle]],TRUE,FALSE)</f>
        <v>1</v>
      </c>
      <c r="F25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8">
        <f>Table3[[#This Row],[Control Classpath Size]]-Table3[[#This Row],[Refactored Classpath SizeR]]</f>
        <v>0</v>
      </c>
      <c r="H258">
        <f>IF(Table3[[#This Row],[Control Classpath Size]]=0,0,Table3[[#This Row],[Absolute Diff?]]/Table3[[#This Row],[Control Classpath Size]])</f>
        <v>0</v>
      </c>
    </row>
    <row r="259" spans="1:8" x14ac:dyDescent="0.2">
      <c r="A259" t="s">
        <v>158</v>
      </c>
      <c r="B259">
        <v>953</v>
      </c>
      <c r="C259" t="s">
        <v>158</v>
      </c>
      <c r="D259">
        <v>953</v>
      </c>
      <c r="E259" t="b">
        <f>IF(Table3[[#This Row],[Control Bundle]]=Table3[[#This Row],[Refactored Bundle]],TRUE,FALSE)</f>
        <v>1</v>
      </c>
      <c r="F25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59">
        <f>Table3[[#This Row],[Control Classpath Size]]-Table3[[#This Row],[Refactored Classpath SizeR]]</f>
        <v>0</v>
      </c>
      <c r="H259">
        <f>IF(Table3[[#This Row],[Control Classpath Size]]=0,0,Table3[[#This Row],[Absolute Diff?]]/Table3[[#This Row],[Control Classpath Size]])</f>
        <v>0</v>
      </c>
    </row>
    <row r="260" spans="1:8" x14ac:dyDescent="0.2">
      <c r="A260" t="s">
        <v>112</v>
      </c>
      <c r="B260">
        <v>173</v>
      </c>
      <c r="C260" t="s">
        <v>112</v>
      </c>
      <c r="D260">
        <v>173</v>
      </c>
      <c r="E260" t="b">
        <f>IF(Table3[[#This Row],[Control Bundle]]=Table3[[#This Row],[Refactored Bundle]],TRUE,FALSE)</f>
        <v>1</v>
      </c>
      <c r="F26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0">
        <f>Table3[[#This Row],[Control Classpath Size]]-Table3[[#This Row],[Refactored Classpath SizeR]]</f>
        <v>0</v>
      </c>
      <c r="H260">
        <f>IF(Table3[[#This Row],[Control Classpath Size]]=0,0,Table3[[#This Row],[Absolute Diff?]]/Table3[[#This Row],[Control Classpath Size]])</f>
        <v>0</v>
      </c>
    </row>
    <row r="261" spans="1:8" x14ac:dyDescent="0.2">
      <c r="A261" t="s">
        <v>129</v>
      </c>
      <c r="B261">
        <v>856</v>
      </c>
      <c r="C261" t="s">
        <v>129</v>
      </c>
      <c r="D261">
        <v>856</v>
      </c>
      <c r="E261" t="b">
        <f>IF(Table3[[#This Row],[Control Bundle]]=Table3[[#This Row],[Refactored Bundle]],TRUE,FALSE)</f>
        <v>1</v>
      </c>
      <c r="F26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1">
        <f>Table3[[#This Row],[Control Classpath Size]]-Table3[[#This Row],[Refactored Classpath SizeR]]</f>
        <v>0</v>
      </c>
      <c r="H261">
        <f>IF(Table3[[#This Row],[Control Classpath Size]]=0,0,Table3[[#This Row],[Absolute Diff?]]/Table3[[#This Row],[Control Classpath Size]])</f>
        <v>0</v>
      </c>
    </row>
    <row r="262" spans="1:8" x14ac:dyDescent="0.2">
      <c r="A262" t="s">
        <v>276</v>
      </c>
      <c r="B262">
        <v>60</v>
      </c>
      <c r="C262" t="s">
        <v>276</v>
      </c>
      <c r="D262">
        <v>60</v>
      </c>
      <c r="E262" t="b">
        <f>IF(Table3[[#This Row],[Control Bundle]]=Table3[[#This Row],[Refactored Bundle]],TRUE,FALSE)</f>
        <v>1</v>
      </c>
      <c r="F26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2">
        <f>Table3[[#This Row],[Control Classpath Size]]-Table3[[#This Row],[Refactored Classpath SizeR]]</f>
        <v>0</v>
      </c>
      <c r="H262">
        <f>IF(Table3[[#This Row],[Control Classpath Size]]=0,0,Table3[[#This Row],[Absolute Diff?]]/Table3[[#This Row],[Control Classpath Size]])</f>
        <v>0</v>
      </c>
    </row>
    <row r="263" spans="1:8" x14ac:dyDescent="0.2">
      <c r="A263" t="s">
        <v>296</v>
      </c>
      <c r="B263">
        <v>0</v>
      </c>
      <c r="C263" t="s">
        <v>296</v>
      </c>
      <c r="D263">
        <v>0</v>
      </c>
      <c r="E263" t="b">
        <f>IF(Table3[[#This Row],[Control Bundle]]=Table3[[#This Row],[Refactored Bundle]],TRUE,FALSE)</f>
        <v>1</v>
      </c>
      <c r="F26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3">
        <f>Table3[[#This Row],[Control Classpath Size]]-Table3[[#This Row],[Refactored Classpath SizeR]]</f>
        <v>0</v>
      </c>
      <c r="H263">
        <f>IF(Table3[[#This Row],[Control Classpath Size]]=0,0,Table3[[#This Row],[Absolute Diff?]]/Table3[[#This Row],[Control Classpath Size]])</f>
        <v>0</v>
      </c>
    </row>
    <row r="264" spans="1:8" x14ac:dyDescent="0.2">
      <c r="A264" t="s">
        <v>210</v>
      </c>
      <c r="B264">
        <v>169</v>
      </c>
      <c r="C264" t="s">
        <v>210</v>
      </c>
      <c r="D264">
        <v>169</v>
      </c>
      <c r="E264" t="b">
        <f>IF(Table3[[#This Row],[Control Bundle]]=Table3[[#This Row],[Refactored Bundle]],TRUE,FALSE)</f>
        <v>1</v>
      </c>
      <c r="F26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4">
        <f>Table3[[#This Row],[Control Classpath Size]]-Table3[[#This Row],[Refactored Classpath SizeR]]</f>
        <v>0</v>
      </c>
      <c r="H264">
        <f>IF(Table3[[#This Row],[Control Classpath Size]]=0,0,Table3[[#This Row],[Absolute Diff?]]/Table3[[#This Row],[Control Classpath Size]])</f>
        <v>0</v>
      </c>
    </row>
    <row r="265" spans="1:8" x14ac:dyDescent="0.2">
      <c r="A265" t="s">
        <v>179</v>
      </c>
      <c r="B265">
        <v>5</v>
      </c>
      <c r="C265" t="s">
        <v>179</v>
      </c>
      <c r="D265">
        <v>5</v>
      </c>
      <c r="E265" t="b">
        <f>IF(Table3[[#This Row],[Control Bundle]]=Table3[[#This Row],[Refactored Bundle]],TRUE,FALSE)</f>
        <v>1</v>
      </c>
      <c r="F26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5">
        <f>Table3[[#This Row],[Control Classpath Size]]-Table3[[#This Row],[Refactored Classpath SizeR]]</f>
        <v>0</v>
      </c>
      <c r="H265">
        <f>IF(Table3[[#This Row],[Control Classpath Size]]=0,0,Table3[[#This Row],[Absolute Diff?]]/Table3[[#This Row],[Control Classpath Size]])</f>
        <v>0</v>
      </c>
    </row>
    <row r="266" spans="1:8" x14ac:dyDescent="0.2">
      <c r="A266" t="s">
        <v>199</v>
      </c>
      <c r="B266">
        <v>112</v>
      </c>
      <c r="C266" t="s">
        <v>199</v>
      </c>
      <c r="D266">
        <v>112</v>
      </c>
      <c r="E266" t="b">
        <f>IF(Table3[[#This Row],[Control Bundle]]=Table3[[#This Row],[Refactored Bundle]],TRUE,FALSE)</f>
        <v>1</v>
      </c>
      <c r="F26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6">
        <f>Table3[[#This Row],[Control Classpath Size]]-Table3[[#This Row],[Refactored Classpath SizeR]]</f>
        <v>0</v>
      </c>
      <c r="H266">
        <f>IF(Table3[[#This Row],[Control Classpath Size]]=0,0,Table3[[#This Row],[Absolute Diff?]]/Table3[[#This Row],[Control Classpath Size]])</f>
        <v>0</v>
      </c>
    </row>
    <row r="267" spans="1:8" x14ac:dyDescent="0.2">
      <c r="A267" t="s">
        <v>356</v>
      </c>
      <c r="B267">
        <v>178</v>
      </c>
      <c r="C267" t="s">
        <v>356</v>
      </c>
      <c r="D267">
        <v>178</v>
      </c>
      <c r="E267" t="b">
        <f>IF(Table3[[#This Row],[Control Bundle]]=Table3[[#This Row],[Refactored Bundle]],TRUE,FALSE)</f>
        <v>1</v>
      </c>
      <c r="F26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7">
        <f>Table3[[#This Row],[Control Classpath Size]]-Table3[[#This Row],[Refactored Classpath SizeR]]</f>
        <v>0</v>
      </c>
      <c r="H267">
        <f>IF(Table3[[#This Row],[Control Classpath Size]]=0,0,Table3[[#This Row],[Absolute Diff?]]/Table3[[#This Row],[Control Classpath Size]])</f>
        <v>0</v>
      </c>
    </row>
    <row r="268" spans="1:8" x14ac:dyDescent="0.2">
      <c r="A268" t="s">
        <v>334</v>
      </c>
      <c r="B268">
        <v>0</v>
      </c>
      <c r="C268" t="s">
        <v>334</v>
      </c>
      <c r="D268">
        <v>0</v>
      </c>
      <c r="E268" t="b">
        <f>IF(Table3[[#This Row],[Control Bundle]]=Table3[[#This Row],[Refactored Bundle]],TRUE,FALSE)</f>
        <v>1</v>
      </c>
      <c r="F26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8">
        <f>Table3[[#This Row],[Control Classpath Size]]-Table3[[#This Row],[Refactored Classpath SizeR]]</f>
        <v>0</v>
      </c>
      <c r="H268">
        <f>IF(Table3[[#This Row],[Control Classpath Size]]=0,0,Table3[[#This Row],[Absolute Diff?]]/Table3[[#This Row],[Control Classpath Size]])</f>
        <v>0</v>
      </c>
    </row>
    <row r="269" spans="1:8" x14ac:dyDescent="0.2">
      <c r="A269" t="s">
        <v>30</v>
      </c>
      <c r="B269">
        <v>101</v>
      </c>
      <c r="C269" t="s">
        <v>30</v>
      </c>
      <c r="D269">
        <v>101</v>
      </c>
      <c r="E269" t="b">
        <f>IF(Table3[[#This Row],[Control Bundle]]=Table3[[#This Row],[Refactored Bundle]],TRUE,FALSE)</f>
        <v>1</v>
      </c>
      <c r="F26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69">
        <f>Table3[[#This Row],[Control Classpath Size]]-Table3[[#This Row],[Refactored Classpath SizeR]]</f>
        <v>0</v>
      </c>
      <c r="H269">
        <f>IF(Table3[[#This Row],[Control Classpath Size]]=0,0,Table3[[#This Row],[Absolute Diff?]]/Table3[[#This Row],[Control Classpath Size]])</f>
        <v>0</v>
      </c>
    </row>
    <row r="270" spans="1:8" x14ac:dyDescent="0.2">
      <c r="A270" t="s">
        <v>136</v>
      </c>
      <c r="B270">
        <v>344</v>
      </c>
      <c r="C270" t="s">
        <v>136</v>
      </c>
      <c r="D270">
        <v>344</v>
      </c>
      <c r="E270" t="b">
        <f>IF(Table3[[#This Row],[Control Bundle]]=Table3[[#This Row],[Refactored Bundle]],TRUE,FALSE)</f>
        <v>1</v>
      </c>
      <c r="F27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0">
        <f>Table3[[#This Row],[Control Classpath Size]]-Table3[[#This Row],[Refactored Classpath SizeR]]</f>
        <v>0</v>
      </c>
      <c r="H270">
        <f>IF(Table3[[#This Row],[Control Classpath Size]]=0,0,Table3[[#This Row],[Absolute Diff?]]/Table3[[#This Row],[Control Classpath Size]])</f>
        <v>0</v>
      </c>
    </row>
    <row r="271" spans="1:8" x14ac:dyDescent="0.2">
      <c r="A271" t="s">
        <v>45</v>
      </c>
      <c r="B271">
        <v>38</v>
      </c>
      <c r="C271" t="s">
        <v>45</v>
      </c>
      <c r="D271">
        <v>38</v>
      </c>
      <c r="E271" t="b">
        <f>IF(Table3[[#This Row],[Control Bundle]]=Table3[[#This Row],[Refactored Bundle]],TRUE,FALSE)</f>
        <v>1</v>
      </c>
      <c r="F27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1">
        <f>Table3[[#This Row],[Control Classpath Size]]-Table3[[#This Row],[Refactored Classpath SizeR]]</f>
        <v>0</v>
      </c>
      <c r="H271">
        <f>IF(Table3[[#This Row],[Control Classpath Size]]=0,0,Table3[[#This Row],[Absolute Diff?]]/Table3[[#This Row],[Control Classpath Size]])</f>
        <v>0</v>
      </c>
    </row>
    <row r="272" spans="1:8" x14ac:dyDescent="0.2">
      <c r="A272" t="s">
        <v>99</v>
      </c>
      <c r="B272">
        <v>22</v>
      </c>
      <c r="C272" t="s">
        <v>99</v>
      </c>
      <c r="D272">
        <v>22</v>
      </c>
      <c r="E272" t="b">
        <f>IF(Table3[[#This Row],[Control Bundle]]=Table3[[#This Row],[Refactored Bundle]],TRUE,FALSE)</f>
        <v>1</v>
      </c>
      <c r="F27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2">
        <f>Table3[[#This Row],[Control Classpath Size]]-Table3[[#This Row],[Refactored Classpath SizeR]]</f>
        <v>0</v>
      </c>
      <c r="H272">
        <f>IF(Table3[[#This Row],[Control Classpath Size]]=0,0,Table3[[#This Row],[Absolute Diff?]]/Table3[[#This Row],[Control Classpath Size]])</f>
        <v>0</v>
      </c>
    </row>
    <row r="273" spans="1:8" x14ac:dyDescent="0.2">
      <c r="A273" t="s">
        <v>97</v>
      </c>
      <c r="B273">
        <v>48</v>
      </c>
      <c r="C273" t="s">
        <v>97</v>
      </c>
      <c r="D273">
        <v>48</v>
      </c>
      <c r="E273" t="b">
        <f>IF(Table3[[#This Row],[Control Bundle]]=Table3[[#This Row],[Refactored Bundle]],TRUE,FALSE)</f>
        <v>1</v>
      </c>
      <c r="F27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3">
        <f>Table3[[#This Row],[Control Classpath Size]]-Table3[[#This Row],[Refactored Classpath SizeR]]</f>
        <v>0</v>
      </c>
      <c r="H273">
        <f>IF(Table3[[#This Row],[Control Classpath Size]]=0,0,Table3[[#This Row],[Absolute Diff?]]/Table3[[#This Row],[Control Classpath Size]])</f>
        <v>0</v>
      </c>
    </row>
    <row r="274" spans="1:8" x14ac:dyDescent="0.2">
      <c r="A274" t="s">
        <v>134</v>
      </c>
      <c r="B274">
        <v>4</v>
      </c>
      <c r="C274" t="s">
        <v>134</v>
      </c>
      <c r="D274">
        <v>4</v>
      </c>
      <c r="E274" t="b">
        <f>IF(Table3[[#This Row],[Control Bundle]]=Table3[[#This Row],[Refactored Bundle]],TRUE,FALSE)</f>
        <v>1</v>
      </c>
      <c r="F27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4">
        <f>Table3[[#This Row],[Control Classpath Size]]-Table3[[#This Row],[Refactored Classpath SizeR]]</f>
        <v>0</v>
      </c>
      <c r="H274">
        <f>IF(Table3[[#This Row],[Control Classpath Size]]=0,0,Table3[[#This Row],[Absolute Diff?]]/Table3[[#This Row],[Control Classpath Size]])</f>
        <v>0</v>
      </c>
    </row>
    <row r="275" spans="1:8" x14ac:dyDescent="0.2">
      <c r="A275" t="s">
        <v>262</v>
      </c>
      <c r="B275">
        <v>22</v>
      </c>
      <c r="C275" t="s">
        <v>262</v>
      </c>
      <c r="D275">
        <v>22</v>
      </c>
      <c r="E275" t="b">
        <f>IF(Table3[[#This Row],[Control Bundle]]=Table3[[#This Row],[Refactored Bundle]],TRUE,FALSE)</f>
        <v>1</v>
      </c>
      <c r="F27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5">
        <f>Table3[[#This Row],[Control Classpath Size]]-Table3[[#This Row],[Refactored Classpath SizeR]]</f>
        <v>0</v>
      </c>
      <c r="H275">
        <f>IF(Table3[[#This Row],[Control Classpath Size]]=0,0,Table3[[#This Row],[Absolute Diff?]]/Table3[[#This Row],[Control Classpath Size]])</f>
        <v>0</v>
      </c>
    </row>
    <row r="276" spans="1:8" x14ac:dyDescent="0.2">
      <c r="A276" t="s">
        <v>252</v>
      </c>
      <c r="B276">
        <v>35</v>
      </c>
      <c r="C276" t="s">
        <v>252</v>
      </c>
      <c r="D276">
        <v>35</v>
      </c>
      <c r="E276" t="b">
        <f>IF(Table3[[#This Row],[Control Bundle]]=Table3[[#This Row],[Refactored Bundle]],TRUE,FALSE)</f>
        <v>1</v>
      </c>
      <c r="F27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6">
        <f>Table3[[#This Row],[Control Classpath Size]]-Table3[[#This Row],[Refactored Classpath SizeR]]</f>
        <v>0</v>
      </c>
      <c r="H276">
        <f>IF(Table3[[#This Row],[Control Classpath Size]]=0,0,Table3[[#This Row],[Absolute Diff?]]/Table3[[#This Row],[Control Classpath Size]])</f>
        <v>0</v>
      </c>
    </row>
    <row r="277" spans="1:8" x14ac:dyDescent="0.2">
      <c r="A277" t="s">
        <v>219</v>
      </c>
      <c r="B277">
        <v>33</v>
      </c>
      <c r="C277" t="s">
        <v>219</v>
      </c>
      <c r="D277">
        <v>33</v>
      </c>
      <c r="E277" t="b">
        <f>IF(Table3[[#This Row],[Control Bundle]]=Table3[[#This Row],[Refactored Bundle]],TRUE,FALSE)</f>
        <v>1</v>
      </c>
      <c r="F27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7">
        <f>Table3[[#This Row],[Control Classpath Size]]-Table3[[#This Row],[Refactored Classpath SizeR]]</f>
        <v>0</v>
      </c>
      <c r="H277">
        <f>IF(Table3[[#This Row],[Control Classpath Size]]=0,0,Table3[[#This Row],[Absolute Diff?]]/Table3[[#This Row],[Control Classpath Size]])</f>
        <v>0</v>
      </c>
    </row>
    <row r="278" spans="1:8" x14ac:dyDescent="0.2">
      <c r="A278" t="s">
        <v>178</v>
      </c>
      <c r="B278">
        <v>14</v>
      </c>
      <c r="C278" t="s">
        <v>178</v>
      </c>
      <c r="D278">
        <v>14</v>
      </c>
      <c r="E278" t="b">
        <f>IF(Table3[[#This Row],[Control Bundle]]=Table3[[#This Row],[Refactored Bundle]],TRUE,FALSE)</f>
        <v>1</v>
      </c>
      <c r="F27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8">
        <f>Table3[[#This Row],[Control Classpath Size]]-Table3[[#This Row],[Refactored Classpath SizeR]]</f>
        <v>0</v>
      </c>
      <c r="H278">
        <f>IF(Table3[[#This Row],[Control Classpath Size]]=0,0,Table3[[#This Row],[Absolute Diff?]]/Table3[[#This Row],[Control Classpath Size]])</f>
        <v>0</v>
      </c>
    </row>
    <row r="279" spans="1:8" x14ac:dyDescent="0.2">
      <c r="A279" t="s">
        <v>192</v>
      </c>
      <c r="B279">
        <v>69</v>
      </c>
      <c r="C279" t="s">
        <v>192</v>
      </c>
      <c r="D279">
        <v>69</v>
      </c>
      <c r="E279" t="b">
        <f>IF(Table3[[#This Row],[Control Bundle]]=Table3[[#This Row],[Refactored Bundle]],TRUE,FALSE)</f>
        <v>1</v>
      </c>
      <c r="F27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79">
        <f>Table3[[#This Row],[Control Classpath Size]]-Table3[[#This Row],[Refactored Classpath SizeR]]</f>
        <v>0</v>
      </c>
      <c r="H279">
        <f>IF(Table3[[#This Row],[Control Classpath Size]]=0,0,Table3[[#This Row],[Absolute Diff?]]/Table3[[#This Row],[Control Classpath Size]])</f>
        <v>0</v>
      </c>
    </row>
    <row r="280" spans="1:8" x14ac:dyDescent="0.2">
      <c r="A280" t="s">
        <v>148</v>
      </c>
      <c r="B280">
        <v>179</v>
      </c>
      <c r="C280" t="s">
        <v>148</v>
      </c>
      <c r="D280">
        <v>179</v>
      </c>
      <c r="E280" t="b">
        <f>IF(Table3[[#This Row],[Control Bundle]]=Table3[[#This Row],[Refactored Bundle]],TRUE,FALSE)</f>
        <v>1</v>
      </c>
      <c r="F28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0">
        <f>Table3[[#This Row],[Control Classpath Size]]-Table3[[#This Row],[Refactored Classpath SizeR]]</f>
        <v>0</v>
      </c>
      <c r="H280">
        <f>IF(Table3[[#This Row],[Control Classpath Size]]=0,0,Table3[[#This Row],[Absolute Diff?]]/Table3[[#This Row],[Control Classpath Size]])</f>
        <v>0</v>
      </c>
    </row>
    <row r="281" spans="1:8" x14ac:dyDescent="0.2">
      <c r="A281" t="s">
        <v>135</v>
      </c>
      <c r="B281">
        <v>1024</v>
      </c>
      <c r="C281" t="s">
        <v>135</v>
      </c>
      <c r="D281">
        <v>1024</v>
      </c>
      <c r="E281" t="b">
        <f>IF(Table3[[#This Row],[Control Bundle]]=Table3[[#This Row],[Refactored Bundle]],TRUE,FALSE)</f>
        <v>1</v>
      </c>
      <c r="F28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1">
        <f>Table3[[#This Row],[Control Classpath Size]]-Table3[[#This Row],[Refactored Classpath SizeR]]</f>
        <v>0</v>
      </c>
      <c r="H281">
        <f>IF(Table3[[#This Row],[Control Classpath Size]]=0,0,Table3[[#This Row],[Absolute Diff?]]/Table3[[#This Row],[Control Classpath Size]])</f>
        <v>0</v>
      </c>
    </row>
    <row r="282" spans="1:8" x14ac:dyDescent="0.2">
      <c r="A282" t="s">
        <v>164</v>
      </c>
      <c r="B282">
        <v>33</v>
      </c>
      <c r="C282" t="s">
        <v>164</v>
      </c>
      <c r="D282">
        <v>33</v>
      </c>
      <c r="E282" t="b">
        <f>IF(Table3[[#This Row],[Control Bundle]]=Table3[[#This Row],[Refactored Bundle]],TRUE,FALSE)</f>
        <v>1</v>
      </c>
      <c r="F28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2">
        <f>Table3[[#This Row],[Control Classpath Size]]-Table3[[#This Row],[Refactored Classpath SizeR]]</f>
        <v>0</v>
      </c>
      <c r="H282">
        <f>IF(Table3[[#This Row],[Control Classpath Size]]=0,0,Table3[[#This Row],[Absolute Diff?]]/Table3[[#This Row],[Control Classpath Size]])</f>
        <v>0</v>
      </c>
    </row>
    <row r="283" spans="1:8" x14ac:dyDescent="0.2">
      <c r="A283" t="s">
        <v>341</v>
      </c>
      <c r="B283">
        <v>136</v>
      </c>
      <c r="C283" t="s">
        <v>341</v>
      </c>
      <c r="D283">
        <v>136</v>
      </c>
      <c r="E283" t="b">
        <f>IF(Table3[[#This Row],[Control Bundle]]=Table3[[#This Row],[Refactored Bundle]],TRUE,FALSE)</f>
        <v>1</v>
      </c>
      <c r="F28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3">
        <f>Table3[[#This Row],[Control Classpath Size]]-Table3[[#This Row],[Refactored Classpath SizeR]]</f>
        <v>0</v>
      </c>
      <c r="H283">
        <f>IF(Table3[[#This Row],[Control Classpath Size]]=0,0,Table3[[#This Row],[Absolute Diff?]]/Table3[[#This Row],[Control Classpath Size]])</f>
        <v>0</v>
      </c>
    </row>
    <row r="284" spans="1:8" x14ac:dyDescent="0.2">
      <c r="A284" t="s">
        <v>49</v>
      </c>
      <c r="B284">
        <v>6</v>
      </c>
      <c r="C284" t="s">
        <v>49</v>
      </c>
      <c r="D284">
        <v>6</v>
      </c>
      <c r="E284" t="b">
        <f>IF(Table3[[#This Row],[Control Bundle]]=Table3[[#This Row],[Refactored Bundle]],TRUE,FALSE)</f>
        <v>1</v>
      </c>
      <c r="F28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4">
        <f>Table3[[#This Row],[Control Classpath Size]]-Table3[[#This Row],[Refactored Classpath SizeR]]</f>
        <v>0</v>
      </c>
      <c r="H284">
        <f>IF(Table3[[#This Row],[Control Classpath Size]]=0,0,Table3[[#This Row],[Absolute Diff?]]/Table3[[#This Row],[Control Classpath Size]])</f>
        <v>0</v>
      </c>
    </row>
    <row r="285" spans="1:8" x14ac:dyDescent="0.2">
      <c r="A285" t="s">
        <v>362</v>
      </c>
      <c r="B285">
        <v>43</v>
      </c>
      <c r="C285" t="s">
        <v>362</v>
      </c>
      <c r="D285">
        <v>43</v>
      </c>
      <c r="E285" t="b">
        <f>IF(Table3[[#This Row],[Control Bundle]]=Table3[[#This Row],[Refactored Bundle]],TRUE,FALSE)</f>
        <v>1</v>
      </c>
      <c r="F28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5">
        <f>Table3[[#This Row],[Control Classpath Size]]-Table3[[#This Row],[Refactored Classpath SizeR]]</f>
        <v>0</v>
      </c>
      <c r="H285">
        <f>IF(Table3[[#This Row],[Control Classpath Size]]=0,0,Table3[[#This Row],[Absolute Diff?]]/Table3[[#This Row],[Control Classpath Size]])</f>
        <v>0</v>
      </c>
    </row>
    <row r="286" spans="1:8" x14ac:dyDescent="0.2">
      <c r="A286" t="s">
        <v>166</v>
      </c>
      <c r="B286">
        <v>27</v>
      </c>
      <c r="C286" t="s">
        <v>166</v>
      </c>
      <c r="D286">
        <v>27</v>
      </c>
      <c r="E286" t="b">
        <f>IF(Table3[[#This Row],[Control Bundle]]=Table3[[#This Row],[Refactored Bundle]],TRUE,FALSE)</f>
        <v>1</v>
      </c>
      <c r="F28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6">
        <f>Table3[[#This Row],[Control Classpath Size]]-Table3[[#This Row],[Refactored Classpath SizeR]]</f>
        <v>0</v>
      </c>
      <c r="H286">
        <f>IF(Table3[[#This Row],[Control Classpath Size]]=0,0,Table3[[#This Row],[Absolute Diff?]]/Table3[[#This Row],[Control Classpath Size]])</f>
        <v>0</v>
      </c>
    </row>
    <row r="287" spans="1:8" x14ac:dyDescent="0.2">
      <c r="A287" t="s">
        <v>181</v>
      </c>
      <c r="B287">
        <v>274</v>
      </c>
      <c r="C287" t="s">
        <v>181</v>
      </c>
      <c r="D287">
        <v>274</v>
      </c>
      <c r="E287" t="b">
        <f>IF(Table3[[#This Row],[Control Bundle]]=Table3[[#This Row],[Refactored Bundle]],TRUE,FALSE)</f>
        <v>1</v>
      </c>
      <c r="F28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7">
        <f>Table3[[#This Row],[Control Classpath Size]]-Table3[[#This Row],[Refactored Classpath SizeR]]</f>
        <v>0</v>
      </c>
      <c r="H287">
        <f>IF(Table3[[#This Row],[Control Classpath Size]]=0,0,Table3[[#This Row],[Absolute Diff?]]/Table3[[#This Row],[Control Classpath Size]])</f>
        <v>0</v>
      </c>
    </row>
    <row r="288" spans="1:8" x14ac:dyDescent="0.2">
      <c r="A288" t="s">
        <v>140</v>
      </c>
      <c r="B288">
        <v>77</v>
      </c>
      <c r="C288" t="s">
        <v>140</v>
      </c>
      <c r="D288">
        <v>77</v>
      </c>
      <c r="E288" t="b">
        <f>IF(Table3[[#This Row],[Control Bundle]]=Table3[[#This Row],[Refactored Bundle]],TRUE,FALSE)</f>
        <v>1</v>
      </c>
      <c r="F28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8">
        <f>Table3[[#This Row],[Control Classpath Size]]-Table3[[#This Row],[Refactored Classpath SizeR]]</f>
        <v>0</v>
      </c>
      <c r="H288">
        <f>IF(Table3[[#This Row],[Control Classpath Size]]=0,0,Table3[[#This Row],[Absolute Diff?]]/Table3[[#This Row],[Control Classpath Size]])</f>
        <v>0</v>
      </c>
    </row>
    <row r="289" spans="1:8" x14ac:dyDescent="0.2">
      <c r="A289" t="s">
        <v>248</v>
      </c>
      <c r="B289">
        <v>30</v>
      </c>
      <c r="C289" t="s">
        <v>248</v>
      </c>
      <c r="D289">
        <v>30</v>
      </c>
      <c r="E289" t="b">
        <f>IF(Table3[[#This Row],[Control Bundle]]=Table3[[#This Row],[Refactored Bundle]],TRUE,FALSE)</f>
        <v>1</v>
      </c>
      <c r="F28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89">
        <f>Table3[[#This Row],[Control Classpath Size]]-Table3[[#This Row],[Refactored Classpath SizeR]]</f>
        <v>0</v>
      </c>
      <c r="H289">
        <f>IF(Table3[[#This Row],[Control Classpath Size]]=0,0,Table3[[#This Row],[Absolute Diff?]]/Table3[[#This Row],[Control Classpath Size]])</f>
        <v>0</v>
      </c>
    </row>
    <row r="290" spans="1:8" x14ac:dyDescent="0.2">
      <c r="A290" t="s">
        <v>117</v>
      </c>
      <c r="B290">
        <v>0</v>
      </c>
      <c r="C290" t="s">
        <v>117</v>
      </c>
      <c r="D290">
        <v>0</v>
      </c>
      <c r="E290" t="b">
        <f>IF(Table3[[#This Row],[Control Bundle]]=Table3[[#This Row],[Refactored Bundle]],TRUE,FALSE)</f>
        <v>1</v>
      </c>
      <c r="F29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0">
        <f>Table3[[#This Row],[Control Classpath Size]]-Table3[[#This Row],[Refactored Classpath SizeR]]</f>
        <v>0</v>
      </c>
      <c r="H290">
        <f>IF(Table3[[#This Row],[Control Classpath Size]]=0,0,Table3[[#This Row],[Absolute Diff?]]/Table3[[#This Row],[Control Classpath Size]])</f>
        <v>0</v>
      </c>
    </row>
    <row r="291" spans="1:8" x14ac:dyDescent="0.2">
      <c r="A291" t="s">
        <v>7</v>
      </c>
      <c r="B291">
        <v>32</v>
      </c>
      <c r="C291" t="s">
        <v>7</v>
      </c>
      <c r="D291">
        <v>32</v>
      </c>
      <c r="E291" t="b">
        <f>IF(Table3[[#This Row],[Control Bundle]]=Table3[[#This Row],[Refactored Bundle]],TRUE,FALSE)</f>
        <v>1</v>
      </c>
      <c r="F29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1">
        <f>Table3[[#This Row],[Control Classpath Size]]-Table3[[#This Row],[Refactored Classpath SizeR]]</f>
        <v>0</v>
      </c>
      <c r="H291">
        <f>IF(Table3[[#This Row],[Control Classpath Size]]=0,0,Table3[[#This Row],[Absolute Diff?]]/Table3[[#This Row],[Control Classpath Size]])</f>
        <v>0</v>
      </c>
    </row>
    <row r="292" spans="1:8" x14ac:dyDescent="0.2">
      <c r="A292" t="s">
        <v>127</v>
      </c>
      <c r="B292">
        <v>56</v>
      </c>
      <c r="C292" t="s">
        <v>127</v>
      </c>
      <c r="D292">
        <v>56</v>
      </c>
      <c r="E292" t="b">
        <f>IF(Table3[[#This Row],[Control Bundle]]=Table3[[#This Row],[Refactored Bundle]],TRUE,FALSE)</f>
        <v>1</v>
      </c>
      <c r="F29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2">
        <f>Table3[[#This Row],[Control Classpath Size]]-Table3[[#This Row],[Refactored Classpath SizeR]]</f>
        <v>0</v>
      </c>
      <c r="H292">
        <f>IF(Table3[[#This Row],[Control Classpath Size]]=0,0,Table3[[#This Row],[Absolute Diff?]]/Table3[[#This Row],[Control Classpath Size]])</f>
        <v>0</v>
      </c>
    </row>
    <row r="293" spans="1:8" x14ac:dyDescent="0.2">
      <c r="A293" t="s">
        <v>89</v>
      </c>
      <c r="B293">
        <v>81</v>
      </c>
      <c r="C293" t="s">
        <v>89</v>
      </c>
      <c r="D293">
        <v>81</v>
      </c>
      <c r="E293" t="b">
        <f>IF(Table3[[#This Row],[Control Bundle]]=Table3[[#This Row],[Refactored Bundle]],TRUE,FALSE)</f>
        <v>1</v>
      </c>
      <c r="F29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3">
        <f>Table3[[#This Row],[Control Classpath Size]]-Table3[[#This Row],[Refactored Classpath SizeR]]</f>
        <v>0</v>
      </c>
      <c r="H293">
        <f>IF(Table3[[#This Row],[Control Classpath Size]]=0,0,Table3[[#This Row],[Absolute Diff?]]/Table3[[#This Row],[Control Classpath Size]])</f>
        <v>0</v>
      </c>
    </row>
    <row r="294" spans="1:8" x14ac:dyDescent="0.2">
      <c r="A294" t="s">
        <v>214</v>
      </c>
      <c r="B294">
        <v>70</v>
      </c>
      <c r="C294" t="s">
        <v>214</v>
      </c>
      <c r="D294">
        <v>70</v>
      </c>
      <c r="E294" t="b">
        <f>IF(Table3[[#This Row],[Control Bundle]]=Table3[[#This Row],[Refactored Bundle]],TRUE,FALSE)</f>
        <v>1</v>
      </c>
      <c r="F29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4">
        <f>Table3[[#This Row],[Control Classpath Size]]-Table3[[#This Row],[Refactored Classpath SizeR]]</f>
        <v>0</v>
      </c>
      <c r="H294">
        <f>IF(Table3[[#This Row],[Control Classpath Size]]=0,0,Table3[[#This Row],[Absolute Diff?]]/Table3[[#This Row],[Control Classpath Size]])</f>
        <v>0</v>
      </c>
    </row>
    <row r="295" spans="1:8" x14ac:dyDescent="0.2">
      <c r="A295" t="s">
        <v>46</v>
      </c>
      <c r="B295">
        <v>2539</v>
      </c>
      <c r="C295" t="s">
        <v>46</v>
      </c>
      <c r="D295">
        <v>2539</v>
      </c>
      <c r="E295" t="b">
        <f>IF(Table3[[#This Row],[Control Bundle]]=Table3[[#This Row],[Refactored Bundle]],TRUE,FALSE)</f>
        <v>1</v>
      </c>
      <c r="F29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5">
        <f>Table3[[#This Row],[Control Classpath Size]]-Table3[[#This Row],[Refactored Classpath SizeR]]</f>
        <v>0</v>
      </c>
      <c r="H295">
        <f>IF(Table3[[#This Row],[Control Classpath Size]]=0,0,Table3[[#This Row],[Absolute Diff?]]/Table3[[#This Row],[Control Classpath Size]])</f>
        <v>0</v>
      </c>
    </row>
    <row r="296" spans="1:8" x14ac:dyDescent="0.2">
      <c r="A296" t="s">
        <v>177</v>
      </c>
      <c r="B296">
        <v>352</v>
      </c>
      <c r="C296" t="s">
        <v>177</v>
      </c>
      <c r="D296">
        <v>352</v>
      </c>
      <c r="E296" t="b">
        <f>IF(Table3[[#This Row],[Control Bundle]]=Table3[[#This Row],[Refactored Bundle]],TRUE,FALSE)</f>
        <v>1</v>
      </c>
      <c r="F29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6">
        <f>Table3[[#This Row],[Control Classpath Size]]-Table3[[#This Row],[Refactored Classpath SizeR]]</f>
        <v>0</v>
      </c>
      <c r="H296">
        <f>IF(Table3[[#This Row],[Control Classpath Size]]=0,0,Table3[[#This Row],[Absolute Diff?]]/Table3[[#This Row],[Control Classpath Size]])</f>
        <v>0</v>
      </c>
    </row>
    <row r="297" spans="1:8" x14ac:dyDescent="0.2">
      <c r="A297" t="s">
        <v>330</v>
      </c>
      <c r="B297">
        <v>314</v>
      </c>
      <c r="C297" t="s">
        <v>330</v>
      </c>
      <c r="D297">
        <v>314</v>
      </c>
      <c r="E297" t="b">
        <f>IF(Table3[[#This Row],[Control Bundle]]=Table3[[#This Row],[Refactored Bundle]],TRUE,FALSE)</f>
        <v>1</v>
      </c>
      <c r="F29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7">
        <f>Table3[[#This Row],[Control Classpath Size]]-Table3[[#This Row],[Refactored Classpath SizeR]]</f>
        <v>0</v>
      </c>
      <c r="H297">
        <f>IF(Table3[[#This Row],[Control Classpath Size]]=0,0,Table3[[#This Row],[Absolute Diff?]]/Table3[[#This Row],[Control Classpath Size]])</f>
        <v>0</v>
      </c>
    </row>
    <row r="298" spans="1:8" x14ac:dyDescent="0.2">
      <c r="A298" t="s">
        <v>191</v>
      </c>
      <c r="B298">
        <v>0</v>
      </c>
      <c r="C298" t="s">
        <v>191</v>
      </c>
      <c r="D298">
        <v>0</v>
      </c>
      <c r="E298" t="b">
        <f>IF(Table3[[#This Row],[Control Bundle]]=Table3[[#This Row],[Refactored Bundle]],TRUE,FALSE)</f>
        <v>1</v>
      </c>
      <c r="F29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8">
        <f>Table3[[#This Row],[Control Classpath Size]]-Table3[[#This Row],[Refactored Classpath SizeR]]</f>
        <v>0</v>
      </c>
      <c r="H298">
        <f>IF(Table3[[#This Row],[Control Classpath Size]]=0,0,Table3[[#This Row],[Absolute Diff?]]/Table3[[#This Row],[Control Classpath Size]])</f>
        <v>0</v>
      </c>
    </row>
    <row r="299" spans="1:8" x14ac:dyDescent="0.2">
      <c r="A299" t="s">
        <v>327</v>
      </c>
      <c r="B299">
        <v>45</v>
      </c>
      <c r="C299" t="s">
        <v>327</v>
      </c>
      <c r="D299">
        <v>45</v>
      </c>
      <c r="E299" t="b">
        <f>IF(Table3[[#This Row],[Control Bundle]]=Table3[[#This Row],[Refactored Bundle]],TRUE,FALSE)</f>
        <v>1</v>
      </c>
      <c r="F29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299">
        <f>Table3[[#This Row],[Control Classpath Size]]-Table3[[#This Row],[Refactored Classpath SizeR]]</f>
        <v>0</v>
      </c>
      <c r="H299">
        <f>IF(Table3[[#This Row],[Control Classpath Size]]=0,0,Table3[[#This Row],[Absolute Diff?]]/Table3[[#This Row],[Control Classpath Size]])</f>
        <v>0</v>
      </c>
    </row>
    <row r="300" spans="1:8" x14ac:dyDescent="0.2">
      <c r="A300" t="s">
        <v>325</v>
      </c>
      <c r="B300">
        <v>5</v>
      </c>
      <c r="C300" t="s">
        <v>325</v>
      </c>
      <c r="D300">
        <v>5</v>
      </c>
      <c r="E300" t="b">
        <f>IF(Table3[[#This Row],[Control Bundle]]=Table3[[#This Row],[Refactored Bundle]],TRUE,FALSE)</f>
        <v>1</v>
      </c>
      <c r="F30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0">
        <f>Table3[[#This Row],[Control Classpath Size]]-Table3[[#This Row],[Refactored Classpath SizeR]]</f>
        <v>0</v>
      </c>
      <c r="H300">
        <f>IF(Table3[[#This Row],[Control Classpath Size]]=0,0,Table3[[#This Row],[Absolute Diff?]]/Table3[[#This Row],[Control Classpath Size]])</f>
        <v>0</v>
      </c>
    </row>
    <row r="301" spans="1:8" x14ac:dyDescent="0.2">
      <c r="A301" t="s">
        <v>367</v>
      </c>
      <c r="B301">
        <v>24</v>
      </c>
      <c r="C301" t="s">
        <v>367</v>
      </c>
      <c r="D301">
        <v>24</v>
      </c>
      <c r="E301" t="b">
        <f>IF(Table3[[#This Row],[Control Bundle]]=Table3[[#This Row],[Refactored Bundle]],TRUE,FALSE)</f>
        <v>1</v>
      </c>
      <c r="F30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1">
        <f>Table3[[#This Row],[Control Classpath Size]]-Table3[[#This Row],[Refactored Classpath SizeR]]</f>
        <v>0</v>
      </c>
      <c r="H301">
        <f>IF(Table3[[#This Row],[Control Classpath Size]]=0,0,Table3[[#This Row],[Absolute Diff?]]/Table3[[#This Row],[Control Classpath Size]])</f>
        <v>0</v>
      </c>
    </row>
    <row r="302" spans="1:8" x14ac:dyDescent="0.2">
      <c r="A302" t="s">
        <v>118</v>
      </c>
      <c r="B302">
        <v>28</v>
      </c>
      <c r="C302" t="s">
        <v>118</v>
      </c>
      <c r="D302">
        <v>28</v>
      </c>
      <c r="E302" t="b">
        <f>IF(Table3[[#This Row],[Control Bundle]]=Table3[[#This Row],[Refactored Bundle]],TRUE,FALSE)</f>
        <v>1</v>
      </c>
      <c r="F30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2">
        <f>Table3[[#This Row],[Control Classpath Size]]-Table3[[#This Row],[Refactored Classpath SizeR]]</f>
        <v>0</v>
      </c>
      <c r="H302">
        <f>IF(Table3[[#This Row],[Control Classpath Size]]=0,0,Table3[[#This Row],[Absolute Diff?]]/Table3[[#This Row],[Control Classpath Size]])</f>
        <v>0</v>
      </c>
    </row>
    <row r="303" spans="1:8" x14ac:dyDescent="0.2">
      <c r="A303" t="s">
        <v>263</v>
      </c>
      <c r="B303">
        <v>286</v>
      </c>
      <c r="C303" t="s">
        <v>263</v>
      </c>
      <c r="D303">
        <v>286</v>
      </c>
      <c r="E303" t="b">
        <f>IF(Table3[[#This Row],[Control Bundle]]=Table3[[#This Row],[Refactored Bundle]],TRUE,FALSE)</f>
        <v>1</v>
      </c>
      <c r="F30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3">
        <f>Table3[[#This Row],[Control Classpath Size]]-Table3[[#This Row],[Refactored Classpath SizeR]]</f>
        <v>0</v>
      </c>
      <c r="H303">
        <f>IF(Table3[[#This Row],[Control Classpath Size]]=0,0,Table3[[#This Row],[Absolute Diff?]]/Table3[[#This Row],[Control Classpath Size]])</f>
        <v>0</v>
      </c>
    </row>
    <row r="304" spans="1:8" x14ac:dyDescent="0.2">
      <c r="A304" t="s">
        <v>253</v>
      </c>
      <c r="B304">
        <v>561</v>
      </c>
      <c r="C304" t="s">
        <v>253</v>
      </c>
      <c r="D304">
        <v>561</v>
      </c>
      <c r="E304" t="b">
        <f>IF(Table3[[#This Row],[Control Bundle]]=Table3[[#This Row],[Refactored Bundle]],TRUE,FALSE)</f>
        <v>1</v>
      </c>
      <c r="F30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4">
        <f>Table3[[#This Row],[Control Classpath Size]]-Table3[[#This Row],[Refactored Classpath SizeR]]</f>
        <v>0</v>
      </c>
      <c r="H304">
        <f>IF(Table3[[#This Row],[Control Classpath Size]]=0,0,Table3[[#This Row],[Absolute Diff?]]/Table3[[#This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IF(Table3[[#This Row],[Control Bundle]]=Table3[[#This Row],[Refactored Bundle]],TRUE,FALSE)</f>
        <v>1</v>
      </c>
      <c r="F30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5">
        <f>Table3[[#This Row],[Control Classpath Size]]-Table3[[#This Row],[Refactored Classpath SizeR]]</f>
        <v>0</v>
      </c>
      <c r="H305">
        <f>IF(Table3[[#This Row],[Control Classpath Size]]=0,0,Table3[[#This Row],[Absolute Diff?]]/Table3[[#This Row],[Control Classpath Size]])</f>
        <v>0</v>
      </c>
    </row>
    <row r="306" spans="1:8" x14ac:dyDescent="0.2">
      <c r="A306" t="s">
        <v>12</v>
      </c>
      <c r="B306">
        <v>30</v>
      </c>
      <c r="C306" t="s">
        <v>12</v>
      </c>
      <c r="D306">
        <v>30</v>
      </c>
      <c r="E306" t="b">
        <f>IF(Table3[[#This Row],[Control Bundle]]=Table3[[#This Row],[Refactored Bundle]],TRUE,FALSE)</f>
        <v>1</v>
      </c>
      <c r="F306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6">
        <f>Table3[[#This Row],[Control Classpath Size]]-Table3[[#This Row],[Refactored Classpath SizeR]]</f>
        <v>0</v>
      </c>
      <c r="H306">
        <f>IF(Table3[[#This Row],[Control Classpath Size]]=0,0,Table3[[#This Row],[Absolute Diff?]]/Table3[[#This Row],[Control Classpath Size]])</f>
        <v>0</v>
      </c>
    </row>
    <row r="307" spans="1:8" x14ac:dyDescent="0.2">
      <c r="A307" t="s">
        <v>237</v>
      </c>
      <c r="B307">
        <v>28</v>
      </c>
      <c r="C307" t="s">
        <v>237</v>
      </c>
      <c r="D307">
        <v>28</v>
      </c>
      <c r="E307" t="b">
        <f>IF(Table3[[#This Row],[Control Bundle]]=Table3[[#This Row],[Refactored Bundle]],TRUE,FALSE)</f>
        <v>1</v>
      </c>
      <c r="F307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7">
        <f>Table3[[#This Row],[Control Classpath Size]]-Table3[[#This Row],[Refactored Classpath SizeR]]</f>
        <v>0</v>
      </c>
      <c r="H307">
        <f>IF(Table3[[#This Row],[Control Classpath Size]]=0,0,Table3[[#This Row],[Absolute Diff?]]/Table3[[#This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IF(Table3[[#This Row],[Control Bundle]]=Table3[[#This Row],[Refactored Bundle]],TRUE,FALSE)</f>
        <v>1</v>
      </c>
      <c r="F308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8">
        <f>Table3[[#This Row],[Control Classpath Size]]-Table3[[#This Row],[Refactored Classpath SizeR]]</f>
        <v>0</v>
      </c>
      <c r="H308">
        <f>IF(Table3[[#This Row],[Control Classpath Size]]=0,0,Table3[[#This Row],[Absolute Diff?]]/Table3[[#This Row],[Control Classpath Size]])</f>
        <v>0</v>
      </c>
    </row>
    <row r="309" spans="1:8" x14ac:dyDescent="0.2">
      <c r="A309" t="s">
        <v>187</v>
      </c>
      <c r="B309">
        <v>141</v>
      </c>
      <c r="C309" t="s">
        <v>187</v>
      </c>
      <c r="D309">
        <v>141</v>
      </c>
      <c r="E309" t="b">
        <f>IF(Table3[[#This Row],[Control Bundle]]=Table3[[#This Row],[Refactored Bundle]],TRUE,FALSE)</f>
        <v>1</v>
      </c>
      <c r="F309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09">
        <f>Table3[[#This Row],[Control Classpath Size]]-Table3[[#This Row],[Refactored Classpath SizeR]]</f>
        <v>0</v>
      </c>
      <c r="H309">
        <f>IF(Table3[[#This Row],[Control Classpath Size]]=0,0,Table3[[#This Row],[Absolute Diff?]]/Table3[[#This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IF(Table3[[#This Row],[Control Bundle]]=Table3[[#This Row],[Refactored Bundle]],TRUE,FALSE)</f>
        <v>1</v>
      </c>
      <c r="F310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0">
        <f>Table3[[#This Row],[Control Classpath Size]]-Table3[[#This Row],[Refactored Classpath SizeR]]</f>
        <v>0</v>
      </c>
      <c r="H310">
        <f>IF(Table3[[#This Row],[Control Classpath Size]]=0,0,Table3[[#This Row],[Absolute Diff?]]/Table3[[#This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IF(Table3[[#This Row],[Control Bundle]]=Table3[[#This Row],[Refactored Bundle]],TRUE,FALSE)</f>
        <v>1</v>
      </c>
      <c r="F311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1">
        <f>Table3[[#This Row],[Control Classpath Size]]-Table3[[#This Row],[Refactored Classpath SizeR]]</f>
        <v>0</v>
      </c>
      <c r="H311">
        <f>IF(Table3[[#This Row],[Control Classpath Size]]=0,0,Table3[[#This Row],[Absolute Diff?]]/Table3[[#This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IF(Table3[[#This Row],[Control Bundle]]=Table3[[#This Row],[Refactored Bundle]],TRUE,FALSE)</f>
        <v>1</v>
      </c>
      <c r="F312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2">
        <f>Table3[[#This Row],[Control Classpath Size]]-Table3[[#This Row],[Refactored Classpath SizeR]]</f>
        <v>0</v>
      </c>
      <c r="H312">
        <f>IF(Table3[[#This Row],[Control Classpath Size]]=0,0,Table3[[#This Row],[Absolute Diff?]]/Table3[[#This Row],[Control Classpath Size]])</f>
        <v>0</v>
      </c>
    </row>
    <row r="313" spans="1:8" x14ac:dyDescent="0.2">
      <c r="A313" t="s">
        <v>285</v>
      </c>
      <c r="B313">
        <v>12</v>
      </c>
      <c r="C313" t="s">
        <v>285</v>
      </c>
      <c r="D313">
        <v>12</v>
      </c>
      <c r="E313" t="b">
        <f>IF(Table3[[#This Row],[Control Bundle]]=Table3[[#This Row],[Refactored Bundle]],TRUE,FALSE)</f>
        <v>1</v>
      </c>
      <c r="F313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3">
        <f>Table3[[#This Row],[Control Classpath Size]]-Table3[[#This Row],[Refactored Classpath SizeR]]</f>
        <v>0</v>
      </c>
      <c r="H313">
        <f>IF(Table3[[#This Row],[Control Classpath Size]]=0,0,Table3[[#This Row],[Absolute Diff?]]/Table3[[#This Row],[Control Classpath Size]])</f>
        <v>0</v>
      </c>
    </row>
    <row r="314" spans="1:8" x14ac:dyDescent="0.2">
      <c r="A314" t="s">
        <v>155</v>
      </c>
      <c r="B314">
        <v>2</v>
      </c>
      <c r="C314" t="s">
        <v>155</v>
      </c>
      <c r="D314">
        <v>2</v>
      </c>
      <c r="E314" t="b">
        <f>IF(Table3[[#This Row],[Control Bundle]]=Table3[[#This Row],[Refactored Bundle]],TRUE,FALSE)</f>
        <v>1</v>
      </c>
      <c r="F314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4">
        <f>Table3[[#This Row],[Control Classpath Size]]-Table3[[#This Row],[Refactored Classpath SizeR]]</f>
        <v>0</v>
      </c>
      <c r="H314">
        <f>IF(Table3[[#This Row],[Control Classpath Size]]=0,0,Table3[[#This Row],[Absolute Diff?]]/Table3[[#This Row],[Control Classpath Size]])</f>
        <v>0</v>
      </c>
    </row>
    <row r="315" spans="1:8" x14ac:dyDescent="0.2">
      <c r="A315" t="s">
        <v>104</v>
      </c>
      <c r="B315">
        <v>161</v>
      </c>
      <c r="C315" t="s">
        <v>104</v>
      </c>
      <c r="D315">
        <v>161</v>
      </c>
      <c r="E315" t="b">
        <f>IF(Table3[[#This Row],[Control Bundle]]=Table3[[#This Row],[Refactored Bundle]],TRUE,FALSE)</f>
        <v>1</v>
      </c>
      <c r="F315" t="str">
        <f>IF(Table3[[#This Row],[Control Classpath Size]]&gt;Table3[[#This Row],[Refactored Classpath SizeR]],"SMALLER",IF(Table3[[#This Row],[Control Classpath Size]]&lt;Table3[[#This Row],[Refactored Classpath SizeR]],"BIGGER","EQUAL"))</f>
        <v>EQUAL</v>
      </c>
      <c r="G315">
        <f>Table3[[#This Row],[Control Classpath Size]]-Table3[[#This Row],[Refactored Classpath SizeR]]</f>
        <v>0</v>
      </c>
      <c r="H315">
        <f>IF(Table3[[#This Row],[Control Classpath Size]]=0,0,Table3[[#This Row],[Absolute Diff?]]/Table3[[#This Row],[Control Classpath Size]])</f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7"/>
  <sheetViews>
    <sheetView topLeftCell="A284" workbookViewId="0">
      <selection activeCell="G317" sqref="G317:H317"/>
    </sheetView>
  </sheetViews>
  <sheetFormatPr baseColWidth="10" defaultRowHeight="16" x14ac:dyDescent="0.2"/>
  <cols>
    <col min="1" max="1" width="66.83203125" bestFit="1" customWidth="1"/>
    <col min="2" max="2" width="21.83203125" bestFit="1" customWidth="1"/>
    <col min="3" max="3" width="66.83203125" bestFit="1" customWidth="1"/>
    <col min="4" max="4" width="25.1640625" bestFit="1" customWidth="1"/>
    <col min="5" max="5" width="15.5" bestFit="1" customWidth="1"/>
    <col min="6" max="6" width="14.5" bestFit="1" customWidth="1"/>
  </cols>
  <sheetData>
    <row r="1" spans="1:8" x14ac:dyDescent="0.2">
      <c r="A1" t="s">
        <v>711</v>
      </c>
      <c r="B1" t="s">
        <v>724</v>
      </c>
      <c r="C1" t="s">
        <v>725</v>
      </c>
      <c r="D1" t="s">
        <v>729</v>
      </c>
      <c r="E1" t="s">
        <v>377</v>
      </c>
      <c r="F1" t="s">
        <v>378</v>
      </c>
      <c r="G1" t="s">
        <v>381</v>
      </c>
      <c r="H1" t="s">
        <v>382</v>
      </c>
    </row>
    <row r="2" spans="1:8" x14ac:dyDescent="0.2">
      <c r="A2" t="s">
        <v>16</v>
      </c>
      <c r="B2">
        <v>355</v>
      </c>
      <c r="C2" t="s">
        <v>16</v>
      </c>
      <c r="D2">
        <v>355</v>
      </c>
      <c r="E2" t="b">
        <f>IF(Table15[[#This Row],[Control Bundle]]=Table15[[#This Row],[Refactored Bundle]],TRUE,FALSE)</f>
        <v>1</v>
      </c>
      <c r="F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">
        <f>Table15[[#This Row],[Control Classpath Size]]-Table15[[#This Row],[Refactored Classpath Size]]</f>
        <v>0</v>
      </c>
      <c r="H2" s="4">
        <f>IF(Table15[[#This Row],[Control Classpath Size]]=0,0,Table15[[#This Row],[Absolute Diff?]]/Table15[[#This Row],[Control Classpath Size]])</f>
        <v>0</v>
      </c>
    </row>
    <row r="3" spans="1:8" x14ac:dyDescent="0.2">
      <c r="A3" t="s">
        <v>202</v>
      </c>
      <c r="B3">
        <v>1105</v>
      </c>
      <c r="C3" t="s">
        <v>202</v>
      </c>
      <c r="D3">
        <v>1105</v>
      </c>
      <c r="E3" t="b">
        <f>IF(Table15[[#This Row],[Control Bundle]]=Table15[[#This Row],[Refactored Bundle]],TRUE,FALSE)</f>
        <v>1</v>
      </c>
      <c r="F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">
        <f>Table15[[#This Row],[Control Classpath Size]]-Table15[[#This Row],[Refactored Classpath Size]]</f>
        <v>0</v>
      </c>
      <c r="H3" s="4">
        <f>IF(Table15[[#This Row],[Control Classpath Size]]=0,0,Table15[[#This Row],[Absolute Diff?]]/Table15[[#This Row],[Control Classpath Size]])</f>
        <v>0</v>
      </c>
    </row>
    <row r="4" spans="1:8" x14ac:dyDescent="0.2">
      <c r="A4" t="s">
        <v>109</v>
      </c>
      <c r="B4">
        <v>164</v>
      </c>
      <c r="C4" t="s">
        <v>109</v>
      </c>
      <c r="D4">
        <v>164</v>
      </c>
      <c r="E4" t="b">
        <f>IF(Table15[[#This Row],[Control Bundle]]=Table15[[#This Row],[Refactored Bundle]],TRUE,FALSE)</f>
        <v>1</v>
      </c>
      <c r="F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">
        <f>Table15[[#This Row],[Control Classpath Size]]-Table15[[#This Row],[Refactored Classpath Size]]</f>
        <v>0</v>
      </c>
      <c r="H4" s="4">
        <f>IF(Table15[[#This Row],[Control Classpath Size]]=0,0,Table15[[#This Row],[Absolute Diff?]]/Table15[[#This Row],[Control Classpath Size]])</f>
        <v>0</v>
      </c>
    </row>
    <row r="5" spans="1:8" x14ac:dyDescent="0.2">
      <c r="A5" t="s">
        <v>133</v>
      </c>
      <c r="B5">
        <v>126</v>
      </c>
      <c r="C5" t="s">
        <v>133</v>
      </c>
      <c r="D5">
        <v>126</v>
      </c>
      <c r="E5" t="b">
        <f>IF(Table15[[#This Row],[Control Bundle]]=Table15[[#This Row],[Refactored Bundle]],TRUE,FALSE)</f>
        <v>1</v>
      </c>
      <c r="F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">
        <f>Table15[[#This Row],[Control Classpath Size]]-Table15[[#This Row],[Refactored Classpath Size]]</f>
        <v>0</v>
      </c>
      <c r="H5" s="4">
        <f>IF(Table15[[#This Row],[Control Classpath Size]]=0,0,Table15[[#This Row],[Absolute Diff?]]/Table15[[#This Row],[Control Classpath Size]])</f>
        <v>0</v>
      </c>
    </row>
    <row r="6" spans="1:8" x14ac:dyDescent="0.2">
      <c r="A6" t="s">
        <v>324</v>
      </c>
      <c r="B6">
        <v>629</v>
      </c>
      <c r="C6" t="s">
        <v>324</v>
      </c>
      <c r="D6">
        <v>629</v>
      </c>
      <c r="E6" t="b">
        <f>IF(Table15[[#This Row],[Control Bundle]]=Table15[[#This Row],[Refactored Bundle]],TRUE,FALSE)</f>
        <v>1</v>
      </c>
      <c r="F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">
        <f>Table15[[#This Row],[Control Classpath Size]]-Table15[[#This Row],[Refactored Classpath Size]]</f>
        <v>0</v>
      </c>
      <c r="H6" s="4">
        <f>IF(Table15[[#This Row],[Control Classpath Size]]=0,0,Table15[[#This Row],[Absolute Diff?]]/Table15[[#This Row],[Control Classpath Size]])</f>
        <v>0</v>
      </c>
    </row>
    <row r="7" spans="1:8" x14ac:dyDescent="0.2">
      <c r="A7" t="s">
        <v>351</v>
      </c>
      <c r="B7">
        <v>96</v>
      </c>
      <c r="C7" t="s">
        <v>351</v>
      </c>
      <c r="D7">
        <v>96</v>
      </c>
      <c r="E7" t="b">
        <f>IF(Table15[[#This Row],[Control Bundle]]=Table15[[#This Row],[Refactored Bundle]],TRUE,FALSE)</f>
        <v>1</v>
      </c>
      <c r="F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">
        <f>Table15[[#This Row],[Control Classpath Size]]-Table15[[#This Row],[Refactored Classpath Size]]</f>
        <v>0</v>
      </c>
      <c r="H7" s="4">
        <f>IF(Table15[[#This Row],[Control Classpath Size]]=0,0,Table15[[#This Row],[Absolute Diff?]]/Table15[[#This Row],[Control Classpath Size]])</f>
        <v>0</v>
      </c>
    </row>
    <row r="8" spans="1:8" x14ac:dyDescent="0.2">
      <c r="A8" t="s">
        <v>81</v>
      </c>
      <c r="B8">
        <v>6</v>
      </c>
      <c r="C8" t="s">
        <v>81</v>
      </c>
      <c r="D8">
        <v>6</v>
      </c>
      <c r="E8" t="b">
        <f>IF(Table15[[#This Row],[Control Bundle]]=Table15[[#This Row],[Refactored Bundle]],TRUE,FALSE)</f>
        <v>1</v>
      </c>
      <c r="F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">
        <f>Table15[[#This Row],[Control Classpath Size]]-Table15[[#This Row],[Refactored Classpath Size]]</f>
        <v>0</v>
      </c>
      <c r="H8" s="4">
        <f>IF(Table15[[#This Row],[Control Classpath Size]]=0,0,Table15[[#This Row],[Absolute Diff?]]/Table15[[#This Row],[Control Classpath Size]])</f>
        <v>0</v>
      </c>
    </row>
    <row r="9" spans="1:8" x14ac:dyDescent="0.2">
      <c r="A9" t="s">
        <v>226</v>
      </c>
      <c r="B9">
        <v>79</v>
      </c>
      <c r="C9" t="s">
        <v>226</v>
      </c>
      <c r="D9">
        <v>79</v>
      </c>
      <c r="E9" t="b">
        <f>IF(Table15[[#This Row],[Control Bundle]]=Table15[[#This Row],[Refactored Bundle]],TRUE,FALSE)</f>
        <v>1</v>
      </c>
      <c r="F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">
        <f>Table15[[#This Row],[Control Classpath Size]]-Table15[[#This Row],[Refactored Classpath Size]]</f>
        <v>0</v>
      </c>
      <c r="H9" s="4">
        <f>IF(Table15[[#This Row],[Control Classpath Size]]=0,0,Table15[[#This Row],[Absolute Diff?]]/Table15[[#This Row],[Control Classpath Size]])</f>
        <v>0</v>
      </c>
    </row>
    <row r="10" spans="1:8" x14ac:dyDescent="0.2">
      <c r="A10" t="s">
        <v>182</v>
      </c>
      <c r="B10">
        <v>154</v>
      </c>
      <c r="C10" t="s">
        <v>182</v>
      </c>
      <c r="D10">
        <v>154</v>
      </c>
      <c r="E10" t="b">
        <f>IF(Table15[[#This Row],[Control Bundle]]=Table15[[#This Row],[Refactored Bundle]],TRUE,FALSE)</f>
        <v>1</v>
      </c>
      <c r="F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">
        <f>Table15[[#This Row],[Control Classpath Size]]-Table15[[#This Row],[Refactored Classpath Size]]</f>
        <v>0</v>
      </c>
      <c r="H10" s="4">
        <f>IF(Table15[[#This Row],[Control Classpath Size]]=0,0,Table15[[#This Row],[Absolute Diff?]]/Table15[[#This Row],[Control Classpath Size]])</f>
        <v>0</v>
      </c>
    </row>
    <row r="11" spans="1:8" x14ac:dyDescent="0.2">
      <c r="A11" t="s">
        <v>1</v>
      </c>
      <c r="B11">
        <v>917</v>
      </c>
      <c r="C11" t="s">
        <v>1</v>
      </c>
      <c r="D11">
        <v>917</v>
      </c>
      <c r="E11" t="b">
        <f>IF(Table15[[#This Row],[Control Bundle]]=Table15[[#This Row],[Refactored Bundle]],TRUE,FALSE)</f>
        <v>1</v>
      </c>
      <c r="F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">
        <f>Table15[[#This Row],[Control Classpath Size]]-Table15[[#This Row],[Refactored Classpath Size]]</f>
        <v>0</v>
      </c>
      <c r="H11" s="4">
        <f>IF(Table15[[#This Row],[Control Classpath Size]]=0,0,Table15[[#This Row],[Absolute Diff?]]/Table15[[#This Row],[Control Classpath Size]])</f>
        <v>0</v>
      </c>
    </row>
    <row r="12" spans="1:8" x14ac:dyDescent="0.2">
      <c r="A12" t="s">
        <v>94</v>
      </c>
      <c r="B12">
        <v>1654</v>
      </c>
      <c r="C12" t="s">
        <v>94</v>
      </c>
      <c r="D12">
        <v>1654</v>
      </c>
      <c r="E12" t="b">
        <f>IF(Table15[[#This Row],[Control Bundle]]=Table15[[#This Row],[Refactored Bundle]],TRUE,FALSE)</f>
        <v>1</v>
      </c>
      <c r="F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">
        <f>Table15[[#This Row],[Control Classpath Size]]-Table15[[#This Row],[Refactored Classpath Size]]</f>
        <v>0</v>
      </c>
      <c r="H12" s="4">
        <f>IF(Table15[[#This Row],[Control Classpath Size]]=0,0,Table15[[#This Row],[Absolute Diff?]]/Table15[[#This Row],[Control Classpath Size]])</f>
        <v>0</v>
      </c>
    </row>
    <row r="13" spans="1:8" x14ac:dyDescent="0.2">
      <c r="A13" t="s">
        <v>154</v>
      </c>
      <c r="B13">
        <v>518</v>
      </c>
      <c r="C13" t="s">
        <v>154</v>
      </c>
      <c r="D13">
        <v>518</v>
      </c>
      <c r="E13" t="b">
        <f>IF(Table15[[#This Row],[Control Bundle]]=Table15[[#This Row],[Refactored Bundle]],TRUE,FALSE)</f>
        <v>1</v>
      </c>
      <c r="F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">
        <f>Table15[[#This Row],[Control Classpath Size]]-Table15[[#This Row],[Refactored Classpath Size]]</f>
        <v>0</v>
      </c>
      <c r="H13" s="4">
        <f>IF(Table15[[#This Row],[Control Classpath Size]]=0,0,Table15[[#This Row],[Absolute Diff?]]/Table15[[#This Row],[Control Classpath Size]])</f>
        <v>0</v>
      </c>
    </row>
    <row r="14" spans="1:8" x14ac:dyDescent="0.2">
      <c r="A14" t="s">
        <v>138</v>
      </c>
      <c r="B14">
        <v>170</v>
      </c>
      <c r="C14" t="s">
        <v>138</v>
      </c>
      <c r="D14">
        <v>170</v>
      </c>
      <c r="E14" t="b">
        <f>IF(Table15[[#This Row],[Control Bundle]]=Table15[[#This Row],[Refactored Bundle]],TRUE,FALSE)</f>
        <v>1</v>
      </c>
      <c r="F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">
        <f>Table15[[#This Row],[Control Classpath Size]]-Table15[[#This Row],[Refactored Classpath Size]]</f>
        <v>0</v>
      </c>
      <c r="H14" s="4">
        <f>IF(Table15[[#This Row],[Control Classpath Size]]=0,0,Table15[[#This Row],[Absolute Diff?]]/Table15[[#This Row],[Control Classpath Size]])</f>
        <v>0</v>
      </c>
    </row>
    <row r="15" spans="1:8" x14ac:dyDescent="0.2">
      <c r="A15" t="s">
        <v>22</v>
      </c>
      <c r="B15">
        <v>85</v>
      </c>
      <c r="C15" t="s">
        <v>22</v>
      </c>
      <c r="D15">
        <v>88</v>
      </c>
      <c r="E15" t="b">
        <f>IF(Table15[[#This Row],[Control Bundle]]=Table15[[#This Row],[Refactored Bundle]],TRUE,FALSE)</f>
        <v>1</v>
      </c>
      <c r="F15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5">
        <f>Table15[[#This Row],[Control Classpath Size]]-Table15[[#This Row],[Refactored Classpath Size]]</f>
        <v>-3</v>
      </c>
      <c r="H15" s="4">
        <f>IF(Table15[[#This Row],[Control Classpath Size]]=0,0,Table15[[#This Row],[Absolute Diff?]]/Table15[[#This Row],[Control Classpath Size]])</f>
        <v>-3.5294117647058823E-2</v>
      </c>
    </row>
    <row r="16" spans="1:8" x14ac:dyDescent="0.2">
      <c r="A16" t="s">
        <v>153</v>
      </c>
      <c r="B16">
        <v>76</v>
      </c>
      <c r="C16" t="s">
        <v>153</v>
      </c>
      <c r="D16">
        <v>76</v>
      </c>
      <c r="E16" t="b">
        <f>IF(Table15[[#This Row],[Control Bundle]]=Table15[[#This Row],[Refactored Bundle]],TRUE,FALSE)</f>
        <v>1</v>
      </c>
      <c r="F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">
        <f>Table15[[#This Row],[Control Classpath Size]]-Table15[[#This Row],[Refactored Classpath Size]]</f>
        <v>0</v>
      </c>
      <c r="H16" s="4">
        <f>IF(Table15[[#This Row],[Control Classpath Size]]=0,0,Table15[[#This Row],[Absolute Diff?]]/Table15[[#This Row],[Control Classpath Size]])</f>
        <v>0</v>
      </c>
    </row>
    <row r="17" spans="1:8" x14ac:dyDescent="0.2">
      <c r="A17" t="s">
        <v>161</v>
      </c>
      <c r="B17">
        <v>150</v>
      </c>
      <c r="C17" t="s">
        <v>161</v>
      </c>
      <c r="D17">
        <v>150</v>
      </c>
      <c r="E17" t="b">
        <f>IF(Table15[[#This Row],[Control Bundle]]=Table15[[#This Row],[Refactored Bundle]],TRUE,FALSE)</f>
        <v>1</v>
      </c>
      <c r="F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">
        <f>Table15[[#This Row],[Control Classpath Size]]-Table15[[#This Row],[Refactored Classpath Size]]</f>
        <v>0</v>
      </c>
      <c r="H17" s="4">
        <f>IF(Table15[[#This Row],[Control Classpath Size]]=0,0,Table15[[#This Row],[Absolute Diff?]]/Table15[[#This Row],[Control Classpath Size]])</f>
        <v>0</v>
      </c>
    </row>
    <row r="18" spans="1:8" x14ac:dyDescent="0.2">
      <c r="A18" t="s">
        <v>355</v>
      </c>
      <c r="B18">
        <v>108</v>
      </c>
      <c r="C18" t="s">
        <v>355</v>
      </c>
      <c r="D18">
        <v>108</v>
      </c>
      <c r="E18" t="b">
        <f>IF(Table15[[#This Row],[Control Bundle]]=Table15[[#This Row],[Refactored Bundle]],TRUE,FALSE)</f>
        <v>1</v>
      </c>
      <c r="F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">
        <f>Table15[[#This Row],[Control Classpath Size]]-Table15[[#This Row],[Refactored Classpath Size]]</f>
        <v>0</v>
      </c>
      <c r="H18" s="4">
        <f>IF(Table15[[#This Row],[Control Classpath Size]]=0,0,Table15[[#This Row],[Absolute Diff?]]/Table15[[#This Row],[Control Classpath Size]])</f>
        <v>0</v>
      </c>
    </row>
    <row r="19" spans="1:8" x14ac:dyDescent="0.2">
      <c r="A19" t="s">
        <v>347</v>
      </c>
      <c r="B19">
        <v>181</v>
      </c>
      <c r="C19" t="s">
        <v>347</v>
      </c>
      <c r="D19">
        <v>258</v>
      </c>
      <c r="E19" t="b">
        <f>IF(Table15[[#This Row],[Control Bundle]]=Table15[[#This Row],[Refactored Bundle]],TRUE,FALSE)</f>
        <v>1</v>
      </c>
      <c r="F19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9">
        <f>Table15[[#This Row],[Control Classpath Size]]-Table15[[#This Row],[Refactored Classpath Size]]</f>
        <v>-77</v>
      </c>
      <c r="H19" s="4">
        <f>IF(Table15[[#This Row],[Control Classpath Size]]=0,0,Table15[[#This Row],[Absolute Diff?]]/Table15[[#This Row],[Control Classpath Size]])</f>
        <v>-0.425414364640884</v>
      </c>
    </row>
    <row r="20" spans="1:8" x14ac:dyDescent="0.2">
      <c r="A20" t="s">
        <v>209</v>
      </c>
      <c r="B20">
        <v>28</v>
      </c>
      <c r="C20" t="s">
        <v>209</v>
      </c>
      <c r="D20">
        <v>72</v>
      </c>
      <c r="E20" t="b">
        <f>IF(Table15[[#This Row],[Control Bundle]]=Table15[[#This Row],[Refactored Bundle]],TRUE,FALSE)</f>
        <v>1</v>
      </c>
      <c r="F20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0">
        <f>Table15[[#This Row],[Control Classpath Size]]-Table15[[#This Row],[Refactored Classpath Size]]</f>
        <v>-44</v>
      </c>
      <c r="H20" s="4">
        <f>IF(Table15[[#This Row],[Control Classpath Size]]=0,0,Table15[[#This Row],[Absolute Diff?]]/Table15[[#This Row],[Control Classpath Size]])</f>
        <v>-1.5714285714285714</v>
      </c>
    </row>
    <row r="21" spans="1:8" x14ac:dyDescent="0.2">
      <c r="A21" t="s">
        <v>19</v>
      </c>
      <c r="B21">
        <v>778</v>
      </c>
      <c r="C21" t="s">
        <v>19</v>
      </c>
      <c r="D21">
        <v>778</v>
      </c>
      <c r="E21" t="b">
        <f>IF(Table15[[#This Row],[Control Bundle]]=Table15[[#This Row],[Refactored Bundle]],TRUE,FALSE)</f>
        <v>1</v>
      </c>
      <c r="F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">
        <f>Table15[[#This Row],[Control Classpath Size]]-Table15[[#This Row],[Refactored Classpath Size]]</f>
        <v>0</v>
      </c>
      <c r="H21" s="4">
        <f>IF(Table15[[#This Row],[Control Classpath Size]]=0,0,Table15[[#This Row],[Absolute Diff?]]/Table15[[#This Row],[Control Classpath Size]])</f>
        <v>0</v>
      </c>
    </row>
    <row r="22" spans="1:8" x14ac:dyDescent="0.2">
      <c r="A22" t="s">
        <v>13</v>
      </c>
      <c r="B22">
        <v>232</v>
      </c>
      <c r="C22" t="s">
        <v>13</v>
      </c>
      <c r="D22">
        <v>232</v>
      </c>
      <c r="E22" t="b">
        <f>IF(Table15[[#This Row],[Control Bundle]]=Table15[[#This Row],[Refactored Bundle]],TRUE,FALSE)</f>
        <v>1</v>
      </c>
      <c r="F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">
        <f>Table15[[#This Row],[Control Classpath Size]]-Table15[[#This Row],[Refactored Classpath Size]]</f>
        <v>0</v>
      </c>
      <c r="H22" s="4">
        <f>IF(Table15[[#This Row],[Control Classpath Size]]=0,0,Table15[[#This Row],[Absolute Diff?]]/Table15[[#This Row],[Control Classpath Size]])</f>
        <v>0</v>
      </c>
    </row>
    <row r="23" spans="1:8" x14ac:dyDescent="0.2">
      <c r="A23" t="s">
        <v>280</v>
      </c>
      <c r="B23">
        <v>877</v>
      </c>
      <c r="C23" t="s">
        <v>280</v>
      </c>
      <c r="D23">
        <v>1433</v>
      </c>
      <c r="E23" t="b">
        <f>IF(Table15[[#This Row],[Control Bundle]]=Table15[[#This Row],[Refactored Bundle]],TRUE,FALSE)</f>
        <v>1</v>
      </c>
      <c r="F23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3">
        <f>Table15[[#This Row],[Control Classpath Size]]-Table15[[#This Row],[Refactored Classpath Size]]</f>
        <v>-556</v>
      </c>
      <c r="H23" s="4">
        <f>IF(Table15[[#This Row],[Control Classpath Size]]=0,0,Table15[[#This Row],[Absolute Diff?]]/Table15[[#This Row],[Control Classpath Size]])</f>
        <v>-0.63397947548460665</v>
      </c>
    </row>
    <row r="24" spans="1:8" x14ac:dyDescent="0.2">
      <c r="A24" t="s">
        <v>17</v>
      </c>
      <c r="B24">
        <v>1232</v>
      </c>
      <c r="C24" t="s">
        <v>17</v>
      </c>
      <c r="D24">
        <v>1232</v>
      </c>
      <c r="E24" t="b">
        <f>IF(Table15[[#This Row],[Control Bundle]]=Table15[[#This Row],[Refactored Bundle]],TRUE,FALSE)</f>
        <v>1</v>
      </c>
      <c r="F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">
        <f>Table15[[#This Row],[Control Classpath Size]]-Table15[[#This Row],[Refactored Classpath Size]]</f>
        <v>0</v>
      </c>
      <c r="H24" s="4">
        <f>IF(Table15[[#This Row],[Control Classpath Size]]=0,0,Table15[[#This Row],[Absolute Diff?]]/Table15[[#This Row],[Control Classpath Size]])</f>
        <v>0</v>
      </c>
    </row>
    <row r="25" spans="1:8" x14ac:dyDescent="0.2">
      <c r="A25" t="s">
        <v>108</v>
      </c>
      <c r="B25">
        <v>946</v>
      </c>
      <c r="C25" t="s">
        <v>108</v>
      </c>
      <c r="D25">
        <v>946</v>
      </c>
      <c r="E25" t="b">
        <f>IF(Table15[[#This Row],[Control Bundle]]=Table15[[#This Row],[Refactored Bundle]],TRUE,FALSE)</f>
        <v>1</v>
      </c>
      <c r="F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">
        <f>Table15[[#This Row],[Control Classpath Size]]-Table15[[#This Row],[Refactored Classpath Size]]</f>
        <v>0</v>
      </c>
      <c r="H25" s="4">
        <f>IF(Table15[[#This Row],[Control Classpath Size]]=0,0,Table15[[#This Row],[Absolute Diff?]]/Table15[[#This Row],[Control Classpath Size]])</f>
        <v>0</v>
      </c>
    </row>
    <row r="26" spans="1:8" x14ac:dyDescent="0.2">
      <c r="A26" t="s">
        <v>54</v>
      </c>
      <c r="B26">
        <v>444</v>
      </c>
      <c r="C26" t="s">
        <v>54</v>
      </c>
      <c r="D26">
        <v>444</v>
      </c>
      <c r="E26" t="b">
        <f>IF(Table15[[#This Row],[Control Bundle]]=Table15[[#This Row],[Refactored Bundle]],TRUE,FALSE)</f>
        <v>1</v>
      </c>
      <c r="F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">
        <f>Table15[[#This Row],[Control Classpath Size]]-Table15[[#This Row],[Refactored Classpath Size]]</f>
        <v>0</v>
      </c>
      <c r="H26" s="4">
        <f>IF(Table15[[#This Row],[Control Classpath Size]]=0,0,Table15[[#This Row],[Absolute Diff?]]/Table15[[#This Row],[Control Classpath Size]])</f>
        <v>0</v>
      </c>
    </row>
    <row r="27" spans="1:8" x14ac:dyDescent="0.2">
      <c r="A27" t="s">
        <v>266</v>
      </c>
      <c r="B27">
        <v>449</v>
      </c>
      <c r="C27" t="s">
        <v>266</v>
      </c>
      <c r="D27">
        <v>449</v>
      </c>
      <c r="E27" t="b">
        <f>IF(Table15[[#This Row],[Control Bundle]]=Table15[[#This Row],[Refactored Bundle]],TRUE,FALSE)</f>
        <v>1</v>
      </c>
      <c r="F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">
        <f>Table15[[#This Row],[Control Classpath Size]]-Table15[[#This Row],[Refactored Classpath Size]]</f>
        <v>0</v>
      </c>
      <c r="H27" s="4">
        <f>IF(Table15[[#This Row],[Control Classpath Size]]=0,0,Table15[[#This Row],[Absolute Diff?]]/Table15[[#This Row],[Control Classpath Size]])</f>
        <v>0</v>
      </c>
    </row>
    <row r="28" spans="1:8" x14ac:dyDescent="0.2">
      <c r="A28" t="s">
        <v>31</v>
      </c>
      <c r="B28">
        <v>73</v>
      </c>
      <c r="C28" t="s">
        <v>31</v>
      </c>
      <c r="D28">
        <v>73</v>
      </c>
      <c r="E28" t="b">
        <f>IF(Table15[[#This Row],[Control Bundle]]=Table15[[#This Row],[Refactored Bundle]],TRUE,FALSE)</f>
        <v>1</v>
      </c>
      <c r="F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">
        <f>Table15[[#This Row],[Control Classpath Size]]-Table15[[#This Row],[Refactored Classpath Size]]</f>
        <v>0</v>
      </c>
      <c r="H28" s="4">
        <f>IF(Table15[[#This Row],[Control Classpath Size]]=0,0,Table15[[#This Row],[Absolute Diff?]]/Table15[[#This Row],[Control Classpath Size]])</f>
        <v>0</v>
      </c>
    </row>
    <row r="29" spans="1:8" x14ac:dyDescent="0.2">
      <c r="A29" t="s">
        <v>76</v>
      </c>
      <c r="B29">
        <v>1061</v>
      </c>
      <c r="C29" t="s">
        <v>76</v>
      </c>
      <c r="D29">
        <v>1061</v>
      </c>
      <c r="E29" t="b">
        <f>IF(Table15[[#This Row],[Control Bundle]]=Table15[[#This Row],[Refactored Bundle]],TRUE,FALSE)</f>
        <v>1</v>
      </c>
      <c r="F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">
        <f>Table15[[#This Row],[Control Classpath Size]]-Table15[[#This Row],[Refactored Classpath Size]]</f>
        <v>0</v>
      </c>
      <c r="H29" s="4">
        <f>IF(Table15[[#This Row],[Control Classpath Size]]=0,0,Table15[[#This Row],[Absolute Diff?]]/Table15[[#This Row],[Control Classpath Size]])</f>
        <v>0</v>
      </c>
    </row>
    <row r="30" spans="1:8" x14ac:dyDescent="0.2">
      <c r="A30" t="s">
        <v>228</v>
      </c>
      <c r="B30">
        <v>5594</v>
      </c>
      <c r="C30" t="s">
        <v>228</v>
      </c>
      <c r="D30">
        <v>5589</v>
      </c>
      <c r="E30" t="b">
        <f>IF(Table15[[#This Row],[Control Bundle]]=Table15[[#This Row],[Refactored Bundle]],TRUE,FALSE)</f>
        <v>1</v>
      </c>
      <c r="F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0">
        <f>Table15[[#This Row],[Control Classpath Size]]-Table15[[#This Row],[Refactored Classpath Size]]</f>
        <v>5</v>
      </c>
      <c r="H30" s="4">
        <f>IF(Table15[[#This Row],[Control Classpath Size]]=0,0,Table15[[#This Row],[Absolute Diff?]]/Table15[[#This Row],[Control Classpath Size]])</f>
        <v>8.9381480157311403E-4</v>
      </c>
    </row>
    <row r="31" spans="1:8" x14ac:dyDescent="0.2">
      <c r="A31" t="s">
        <v>326</v>
      </c>
      <c r="B31">
        <v>0</v>
      </c>
      <c r="C31" t="s">
        <v>326</v>
      </c>
      <c r="D31">
        <v>0</v>
      </c>
      <c r="E31" t="b">
        <f>IF(Table15[[#This Row],[Control Bundle]]=Table15[[#This Row],[Refactored Bundle]],TRUE,FALSE)</f>
        <v>1</v>
      </c>
      <c r="F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">
        <f>Table15[[#This Row],[Control Classpath Size]]-Table15[[#This Row],[Refactored Classpath Size]]</f>
        <v>0</v>
      </c>
      <c r="H31" s="4">
        <f>IF(Table15[[#This Row],[Control Classpath Size]]=0,0,Table15[[#This Row],[Absolute Diff?]]/Table15[[#This Row],[Control Classpath Size]])</f>
        <v>0</v>
      </c>
    </row>
    <row r="32" spans="1:8" x14ac:dyDescent="0.2">
      <c r="A32" t="s">
        <v>309</v>
      </c>
      <c r="B32">
        <v>20640</v>
      </c>
      <c r="C32" t="s">
        <v>309</v>
      </c>
      <c r="D32">
        <v>20636</v>
      </c>
      <c r="E32" t="b">
        <f>IF(Table15[[#This Row],[Control Bundle]]=Table15[[#This Row],[Refactored Bundle]],TRUE,FALSE)</f>
        <v>1</v>
      </c>
      <c r="F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32">
        <f>Table15[[#This Row],[Control Classpath Size]]-Table15[[#This Row],[Refactored Classpath Size]]</f>
        <v>4</v>
      </c>
      <c r="H32" s="4">
        <f>IF(Table15[[#This Row],[Control Classpath Size]]=0,0,Table15[[#This Row],[Absolute Diff?]]/Table15[[#This Row],[Control Classpath Size]])</f>
        <v>1.937984496124031E-4</v>
      </c>
    </row>
    <row r="33" spans="1:8" x14ac:dyDescent="0.2">
      <c r="A33" t="s">
        <v>267</v>
      </c>
      <c r="B33">
        <v>9543</v>
      </c>
      <c r="C33" t="s">
        <v>267</v>
      </c>
      <c r="D33">
        <v>9543</v>
      </c>
      <c r="E33" t="b">
        <f>IF(Table15[[#This Row],[Control Bundle]]=Table15[[#This Row],[Refactored Bundle]],TRUE,FALSE)</f>
        <v>1</v>
      </c>
      <c r="F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3">
        <f>Table15[[#This Row],[Control Classpath Size]]-Table15[[#This Row],[Refactored Classpath Size]]</f>
        <v>0</v>
      </c>
      <c r="H33" s="4">
        <f>IF(Table15[[#This Row],[Control Classpath Size]]=0,0,Table15[[#This Row],[Absolute Diff?]]/Table15[[#This Row],[Control Classpath Size]])</f>
        <v>0</v>
      </c>
    </row>
    <row r="34" spans="1:8" x14ac:dyDescent="0.2">
      <c r="A34" t="s">
        <v>292</v>
      </c>
      <c r="B34">
        <v>1665</v>
      </c>
      <c r="C34" t="s">
        <v>292</v>
      </c>
      <c r="D34">
        <v>1665</v>
      </c>
      <c r="E34" t="b">
        <f>IF(Table15[[#This Row],[Control Bundle]]=Table15[[#This Row],[Refactored Bundle]],TRUE,FALSE)</f>
        <v>1</v>
      </c>
      <c r="F3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4">
        <f>Table15[[#This Row],[Control Classpath Size]]-Table15[[#This Row],[Refactored Classpath Size]]</f>
        <v>0</v>
      </c>
      <c r="H34" s="4">
        <f>IF(Table15[[#This Row],[Control Classpath Size]]=0,0,Table15[[#This Row],[Absolute Diff?]]/Table15[[#This Row],[Control Classpath Size]])</f>
        <v>0</v>
      </c>
    </row>
    <row r="35" spans="1:8" x14ac:dyDescent="0.2">
      <c r="A35" t="s">
        <v>114</v>
      </c>
      <c r="B35">
        <v>6862</v>
      </c>
      <c r="C35" t="s">
        <v>114</v>
      </c>
      <c r="D35">
        <v>6862</v>
      </c>
      <c r="E35" t="b">
        <f>IF(Table15[[#This Row],[Control Bundle]]=Table15[[#This Row],[Refactored Bundle]],TRUE,FALSE)</f>
        <v>1</v>
      </c>
      <c r="F3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5">
        <f>Table15[[#This Row],[Control Classpath Size]]-Table15[[#This Row],[Refactored Classpath Size]]</f>
        <v>0</v>
      </c>
      <c r="H35" s="4">
        <f>IF(Table15[[#This Row],[Control Classpath Size]]=0,0,Table15[[#This Row],[Absolute Diff?]]/Table15[[#This Row],[Control Classpath Size]])</f>
        <v>0</v>
      </c>
    </row>
    <row r="36" spans="1:8" x14ac:dyDescent="0.2">
      <c r="A36" t="s">
        <v>147</v>
      </c>
      <c r="B36">
        <v>7245</v>
      </c>
      <c r="C36" t="s">
        <v>147</v>
      </c>
      <c r="D36">
        <v>7258</v>
      </c>
      <c r="E36" t="b">
        <f>IF(Table15[[#This Row],[Control Bundle]]=Table15[[#This Row],[Refactored Bundle]],TRUE,FALSE)</f>
        <v>1</v>
      </c>
      <c r="F3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36">
        <f>Table15[[#This Row],[Control Classpath Size]]-Table15[[#This Row],[Refactored Classpath Size]]</f>
        <v>-13</v>
      </c>
      <c r="H36" s="4">
        <f>IF(Table15[[#This Row],[Control Classpath Size]]=0,0,Table15[[#This Row],[Absolute Diff?]]/Table15[[#This Row],[Control Classpath Size]])</f>
        <v>-1.7943409247757074E-3</v>
      </c>
    </row>
    <row r="37" spans="1:8" x14ac:dyDescent="0.2">
      <c r="A37" t="s">
        <v>120</v>
      </c>
      <c r="B37">
        <v>148</v>
      </c>
      <c r="C37" t="s">
        <v>120</v>
      </c>
      <c r="D37">
        <v>148</v>
      </c>
      <c r="E37" t="b">
        <f>IF(Table15[[#This Row],[Control Bundle]]=Table15[[#This Row],[Refactored Bundle]],TRUE,FALSE)</f>
        <v>1</v>
      </c>
      <c r="F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7">
        <f>Table15[[#This Row],[Control Classpath Size]]-Table15[[#This Row],[Refactored Classpath Size]]</f>
        <v>0</v>
      </c>
      <c r="H37" s="4">
        <f>IF(Table15[[#This Row],[Control Classpath Size]]=0,0,Table15[[#This Row],[Absolute Diff?]]/Table15[[#This Row],[Control Classpath Size]])</f>
        <v>0</v>
      </c>
    </row>
    <row r="38" spans="1:8" x14ac:dyDescent="0.2">
      <c r="A38" t="s">
        <v>27</v>
      </c>
      <c r="B38">
        <v>350</v>
      </c>
      <c r="C38" t="s">
        <v>27</v>
      </c>
      <c r="D38">
        <v>350</v>
      </c>
      <c r="E38" t="b">
        <f>IF(Table15[[#This Row],[Control Bundle]]=Table15[[#This Row],[Refactored Bundle]],TRUE,FALSE)</f>
        <v>1</v>
      </c>
      <c r="F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8">
        <f>Table15[[#This Row],[Control Classpath Size]]-Table15[[#This Row],[Refactored Classpath Size]]</f>
        <v>0</v>
      </c>
      <c r="H38" s="4">
        <f>IF(Table15[[#This Row],[Control Classpath Size]]=0,0,Table15[[#This Row],[Absolute Diff?]]/Table15[[#This Row],[Control Classpath Size]])</f>
        <v>0</v>
      </c>
    </row>
    <row r="39" spans="1:8" x14ac:dyDescent="0.2">
      <c r="A39" t="s">
        <v>311</v>
      </c>
      <c r="B39">
        <v>1136</v>
      </c>
      <c r="C39" t="s">
        <v>311</v>
      </c>
      <c r="D39">
        <v>1136</v>
      </c>
      <c r="E39" t="b">
        <f>IF(Table15[[#This Row],[Control Bundle]]=Table15[[#This Row],[Refactored Bundle]],TRUE,FALSE)</f>
        <v>1</v>
      </c>
      <c r="F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9">
        <f>Table15[[#This Row],[Control Classpath Size]]-Table15[[#This Row],[Refactored Classpath Size]]</f>
        <v>0</v>
      </c>
      <c r="H39" s="4">
        <f>IF(Table15[[#This Row],[Control Classpath Size]]=0,0,Table15[[#This Row],[Absolute Diff?]]/Table15[[#This Row],[Control Classpath Size]])</f>
        <v>0</v>
      </c>
    </row>
    <row r="40" spans="1:8" x14ac:dyDescent="0.2">
      <c r="A40" t="s">
        <v>360</v>
      </c>
      <c r="B40">
        <v>490</v>
      </c>
      <c r="C40" t="s">
        <v>360</v>
      </c>
      <c r="D40">
        <v>490</v>
      </c>
      <c r="E40" t="b">
        <f>IF(Table15[[#This Row],[Control Bundle]]=Table15[[#This Row],[Refactored Bundle]],TRUE,FALSE)</f>
        <v>1</v>
      </c>
      <c r="F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0">
        <f>Table15[[#This Row],[Control Classpath Size]]-Table15[[#This Row],[Refactored Classpath Size]]</f>
        <v>0</v>
      </c>
      <c r="H40" s="4">
        <f>IF(Table15[[#This Row],[Control Classpath Size]]=0,0,Table15[[#This Row],[Absolute Diff?]]/Table15[[#This Row],[Control Classpath Size]])</f>
        <v>0</v>
      </c>
    </row>
    <row r="41" spans="1:8" x14ac:dyDescent="0.2">
      <c r="A41" t="s">
        <v>300</v>
      </c>
      <c r="B41">
        <v>382</v>
      </c>
      <c r="C41" t="s">
        <v>300</v>
      </c>
      <c r="D41">
        <v>382</v>
      </c>
      <c r="E41" t="b">
        <f>IF(Table15[[#This Row],[Control Bundle]]=Table15[[#This Row],[Refactored Bundle]],TRUE,FALSE)</f>
        <v>1</v>
      </c>
      <c r="F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1">
        <f>Table15[[#This Row],[Control Classpath Size]]-Table15[[#This Row],[Refactored Classpath Size]]</f>
        <v>0</v>
      </c>
      <c r="H41" s="4">
        <f>IF(Table15[[#This Row],[Control Classpath Size]]=0,0,Table15[[#This Row],[Absolute Diff?]]/Table15[[#This Row],[Control Classpath Size]])</f>
        <v>0</v>
      </c>
    </row>
    <row r="42" spans="1:8" x14ac:dyDescent="0.2">
      <c r="A42" t="s">
        <v>188</v>
      </c>
      <c r="B42">
        <v>443</v>
      </c>
      <c r="C42" t="s">
        <v>188</v>
      </c>
      <c r="D42">
        <v>443</v>
      </c>
      <c r="E42" t="b">
        <f>IF(Table15[[#This Row],[Control Bundle]]=Table15[[#This Row],[Refactored Bundle]],TRUE,FALSE)</f>
        <v>1</v>
      </c>
      <c r="F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2">
        <f>Table15[[#This Row],[Control Classpath Size]]-Table15[[#This Row],[Refactored Classpath Size]]</f>
        <v>0</v>
      </c>
      <c r="H42" s="4">
        <f>IF(Table15[[#This Row],[Control Classpath Size]]=0,0,Table15[[#This Row],[Absolute Diff?]]/Table15[[#This Row],[Control Classpath Size]])</f>
        <v>0</v>
      </c>
    </row>
    <row r="43" spans="1:8" x14ac:dyDescent="0.2">
      <c r="A43" t="s">
        <v>366</v>
      </c>
      <c r="B43">
        <v>1068</v>
      </c>
      <c r="C43" t="s">
        <v>366</v>
      </c>
      <c r="D43">
        <v>1068</v>
      </c>
      <c r="E43" t="b">
        <f>IF(Table15[[#This Row],[Control Bundle]]=Table15[[#This Row],[Refactored Bundle]],TRUE,FALSE)</f>
        <v>1</v>
      </c>
      <c r="F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3">
        <f>Table15[[#This Row],[Control Classpath Size]]-Table15[[#This Row],[Refactored Classpath Size]]</f>
        <v>0</v>
      </c>
      <c r="H43" s="4">
        <f>IF(Table15[[#This Row],[Control Classpath Size]]=0,0,Table15[[#This Row],[Absolute Diff?]]/Table15[[#This Row],[Control Classpath Size]])</f>
        <v>0</v>
      </c>
    </row>
    <row r="44" spans="1:8" x14ac:dyDescent="0.2">
      <c r="A44" t="s">
        <v>337</v>
      </c>
      <c r="B44">
        <v>1668</v>
      </c>
      <c r="C44" t="s">
        <v>337</v>
      </c>
      <c r="D44">
        <v>1668</v>
      </c>
      <c r="E44" t="b">
        <f>IF(Table15[[#This Row],[Control Bundle]]=Table15[[#This Row],[Refactored Bundle]],TRUE,FALSE)</f>
        <v>1</v>
      </c>
      <c r="F4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4">
        <f>Table15[[#This Row],[Control Classpath Size]]-Table15[[#This Row],[Refactored Classpath Size]]</f>
        <v>0</v>
      </c>
      <c r="H44" s="4">
        <f>IF(Table15[[#This Row],[Control Classpath Size]]=0,0,Table15[[#This Row],[Absolute Diff?]]/Table15[[#This Row],[Control Classpath Size]])</f>
        <v>0</v>
      </c>
    </row>
    <row r="45" spans="1:8" x14ac:dyDescent="0.2">
      <c r="A45" t="s">
        <v>21</v>
      </c>
      <c r="B45">
        <v>2144</v>
      </c>
      <c r="C45" t="s">
        <v>21</v>
      </c>
      <c r="D45">
        <v>2144</v>
      </c>
      <c r="E45" t="b">
        <f>IF(Table15[[#This Row],[Control Bundle]]=Table15[[#This Row],[Refactored Bundle]],TRUE,FALSE)</f>
        <v>1</v>
      </c>
      <c r="F4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5">
        <f>Table15[[#This Row],[Control Classpath Size]]-Table15[[#This Row],[Refactored Classpath Size]]</f>
        <v>0</v>
      </c>
      <c r="H45" s="4">
        <f>IF(Table15[[#This Row],[Control Classpath Size]]=0,0,Table15[[#This Row],[Absolute Diff?]]/Table15[[#This Row],[Control Classpath Size]])</f>
        <v>0</v>
      </c>
    </row>
    <row r="46" spans="1:8" x14ac:dyDescent="0.2">
      <c r="A46" t="s">
        <v>33</v>
      </c>
      <c r="B46">
        <v>805</v>
      </c>
      <c r="C46" t="s">
        <v>33</v>
      </c>
      <c r="D46">
        <v>805</v>
      </c>
      <c r="E46" t="b">
        <f>IF(Table15[[#This Row],[Control Bundle]]=Table15[[#This Row],[Refactored Bundle]],TRUE,FALSE)</f>
        <v>1</v>
      </c>
      <c r="F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6">
        <f>Table15[[#This Row],[Control Classpath Size]]-Table15[[#This Row],[Refactored Classpath Size]]</f>
        <v>0</v>
      </c>
      <c r="H46" s="4">
        <f>IF(Table15[[#This Row],[Control Classpath Size]]=0,0,Table15[[#This Row],[Absolute Diff?]]/Table15[[#This Row],[Control Classpath Size]])</f>
        <v>0</v>
      </c>
    </row>
    <row r="47" spans="1:8" x14ac:dyDescent="0.2">
      <c r="A47" t="s">
        <v>174</v>
      </c>
      <c r="B47">
        <v>0</v>
      </c>
      <c r="C47" t="s">
        <v>174</v>
      </c>
      <c r="D47">
        <v>0</v>
      </c>
      <c r="E47" t="b">
        <f>IF(Table15[[#This Row],[Control Bundle]]=Table15[[#This Row],[Refactored Bundle]],TRUE,FALSE)</f>
        <v>1</v>
      </c>
      <c r="F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7">
        <f>Table15[[#This Row],[Control Classpath Size]]-Table15[[#This Row],[Refactored Classpath Size]]</f>
        <v>0</v>
      </c>
      <c r="H47" s="4">
        <f>IF(Table15[[#This Row],[Control Classpath Size]]=0,0,Table15[[#This Row],[Absolute Diff?]]/Table15[[#This Row],[Control Classpath Size]])</f>
        <v>0</v>
      </c>
    </row>
    <row r="48" spans="1:8" x14ac:dyDescent="0.2">
      <c r="A48" t="s">
        <v>215</v>
      </c>
      <c r="B48">
        <v>191</v>
      </c>
      <c r="C48" t="s">
        <v>215</v>
      </c>
      <c r="D48">
        <v>191</v>
      </c>
      <c r="E48" t="b">
        <f>IF(Table15[[#This Row],[Control Bundle]]=Table15[[#This Row],[Refactored Bundle]],TRUE,FALSE)</f>
        <v>1</v>
      </c>
      <c r="F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8">
        <f>Table15[[#This Row],[Control Classpath Size]]-Table15[[#This Row],[Refactored Classpath Size]]</f>
        <v>0</v>
      </c>
      <c r="H48" s="4">
        <f>IF(Table15[[#This Row],[Control Classpath Size]]=0,0,Table15[[#This Row],[Absolute Diff?]]/Table15[[#This Row],[Control Classpath Size]])</f>
        <v>0</v>
      </c>
    </row>
    <row r="49" spans="1:8" x14ac:dyDescent="0.2">
      <c r="A49" t="s">
        <v>273</v>
      </c>
      <c r="B49">
        <v>928</v>
      </c>
      <c r="C49" t="s">
        <v>273</v>
      </c>
      <c r="D49">
        <v>928</v>
      </c>
      <c r="E49" t="b">
        <f>IF(Table15[[#This Row],[Control Bundle]]=Table15[[#This Row],[Refactored Bundle]],TRUE,FALSE)</f>
        <v>1</v>
      </c>
      <c r="F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49">
        <f>Table15[[#This Row],[Control Classpath Size]]-Table15[[#This Row],[Refactored Classpath Size]]</f>
        <v>0</v>
      </c>
      <c r="H49" s="4">
        <f>IF(Table15[[#This Row],[Control Classpath Size]]=0,0,Table15[[#This Row],[Absolute Diff?]]/Table15[[#This Row],[Control Classpath Size]])</f>
        <v>0</v>
      </c>
    </row>
    <row r="50" spans="1:8" x14ac:dyDescent="0.2">
      <c r="A50" t="s">
        <v>172</v>
      </c>
      <c r="B50">
        <v>1502</v>
      </c>
      <c r="C50" t="s">
        <v>172</v>
      </c>
      <c r="D50">
        <v>1502</v>
      </c>
      <c r="E50" t="b">
        <f>IF(Table15[[#This Row],[Control Bundle]]=Table15[[#This Row],[Refactored Bundle]],TRUE,FALSE)</f>
        <v>1</v>
      </c>
      <c r="F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0">
        <f>Table15[[#This Row],[Control Classpath Size]]-Table15[[#This Row],[Refactored Classpath Size]]</f>
        <v>0</v>
      </c>
      <c r="H50" s="4">
        <f>IF(Table15[[#This Row],[Control Classpath Size]]=0,0,Table15[[#This Row],[Absolute Diff?]]/Table15[[#This Row],[Control Classpath Size]])</f>
        <v>0</v>
      </c>
    </row>
    <row r="51" spans="1:8" x14ac:dyDescent="0.2">
      <c r="A51" t="s">
        <v>307</v>
      </c>
      <c r="B51">
        <v>1016</v>
      </c>
      <c r="C51" t="s">
        <v>307</v>
      </c>
      <c r="D51">
        <v>1016</v>
      </c>
      <c r="E51" t="b">
        <f>IF(Table15[[#This Row],[Control Bundle]]=Table15[[#This Row],[Refactored Bundle]],TRUE,FALSE)</f>
        <v>1</v>
      </c>
      <c r="F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1">
        <f>Table15[[#This Row],[Control Classpath Size]]-Table15[[#This Row],[Refactored Classpath Size]]</f>
        <v>0</v>
      </c>
      <c r="H51" s="4">
        <f>IF(Table15[[#This Row],[Control Classpath Size]]=0,0,Table15[[#This Row],[Absolute Diff?]]/Table15[[#This Row],[Control Classpath Size]])</f>
        <v>0</v>
      </c>
    </row>
    <row r="52" spans="1:8" x14ac:dyDescent="0.2">
      <c r="A52" t="s">
        <v>243</v>
      </c>
      <c r="B52">
        <v>1034</v>
      </c>
      <c r="C52" t="s">
        <v>243</v>
      </c>
      <c r="D52">
        <v>1034</v>
      </c>
      <c r="E52" t="b">
        <f>IF(Table15[[#This Row],[Control Bundle]]=Table15[[#This Row],[Refactored Bundle]],TRUE,FALSE)</f>
        <v>1</v>
      </c>
      <c r="F5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2">
        <f>Table15[[#This Row],[Control Classpath Size]]-Table15[[#This Row],[Refactored Classpath Size]]</f>
        <v>0</v>
      </c>
      <c r="H52" s="4">
        <f>IF(Table15[[#This Row],[Control Classpath Size]]=0,0,Table15[[#This Row],[Absolute Diff?]]/Table15[[#This Row],[Control Classpath Size]])</f>
        <v>0</v>
      </c>
    </row>
    <row r="53" spans="1:8" x14ac:dyDescent="0.2">
      <c r="A53" t="s">
        <v>119</v>
      </c>
      <c r="B53">
        <v>0</v>
      </c>
      <c r="C53" t="s">
        <v>119</v>
      </c>
      <c r="D53">
        <v>0</v>
      </c>
      <c r="E53" t="b">
        <f>IF(Table15[[#This Row],[Control Bundle]]=Table15[[#This Row],[Refactored Bundle]],TRUE,FALSE)</f>
        <v>1</v>
      </c>
      <c r="F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3">
        <f>Table15[[#This Row],[Control Classpath Size]]-Table15[[#This Row],[Refactored Classpath Size]]</f>
        <v>0</v>
      </c>
      <c r="H53" s="4">
        <f>IF(Table15[[#This Row],[Control Classpath Size]]=0,0,Table15[[#This Row],[Absolute Diff?]]/Table15[[#This Row],[Control Classpath Size]])</f>
        <v>0</v>
      </c>
    </row>
    <row r="54" spans="1:8" x14ac:dyDescent="0.2">
      <c r="A54" t="s">
        <v>305</v>
      </c>
      <c r="B54">
        <v>2218</v>
      </c>
      <c r="C54" t="s">
        <v>305</v>
      </c>
      <c r="D54">
        <v>2218</v>
      </c>
      <c r="E54" t="b">
        <f>IF(Table15[[#This Row],[Control Bundle]]=Table15[[#This Row],[Refactored Bundle]],TRUE,FALSE)</f>
        <v>1</v>
      </c>
      <c r="F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4">
        <f>Table15[[#This Row],[Control Classpath Size]]-Table15[[#This Row],[Refactored Classpath Size]]</f>
        <v>0</v>
      </c>
      <c r="H54" s="4">
        <f>IF(Table15[[#This Row],[Control Classpath Size]]=0,0,Table15[[#This Row],[Absolute Diff?]]/Table15[[#This Row],[Control Classpath Size]])</f>
        <v>0</v>
      </c>
    </row>
    <row r="55" spans="1:8" x14ac:dyDescent="0.2">
      <c r="A55" t="s">
        <v>290</v>
      </c>
      <c r="B55">
        <v>3067</v>
      </c>
      <c r="C55" t="s">
        <v>290</v>
      </c>
      <c r="D55">
        <v>3067</v>
      </c>
      <c r="E55" t="b">
        <f>IF(Table15[[#This Row],[Control Bundle]]=Table15[[#This Row],[Refactored Bundle]],TRUE,FALSE)</f>
        <v>1</v>
      </c>
      <c r="F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5">
        <f>Table15[[#This Row],[Control Classpath Size]]-Table15[[#This Row],[Refactored Classpath Size]]</f>
        <v>0</v>
      </c>
      <c r="H55" s="4">
        <f>IF(Table15[[#This Row],[Control Classpath Size]]=0,0,Table15[[#This Row],[Absolute Diff?]]/Table15[[#This Row],[Control Classpath Size]])</f>
        <v>0</v>
      </c>
    </row>
    <row r="56" spans="1:8" x14ac:dyDescent="0.2">
      <c r="A56" t="s">
        <v>64</v>
      </c>
      <c r="B56">
        <v>10210</v>
      </c>
      <c r="C56" t="s">
        <v>64</v>
      </c>
      <c r="D56">
        <v>10210</v>
      </c>
      <c r="E56" t="b">
        <f>IF(Table15[[#This Row],[Control Bundle]]=Table15[[#This Row],[Refactored Bundle]],TRUE,FALSE)</f>
        <v>1</v>
      </c>
      <c r="F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6">
        <f>Table15[[#This Row],[Control Classpath Size]]-Table15[[#This Row],[Refactored Classpath Size]]</f>
        <v>0</v>
      </c>
      <c r="H56" s="4">
        <f>IF(Table15[[#This Row],[Control Classpath Size]]=0,0,Table15[[#This Row],[Absolute Diff?]]/Table15[[#This Row],[Control Classpath Size]])</f>
        <v>0</v>
      </c>
    </row>
    <row r="57" spans="1:8" x14ac:dyDescent="0.2">
      <c r="A57" t="s">
        <v>258</v>
      </c>
      <c r="B57">
        <v>10869</v>
      </c>
      <c r="C57" t="s">
        <v>258</v>
      </c>
      <c r="D57">
        <v>10869</v>
      </c>
      <c r="E57" t="b">
        <f>IF(Table15[[#This Row],[Control Bundle]]=Table15[[#This Row],[Refactored Bundle]],TRUE,FALSE)</f>
        <v>1</v>
      </c>
      <c r="F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7">
        <f>Table15[[#This Row],[Control Classpath Size]]-Table15[[#This Row],[Refactored Classpath Size]]</f>
        <v>0</v>
      </c>
      <c r="H57" s="4">
        <f>IF(Table15[[#This Row],[Control Classpath Size]]=0,0,Table15[[#This Row],[Absolute Diff?]]/Table15[[#This Row],[Control Classpath Size]])</f>
        <v>0</v>
      </c>
    </row>
    <row r="58" spans="1:8" x14ac:dyDescent="0.2">
      <c r="A58" t="s">
        <v>365</v>
      </c>
      <c r="B58">
        <v>239</v>
      </c>
      <c r="C58" t="s">
        <v>365</v>
      </c>
      <c r="D58">
        <v>239</v>
      </c>
      <c r="E58" t="b">
        <f>IF(Table15[[#This Row],[Control Bundle]]=Table15[[#This Row],[Refactored Bundle]],TRUE,FALSE)</f>
        <v>1</v>
      </c>
      <c r="F5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8">
        <f>Table15[[#This Row],[Control Classpath Size]]-Table15[[#This Row],[Refactored Classpath Size]]</f>
        <v>0</v>
      </c>
      <c r="H58" s="4">
        <f>IF(Table15[[#This Row],[Control Classpath Size]]=0,0,Table15[[#This Row],[Absolute Diff?]]/Table15[[#This Row],[Control Classpath Size]])</f>
        <v>0</v>
      </c>
    </row>
    <row r="59" spans="1:8" x14ac:dyDescent="0.2">
      <c r="A59" t="s">
        <v>201</v>
      </c>
      <c r="B59">
        <v>109</v>
      </c>
      <c r="C59" t="s">
        <v>201</v>
      </c>
      <c r="D59">
        <v>109</v>
      </c>
      <c r="E59" t="b">
        <f>IF(Table15[[#This Row],[Control Bundle]]=Table15[[#This Row],[Refactored Bundle]],TRUE,FALSE)</f>
        <v>1</v>
      </c>
      <c r="F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59">
        <f>Table15[[#This Row],[Control Classpath Size]]-Table15[[#This Row],[Refactored Classpath Size]]</f>
        <v>0</v>
      </c>
      <c r="H59" s="4">
        <f>IF(Table15[[#This Row],[Control Classpath Size]]=0,0,Table15[[#This Row],[Absolute Diff?]]/Table15[[#This Row],[Control Classpath Size]])</f>
        <v>0</v>
      </c>
    </row>
    <row r="60" spans="1:8" x14ac:dyDescent="0.2">
      <c r="A60" t="s">
        <v>26</v>
      </c>
      <c r="B60">
        <v>100</v>
      </c>
      <c r="C60" t="s">
        <v>26</v>
      </c>
      <c r="D60">
        <v>100</v>
      </c>
      <c r="E60" t="b">
        <f>IF(Table15[[#This Row],[Control Bundle]]=Table15[[#This Row],[Refactored Bundle]],TRUE,FALSE)</f>
        <v>1</v>
      </c>
      <c r="F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0">
        <f>Table15[[#This Row],[Control Classpath Size]]-Table15[[#This Row],[Refactored Classpath Size]]</f>
        <v>0</v>
      </c>
      <c r="H60" s="4">
        <f>IF(Table15[[#This Row],[Control Classpath Size]]=0,0,Table15[[#This Row],[Absolute Diff?]]/Table15[[#This Row],[Control Classpath Size]])</f>
        <v>0</v>
      </c>
    </row>
    <row r="61" spans="1:8" x14ac:dyDescent="0.2">
      <c r="A61" t="s">
        <v>260</v>
      </c>
      <c r="B61">
        <v>11</v>
      </c>
      <c r="C61" t="s">
        <v>260</v>
      </c>
      <c r="D61">
        <v>11</v>
      </c>
      <c r="E61" t="b">
        <f>IF(Table15[[#This Row],[Control Bundle]]=Table15[[#This Row],[Refactored Bundle]],TRUE,FALSE)</f>
        <v>1</v>
      </c>
      <c r="F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1">
        <f>Table15[[#This Row],[Control Classpath Size]]-Table15[[#This Row],[Refactored Classpath Size]]</f>
        <v>0</v>
      </c>
      <c r="H61" s="4">
        <f>IF(Table15[[#This Row],[Control Classpath Size]]=0,0,Table15[[#This Row],[Absolute Diff?]]/Table15[[#This Row],[Control Classpath Size]])</f>
        <v>0</v>
      </c>
    </row>
    <row r="62" spans="1:8" x14ac:dyDescent="0.2">
      <c r="A62" t="s">
        <v>115</v>
      </c>
      <c r="B62">
        <v>125</v>
      </c>
      <c r="C62" t="s">
        <v>115</v>
      </c>
      <c r="D62">
        <v>125</v>
      </c>
      <c r="E62" t="b">
        <f>IF(Table15[[#This Row],[Control Bundle]]=Table15[[#This Row],[Refactored Bundle]],TRUE,FALSE)</f>
        <v>1</v>
      </c>
      <c r="F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2">
        <f>Table15[[#This Row],[Control Classpath Size]]-Table15[[#This Row],[Refactored Classpath Size]]</f>
        <v>0</v>
      </c>
      <c r="H62" s="4">
        <f>IF(Table15[[#This Row],[Control Classpath Size]]=0,0,Table15[[#This Row],[Absolute Diff?]]/Table15[[#This Row],[Control Classpath Size]])</f>
        <v>0</v>
      </c>
    </row>
    <row r="63" spans="1:8" x14ac:dyDescent="0.2">
      <c r="A63" t="s">
        <v>274</v>
      </c>
      <c r="B63">
        <v>357</v>
      </c>
      <c r="C63" t="s">
        <v>274</v>
      </c>
      <c r="D63">
        <v>357</v>
      </c>
      <c r="E63" t="b">
        <f>IF(Table15[[#This Row],[Control Bundle]]=Table15[[#This Row],[Refactored Bundle]],TRUE,FALSE)</f>
        <v>1</v>
      </c>
      <c r="F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3">
        <f>Table15[[#This Row],[Control Classpath Size]]-Table15[[#This Row],[Refactored Classpath Size]]</f>
        <v>0</v>
      </c>
      <c r="H63" s="4">
        <f>IF(Table15[[#This Row],[Control Classpath Size]]=0,0,Table15[[#This Row],[Absolute Diff?]]/Table15[[#This Row],[Control Classpath Size]])</f>
        <v>0</v>
      </c>
    </row>
    <row r="64" spans="1:8" x14ac:dyDescent="0.2">
      <c r="A64" t="s">
        <v>186</v>
      </c>
      <c r="B64">
        <v>1006</v>
      </c>
      <c r="C64" t="s">
        <v>186</v>
      </c>
      <c r="D64">
        <v>1006</v>
      </c>
      <c r="E64" t="b">
        <f>IF(Table15[[#This Row],[Control Bundle]]=Table15[[#This Row],[Refactored Bundle]],TRUE,FALSE)</f>
        <v>1</v>
      </c>
      <c r="F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4">
        <f>Table15[[#This Row],[Control Classpath Size]]-Table15[[#This Row],[Refactored Classpath Size]]</f>
        <v>0</v>
      </c>
      <c r="H64" s="4">
        <f>IF(Table15[[#This Row],[Control Classpath Size]]=0,0,Table15[[#This Row],[Absolute Diff?]]/Table15[[#This Row],[Control Classpath Size]])</f>
        <v>0</v>
      </c>
    </row>
    <row r="65" spans="1:8" x14ac:dyDescent="0.2">
      <c r="A65" t="s">
        <v>111</v>
      </c>
      <c r="B65">
        <v>18188</v>
      </c>
      <c r="C65" t="s">
        <v>111</v>
      </c>
      <c r="D65">
        <v>18183</v>
      </c>
      <c r="E65" t="b">
        <f>IF(Table15[[#This Row],[Control Bundle]]=Table15[[#This Row],[Refactored Bundle]],TRUE,FALSE)</f>
        <v>1</v>
      </c>
      <c r="F6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5">
        <f>Table15[[#This Row],[Control Classpath Size]]-Table15[[#This Row],[Refactored Classpath Size]]</f>
        <v>5</v>
      </c>
      <c r="H65" s="4">
        <f>IF(Table15[[#This Row],[Control Classpath Size]]=0,0,Table15[[#This Row],[Absolute Diff?]]/Table15[[#This Row],[Control Classpath Size]])</f>
        <v>2.7490653177919506E-4</v>
      </c>
    </row>
    <row r="66" spans="1:8" x14ac:dyDescent="0.2">
      <c r="A66" t="s">
        <v>304</v>
      </c>
      <c r="B66">
        <v>5751</v>
      </c>
      <c r="C66" t="s">
        <v>304</v>
      </c>
      <c r="D66">
        <v>5844</v>
      </c>
      <c r="E66" t="b">
        <f>IF(Table15[[#This Row],[Control Bundle]]=Table15[[#This Row],[Refactored Bundle]],TRUE,FALSE)</f>
        <v>1</v>
      </c>
      <c r="F6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66">
        <f>Table15[[#This Row],[Control Classpath Size]]-Table15[[#This Row],[Refactored Classpath Size]]</f>
        <v>-93</v>
      </c>
      <c r="H66" s="4">
        <f>IF(Table15[[#This Row],[Control Classpath Size]]=0,0,Table15[[#This Row],[Absolute Diff?]]/Table15[[#This Row],[Control Classpath Size]])</f>
        <v>-1.6171100678142931E-2</v>
      </c>
    </row>
    <row r="67" spans="1:8" x14ac:dyDescent="0.2">
      <c r="A67" t="s">
        <v>91</v>
      </c>
      <c r="B67">
        <v>8889</v>
      </c>
      <c r="C67" t="s">
        <v>91</v>
      </c>
      <c r="D67">
        <v>8884</v>
      </c>
      <c r="E67" t="b">
        <f>IF(Table15[[#This Row],[Control Bundle]]=Table15[[#This Row],[Refactored Bundle]],TRUE,FALSE)</f>
        <v>1</v>
      </c>
      <c r="F6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67">
        <f>Table15[[#This Row],[Control Classpath Size]]-Table15[[#This Row],[Refactored Classpath Size]]</f>
        <v>5</v>
      </c>
      <c r="H67" s="4">
        <f>IF(Table15[[#This Row],[Control Classpath Size]]=0,0,Table15[[#This Row],[Absolute Diff?]]/Table15[[#This Row],[Control Classpath Size]])</f>
        <v>5.6249296883788952E-4</v>
      </c>
    </row>
    <row r="68" spans="1:8" x14ac:dyDescent="0.2">
      <c r="A68" t="s">
        <v>62</v>
      </c>
      <c r="B68">
        <v>1737</v>
      </c>
      <c r="C68" t="s">
        <v>62</v>
      </c>
      <c r="D68">
        <v>1737</v>
      </c>
      <c r="E68" t="b">
        <f>IF(Table15[[#This Row],[Control Bundle]]=Table15[[#This Row],[Refactored Bundle]],TRUE,FALSE)</f>
        <v>1</v>
      </c>
      <c r="F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8">
        <f>Table15[[#This Row],[Control Classpath Size]]-Table15[[#This Row],[Refactored Classpath Size]]</f>
        <v>0</v>
      </c>
      <c r="H68" s="4">
        <f>IF(Table15[[#This Row],[Control Classpath Size]]=0,0,Table15[[#This Row],[Absolute Diff?]]/Table15[[#This Row],[Control Classpath Size]])</f>
        <v>0</v>
      </c>
    </row>
    <row r="69" spans="1:8" x14ac:dyDescent="0.2">
      <c r="A69" t="s">
        <v>180</v>
      </c>
      <c r="B69">
        <v>1306</v>
      </c>
      <c r="C69" t="s">
        <v>180</v>
      </c>
      <c r="D69">
        <v>1306</v>
      </c>
      <c r="E69" t="b">
        <f>IF(Table15[[#This Row],[Control Bundle]]=Table15[[#This Row],[Refactored Bundle]],TRUE,FALSE)</f>
        <v>1</v>
      </c>
      <c r="F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69">
        <f>Table15[[#This Row],[Control Classpath Size]]-Table15[[#This Row],[Refactored Classpath Size]]</f>
        <v>0</v>
      </c>
      <c r="H69" s="4">
        <f>IF(Table15[[#This Row],[Control Classpath Size]]=0,0,Table15[[#This Row],[Absolute Diff?]]/Table15[[#This Row],[Control Classpath Size]])</f>
        <v>0</v>
      </c>
    </row>
    <row r="70" spans="1:8" x14ac:dyDescent="0.2">
      <c r="A70" t="s">
        <v>100</v>
      </c>
      <c r="B70">
        <v>1463</v>
      </c>
      <c r="C70" t="s">
        <v>100</v>
      </c>
      <c r="D70">
        <v>1463</v>
      </c>
      <c r="E70" t="b">
        <f>IF(Table15[[#This Row],[Control Bundle]]=Table15[[#This Row],[Refactored Bundle]],TRUE,FALSE)</f>
        <v>1</v>
      </c>
      <c r="F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0">
        <f>Table15[[#This Row],[Control Classpath Size]]-Table15[[#This Row],[Refactored Classpath Size]]</f>
        <v>0</v>
      </c>
      <c r="H70" s="4">
        <f>IF(Table15[[#This Row],[Control Classpath Size]]=0,0,Table15[[#This Row],[Absolute Diff?]]/Table15[[#This Row],[Control Classpath Size]])</f>
        <v>0</v>
      </c>
    </row>
    <row r="71" spans="1:8" x14ac:dyDescent="0.2">
      <c r="A71" t="s">
        <v>20</v>
      </c>
      <c r="B71">
        <v>2337</v>
      </c>
      <c r="C71" t="s">
        <v>20</v>
      </c>
      <c r="D71">
        <v>2337</v>
      </c>
      <c r="E71" t="b">
        <f>IF(Table15[[#This Row],[Control Bundle]]=Table15[[#This Row],[Refactored Bundle]],TRUE,FALSE)</f>
        <v>1</v>
      </c>
      <c r="F7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1">
        <f>Table15[[#This Row],[Control Classpath Size]]-Table15[[#This Row],[Refactored Classpath Size]]</f>
        <v>0</v>
      </c>
      <c r="H71" s="4">
        <f>IF(Table15[[#This Row],[Control Classpath Size]]=0,0,Table15[[#This Row],[Absolute Diff?]]/Table15[[#This Row],[Control Classpath Size]])</f>
        <v>0</v>
      </c>
    </row>
    <row r="72" spans="1:8" x14ac:dyDescent="0.2">
      <c r="A72" t="s">
        <v>165</v>
      </c>
      <c r="B72">
        <v>2335</v>
      </c>
      <c r="C72" t="s">
        <v>165</v>
      </c>
      <c r="D72">
        <v>2335</v>
      </c>
      <c r="E72" t="b">
        <f>IF(Table15[[#This Row],[Control Bundle]]=Table15[[#This Row],[Refactored Bundle]],TRUE,FALSE)</f>
        <v>1</v>
      </c>
      <c r="F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2">
        <f>Table15[[#This Row],[Control Classpath Size]]-Table15[[#This Row],[Refactored Classpath Size]]</f>
        <v>0</v>
      </c>
      <c r="H72" s="4">
        <f>IF(Table15[[#This Row],[Control Classpath Size]]=0,0,Table15[[#This Row],[Absolute Diff?]]/Table15[[#This Row],[Control Classpath Size]])</f>
        <v>0</v>
      </c>
    </row>
    <row r="73" spans="1:8" x14ac:dyDescent="0.2">
      <c r="A73" t="s">
        <v>278</v>
      </c>
      <c r="B73">
        <v>172</v>
      </c>
      <c r="C73" t="s">
        <v>278</v>
      </c>
      <c r="D73">
        <v>172</v>
      </c>
      <c r="E73" t="b">
        <f>IF(Table15[[#This Row],[Control Bundle]]=Table15[[#This Row],[Refactored Bundle]],TRUE,FALSE)</f>
        <v>1</v>
      </c>
      <c r="F7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3">
        <f>Table15[[#This Row],[Control Classpath Size]]-Table15[[#This Row],[Refactored Classpath Size]]</f>
        <v>0</v>
      </c>
      <c r="H73" s="4">
        <f>IF(Table15[[#This Row],[Control Classpath Size]]=0,0,Table15[[#This Row],[Absolute Diff?]]/Table15[[#This Row],[Control Classpath Size]])</f>
        <v>0</v>
      </c>
    </row>
    <row r="74" spans="1:8" x14ac:dyDescent="0.2">
      <c r="A74" t="s">
        <v>271</v>
      </c>
      <c r="B74">
        <v>3730</v>
      </c>
      <c r="C74" t="s">
        <v>271</v>
      </c>
      <c r="D74">
        <v>3730</v>
      </c>
      <c r="E74" t="b">
        <f>IF(Table15[[#This Row],[Control Bundle]]=Table15[[#This Row],[Refactored Bundle]],TRUE,FALSE)</f>
        <v>1</v>
      </c>
      <c r="F7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4">
        <f>Table15[[#This Row],[Control Classpath Size]]-Table15[[#This Row],[Refactored Classpath Size]]</f>
        <v>0</v>
      </c>
      <c r="H74" s="4">
        <f>IF(Table15[[#This Row],[Control Classpath Size]]=0,0,Table15[[#This Row],[Absolute Diff?]]/Table15[[#This Row],[Control Classpath Size]])</f>
        <v>0</v>
      </c>
    </row>
    <row r="75" spans="1:8" x14ac:dyDescent="0.2">
      <c r="A75" t="s">
        <v>261</v>
      </c>
      <c r="B75">
        <v>2220</v>
      </c>
      <c r="C75" t="s">
        <v>261</v>
      </c>
      <c r="D75">
        <v>2220</v>
      </c>
      <c r="E75" t="b">
        <f>IF(Table15[[#This Row],[Control Bundle]]=Table15[[#This Row],[Refactored Bundle]],TRUE,FALSE)</f>
        <v>1</v>
      </c>
      <c r="F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5">
        <f>Table15[[#This Row],[Control Classpath Size]]-Table15[[#This Row],[Refactored Classpath Size]]</f>
        <v>0</v>
      </c>
      <c r="H75" s="4">
        <f>IF(Table15[[#This Row],[Control Classpath Size]]=0,0,Table15[[#This Row],[Absolute Diff?]]/Table15[[#This Row],[Control Classpath Size]])</f>
        <v>0</v>
      </c>
    </row>
    <row r="76" spans="1:8" x14ac:dyDescent="0.2">
      <c r="A76" t="s">
        <v>113</v>
      </c>
      <c r="B76">
        <v>824</v>
      </c>
      <c r="C76" t="s">
        <v>113</v>
      </c>
      <c r="D76">
        <v>824</v>
      </c>
      <c r="E76" t="b">
        <f>IF(Table15[[#This Row],[Control Bundle]]=Table15[[#This Row],[Refactored Bundle]],TRUE,FALSE)</f>
        <v>1</v>
      </c>
      <c r="F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6">
        <f>Table15[[#This Row],[Control Classpath Size]]-Table15[[#This Row],[Refactored Classpath Size]]</f>
        <v>0</v>
      </c>
      <c r="H76" s="4">
        <f>IF(Table15[[#This Row],[Control Classpath Size]]=0,0,Table15[[#This Row],[Absolute Diff?]]/Table15[[#This Row],[Control Classpath Size]])</f>
        <v>0</v>
      </c>
    </row>
    <row r="77" spans="1:8" x14ac:dyDescent="0.2">
      <c r="A77" t="s">
        <v>9</v>
      </c>
      <c r="B77">
        <v>984</v>
      </c>
      <c r="C77" t="s">
        <v>9</v>
      </c>
      <c r="D77">
        <v>984</v>
      </c>
      <c r="E77" t="b">
        <f>IF(Table15[[#This Row],[Control Bundle]]=Table15[[#This Row],[Refactored Bundle]],TRUE,FALSE)</f>
        <v>1</v>
      </c>
      <c r="F7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7">
        <f>Table15[[#This Row],[Control Classpath Size]]-Table15[[#This Row],[Refactored Classpath Size]]</f>
        <v>0</v>
      </c>
      <c r="H77" s="4">
        <f>IF(Table15[[#This Row],[Control Classpath Size]]=0,0,Table15[[#This Row],[Absolute Diff?]]/Table15[[#This Row],[Control Classpath Size]])</f>
        <v>0</v>
      </c>
    </row>
    <row r="78" spans="1:8" x14ac:dyDescent="0.2">
      <c r="A78" t="s">
        <v>236</v>
      </c>
      <c r="B78">
        <v>3200</v>
      </c>
      <c r="C78" t="s">
        <v>236</v>
      </c>
      <c r="D78">
        <v>3200</v>
      </c>
      <c r="E78" t="b">
        <f>IF(Table15[[#This Row],[Control Bundle]]=Table15[[#This Row],[Refactored Bundle]],TRUE,FALSE)</f>
        <v>1</v>
      </c>
      <c r="F7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8">
        <f>Table15[[#This Row],[Control Classpath Size]]-Table15[[#This Row],[Refactored Classpath Size]]</f>
        <v>0</v>
      </c>
      <c r="H78" s="4">
        <f>IF(Table15[[#This Row],[Control Classpath Size]]=0,0,Table15[[#This Row],[Absolute Diff?]]/Table15[[#This Row],[Control Classpath Size]])</f>
        <v>0</v>
      </c>
    </row>
    <row r="79" spans="1:8" x14ac:dyDescent="0.2">
      <c r="A79" t="s">
        <v>277</v>
      </c>
      <c r="B79">
        <v>4764</v>
      </c>
      <c r="C79" t="s">
        <v>277</v>
      </c>
      <c r="D79">
        <v>4764</v>
      </c>
      <c r="E79" t="b">
        <f>IF(Table15[[#This Row],[Control Bundle]]=Table15[[#This Row],[Refactored Bundle]],TRUE,FALSE)</f>
        <v>1</v>
      </c>
      <c r="F7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79">
        <f>Table15[[#This Row],[Control Classpath Size]]-Table15[[#This Row],[Refactored Classpath Size]]</f>
        <v>0</v>
      </c>
      <c r="H79" s="4">
        <f>IF(Table15[[#This Row],[Control Classpath Size]]=0,0,Table15[[#This Row],[Absolute Diff?]]/Table15[[#This Row],[Control Classpath Size]])</f>
        <v>0</v>
      </c>
    </row>
    <row r="80" spans="1:8" x14ac:dyDescent="0.2">
      <c r="A80" t="s">
        <v>88</v>
      </c>
      <c r="B80">
        <v>4460</v>
      </c>
      <c r="C80" t="s">
        <v>88</v>
      </c>
      <c r="D80">
        <v>4493</v>
      </c>
      <c r="E80" t="b">
        <f>IF(Table15[[#This Row],[Control Bundle]]=Table15[[#This Row],[Refactored Bundle]],TRUE,FALSE)</f>
        <v>1</v>
      </c>
      <c r="F80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80">
        <f>Table15[[#This Row],[Control Classpath Size]]-Table15[[#This Row],[Refactored Classpath Size]]</f>
        <v>-33</v>
      </c>
      <c r="H80" s="4">
        <f>IF(Table15[[#This Row],[Control Classpath Size]]=0,0,Table15[[#This Row],[Absolute Diff?]]/Table15[[#This Row],[Control Classpath Size]])</f>
        <v>-7.3991031390134533E-3</v>
      </c>
    </row>
    <row r="81" spans="1:8" x14ac:dyDescent="0.2">
      <c r="A81" t="s">
        <v>302</v>
      </c>
      <c r="B81">
        <v>0</v>
      </c>
      <c r="C81" t="s">
        <v>302</v>
      </c>
      <c r="D81">
        <v>0</v>
      </c>
      <c r="E81" t="b">
        <f>IF(Table15[[#This Row],[Control Bundle]]=Table15[[#This Row],[Refactored Bundle]],TRUE,FALSE)</f>
        <v>1</v>
      </c>
      <c r="F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1">
        <f>Table15[[#This Row],[Control Classpath Size]]-Table15[[#This Row],[Refactored Classpath Size]]</f>
        <v>0</v>
      </c>
      <c r="H81" s="4">
        <f>IF(Table15[[#This Row],[Control Classpath Size]]=0,0,Table15[[#This Row],[Absolute Diff?]]/Table15[[#This Row],[Control Classpath Size]])</f>
        <v>0</v>
      </c>
    </row>
    <row r="82" spans="1:8" x14ac:dyDescent="0.2">
      <c r="A82" t="s">
        <v>110</v>
      </c>
      <c r="B82">
        <v>5866</v>
      </c>
      <c r="C82" t="s">
        <v>110</v>
      </c>
      <c r="D82">
        <v>5866</v>
      </c>
      <c r="E82" t="b">
        <f>IF(Table15[[#This Row],[Control Bundle]]=Table15[[#This Row],[Refactored Bundle]],TRUE,FALSE)</f>
        <v>1</v>
      </c>
      <c r="F8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2">
        <f>Table15[[#This Row],[Control Classpath Size]]-Table15[[#This Row],[Refactored Classpath Size]]</f>
        <v>0</v>
      </c>
      <c r="H82" s="4">
        <f>IF(Table15[[#This Row],[Control Classpath Size]]=0,0,Table15[[#This Row],[Absolute Diff?]]/Table15[[#This Row],[Control Classpath Size]])</f>
        <v>0</v>
      </c>
    </row>
    <row r="83" spans="1:8" x14ac:dyDescent="0.2">
      <c r="A83" t="s">
        <v>315</v>
      </c>
      <c r="B83">
        <v>1141</v>
      </c>
      <c r="C83" t="s">
        <v>315</v>
      </c>
      <c r="D83">
        <v>1141</v>
      </c>
      <c r="E83" t="b">
        <f>IF(Table15[[#This Row],[Control Bundle]]=Table15[[#This Row],[Refactored Bundle]],TRUE,FALSE)</f>
        <v>1</v>
      </c>
      <c r="F8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3">
        <f>Table15[[#This Row],[Control Classpath Size]]-Table15[[#This Row],[Refactored Classpath Size]]</f>
        <v>0</v>
      </c>
      <c r="H83" s="4">
        <f>IF(Table15[[#This Row],[Control Classpath Size]]=0,0,Table15[[#This Row],[Absolute Diff?]]/Table15[[#This Row],[Control Classpath Size]])</f>
        <v>0</v>
      </c>
    </row>
    <row r="84" spans="1:8" x14ac:dyDescent="0.2">
      <c r="A84" t="s">
        <v>124</v>
      </c>
      <c r="B84">
        <v>385</v>
      </c>
      <c r="C84" t="s">
        <v>124</v>
      </c>
      <c r="D84">
        <v>385</v>
      </c>
      <c r="E84" t="b">
        <f>IF(Table15[[#This Row],[Control Bundle]]=Table15[[#This Row],[Refactored Bundle]],TRUE,FALSE)</f>
        <v>1</v>
      </c>
      <c r="F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4">
        <f>Table15[[#This Row],[Control Classpath Size]]-Table15[[#This Row],[Refactored Classpath Size]]</f>
        <v>0</v>
      </c>
      <c r="H84" s="4">
        <f>IF(Table15[[#This Row],[Control Classpath Size]]=0,0,Table15[[#This Row],[Absolute Diff?]]/Table15[[#This Row],[Control Classpath Size]])</f>
        <v>0</v>
      </c>
    </row>
    <row r="85" spans="1:8" x14ac:dyDescent="0.2">
      <c r="A85" t="s">
        <v>60</v>
      </c>
      <c r="B85">
        <v>434</v>
      </c>
      <c r="C85" t="s">
        <v>60</v>
      </c>
      <c r="D85">
        <v>434</v>
      </c>
      <c r="E85" t="b">
        <f>IF(Table15[[#This Row],[Control Bundle]]=Table15[[#This Row],[Refactored Bundle]],TRUE,FALSE)</f>
        <v>1</v>
      </c>
      <c r="F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5">
        <f>Table15[[#This Row],[Control Classpath Size]]-Table15[[#This Row],[Refactored Classpath Size]]</f>
        <v>0</v>
      </c>
      <c r="H85" s="4">
        <f>IF(Table15[[#This Row],[Control Classpath Size]]=0,0,Table15[[#This Row],[Absolute Diff?]]/Table15[[#This Row],[Control Classpath Size]])</f>
        <v>0</v>
      </c>
    </row>
    <row r="86" spans="1:8" x14ac:dyDescent="0.2">
      <c r="A86" t="s">
        <v>73</v>
      </c>
      <c r="B86">
        <v>263</v>
      </c>
      <c r="C86" t="s">
        <v>73</v>
      </c>
      <c r="D86">
        <v>263</v>
      </c>
      <c r="E86" t="b">
        <f>IF(Table15[[#This Row],[Control Bundle]]=Table15[[#This Row],[Refactored Bundle]],TRUE,FALSE)</f>
        <v>1</v>
      </c>
      <c r="F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6">
        <f>Table15[[#This Row],[Control Classpath Size]]-Table15[[#This Row],[Refactored Classpath Size]]</f>
        <v>0</v>
      </c>
      <c r="H86" s="4">
        <f>IF(Table15[[#This Row],[Control Classpath Size]]=0,0,Table15[[#This Row],[Absolute Diff?]]/Table15[[#This Row],[Control Classpath Size]])</f>
        <v>0</v>
      </c>
    </row>
    <row r="87" spans="1:8" x14ac:dyDescent="0.2">
      <c r="A87" t="s">
        <v>61</v>
      </c>
      <c r="B87">
        <v>509</v>
      </c>
      <c r="C87" t="s">
        <v>61</v>
      </c>
      <c r="D87">
        <v>509</v>
      </c>
      <c r="E87" t="b">
        <f>IF(Table15[[#This Row],[Control Bundle]]=Table15[[#This Row],[Refactored Bundle]],TRUE,FALSE)</f>
        <v>1</v>
      </c>
      <c r="F8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7">
        <f>Table15[[#This Row],[Control Classpath Size]]-Table15[[#This Row],[Refactored Classpath Size]]</f>
        <v>0</v>
      </c>
      <c r="H87" s="4">
        <f>IF(Table15[[#This Row],[Control Classpath Size]]=0,0,Table15[[#This Row],[Absolute Diff?]]/Table15[[#This Row],[Control Classpath Size]])</f>
        <v>0</v>
      </c>
    </row>
    <row r="88" spans="1:8" x14ac:dyDescent="0.2">
      <c r="A88" t="s">
        <v>291</v>
      </c>
      <c r="B88">
        <v>938</v>
      </c>
      <c r="C88" t="s">
        <v>291</v>
      </c>
      <c r="D88">
        <v>938</v>
      </c>
      <c r="E88" t="b">
        <f>IF(Table15[[#This Row],[Control Bundle]]=Table15[[#This Row],[Refactored Bundle]],TRUE,FALSE)</f>
        <v>1</v>
      </c>
      <c r="F8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8">
        <f>Table15[[#This Row],[Control Classpath Size]]-Table15[[#This Row],[Refactored Classpath Size]]</f>
        <v>0</v>
      </c>
      <c r="H88" s="4">
        <f>IF(Table15[[#This Row],[Control Classpath Size]]=0,0,Table15[[#This Row],[Absolute Diff?]]/Table15[[#This Row],[Control Classpath Size]])</f>
        <v>0</v>
      </c>
    </row>
    <row r="89" spans="1:8" x14ac:dyDescent="0.2">
      <c r="A89" t="s">
        <v>286</v>
      </c>
      <c r="B89">
        <v>0</v>
      </c>
      <c r="C89" t="s">
        <v>286</v>
      </c>
      <c r="D89">
        <v>0</v>
      </c>
      <c r="E89" t="b">
        <f>IF(Table15[[#This Row],[Control Bundle]]=Table15[[#This Row],[Refactored Bundle]],TRUE,FALSE)</f>
        <v>1</v>
      </c>
      <c r="F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89">
        <f>Table15[[#This Row],[Control Classpath Size]]-Table15[[#This Row],[Refactored Classpath Size]]</f>
        <v>0</v>
      </c>
      <c r="H89" s="4">
        <f>IF(Table15[[#This Row],[Control Classpath Size]]=0,0,Table15[[#This Row],[Absolute Diff?]]/Table15[[#This Row],[Control Classpath Size]])</f>
        <v>0</v>
      </c>
    </row>
    <row r="90" spans="1:8" x14ac:dyDescent="0.2">
      <c r="A90" t="s">
        <v>116</v>
      </c>
      <c r="B90">
        <v>0</v>
      </c>
      <c r="C90" t="s">
        <v>116</v>
      </c>
      <c r="D90">
        <v>0</v>
      </c>
      <c r="E90" t="b">
        <f>IF(Table15[[#This Row],[Control Bundle]]=Table15[[#This Row],[Refactored Bundle]],TRUE,FALSE)</f>
        <v>1</v>
      </c>
      <c r="F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0">
        <f>Table15[[#This Row],[Control Classpath Size]]-Table15[[#This Row],[Refactored Classpath Size]]</f>
        <v>0</v>
      </c>
      <c r="H90" s="4">
        <f>IF(Table15[[#This Row],[Control Classpath Size]]=0,0,Table15[[#This Row],[Absolute Diff?]]/Table15[[#This Row],[Control Classpath Size]])</f>
        <v>0</v>
      </c>
    </row>
    <row r="91" spans="1:8" x14ac:dyDescent="0.2">
      <c r="A91" t="s">
        <v>361</v>
      </c>
      <c r="B91">
        <v>0</v>
      </c>
      <c r="C91" t="s">
        <v>361</v>
      </c>
      <c r="D91">
        <v>0</v>
      </c>
      <c r="E91" t="b">
        <f>IF(Table15[[#This Row],[Control Bundle]]=Table15[[#This Row],[Refactored Bundle]],TRUE,FALSE)</f>
        <v>1</v>
      </c>
      <c r="F9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1">
        <f>Table15[[#This Row],[Control Classpath Size]]-Table15[[#This Row],[Refactored Classpath Size]]</f>
        <v>0</v>
      </c>
      <c r="H91" s="4">
        <f>IF(Table15[[#This Row],[Control Classpath Size]]=0,0,Table15[[#This Row],[Absolute Diff?]]/Table15[[#This Row],[Control Classpath Size]])</f>
        <v>0</v>
      </c>
    </row>
    <row r="92" spans="1:8" x14ac:dyDescent="0.2">
      <c r="A92" t="s">
        <v>203</v>
      </c>
      <c r="B92">
        <v>1231</v>
      </c>
      <c r="C92" t="s">
        <v>203</v>
      </c>
      <c r="D92">
        <v>1231</v>
      </c>
      <c r="E92" t="b">
        <f>IF(Table15[[#This Row],[Control Bundle]]=Table15[[#This Row],[Refactored Bundle]],TRUE,FALSE)</f>
        <v>1</v>
      </c>
      <c r="F9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2">
        <f>Table15[[#This Row],[Control Classpath Size]]-Table15[[#This Row],[Refactored Classpath Size]]</f>
        <v>0</v>
      </c>
      <c r="H92" s="4">
        <f>IF(Table15[[#This Row],[Control Classpath Size]]=0,0,Table15[[#This Row],[Absolute Diff?]]/Table15[[#This Row],[Control Classpath Size]])</f>
        <v>0</v>
      </c>
    </row>
    <row r="93" spans="1:8" x14ac:dyDescent="0.2">
      <c r="A93" t="s">
        <v>128</v>
      </c>
      <c r="B93">
        <v>2195</v>
      </c>
      <c r="C93" t="s">
        <v>128</v>
      </c>
      <c r="D93">
        <v>2195</v>
      </c>
      <c r="E93" t="b">
        <f>IF(Table15[[#This Row],[Control Bundle]]=Table15[[#This Row],[Refactored Bundle]],TRUE,FALSE)</f>
        <v>1</v>
      </c>
      <c r="F9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3">
        <f>Table15[[#This Row],[Control Classpath Size]]-Table15[[#This Row],[Refactored Classpath Size]]</f>
        <v>0</v>
      </c>
      <c r="H93" s="4">
        <f>IF(Table15[[#This Row],[Control Classpath Size]]=0,0,Table15[[#This Row],[Absolute Diff?]]/Table15[[#This Row],[Control Classpath Size]])</f>
        <v>0</v>
      </c>
    </row>
    <row r="94" spans="1:8" x14ac:dyDescent="0.2">
      <c r="A94" t="s">
        <v>156</v>
      </c>
      <c r="B94">
        <v>1851</v>
      </c>
      <c r="C94" t="s">
        <v>156</v>
      </c>
      <c r="D94">
        <v>1851</v>
      </c>
      <c r="E94" t="b">
        <f>IF(Table15[[#This Row],[Control Bundle]]=Table15[[#This Row],[Refactored Bundle]],TRUE,FALSE)</f>
        <v>1</v>
      </c>
      <c r="F9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4">
        <f>Table15[[#This Row],[Control Classpath Size]]-Table15[[#This Row],[Refactored Classpath Size]]</f>
        <v>0</v>
      </c>
      <c r="H94" s="4">
        <f>IF(Table15[[#This Row],[Control Classpath Size]]=0,0,Table15[[#This Row],[Absolute Diff?]]/Table15[[#This Row],[Control Classpath Size]])</f>
        <v>0</v>
      </c>
    </row>
    <row r="95" spans="1:8" x14ac:dyDescent="0.2">
      <c r="A95" t="s">
        <v>308</v>
      </c>
      <c r="B95">
        <v>1925</v>
      </c>
      <c r="C95" t="s">
        <v>308</v>
      </c>
      <c r="D95">
        <v>1925</v>
      </c>
      <c r="E95" t="b">
        <f>IF(Table15[[#This Row],[Control Bundle]]=Table15[[#This Row],[Refactored Bundle]],TRUE,FALSE)</f>
        <v>1</v>
      </c>
      <c r="F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5">
        <f>Table15[[#This Row],[Control Classpath Size]]-Table15[[#This Row],[Refactored Classpath Size]]</f>
        <v>0</v>
      </c>
      <c r="H95" s="4">
        <f>IF(Table15[[#This Row],[Control Classpath Size]]=0,0,Table15[[#This Row],[Absolute Diff?]]/Table15[[#This Row],[Control Classpath Size]])</f>
        <v>0</v>
      </c>
    </row>
    <row r="96" spans="1:8" x14ac:dyDescent="0.2">
      <c r="A96" t="s">
        <v>57</v>
      </c>
      <c r="B96">
        <v>297</v>
      </c>
      <c r="C96" t="s">
        <v>57</v>
      </c>
      <c r="D96">
        <v>297</v>
      </c>
      <c r="E96" t="b">
        <f>IF(Table15[[#This Row],[Control Bundle]]=Table15[[#This Row],[Refactored Bundle]],TRUE,FALSE)</f>
        <v>1</v>
      </c>
      <c r="F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6">
        <f>Table15[[#This Row],[Control Classpath Size]]-Table15[[#This Row],[Refactored Classpath Size]]</f>
        <v>0</v>
      </c>
      <c r="H96" s="4">
        <f>IF(Table15[[#This Row],[Control Classpath Size]]=0,0,Table15[[#This Row],[Absolute Diff?]]/Table15[[#This Row],[Control Classpath Size]])</f>
        <v>0</v>
      </c>
    </row>
    <row r="97" spans="1:8" x14ac:dyDescent="0.2">
      <c r="A97" t="s">
        <v>321</v>
      </c>
      <c r="B97">
        <v>252</v>
      </c>
      <c r="C97" t="s">
        <v>321</v>
      </c>
      <c r="D97">
        <v>252</v>
      </c>
      <c r="E97" t="b">
        <f>IF(Table15[[#This Row],[Control Bundle]]=Table15[[#This Row],[Refactored Bundle]],TRUE,FALSE)</f>
        <v>1</v>
      </c>
      <c r="F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7">
        <f>Table15[[#This Row],[Control Classpath Size]]-Table15[[#This Row],[Refactored Classpath Size]]</f>
        <v>0</v>
      </c>
      <c r="H97" s="4">
        <f>IF(Table15[[#This Row],[Control Classpath Size]]=0,0,Table15[[#This Row],[Absolute Diff?]]/Table15[[#This Row],[Control Classpath Size]])</f>
        <v>0</v>
      </c>
    </row>
    <row r="98" spans="1:8" x14ac:dyDescent="0.2">
      <c r="A98" t="s">
        <v>319</v>
      </c>
      <c r="B98">
        <v>117</v>
      </c>
      <c r="C98" t="s">
        <v>319</v>
      </c>
      <c r="D98">
        <v>117</v>
      </c>
      <c r="E98" t="b">
        <f>IF(Table15[[#This Row],[Control Bundle]]=Table15[[#This Row],[Refactored Bundle]],TRUE,FALSE)</f>
        <v>1</v>
      </c>
      <c r="F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8">
        <f>Table15[[#This Row],[Control Classpath Size]]-Table15[[#This Row],[Refactored Classpath Size]]</f>
        <v>0</v>
      </c>
      <c r="H98" s="4">
        <f>IF(Table15[[#This Row],[Control Classpath Size]]=0,0,Table15[[#This Row],[Absolute Diff?]]/Table15[[#This Row],[Control Classpath Size]])</f>
        <v>0</v>
      </c>
    </row>
    <row r="99" spans="1:8" x14ac:dyDescent="0.2">
      <c r="A99" t="s">
        <v>364</v>
      </c>
      <c r="B99">
        <v>112</v>
      </c>
      <c r="C99" t="s">
        <v>364</v>
      </c>
      <c r="D99">
        <v>112</v>
      </c>
      <c r="E99" t="b">
        <f>IF(Table15[[#This Row],[Control Bundle]]=Table15[[#This Row],[Refactored Bundle]],TRUE,FALSE)</f>
        <v>1</v>
      </c>
      <c r="F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99">
        <f>Table15[[#This Row],[Control Classpath Size]]-Table15[[#This Row],[Refactored Classpath Size]]</f>
        <v>0</v>
      </c>
      <c r="H99" s="4">
        <f>IF(Table15[[#This Row],[Control Classpath Size]]=0,0,Table15[[#This Row],[Absolute Diff?]]/Table15[[#This Row],[Control Classpath Size]])</f>
        <v>0</v>
      </c>
    </row>
    <row r="100" spans="1:8" x14ac:dyDescent="0.2">
      <c r="A100" t="s">
        <v>190</v>
      </c>
      <c r="B100">
        <v>0</v>
      </c>
      <c r="C100" t="s">
        <v>190</v>
      </c>
      <c r="D100">
        <v>0</v>
      </c>
      <c r="E100" t="b">
        <f>IF(Table15[[#This Row],[Control Bundle]]=Table15[[#This Row],[Refactored Bundle]],TRUE,FALSE)</f>
        <v>1</v>
      </c>
      <c r="F1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0">
        <f>Table15[[#This Row],[Control Classpath Size]]-Table15[[#This Row],[Refactored Classpath Size]]</f>
        <v>0</v>
      </c>
      <c r="H100" s="4">
        <f>IF(Table15[[#This Row],[Control Classpath Size]]=0,0,Table15[[#This Row],[Absolute Diff?]]/Table15[[#This Row],[Control Classpath Size]])</f>
        <v>0</v>
      </c>
    </row>
    <row r="101" spans="1:8" x14ac:dyDescent="0.2">
      <c r="A101" t="s">
        <v>293</v>
      </c>
      <c r="B101">
        <v>211</v>
      </c>
      <c r="C101" t="s">
        <v>293</v>
      </c>
      <c r="D101">
        <v>211</v>
      </c>
      <c r="E101" t="b">
        <f>IF(Table15[[#This Row],[Control Bundle]]=Table15[[#This Row],[Refactored Bundle]],TRUE,FALSE)</f>
        <v>1</v>
      </c>
      <c r="F1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1">
        <f>Table15[[#This Row],[Control Classpath Size]]-Table15[[#This Row],[Refactored Classpath Size]]</f>
        <v>0</v>
      </c>
      <c r="H101" s="4">
        <f>IF(Table15[[#This Row],[Control Classpath Size]]=0,0,Table15[[#This Row],[Absolute Diff?]]/Table15[[#This Row],[Control Classpath Size]])</f>
        <v>0</v>
      </c>
    </row>
    <row r="102" spans="1:8" x14ac:dyDescent="0.2">
      <c r="A102" t="s">
        <v>103</v>
      </c>
      <c r="B102">
        <v>99</v>
      </c>
      <c r="C102" t="s">
        <v>103</v>
      </c>
      <c r="D102">
        <v>99</v>
      </c>
      <c r="E102" t="b">
        <f>IF(Table15[[#This Row],[Control Bundle]]=Table15[[#This Row],[Refactored Bundle]],TRUE,FALSE)</f>
        <v>1</v>
      </c>
      <c r="F1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2">
        <f>Table15[[#This Row],[Control Classpath Size]]-Table15[[#This Row],[Refactored Classpath Size]]</f>
        <v>0</v>
      </c>
      <c r="H102" s="4">
        <f>IF(Table15[[#This Row],[Control Classpath Size]]=0,0,Table15[[#This Row],[Absolute Diff?]]/Table15[[#This Row],[Control Classpath Size]])</f>
        <v>0</v>
      </c>
    </row>
    <row r="103" spans="1:8" x14ac:dyDescent="0.2">
      <c r="A103" t="s">
        <v>168</v>
      </c>
      <c r="B103">
        <v>93</v>
      </c>
      <c r="C103" t="s">
        <v>168</v>
      </c>
      <c r="D103">
        <v>93</v>
      </c>
      <c r="E103" t="b">
        <f>IF(Table15[[#This Row],[Control Bundle]]=Table15[[#This Row],[Refactored Bundle]],TRUE,FALSE)</f>
        <v>1</v>
      </c>
      <c r="F1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3">
        <f>Table15[[#This Row],[Control Classpath Size]]-Table15[[#This Row],[Refactored Classpath Size]]</f>
        <v>0</v>
      </c>
      <c r="H103" s="4">
        <f>IF(Table15[[#This Row],[Control Classpath Size]]=0,0,Table15[[#This Row],[Absolute Diff?]]/Table15[[#This Row],[Control Classpath Size]])</f>
        <v>0</v>
      </c>
    </row>
    <row r="104" spans="1:8" x14ac:dyDescent="0.2">
      <c r="A104" t="s">
        <v>142</v>
      </c>
      <c r="B104">
        <v>172</v>
      </c>
      <c r="C104" t="s">
        <v>142</v>
      </c>
      <c r="D104">
        <v>172</v>
      </c>
      <c r="E104" t="b">
        <f>IF(Table15[[#This Row],[Control Bundle]]=Table15[[#This Row],[Refactored Bundle]],TRUE,FALSE)</f>
        <v>1</v>
      </c>
      <c r="F1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4">
        <f>Table15[[#This Row],[Control Classpath Size]]-Table15[[#This Row],[Refactored Classpath Size]]</f>
        <v>0</v>
      </c>
      <c r="H104" s="4">
        <f>IF(Table15[[#This Row],[Control Classpath Size]]=0,0,Table15[[#This Row],[Absolute Diff?]]/Table15[[#This Row],[Control Classpath Size]])</f>
        <v>0</v>
      </c>
    </row>
    <row r="105" spans="1:8" x14ac:dyDescent="0.2">
      <c r="A105" t="s">
        <v>77</v>
      </c>
      <c r="B105">
        <v>113</v>
      </c>
      <c r="C105" t="s">
        <v>77</v>
      </c>
      <c r="D105">
        <v>113</v>
      </c>
      <c r="E105" t="b">
        <f>IF(Table15[[#This Row],[Control Bundle]]=Table15[[#This Row],[Refactored Bundle]],TRUE,FALSE)</f>
        <v>1</v>
      </c>
      <c r="F1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5">
        <f>Table15[[#This Row],[Control Classpath Size]]-Table15[[#This Row],[Refactored Classpath Size]]</f>
        <v>0</v>
      </c>
      <c r="H105" s="4">
        <f>IF(Table15[[#This Row],[Control Classpath Size]]=0,0,Table15[[#This Row],[Absolute Diff?]]/Table15[[#This Row],[Control Classpath Size]])</f>
        <v>0</v>
      </c>
    </row>
    <row r="106" spans="1:8" x14ac:dyDescent="0.2">
      <c r="A106" t="s">
        <v>272</v>
      </c>
      <c r="B106">
        <v>136</v>
      </c>
      <c r="C106" t="s">
        <v>272</v>
      </c>
      <c r="D106">
        <v>136</v>
      </c>
      <c r="E106" t="b">
        <f>IF(Table15[[#This Row],[Control Bundle]]=Table15[[#This Row],[Refactored Bundle]],TRUE,FALSE)</f>
        <v>1</v>
      </c>
      <c r="F1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6">
        <f>Table15[[#This Row],[Control Classpath Size]]-Table15[[#This Row],[Refactored Classpath Size]]</f>
        <v>0</v>
      </c>
      <c r="H106" s="4">
        <f>IF(Table15[[#This Row],[Control Classpath Size]]=0,0,Table15[[#This Row],[Absolute Diff?]]/Table15[[#This Row],[Control Classpath Size]])</f>
        <v>0</v>
      </c>
    </row>
    <row r="107" spans="1:8" x14ac:dyDescent="0.2">
      <c r="A107" t="s">
        <v>98</v>
      </c>
      <c r="B107">
        <v>190</v>
      </c>
      <c r="C107" t="s">
        <v>98</v>
      </c>
      <c r="D107">
        <v>190</v>
      </c>
      <c r="E107" t="b">
        <f>IF(Table15[[#This Row],[Control Bundle]]=Table15[[#This Row],[Refactored Bundle]],TRUE,FALSE)</f>
        <v>1</v>
      </c>
      <c r="F1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7">
        <f>Table15[[#This Row],[Control Classpath Size]]-Table15[[#This Row],[Refactored Classpath Size]]</f>
        <v>0</v>
      </c>
      <c r="H107" s="4">
        <f>IF(Table15[[#This Row],[Control Classpath Size]]=0,0,Table15[[#This Row],[Absolute Diff?]]/Table15[[#This Row],[Control Classpath Size]])</f>
        <v>0</v>
      </c>
    </row>
    <row r="108" spans="1:8" x14ac:dyDescent="0.2">
      <c r="A108" t="s">
        <v>5</v>
      </c>
      <c r="B108">
        <v>1407</v>
      </c>
      <c r="C108" t="s">
        <v>5</v>
      </c>
      <c r="D108">
        <v>1407</v>
      </c>
      <c r="E108" t="b">
        <f>IF(Table15[[#This Row],[Control Bundle]]=Table15[[#This Row],[Refactored Bundle]],TRUE,FALSE)</f>
        <v>1</v>
      </c>
      <c r="F1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8">
        <f>Table15[[#This Row],[Control Classpath Size]]-Table15[[#This Row],[Refactored Classpath Size]]</f>
        <v>0</v>
      </c>
      <c r="H108" s="4">
        <f>IF(Table15[[#This Row],[Control Classpath Size]]=0,0,Table15[[#This Row],[Absolute Diff?]]/Table15[[#This Row],[Control Classpath Size]])</f>
        <v>0</v>
      </c>
    </row>
    <row r="109" spans="1:8" x14ac:dyDescent="0.2">
      <c r="A109" t="s">
        <v>102</v>
      </c>
      <c r="B109">
        <v>660</v>
      </c>
      <c r="C109" t="s">
        <v>102</v>
      </c>
      <c r="D109">
        <v>660</v>
      </c>
      <c r="E109" t="b">
        <f>IF(Table15[[#This Row],[Control Bundle]]=Table15[[#This Row],[Refactored Bundle]],TRUE,FALSE)</f>
        <v>1</v>
      </c>
      <c r="F1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09">
        <f>Table15[[#This Row],[Control Classpath Size]]-Table15[[#This Row],[Refactored Classpath Size]]</f>
        <v>0</v>
      </c>
      <c r="H109" s="4">
        <f>IF(Table15[[#This Row],[Control Classpath Size]]=0,0,Table15[[#This Row],[Absolute Diff?]]/Table15[[#This Row],[Control Classpath Size]])</f>
        <v>0</v>
      </c>
    </row>
    <row r="110" spans="1:8" x14ac:dyDescent="0.2">
      <c r="A110" t="s">
        <v>93</v>
      </c>
      <c r="B110">
        <v>313</v>
      </c>
      <c r="C110" t="s">
        <v>93</v>
      </c>
      <c r="D110">
        <v>313</v>
      </c>
      <c r="E110" t="b">
        <f>IF(Table15[[#This Row],[Control Bundle]]=Table15[[#This Row],[Refactored Bundle]],TRUE,FALSE)</f>
        <v>1</v>
      </c>
      <c r="F1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0">
        <f>Table15[[#This Row],[Control Classpath Size]]-Table15[[#This Row],[Refactored Classpath Size]]</f>
        <v>0</v>
      </c>
      <c r="H110" s="4">
        <f>IF(Table15[[#This Row],[Control Classpath Size]]=0,0,Table15[[#This Row],[Absolute Diff?]]/Table15[[#This Row],[Control Classpath Size]])</f>
        <v>0</v>
      </c>
    </row>
    <row r="111" spans="1:8" x14ac:dyDescent="0.2">
      <c r="A111" t="s">
        <v>194</v>
      </c>
      <c r="B111">
        <v>271</v>
      </c>
      <c r="C111" t="s">
        <v>194</v>
      </c>
      <c r="D111">
        <v>271</v>
      </c>
      <c r="E111" t="b">
        <f>IF(Table15[[#This Row],[Control Bundle]]=Table15[[#This Row],[Refactored Bundle]],TRUE,FALSE)</f>
        <v>1</v>
      </c>
      <c r="F1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1">
        <f>Table15[[#This Row],[Control Classpath Size]]-Table15[[#This Row],[Refactored Classpath Size]]</f>
        <v>0</v>
      </c>
      <c r="H111" s="4">
        <f>IF(Table15[[#This Row],[Control Classpath Size]]=0,0,Table15[[#This Row],[Absolute Diff?]]/Table15[[#This Row],[Control Classpath Size]])</f>
        <v>0</v>
      </c>
    </row>
    <row r="112" spans="1:8" x14ac:dyDescent="0.2">
      <c r="A112" t="s">
        <v>152</v>
      </c>
      <c r="B112">
        <v>141</v>
      </c>
      <c r="C112" t="s">
        <v>152</v>
      </c>
      <c r="D112">
        <v>141</v>
      </c>
      <c r="E112" t="b">
        <f>IF(Table15[[#This Row],[Control Bundle]]=Table15[[#This Row],[Refactored Bundle]],TRUE,FALSE)</f>
        <v>1</v>
      </c>
      <c r="F1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2">
        <f>Table15[[#This Row],[Control Classpath Size]]-Table15[[#This Row],[Refactored Classpath Size]]</f>
        <v>0</v>
      </c>
      <c r="H112" s="4">
        <f>IF(Table15[[#This Row],[Control Classpath Size]]=0,0,Table15[[#This Row],[Absolute Diff?]]/Table15[[#This Row],[Control Classpath Size]])</f>
        <v>0</v>
      </c>
    </row>
    <row r="113" spans="1:8" x14ac:dyDescent="0.2">
      <c r="A113" t="s">
        <v>10</v>
      </c>
      <c r="B113">
        <v>107</v>
      </c>
      <c r="C113" t="s">
        <v>10</v>
      </c>
      <c r="D113">
        <v>107</v>
      </c>
      <c r="E113" t="b">
        <f>IF(Table15[[#This Row],[Control Bundle]]=Table15[[#This Row],[Refactored Bundle]],TRUE,FALSE)</f>
        <v>1</v>
      </c>
      <c r="F1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3">
        <f>Table15[[#This Row],[Control Classpath Size]]-Table15[[#This Row],[Refactored Classpath Size]]</f>
        <v>0</v>
      </c>
      <c r="H113" s="4">
        <f>IF(Table15[[#This Row],[Control Classpath Size]]=0,0,Table15[[#This Row],[Absolute Diff?]]/Table15[[#This Row],[Control Classpath Size]])</f>
        <v>0</v>
      </c>
    </row>
    <row r="114" spans="1:8" x14ac:dyDescent="0.2">
      <c r="A114" t="s">
        <v>36</v>
      </c>
      <c r="B114">
        <v>180</v>
      </c>
      <c r="C114" t="s">
        <v>36</v>
      </c>
      <c r="D114">
        <v>180</v>
      </c>
      <c r="E114" t="b">
        <f>IF(Table15[[#This Row],[Control Bundle]]=Table15[[#This Row],[Refactored Bundle]],TRUE,FALSE)</f>
        <v>1</v>
      </c>
      <c r="F1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4">
        <f>Table15[[#This Row],[Control Classpath Size]]-Table15[[#This Row],[Refactored Classpath Size]]</f>
        <v>0</v>
      </c>
      <c r="H114" s="4">
        <f>IF(Table15[[#This Row],[Control Classpath Size]]=0,0,Table15[[#This Row],[Absolute Diff?]]/Table15[[#This Row],[Control Classpath Size]])</f>
        <v>0</v>
      </c>
    </row>
    <row r="115" spans="1:8" x14ac:dyDescent="0.2">
      <c r="A115" t="s">
        <v>246</v>
      </c>
      <c r="B115">
        <v>180</v>
      </c>
      <c r="C115" t="s">
        <v>246</v>
      </c>
      <c r="D115">
        <v>180</v>
      </c>
      <c r="E115" t="b">
        <f>IF(Table15[[#This Row],[Control Bundle]]=Table15[[#This Row],[Refactored Bundle]],TRUE,FALSE)</f>
        <v>1</v>
      </c>
      <c r="F1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5">
        <f>Table15[[#This Row],[Control Classpath Size]]-Table15[[#This Row],[Refactored Classpath Size]]</f>
        <v>0</v>
      </c>
      <c r="H115" s="4">
        <f>IF(Table15[[#This Row],[Control Classpath Size]]=0,0,Table15[[#This Row],[Absolute Diff?]]/Table15[[#This Row],[Control Classpath Size]])</f>
        <v>0</v>
      </c>
    </row>
    <row r="116" spans="1:8" x14ac:dyDescent="0.2">
      <c r="A116" t="s">
        <v>370</v>
      </c>
      <c r="B116">
        <v>294</v>
      </c>
      <c r="C116" t="s">
        <v>370</v>
      </c>
      <c r="D116">
        <v>294</v>
      </c>
      <c r="E116" t="b">
        <f>IF(Table15[[#This Row],[Control Bundle]]=Table15[[#This Row],[Refactored Bundle]],TRUE,FALSE)</f>
        <v>1</v>
      </c>
      <c r="F1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6">
        <f>Table15[[#This Row],[Control Classpath Size]]-Table15[[#This Row],[Refactored Classpath Size]]</f>
        <v>0</v>
      </c>
      <c r="H116" s="4">
        <f>IF(Table15[[#This Row],[Control Classpath Size]]=0,0,Table15[[#This Row],[Absolute Diff?]]/Table15[[#This Row],[Control Classpath Size]])</f>
        <v>0</v>
      </c>
    </row>
    <row r="117" spans="1:8" x14ac:dyDescent="0.2">
      <c r="A117" t="s">
        <v>268</v>
      </c>
      <c r="B117">
        <v>12</v>
      </c>
      <c r="C117" t="s">
        <v>268</v>
      </c>
      <c r="D117">
        <v>12</v>
      </c>
      <c r="E117" t="b">
        <f>IF(Table15[[#This Row],[Control Bundle]]=Table15[[#This Row],[Refactored Bundle]],TRUE,FALSE)</f>
        <v>1</v>
      </c>
      <c r="F1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7">
        <f>Table15[[#This Row],[Control Classpath Size]]-Table15[[#This Row],[Refactored Classpath Size]]</f>
        <v>0</v>
      </c>
      <c r="H117" s="4">
        <f>IF(Table15[[#This Row],[Control Classpath Size]]=0,0,Table15[[#This Row],[Absolute Diff?]]/Table15[[#This Row],[Control Classpath Size]])</f>
        <v>0</v>
      </c>
    </row>
    <row r="118" spans="1:8" x14ac:dyDescent="0.2">
      <c r="A118" t="s">
        <v>143</v>
      </c>
      <c r="B118">
        <v>0</v>
      </c>
      <c r="C118" t="s">
        <v>143</v>
      </c>
      <c r="D118">
        <v>0</v>
      </c>
      <c r="E118" t="b">
        <f>IF(Table15[[#This Row],[Control Bundle]]=Table15[[#This Row],[Refactored Bundle]],TRUE,FALSE)</f>
        <v>1</v>
      </c>
      <c r="F1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8">
        <f>Table15[[#This Row],[Control Classpath Size]]-Table15[[#This Row],[Refactored Classpath Size]]</f>
        <v>0</v>
      </c>
      <c r="H118" s="4">
        <f>IF(Table15[[#This Row],[Control Classpath Size]]=0,0,Table15[[#This Row],[Absolute Diff?]]/Table15[[#This Row],[Control Classpath Size]])</f>
        <v>0</v>
      </c>
    </row>
    <row r="119" spans="1:8" x14ac:dyDescent="0.2">
      <c r="A119" t="s">
        <v>270</v>
      </c>
      <c r="B119">
        <v>137</v>
      </c>
      <c r="C119" t="s">
        <v>270</v>
      </c>
      <c r="D119">
        <v>137</v>
      </c>
      <c r="E119" t="b">
        <f>IF(Table15[[#This Row],[Control Bundle]]=Table15[[#This Row],[Refactored Bundle]],TRUE,FALSE)</f>
        <v>1</v>
      </c>
      <c r="F1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19">
        <f>Table15[[#This Row],[Control Classpath Size]]-Table15[[#This Row],[Refactored Classpath Size]]</f>
        <v>0</v>
      </c>
      <c r="H119" s="4">
        <f>IF(Table15[[#This Row],[Control Classpath Size]]=0,0,Table15[[#This Row],[Absolute Diff?]]/Table15[[#This Row],[Control Classpath Size]])</f>
        <v>0</v>
      </c>
    </row>
    <row r="120" spans="1:8" x14ac:dyDescent="0.2">
      <c r="A120" t="s">
        <v>37</v>
      </c>
      <c r="B120">
        <v>729</v>
      </c>
      <c r="C120" t="s">
        <v>37</v>
      </c>
      <c r="D120">
        <v>729</v>
      </c>
      <c r="E120" t="b">
        <f>IF(Table15[[#This Row],[Control Bundle]]=Table15[[#This Row],[Refactored Bundle]],TRUE,FALSE)</f>
        <v>1</v>
      </c>
      <c r="F1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0">
        <f>Table15[[#This Row],[Control Classpath Size]]-Table15[[#This Row],[Refactored Classpath Size]]</f>
        <v>0</v>
      </c>
      <c r="H120" s="4">
        <f>IF(Table15[[#This Row],[Control Classpath Size]]=0,0,Table15[[#This Row],[Absolute Diff?]]/Table15[[#This Row],[Control Classpath Size]])</f>
        <v>0</v>
      </c>
    </row>
    <row r="121" spans="1:8" x14ac:dyDescent="0.2">
      <c r="A121" t="s">
        <v>122</v>
      </c>
      <c r="B121">
        <v>248</v>
      </c>
      <c r="C121" t="s">
        <v>122</v>
      </c>
      <c r="D121">
        <v>248</v>
      </c>
      <c r="E121" t="b">
        <f>IF(Table15[[#This Row],[Control Bundle]]=Table15[[#This Row],[Refactored Bundle]],TRUE,FALSE)</f>
        <v>1</v>
      </c>
      <c r="F1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1">
        <f>Table15[[#This Row],[Control Classpath Size]]-Table15[[#This Row],[Refactored Classpath Size]]</f>
        <v>0</v>
      </c>
      <c r="H121" s="4">
        <f>IF(Table15[[#This Row],[Control Classpath Size]]=0,0,Table15[[#This Row],[Absolute Diff?]]/Table15[[#This Row],[Control Classpath Size]])</f>
        <v>0</v>
      </c>
    </row>
    <row r="122" spans="1:8" x14ac:dyDescent="0.2">
      <c r="A122" t="s">
        <v>344</v>
      </c>
      <c r="B122">
        <v>198</v>
      </c>
      <c r="C122" t="s">
        <v>344</v>
      </c>
      <c r="D122">
        <v>198</v>
      </c>
      <c r="E122" t="b">
        <f>IF(Table15[[#This Row],[Control Bundle]]=Table15[[#This Row],[Refactored Bundle]],TRUE,FALSE)</f>
        <v>1</v>
      </c>
      <c r="F1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2">
        <f>Table15[[#This Row],[Control Classpath Size]]-Table15[[#This Row],[Refactored Classpath Size]]</f>
        <v>0</v>
      </c>
      <c r="H122" s="4">
        <f>IF(Table15[[#This Row],[Control Classpath Size]]=0,0,Table15[[#This Row],[Absolute Diff?]]/Table15[[#This Row],[Control Classpath Size]])</f>
        <v>0</v>
      </c>
    </row>
    <row r="123" spans="1:8" x14ac:dyDescent="0.2">
      <c r="A123" t="s">
        <v>368</v>
      </c>
      <c r="B123">
        <v>866</v>
      </c>
      <c r="C123" t="s">
        <v>368</v>
      </c>
      <c r="D123">
        <v>866</v>
      </c>
      <c r="E123" t="b">
        <f>IF(Table15[[#This Row],[Control Bundle]]=Table15[[#This Row],[Refactored Bundle]],TRUE,FALSE)</f>
        <v>1</v>
      </c>
      <c r="F1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3">
        <f>Table15[[#This Row],[Control Classpath Size]]-Table15[[#This Row],[Refactored Classpath Size]]</f>
        <v>0</v>
      </c>
      <c r="H123" s="4">
        <f>IF(Table15[[#This Row],[Control Classpath Size]]=0,0,Table15[[#This Row],[Absolute Diff?]]/Table15[[#This Row],[Control Classpath Size]])</f>
        <v>0</v>
      </c>
    </row>
    <row r="124" spans="1:8" x14ac:dyDescent="0.2">
      <c r="A124" t="s">
        <v>86</v>
      </c>
      <c r="B124">
        <v>372</v>
      </c>
      <c r="C124" t="s">
        <v>86</v>
      </c>
      <c r="D124">
        <v>372</v>
      </c>
      <c r="E124" t="b">
        <f>IF(Table15[[#This Row],[Control Bundle]]=Table15[[#This Row],[Refactored Bundle]],TRUE,FALSE)</f>
        <v>1</v>
      </c>
      <c r="F1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4">
        <f>Table15[[#This Row],[Control Classpath Size]]-Table15[[#This Row],[Refactored Classpath Size]]</f>
        <v>0</v>
      </c>
      <c r="H124" s="4">
        <f>IF(Table15[[#This Row],[Control Classpath Size]]=0,0,Table15[[#This Row],[Absolute Diff?]]/Table15[[#This Row],[Control Classpath Size]])</f>
        <v>0</v>
      </c>
    </row>
    <row r="125" spans="1:8" x14ac:dyDescent="0.2">
      <c r="A125" t="s">
        <v>345</v>
      </c>
      <c r="B125">
        <v>438</v>
      </c>
      <c r="C125" t="s">
        <v>345</v>
      </c>
      <c r="D125">
        <v>438</v>
      </c>
      <c r="E125" t="b">
        <f>IF(Table15[[#This Row],[Control Bundle]]=Table15[[#This Row],[Refactored Bundle]],TRUE,FALSE)</f>
        <v>1</v>
      </c>
      <c r="F1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5">
        <f>Table15[[#This Row],[Control Classpath Size]]-Table15[[#This Row],[Refactored Classpath Size]]</f>
        <v>0</v>
      </c>
      <c r="H125" s="4">
        <f>IF(Table15[[#This Row],[Control Classpath Size]]=0,0,Table15[[#This Row],[Absolute Diff?]]/Table15[[#This Row],[Control Classpath Size]])</f>
        <v>0</v>
      </c>
    </row>
    <row r="126" spans="1:8" x14ac:dyDescent="0.2">
      <c r="A126" t="s">
        <v>348</v>
      </c>
      <c r="B126">
        <v>1082</v>
      </c>
      <c r="C126" t="s">
        <v>348</v>
      </c>
      <c r="D126">
        <v>1082</v>
      </c>
      <c r="E126" t="b">
        <f>IF(Table15[[#This Row],[Control Bundle]]=Table15[[#This Row],[Refactored Bundle]],TRUE,FALSE)</f>
        <v>1</v>
      </c>
      <c r="F1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6">
        <f>Table15[[#This Row],[Control Classpath Size]]-Table15[[#This Row],[Refactored Classpath Size]]</f>
        <v>0</v>
      </c>
      <c r="H126" s="4">
        <f>IF(Table15[[#This Row],[Control Classpath Size]]=0,0,Table15[[#This Row],[Absolute Diff?]]/Table15[[#This Row],[Control Classpath Size]])</f>
        <v>0</v>
      </c>
    </row>
    <row r="127" spans="1:8" x14ac:dyDescent="0.2">
      <c r="A127" t="s">
        <v>92</v>
      </c>
      <c r="B127">
        <v>1193</v>
      </c>
      <c r="C127" t="s">
        <v>92</v>
      </c>
      <c r="D127">
        <v>1193</v>
      </c>
      <c r="E127" t="b">
        <f>IF(Table15[[#This Row],[Control Bundle]]=Table15[[#This Row],[Refactored Bundle]],TRUE,FALSE)</f>
        <v>1</v>
      </c>
      <c r="F1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7">
        <f>Table15[[#This Row],[Control Classpath Size]]-Table15[[#This Row],[Refactored Classpath Size]]</f>
        <v>0</v>
      </c>
      <c r="H127" s="4">
        <f>IF(Table15[[#This Row],[Control Classpath Size]]=0,0,Table15[[#This Row],[Absolute Diff?]]/Table15[[#This Row],[Control Classpath Size]])</f>
        <v>0</v>
      </c>
    </row>
    <row r="128" spans="1:8" x14ac:dyDescent="0.2">
      <c r="A128" t="s">
        <v>339</v>
      </c>
      <c r="B128">
        <v>708</v>
      </c>
      <c r="C128" t="s">
        <v>339</v>
      </c>
      <c r="D128">
        <v>708</v>
      </c>
      <c r="E128" t="b">
        <f>IF(Table15[[#This Row],[Control Bundle]]=Table15[[#This Row],[Refactored Bundle]],TRUE,FALSE)</f>
        <v>1</v>
      </c>
      <c r="F12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8">
        <f>Table15[[#This Row],[Control Classpath Size]]-Table15[[#This Row],[Refactored Classpath Size]]</f>
        <v>0</v>
      </c>
      <c r="H128" s="4">
        <f>IF(Table15[[#This Row],[Control Classpath Size]]=0,0,Table15[[#This Row],[Absolute Diff?]]/Table15[[#This Row],[Control Classpath Size]])</f>
        <v>0</v>
      </c>
    </row>
    <row r="129" spans="1:8" x14ac:dyDescent="0.2">
      <c r="A129" t="s">
        <v>34</v>
      </c>
      <c r="B129">
        <v>568</v>
      </c>
      <c r="C129" t="s">
        <v>34</v>
      </c>
      <c r="D129">
        <v>568</v>
      </c>
      <c r="E129" t="b">
        <f>IF(Table15[[#This Row],[Control Bundle]]=Table15[[#This Row],[Refactored Bundle]],TRUE,FALSE)</f>
        <v>1</v>
      </c>
      <c r="F1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29">
        <f>Table15[[#This Row],[Control Classpath Size]]-Table15[[#This Row],[Refactored Classpath Size]]</f>
        <v>0</v>
      </c>
      <c r="H129" s="4">
        <f>IF(Table15[[#This Row],[Control Classpath Size]]=0,0,Table15[[#This Row],[Absolute Diff?]]/Table15[[#This Row],[Control Classpath Size]])</f>
        <v>0</v>
      </c>
    </row>
    <row r="130" spans="1:8" x14ac:dyDescent="0.2">
      <c r="A130" t="s">
        <v>63</v>
      </c>
      <c r="B130">
        <v>416</v>
      </c>
      <c r="C130" t="s">
        <v>63</v>
      </c>
      <c r="D130">
        <v>416</v>
      </c>
      <c r="E130" t="b">
        <f>IF(Table15[[#This Row],[Control Bundle]]=Table15[[#This Row],[Refactored Bundle]],TRUE,FALSE)</f>
        <v>1</v>
      </c>
      <c r="F13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0">
        <f>Table15[[#This Row],[Control Classpath Size]]-Table15[[#This Row],[Refactored Classpath Size]]</f>
        <v>0</v>
      </c>
      <c r="H130" s="4">
        <f>IF(Table15[[#This Row],[Control Classpath Size]]=0,0,Table15[[#This Row],[Absolute Diff?]]/Table15[[#This Row],[Control Classpath Size]])</f>
        <v>0</v>
      </c>
    </row>
    <row r="131" spans="1:8" x14ac:dyDescent="0.2">
      <c r="A131" t="s">
        <v>145</v>
      </c>
      <c r="B131">
        <v>2331</v>
      </c>
      <c r="C131" t="s">
        <v>145</v>
      </c>
      <c r="D131">
        <v>2331</v>
      </c>
      <c r="E131" t="b">
        <f>IF(Table15[[#This Row],[Control Bundle]]=Table15[[#This Row],[Refactored Bundle]],TRUE,FALSE)</f>
        <v>1</v>
      </c>
      <c r="F13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1">
        <f>Table15[[#This Row],[Control Classpath Size]]-Table15[[#This Row],[Refactored Classpath Size]]</f>
        <v>0</v>
      </c>
      <c r="H131" s="4">
        <f>IF(Table15[[#This Row],[Control Classpath Size]]=0,0,Table15[[#This Row],[Absolute Diff?]]/Table15[[#This Row],[Control Classpath Size]])</f>
        <v>0</v>
      </c>
    </row>
    <row r="132" spans="1:8" x14ac:dyDescent="0.2">
      <c r="A132" t="s">
        <v>354</v>
      </c>
      <c r="B132">
        <v>101</v>
      </c>
      <c r="C132" t="s">
        <v>354</v>
      </c>
      <c r="D132">
        <v>101</v>
      </c>
      <c r="E132" t="b">
        <f>IF(Table15[[#This Row],[Control Bundle]]=Table15[[#This Row],[Refactored Bundle]],TRUE,FALSE)</f>
        <v>1</v>
      </c>
      <c r="F13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2">
        <f>Table15[[#This Row],[Control Classpath Size]]-Table15[[#This Row],[Refactored Classpath Size]]</f>
        <v>0</v>
      </c>
      <c r="H132" s="4">
        <f>IF(Table15[[#This Row],[Control Classpath Size]]=0,0,Table15[[#This Row],[Absolute Diff?]]/Table15[[#This Row],[Control Classpath Size]])</f>
        <v>0</v>
      </c>
    </row>
    <row r="133" spans="1:8" x14ac:dyDescent="0.2">
      <c r="A133" t="s">
        <v>47</v>
      </c>
      <c r="B133">
        <v>380</v>
      </c>
      <c r="C133" t="s">
        <v>47</v>
      </c>
      <c r="D133">
        <v>380</v>
      </c>
      <c r="E133" t="b">
        <f>IF(Table15[[#This Row],[Control Bundle]]=Table15[[#This Row],[Refactored Bundle]],TRUE,FALSE)</f>
        <v>1</v>
      </c>
      <c r="F13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3">
        <f>Table15[[#This Row],[Control Classpath Size]]-Table15[[#This Row],[Refactored Classpath Size]]</f>
        <v>0</v>
      </c>
      <c r="H133" s="4">
        <f>IF(Table15[[#This Row],[Control Classpath Size]]=0,0,Table15[[#This Row],[Absolute Diff?]]/Table15[[#This Row],[Control Classpath Size]])</f>
        <v>0</v>
      </c>
    </row>
    <row r="134" spans="1:8" x14ac:dyDescent="0.2">
      <c r="A134" t="s">
        <v>24</v>
      </c>
      <c r="B134">
        <v>589</v>
      </c>
      <c r="C134" t="s">
        <v>24</v>
      </c>
      <c r="D134">
        <v>589</v>
      </c>
      <c r="E134" t="b">
        <f>IF(Table15[[#This Row],[Control Bundle]]=Table15[[#This Row],[Refactored Bundle]],TRUE,FALSE)</f>
        <v>1</v>
      </c>
      <c r="F13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4">
        <f>Table15[[#This Row],[Control Classpath Size]]-Table15[[#This Row],[Refactored Classpath Size]]</f>
        <v>0</v>
      </c>
      <c r="H134" s="4">
        <f>IF(Table15[[#This Row],[Control Classpath Size]]=0,0,Table15[[#This Row],[Absolute Diff?]]/Table15[[#This Row],[Control Classpath Size]])</f>
        <v>0</v>
      </c>
    </row>
    <row r="135" spans="1:8" x14ac:dyDescent="0.2">
      <c r="A135" t="s">
        <v>264</v>
      </c>
      <c r="B135">
        <v>380</v>
      </c>
      <c r="C135" t="s">
        <v>264</v>
      </c>
      <c r="D135">
        <v>380</v>
      </c>
      <c r="E135" t="b">
        <f>IF(Table15[[#This Row],[Control Bundle]]=Table15[[#This Row],[Refactored Bundle]],TRUE,FALSE)</f>
        <v>1</v>
      </c>
      <c r="F13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5">
        <f>Table15[[#This Row],[Control Classpath Size]]-Table15[[#This Row],[Refactored Classpath Size]]</f>
        <v>0</v>
      </c>
      <c r="H135" s="4">
        <f>IF(Table15[[#This Row],[Control Classpath Size]]=0,0,Table15[[#This Row],[Absolute Diff?]]/Table15[[#This Row],[Control Classpath Size]])</f>
        <v>0</v>
      </c>
    </row>
    <row r="136" spans="1:8" x14ac:dyDescent="0.2">
      <c r="A136" t="s">
        <v>349</v>
      </c>
      <c r="B136">
        <v>1050</v>
      </c>
      <c r="C136" t="s">
        <v>349</v>
      </c>
      <c r="D136">
        <v>1050</v>
      </c>
      <c r="E136" t="b">
        <f>IF(Table15[[#This Row],[Control Bundle]]=Table15[[#This Row],[Refactored Bundle]],TRUE,FALSE)</f>
        <v>1</v>
      </c>
      <c r="F13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6">
        <f>Table15[[#This Row],[Control Classpath Size]]-Table15[[#This Row],[Refactored Classpath Size]]</f>
        <v>0</v>
      </c>
      <c r="H136" s="4">
        <f>IF(Table15[[#This Row],[Control Classpath Size]]=0,0,Table15[[#This Row],[Absolute Diff?]]/Table15[[#This Row],[Control Classpath Size]])</f>
        <v>0</v>
      </c>
    </row>
    <row r="137" spans="1:8" x14ac:dyDescent="0.2">
      <c r="A137" t="s">
        <v>137</v>
      </c>
      <c r="B137">
        <v>538</v>
      </c>
      <c r="C137" t="s">
        <v>137</v>
      </c>
      <c r="D137">
        <v>538</v>
      </c>
      <c r="E137" t="b">
        <f>IF(Table15[[#This Row],[Control Bundle]]=Table15[[#This Row],[Refactored Bundle]],TRUE,FALSE)</f>
        <v>1</v>
      </c>
      <c r="F1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7">
        <f>Table15[[#This Row],[Control Classpath Size]]-Table15[[#This Row],[Refactored Classpath Size]]</f>
        <v>0</v>
      </c>
      <c r="H137" s="4">
        <f>IF(Table15[[#This Row],[Control Classpath Size]]=0,0,Table15[[#This Row],[Absolute Diff?]]/Table15[[#This Row],[Control Classpath Size]])</f>
        <v>0</v>
      </c>
    </row>
    <row r="138" spans="1:8" x14ac:dyDescent="0.2">
      <c r="A138" t="s">
        <v>18</v>
      </c>
      <c r="B138">
        <v>564</v>
      </c>
      <c r="C138" t="s">
        <v>18</v>
      </c>
      <c r="D138">
        <v>564</v>
      </c>
      <c r="E138" t="b">
        <f>IF(Table15[[#This Row],[Control Bundle]]=Table15[[#This Row],[Refactored Bundle]],TRUE,FALSE)</f>
        <v>1</v>
      </c>
      <c r="F1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8">
        <f>Table15[[#This Row],[Control Classpath Size]]-Table15[[#This Row],[Refactored Classpath Size]]</f>
        <v>0</v>
      </c>
      <c r="H138" s="4">
        <f>IF(Table15[[#This Row],[Control Classpath Size]]=0,0,Table15[[#This Row],[Absolute Diff?]]/Table15[[#This Row],[Control Classpath Size]])</f>
        <v>0</v>
      </c>
    </row>
    <row r="139" spans="1:8" x14ac:dyDescent="0.2">
      <c r="A139" t="s">
        <v>85</v>
      </c>
      <c r="B139">
        <v>501</v>
      </c>
      <c r="C139" t="s">
        <v>85</v>
      </c>
      <c r="D139">
        <v>501</v>
      </c>
      <c r="E139" t="b">
        <f>IF(Table15[[#This Row],[Control Bundle]]=Table15[[#This Row],[Refactored Bundle]],TRUE,FALSE)</f>
        <v>1</v>
      </c>
      <c r="F1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39">
        <f>Table15[[#This Row],[Control Classpath Size]]-Table15[[#This Row],[Refactored Classpath Size]]</f>
        <v>0</v>
      </c>
      <c r="H139" s="4">
        <f>IF(Table15[[#This Row],[Control Classpath Size]]=0,0,Table15[[#This Row],[Absolute Diff?]]/Table15[[#This Row],[Control Classpath Size]])</f>
        <v>0</v>
      </c>
    </row>
    <row r="140" spans="1:8" x14ac:dyDescent="0.2">
      <c r="A140" t="s">
        <v>314</v>
      </c>
      <c r="B140">
        <v>846</v>
      </c>
      <c r="C140" t="s">
        <v>314</v>
      </c>
      <c r="D140">
        <v>846</v>
      </c>
      <c r="E140" t="b">
        <f>IF(Table15[[#This Row],[Control Bundle]]=Table15[[#This Row],[Refactored Bundle]],TRUE,FALSE)</f>
        <v>1</v>
      </c>
      <c r="F14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0">
        <f>Table15[[#This Row],[Control Classpath Size]]-Table15[[#This Row],[Refactored Classpath Size]]</f>
        <v>0</v>
      </c>
      <c r="H140" s="4">
        <f>IF(Table15[[#This Row],[Control Classpath Size]]=0,0,Table15[[#This Row],[Absolute Diff?]]/Table15[[#This Row],[Control Classpath Size]])</f>
        <v>0</v>
      </c>
    </row>
    <row r="141" spans="1:8" x14ac:dyDescent="0.2">
      <c r="A141" t="s">
        <v>74</v>
      </c>
      <c r="B141">
        <v>528</v>
      </c>
      <c r="C141" t="s">
        <v>74</v>
      </c>
      <c r="D141">
        <v>528</v>
      </c>
      <c r="E141" t="b">
        <f>IF(Table15[[#This Row],[Control Bundle]]=Table15[[#This Row],[Refactored Bundle]],TRUE,FALSE)</f>
        <v>1</v>
      </c>
      <c r="F1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1">
        <f>Table15[[#This Row],[Control Classpath Size]]-Table15[[#This Row],[Refactored Classpath Size]]</f>
        <v>0</v>
      </c>
      <c r="H141" s="4">
        <f>IF(Table15[[#This Row],[Control Classpath Size]]=0,0,Table15[[#This Row],[Absolute Diff?]]/Table15[[#This Row],[Control Classpath Size]])</f>
        <v>0</v>
      </c>
    </row>
    <row r="142" spans="1:8" x14ac:dyDescent="0.2">
      <c r="A142" t="s">
        <v>176</v>
      </c>
      <c r="B142">
        <v>369</v>
      </c>
      <c r="C142" t="s">
        <v>176</v>
      </c>
      <c r="D142">
        <v>369</v>
      </c>
      <c r="E142" t="b">
        <f>IF(Table15[[#This Row],[Control Bundle]]=Table15[[#This Row],[Refactored Bundle]],TRUE,FALSE)</f>
        <v>1</v>
      </c>
      <c r="F1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2">
        <f>Table15[[#This Row],[Control Classpath Size]]-Table15[[#This Row],[Refactored Classpath Size]]</f>
        <v>0</v>
      </c>
      <c r="H142" s="4">
        <f>IF(Table15[[#This Row],[Control Classpath Size]]=0,0,Table15[[#This Row],[Absolute Diff?]]/Table15[[#This Row],[Control Classpath Size]])</f>
        <v>0</v>
      </c>
    </row>
    <row r="143" spans="1:8" x14ac:dyDescent="0.2">
      <c r="A143" t="s">
        <v>11</v>
      </c>
      <c r="B143">
        <v>577</v>
      </c>
      <c r="C143" t="s">
        <v>11</v>
      </c>
      <c r="D143">
        <v>577</v>
      </c>
      <c r="E143" t="b">
        <f>IF(Table15[[#This Row],[Control Bundle]]=Table15[[#This Row],[Refactored Bundle]],TRUE,FALSE)</f>
        <v>1</v>
      </c>
      <c r="F1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43">
        <f>Table15[[#This Row],[Control Classpath Size]]-Table15[[#This Row],[Refactored Classpath Size]]</f>
        <v>0</v>
      </c>
      <c r="H143" s="4">
        <f>IF(Table15[[#This Row],[Control Classpath Size]]=0,0,Table15[[#This Row],[Absolute Diff?]]/Table15[[#This Row],[Control Classpath Size]])</f>
        <v>0</v>
      </c>
    </row>
    <row r="144" spans="1:8" x14ac:dyDescent="0.2">
      <c r="A144" t="s">
        <v>288</v>
      </c>
      <c r="B144">
        <v>6414</v>
      </c>
      <c r="C144" t="s">
        <v>288</v>
      </c>
      <c r="D144">
        <v>6566</v>
      </c>
      <c r="E144" t="b">
        <f>IF(Table15[[#This Row],[Control Bundle]]=Table15[[#This Row],[Refactored Bundle]],TRUE,FALSE)</f>
        <v>1</v>
      </c>
      <c r="F14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4">
        <f>Table15[[#This Row],[Control Classpath Size]]-Table15[[#This Row],[Refactored Classpath Size]]</f>
        <v>-152</v>
      </c>
      <c r="H144" s="4">
        <f>IF(Table15[[#This Row],[Control Classpath Size]]=0,0,Table15[[#This Row],[Absolute Diff?]]/Table15[[#This Row],[Control Classpath Size]])</f>
        <v>-2.3698160274399749E-2</v>
      </c>
    </row>
    <row r="145" spans="1:8" x14ac:dyDescent="0.2">
      <c r="A145" t="s">
        <v>338</v>
      </c>
      <c r="B145">
        <v>5695</v>
      </c>
      <c r="C145" t="s">
        <v>338</v>
      </c>
      <c r="D145">
        <v>5853</v>
      </c>
      <c r="E145" t="b">
        <f>IF(Table15[[#This Row],[Control Bundle]]=Table15[[#This Row],[Refactored Bundle]],TRUE,FALSE)</f>
        <v>1</v>
      </c>
      <c r="F145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5">
        <f>Table15[[#This Row],[Control Classpath Size]]-Table15[[#This Row],[Refactored Classpath Size]]</f>
        <v>-158</v>
      </c>
      <c r="H145" s="4">
        <f>IF(Table15[[#This Row],[Control Classpath Size]]=0,0,Table15[[#This Row],[Absolute Diff?]]/Table15[[#This Row],[Control Classpath Size]])</f>
        <v>-2.7743634767339771E-2</v>
      </c>
    </row>
    <row r="146" spans="1:8" x14ac:dyDescent="0.2">
      <c r="A146" t="s">
        <v>313</v>
      </c>
      <c r="B146">
        <v>5192</v>
      </c>
      <c r="C146" t="s">
        <v>313</v>
      </c>
      <c r="D146">
        <v>5278</v>
      </c>
      <c r="E146" t="b">
        <f>IF(Table15[[#This Row],[Control Bundle]]=Table15[[#This Row],[Refactored Bundle]],TRUE,FALSE)</f>
        <v>1</v>
      </c>
      <c r="F14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6">
        <f>Table15[[#This Row],[Control Classpath Size]]-Table15[[#This Row],[Refactored Classpath Size]]</f>
        <v>-86</v>
      </c>
      <c r="H146" s="4">
        <f>IF(Table15[[#This Row],[Control Classpath Size]]=0,0,Table15[[#This Row],[Absolute Diff?]]/Table15[[#This Row],[Control Classpath Size]])</f>
        <v>-1.6563944530046226E-2</v>
      </c>
    </row>
    <row r="147" spans="1:8" x14ac:dyDescent="0.2">
      <c r="A147" t="s">
        <v>125</v>
      </c>
      <c r="B147">
        <v>6701</v>
      </c>
      <c r="C147" t="s">
        <v>125</v>
      </c>
      <c r="D147">
        <v>6714</v>
      </c>
      <c r="E147" t="b">
        <f>IF(Table15[[#This Row],[Control Bundle]]=Table15[[#This Row],[Refactored Bundle]],TRUE,FALSE)</f>
        <v>1</v>
      </c>
      <c r="F14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7">
        <f>Table15[[#This Row],[Control Classpath Size]]-Table15[[#This Row],[Refactored Classpath Size]]</f>
        <v>-13</v>
      </c>
      <c r="H147" s="4">
        <f>IF(Table15[[#This Row],[Control Classpath Size]]=0,0,Table15[[#This Row],[Absolute Diff?]]/Table15[[#This Row],[Control Classpath Size]])</f>
        <v>-1.9400089538874794E-3</v>
      </c>
    </row>
    <row r="148" spans="1:8" x14ac:dyDescent="0.2">
      <c r="A148" t="s">
        <v>218</v>
      </c>
      <c r="B148">
        <v>6105</v>
      </c>
      <c r="C148" t="s">
        <v>218</v>
      </c>
      <c r="D148">
        <v>6183</v>
      </c>
      <c r="E148" t="b">
        <f>IF(Table15[[#This Row],[Control Bundle]]=Table15[[#This Row],[Refactored Bundle]],TRUE,FALSE)</f>
        <v>1</v>
      </c>
      <c r="F148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8">
        <f>Table15[[#This Row],[Control Classpath Size]]-Table15[[#This Row],[Refactored Classpath Size]]</f>
        <v>-78</v>
      </c>
      <c r="H148" s="4">
        <f>IF(Table15[[#This Row],[Control Classpath Size]]=0,0,Table15[[#This Row],[Absolute Diff?]]/Table15[[#This Row],[Control Classpath Size]])</f>
        <v>-1.2776412776412777E-2</v>
      </c>
    </row>
    <row r="149" spans="1:8" x14ac:dyDescent="0.2">
      <c r="A149" t="s">
        <v>146</v>
      </c>
      <c r="B149">
        <v>5732</v>
      </c>
      <c r="C149" t="s">
        <v>146</v>
      </c>
      <c r="D149">
        <v>5745</v>
      </c>
      <c r="E149" t="b">
        <f>IF(Table15[[#This Row],[Control Bundle]]=Table15[[#This Row],[Refactored Bundle]],TRUE,FALSE)</f>
        <v>1</v>
      </c>
      <c r="F149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49">
        <f>Table15[[#This Row],[Control Classpath Size]]-Table15[[#This Row],[Refactored Classpath Size]]</f>
        <v>-13</v>
      </c>
      <c r="H149" s="4">
        <f>IF(Table15[[#This Row],[Control Classpath Size]]=0,0,Table15[[#This Row],[Absolute Diff?]]/Table15[[#This Row],[Control Classpath Size]])</f>
        <v>-2.2679692951849267E-3</v>
      </c>
    </row>
    <row r="150" spans="1:8" x14ac:dyDescent="0.2">
      <c r="A150" t="s">
        <v>245</v>
      </c>
      <c r="B150">
        <v>6009</v>
      </c>
      <c r="C150" t="s">
        <v>245</v>
      </c>
      <c r="D150">
        <v>6087</v>
      </c>
      <c r="E150" t="b">
        <f>IF(Table15[[#This Row],[Control Bundle]]=Table15[[#This Row],[Refactored Bundle]],TRUE,FALSE)</f>
        <v>1</v>
      </c>
      <c r="F150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50">
        <f>Table15[[#This Row],[Control Classpath Size]]-Table15[[#This Row],[Refactored Classpath Size]]</f>
        <v>-78</v>
      </c>
      <c r="H150" s="4">
        <f>IF(Table15[[#This Row],[Control Classpath Size]]=0,0,Table15[[#This Row],[Absolute Diff?]]/Table15[[#This Row],[Control Classpath Size]])</f>
        <v>-1.2980529206190713E-2</v>
      </c>
    </row>
    <row r="151" spans="1:8" x14ac:dyDescent="0.2">
      <c r="A151" t="s">
        <v>105</v>
      </c>
      <c r="B151">
        <v>168</v>
      </c>
      <c r="C151" t="s">
        <v>105</v>
      </c>
      <c r="D151">
        <v>168</v>
      </c>
      <c r="E151" t="b">
        <f>IF(Table15[[#This Row],[Control Bundle]]=Table15[[#This Row],[Refactored Bundle]],TRUE,FALSE)</f>
        <v>1</v>
      </c>
      <c r="F15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1">
        <f>Table15[[#This Row],[Control Classpath Size]]-Table15[[#This Row],[Refactored Classpath Size]]</f>
        <v>0</v>
      </c>
      <c r="H151" s="4">
        <f>IF(Table15[[#This Row],[Control Classpath Size]]=0,0,Table15[[#This Row],[Absolute Diff?]]/Table15[[#This Row],[Control Classpath Size]])</f>
        <v>0</v>
      </c>
    </row>
    <row r="152" spans="1:8" x14ac:dyDescent="0.2">
      <c r="A152" t="s">
        <v>239</v>
      </c>
      <c r="B152">
        <v>536</v>
      </c>
      <c r="C152" t="s">
        <v>239</v>
      </c>
      <c r="D152">
        <v>536</v>
      </c>
      <c r="E152" t="b">
        <f>IF(Table15[[#This Row],[Control Bundle]]=Table15[[#This Row],[Refactored Bundle]],TRUE,FALSE)</f>
        <v>1</v>
      </c>
      <c r="F15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2">
        <f>Table15[[#This Row],[Control Classpath Size]]-Table15[[#This Row],[Refactored Classpath Size]]</f>
        <v>0</v>
      </c>
      <c r="H152" s="4">
        <f>IF(Table15[[#This Row],[Control Classpath Size]]=0,0,Table15[[#This Row],[Absolute Diff?]]/Table15[[#This Row],[Control Classpath Size]])</f>
        <v>0</v>
      </c>
    </row>
    <row r="153" spans="1:8" x14ac:dyDescent="0.2">
      <c r="A153" t="s">
        <v>106</v>
      </c>
      <c r="B153">
        <v>305</v>
      </c>
      <c r="C153" t="s">
        <v>106</v>
      </c>
      <c r="D153">
        <v>305</v>
      </c>
      <c r="E153" t="b">
        <f>IF(Table15[[#This Row],[Control Bundle]]=Table15[[#This Row],[Refactored Bundle]],TRUE,FALSE)</f>
        <v>1</v>
      </c>
      <c r="F1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3">
        <f>Table15[[#This Row],[Control Classpath Size]]-Table15[[#This Row],[Refactored Classpath Size]]</f>
        <v>0</v>
      </c>
      <c r="H153" s="4">
        <f>IF(Table15[[#This Row],[Control Classpath Size]]=0,0,Table15[[#This Row],[Absolute Diff?]]/Table15[[#This Row],[Control Classpath Size]])</f>
        <v>0</v>
      </c>
    </row>
    <row r="154" spans="1:8" x14ac:dyDescent="0.2">
      <c r="A154" t="s">
        <v>101</v>
      </c>
      <c r="B154">
        <v>0</v>
      </c>
      <c r="C154" t="s">
        <v>101</v>
      </c>
      <c r="D154">
        <v>0</v>
      </c>
      <c r="E154" t="b">
        <f>IF(Table15[[#This Row],[Control Bundle]]=Table15[[#This Row],[Refactored Bundle]],TRUE,FALSE)</f>
        <v>1</v>
      </c>
      <c r="F15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4">
        <f>Table15[[#This Row],[Control Classpath Size]]-Table15[[#This Row],[Refactored Classpath Size]]</f>
        <v>0</v>
      </c>
      <c r="H154" s="4">
        <f>IF(Table15[[#This Row],[Control Classpath Size]]=0,0,Table15[[#This Row],[Absolute Diff?]]/Table15[[#This Row],[Control Classpath Size]])</f>
        <v>0</v>
      </c>
    </row>
    <row r="155" spans="1:8" x14ac:dyDescent="0.2">
      <c r="A155" t="s">
        <v>317</v>
      </c>
      <c r="B155">
        <v>281</v>
      </c>
      <c r="C155" t="s">
        <v>317</v>
      </c>
      <c r="D155">
        <v>281</v>
      </c>
      <c r="E155" t="b">
        <f>IF(Table15[[#This Row],[Control Bundle]]=Table15[[#This Row],[Refactored Bundle]],TRUE,FALSE)</f>
        <v>1</v>
      </c>
      <c r="F15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5">
        <f>Table15[[#This Row],[Control Classpath Size]]-Table15[[#This Row],[Refactored Classpath Size]]</f>
        <v>0</v>
      </c>
      <c r="H155" s="4">
        <f>IF(Table15[[#This Row],[Control Classpath Size]]=0,0,Table15[[#This Row],[Absolute Diff?]]/Table15[[#This Row],[Control Classpath Size]])</f>
        <v>0</v>
      </c>
    </row>
    <row r="156" spans="1:8" x14ac:dyDescent="0.2">
      <c r="A156" t="s">
        <v>80</v>
      </c>
      <c r="B156">
        <v>241</v>
      </c>
      <c r="C156" t="s">
        <v>80</v>
      </c>
      <c r="D156">
        <v>241</v>
      </c>
      <c r="E156" t="b">
        <f>IF(Table15[[#This Row],[Control Bundle]]=Table15[[#This Row],[Refactored Bundle]],TRUE,FALSE)</f>
        <v>1</v>
      </c>
      <c r="F1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6">
        <f>Table15[[#This Row],[Control Classpath Size]]-Table15[[#This Row],[Refactored Classpath Size]]</f>
        <v>0</v>
      </c>
      <c r="H156" s="4">
        <f>IF(Table15[[#This Row],[Control Classpath Size]]=0,0,Table15[[#This Row],[Absolute Diff?]]/Table15[[#This Row],[Control Classpath Size]])</f>
        <v>0</v>
      </c>
    </row>
    <row r="157" spans="1:8" x14ac:dyDescent="0.2">
      <c r="A157" t="s">
        <v>123</v>
      </c>
      <c r="B157">
        <v>0</v>
      </c>
      <c r="C157" t="s">
        <v>123</v>
      </c>
      <c r="D157">
        <v>0</v>
      </c>
      <c r="E157" t="b">
        <f>IF(Table15[[#This Row],[Control Bundle]]=Table15[[#This Row],[Refactored Bundle]],TRUE,FALSE)</f>
        <v>1</v>
      </c>
      <c r="F1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7">
        <f>Table15[[#This Row],[Control Classpath Size]]-Table15[[#This Row],[Refactored Classpath Size]]</f>
        <v>0</v>
      </c>
      <c r="H157" s="4">
        <f>IF(Table15[[#This Row],[Control Classpath Size]]=0,0,Table15[[#This Row],[Absolute Diff?]]/Table15[[#This Row],[Control Classpath Size]])</f>
        <v>0</v>
      </c>
    </row>
    <row r="158" spans="1:8" x14ac:dyDescent="0.2">
      <c r="A158" t="s">
        <v>301</v>
      </c>
      <c r="B158">
        <v>5332</v>
      </c>
      <c r="C158" t="s">
        <v>301</v>
      </c>
      <c r="D158">
        <v>5483</v>
      </c>
      <c r="E158" t="b">
        <f>IF(Table15[[#This Row],[Control Bundle]]=Table15[[#This Row],[Refactored Bundle]],TRUE,FALSE)</f>
        <v>1</v>
      </c>
      <c r="F158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58">
        <f>Table15[[#This Row],[Control Classpath Size]]-Table15[[#This Row],[Refactored Classpath Size]]</f>
        <v>-151</v>
      </c>
      <c r="H158" s="4">
        <f>IF(Table15[[#This Row],[Control Classpath Size]]=0,0,Table15[[#This Row],[Absolute Diff?]]/Table15[[#This Row],[Control Classpath Size]])</f>
        <v>-2.8319579894973742E-2</v>
      </c>
    </row>
    <row r="159" spans="1:8" x14ac:dyDescent="0.2">
      <c r="A159" t="s">
        <v>256</v>
      </c>
      <c r="B159">
        <v>82</v>
      </c>
      <c r="C159" t="s">
        <v>256</v>
      </c>
      <c r="D159">
        <v>82</v>
      </c>
      <c r="E159" t="b">
        <f>IF(Table15[[#This Row],[Control Bundle]]=Table15[[#This Row],[Refactored Bundle]],TRUE,FALSE)</f>
        <v>1</v>
      </c>
      <c r="F1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59">
        <f>Table15[[#This Row],[Control Classpath Size]]-Table15[[#This Row],[Refactored Classpath Size]]</f>
        <v>0</v>
      </c>
      <c r="H159" s="4">
        <f>IF(Table15[[#This Row],[Control Classpath Size]]=0,0,Table15[[#This Row],[Absolute Diff?]]/Table15[[#This Row],[Control Classpath Size]])</f>
        <v>0</v>
      </c>
    </row>
    <row r="160" spans="1:8" x14ac:dyDescent="0.2">
      <c r="A160" t="s">
        <v>343</v>
      </c>
      <c r="B160">
        <v>107</v>
      </c>
      <c r="C160" t="s">
        <v>343</v>
      </c>
      <c r="D160">
        <v>107</v>
      </c>
      <c r="E160" t="b">
        <f>IF(Table15[[#This Row],[Control Bundle]]=Table15[[#This Row],[Refactored Bundle]],TRUE,FALSE)</f>
        <v>1</v>
      </c>
      <c r="F1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0">
        <f>Table15[[#This Row],[Control Classpath Size]]-Table15[[#This Row],[Refactored Classpath Size]]</f>
        <v>0</v>
      </c>
      <c r="H160" s="4">
        <f>IF(Table15[[#This Row],[Control Classpath Size]]=0,0,Table15[[#This Row],[Absolute Diff?]]/Table15[[#This Row],[Control Classpath Size]])</f>
        <v>0</v>
      </c>
    </row>
    <row r="161" spans="1:8" x14ac:dyDescent="0.2">
      <c r="A161" t="s">
        <v>75</v>
      </c>
      <c r="B161">
        <v>158</v>
      </c>
      <c r="C161" t="s">
        <v>75</v>
      </c>
      <c r="D161">
        <v>158</v>
      </c>
      <c r="E161" t="b">
        <f>IF(Table15[[#This Row],[Control Bundle]]=Table15[[#This Row],[Refactored Bundle]],TRUE,FALSE)</f>
        <v>1</v>
      </c>
      <c r="F1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1">
        <f>Table15[[#This Row],[Control Classpath Size]]-Table15[[#This Row],[Refactored Classpath Size]]</f>
        <v>0</v>
      </c>
      <c r="H161" s="4">
        <f>IF(Table15[[#This Row],[Control Classpath Size]]=0,0,Table15[[#This Row],[Absolute Diff?]]/Table15[[#This Row],[Control Classpath Size]])</f>
        <v>0</v>
      </c>
    </row>
    <row r="162" spans="1:8" x14ac:dyDescent="0.2">
      <c r="A162" t="s">
        <v>265</v>
      </c>
      <c r="B162">
        <v>149</v>
      </c>
      <c r="C162" t="s">
        <v>265</v>
      </c>
      <c r="D162">
        <v>149</v>
      </c>
      <c r="E162" t="b">
        <f>IF(Table15[[#This Row],[Control Bundle]]=Table15[[#This Row],[Refactored Bundle]],TRUE,FALSE)</f>
        <v>1</v>
      </c>
      <c r="F1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2">
        <f>Table15[[#This Row],[Control Classpath Size]]-Table15[[#This Row],[Refactored Classpath Size]]</f>
        <v>0</v>
      </c>
      <c r="H162" s="4">
        <f>IF(Table15[[#This Row],[Control Classpath Size]]=0,0,Table15[[#This Row],[Absolute Diff?]]/Table15[[#This Row],[Control Classpath Size]])</f>
        <v>0</v>
      </c>
    </row>
    <row r="163" spans="1:8" x14ac:dyDescent="0.2">
      <c r="A163" t="s">
        <v>275</v>
      </c>
      <c r="B163">
        <v>0</v>
      </c>
      <c r="C163" t="s">
        <v>275</v>
      </c>
      <c r="D163">
        <v>0</v>
      </c>
      <c r="E163" t="b">
        <f>IF(Table15[[#This Row],[Control Bundle]]=Table15[[#This Row],[Refactored Bundle]],TRUE,FALSE)</f>
        <v>1</v>
      </c>
      <c r="F1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3">
        <f>Table15[[#This Row],[Control Classpath Size]]-Table15[[#This Row],[Refactored Classpath Size]]</f>
        <v>0</v>
      </c>
      <c r="H163" s="4">
        <f>IF(Table15[[#This Row],[Control Classpath Size]]=0,0,Table15[[#This Row],[Absolute Diff?]]/Table15[[#This Row],[Control Classpath Size]])</f>
        <v>0</v>
      </c>
    </row>
    <row r="164" spans="1:8" x14ac:dyDescent="0.2">
      <c r="A164" t="s">
        <v>41</v>
      </c>
      <c r="B164">
        <v>69</v>
      </c>
      <c r="C164" t="s">
        <v>41</v>
      </c>
      <c r="D164">
        <v>69</v>
      </c>
      <c r="E164" t="b">
        <f>IF(Table15[[#This Row],[Control Bundle]]=Table15[[#This Row],[Refactored Bundle]],TRUE,FALSE)</f>
        <v>1</v>
      </c>
      <c r="F1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4">
        <f>Table15[[#This Row],[Control Classpath Size]]-Table15[[#This Row],[Refactored Classpath Size]]</f>
        <v>0</v>
      </c>
      <c r="H164" s="4">
        <f>IF(Table15[[#This Row],[Control Classpath Size]]=0,0,Table15[[#This Row],[Absolute Diff?]]/Table15[[#This Row],[Control Classpath Size]])</f>
        <v>0</v>
      </c>
    </row>
    <row r="165" spans="1:8" x14ac:dyDescent="0.2">
      <c r="A165" t="s">
        <v>169</v>
      </c>
      <c r="B165">
        <v>135</v>
      </c>
      <c r="C165" t="s">
        <v>169</v>
      </c>
      <c r="D165">
        <v>135</v>
      </c>
      <c r="E165" t="b">
        <f>IF(Table15[[#This Row],[Control Bundle]]=Table15[[#This Row],[Refactored Bundle]],TRUE,FALSE)</f>
        <v>1</v>
      </c>
      <c r="F1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5">
        <f>Table15[[#This Row],[Control Classpath Size]]-Table15[[#This Row],[Refactored Classpath Size]]</f>
        <v>0</v>
      </c>
      <c r="H165" s="4">
        <f>IF(Table15[[#This Row],[Control Classpath Size]]=0,0,Table15[[#This Row],[Absolute Diff?]]/Table15[[#This Row],[Control Classpath Size]])</f>
        <v>0</v>
      </c>
    </row>
    <row r="166" spans="1:8" x14ac:dyDescent="0.2">
      <c r="A166" t="s">
        <v>198</v>
      </c>
      <c r="B166">
        <v>119</v>
      </c>
      <c r="C166" t="s">
        <v>198</v>
      </c>
      <c r="D166">
        <v>119</v>
      </c>
      <c r="E166" t="b">
        <f>IF(Table15[[#This Row],[Control Bundle]]=Table15[[#This Row],[Refactored Bundle]],TRUE,FALSE)</f>
        <v>1</v>
      </c>
      <c r="F16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6">
        <f>Table15[[#This Row],[Control Classpath Size]]-Table15[[#This Row],[Refactored Classpath Size]]</f>
        <v>0</v>
      </c>
      <c r="H166" s="4">
        <f>IF(Table15[[#This Row],[Control Classpath Size]]=0,0,Table15[[#This Row],[Absolute Diff?]]/Table15[[#This Row],[Control Classpath Size]])</f>
        <v>0</v>
      </c>
    </row>
    <row r="167" spans="1:8" x14ac:dyDescent="0.2">
      <c r="A167" t="s">
        <v>157</v>
      </c>
      <c r="B167">
        <v>72</v>
      </c>
      <c r="C167" t="s">
        <v>157</v>
      </c>
      <c r="D167">
        <v>72</v>
      </c>
      <c r="E167" t="b">
        <f>IF(Table15[[#This Row],[Control Bundle]]=Table15[[#This Row],[Refactored Bundle]],TRUE,FALSE)</f>
        <v>1</v>
      </c>
      <c r="F16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7">
        <f>Table15[[#This Row],[Control Classpath Size]]-Table15[[#This Row],[Refactored Classpath Size]]</f>
        <v>0</v>
      </c>
      <c r="H167" s="4">
        <f>IF(Table15[[#This Row],[Control Classpath Size]]=0,0,Table15[[#This Row],[Absolute Diff?]]/Table15[[#This Row],[Control Classpath Size]])</f>
        <v>0</v>
      </c>
    </row>
    <row r="168" spans="1:8" x14ac:dyDescent="0.2">
      <c r="A168" t="s">
        <v>58</v>
      </c>
      <c r="B168">
        <v>64</v>
      </c>
      <c r="C168" t="s">
        <v>58</v>
      </c>
      <c r="D168">
        <v>64</v>
      </c>
      <c r="E168" t="b">
        <f>IF(Table15[[#This Row],[Control Bundle]]=Table15[[#This Row],[Refactored Bundle]],TRUE,FALSE)</f>
        <v>1</v>
      </c>
      <c r="F1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8">
        <f>Table15[[#This Row],[Control Classpath Size]]-Table15[[#This Row],[Refactored Classpath Size]]</f>
        <v>0</v>
      </c>
      <c r="H168" s="4">
        <f>IF(Table15[[#This Row],[Control Classpath Size]]=0,0,Table15[[#This Row],[Absolute Diff?]]/Table15[[#This Row],[Control Classpath Size]])</f>
        <v>0</v>
      </c>
    </row>
    <row r="169" spans="1:8" x14ac:dyDescent="0.2">
      <c r="A169" t="s">
        <v>350</v>
      </c>
      <c r="B169">
        <v>0</v>
      </c>
      <c r="C169" t="s">
        <v>350</v>
      </c>
      <c r="D169">
        <v>0</v>
      </c>
      <c r="E169" t="b">
        <f>IF(Table15[[#This Row],[Control Bundle]]=Table15[[#This Row],[Refactored Bundle]],TRUE,FALSE)</f>
        <v>1</v>
      </c>
      <c r="F16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69">
        <f>Table15[[#This Row],[Control Classpath Size]]-Table15[[#This Row],[Refactored Classpath Size]]</f>
        <v>0</v>
      </c>
      <c r="H169" s="4">
        <f>IF(Table15[[#This Row],[Control Classpath Size]]=0,0,Table15[[#This Row],[Absolute Diff?]]/Table15[[#This Row],[Control Classpath Size]])</f>
        <v>0</v>
      </c>
    </row>
    <row r="170" spans="1:8" x14ac:dyDescent="0.2">
      <c r="A170" t="s">
        <v>359</v>
      </c>
      <c r="B170">
        <v>115</v>
      </c>
      <c r="C170" t="s">
        <v>359</v>
      </c>
      <c r="D170">
        <v>115</v>
      </c>
      <c r="E170" t="b">
        <f>IF(Table15[[#This Row],[Control Bundle]]=Table15[[#This Row],[Refactored Bundle]],TRUE,FALSE)</f>
        <v>1</v>
      </c>
      <c r="F17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0">
        <f>Table15[[#This Row],[Control Classpath Size]]-Table15[[#This Row],[Refactored Classpath Size]]</f>
        <v>0</v>
      </c>
      <c r="H170" s="4">
        <f>IF(Table15[[#This Row],[Control Classpath Size]]=0,0,Table15[[#This Row],[Absolute Diff?]]/Table15[[#This Row],[Control Classpath Size]])</f>
        <v>0</v>
      </c>
    </row>
    <row r="171" spans="1:8" x14ac:dyDescent="0.2">
      <c r="A171" t="s">
        <v>369</v>
      </c>
      <c r="B171">
        <v>1681</v>
      </c>
      <c r="C171" t="s">
        <v>369</v>
      </c>
      <c r="D171">
        <v>1681</v>
      </c>
      <c r="E171" t="b">
        <f>IF(Table15[[#This Row],[Control Bundle]]=Table15[[#This Row],[Refactored Bundle]],TRUE,FALSE)</f>
        <v>1</v>
      </c>
      <c r="F17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1">
        <f>Table15[[#This Row],[Control Classpath Size]]-Table15[[#This Row],[Refactored Classpath Size]]</f>
        <v>0</v>
      </c>
      <c r="H171" s="4">
        <f>IF(Table15[[#This Row],[Control Classpath Size]]=0,0,Table15[[#This Row],[Absolute Diff?]]/Table15[[#This Row],[Control Classpath Size]])</f>
        <v>0</v>
      </c>
    </row>
    <row r="172" spans="1:8" x14ac:dyDescent="0.2">
      <c r="A172" t="s">
        <v>328</v>
      </c>
      <c r="B172">
        <v>3173</v>
      </c>
      <c r="C172" t="s">
        <v>328</v>
      </c>
      <c r="D172">
        <v>3173</v>
      </c>
      <c r="E172" t="b">
        <f>IF(Table15[[#This Row],[Control Bundle]]=Table15[[#This Row],[Refactored Bundle]],TRUE,FALSE)</f>
        <v>1</v>
      </c>
      <c r="F1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2">
        <f>Table15[[#This Row],[Control Classpath Size]]-Table15[[#This Row],[Refactored Classpath Size]]</f>
        <v>0</v>
      </c>
      <c r="H172" s="4">
        <f>IF(Table15[[#This Row],[Control Classpath Size]]=0,0,Table15[[#This Row],[Absolute Diff?]]/Table15[[#This Row],[Control Classpath Size]])</f>
        <v>0</v>
      </c>
    </row>
    <row r="173" spans="1:8" x14ac:dyDescent="0.2">
      <c r="A173" t="s">
        <v>329</v>
      </c>
      <c r="B173">
        <v>6544</v>
      </c>
      <c r="C173" t="s">
        <v>329</v>
      </c>
      <c r="D173">
        <v>6703</v>
      </c>
      <c r="E173" t="b">
        <f>IF(Table15[[#This Row],[Control Bundle]]=Table15[[#This Row],[Refactored Bundle]],TRUE,FALSE)</f>
        <v>1</v>
      </c>
      <c r="F173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73">
        <f>Table15[[#This Row],[Control Classpath Size]]-Table15[[#This Row],[Refactored Classpath Size]]</f>
        <v>-159</v>
      </c>
      <c r="H173" s="4">
        <f>IF(Table15[[#This Row],[Control Classpath Size]]=0,0,Table15[[#This Row],[Absolute Diff?]]/Table15[[#This Row],[Control Classpath Size]])</f>
        <v>-2.4297066014669928E-2</v>
      </c>
    </row>
    <row r="174" spans="1:8" x14ac:dyDescent="0.2">
      <c r="A174" t="s">
        <v>303</v>
      </c>
      <c r="B174">
        <v>2119</v>
      </c>
      <c r="C174" t="s">
        <v>303</v>
      </c>
      <c r="D174">
        <v>2178</v>
      </c>
      <c r="E174" t="b">
        <f>IF(Table15[[#This Row],[Control Bundle]]=Table15[[#This Row],[Refactored Bundle]],TRUE,FALSE)</f>
        <v>1</v>
      </c>
      <c r="F17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74">
        <f>Table15[[#This Row],[Control Classpath Size]]-Table15[[#This Row],[Refactored Classpath Size]]</f>
        <v>-59</v>
      </c>
      <c r="H174" s="4">
        <f>IF(Table15[[#This Row],[Control Classpath Size]]=0,0,Table15[[#This Row],[Absolute Diff?]]/Table15[[#This Row],[Control Classpath Size]])</f>
        <v>-2.7843322321849929E-2</v>
      </c>
    </row>
    <row r="175" spans="1:8" x14ac:dyDescent="0.2">
      <c r="A175" t="s">
        <v>269</v>
      </c>
      <c r="B175">
        <v>314</v>
      </c>
      <c r="C175" t="s">
        <v>269</v>
      </c>
      <c r="D175">
        <v>314</v>
      </c>
      <c r="E175" t="b">
        <f>IF(Table15[[#This Row],[Control Bundle]]=Table15[[#This Row],[Refactored Bundle]],TRUE,FALSE)</f>
        <v>1</v>
      </c>
      <c r="F1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5">
        <f>Table15[[#This Row],[Control Classpath Size]]-Table15[[#This Row],[Refactored Classpath Size]]</f>
        <v>0</v>
      </c>
      <c r="H175" s="4">
        <f>IF(Table15[[#This Row],[Control Classpath Size]]=0,0,Table15[[#This Row],[Absolute Diff?]]/Table15[[#This Row],[Control Classpath Size]])</f>
        <v>0</v>
      </c>
    </row>
    <row r="176" spans="1:8" x14ac:dyDescent="0.2">
      <c r="A176" t="s">
        <v>78</v>
      </c>
      <c r="B176">
        <v>6</v>
      </c>
      <c r="C176" t="s">
        <v>78</v>
      </c>
      <c r="D176">
        <v>6</v>
      </c>
      <c r="E176" t="b">
        <f>IF(Table15[[#This Row],[Control Bundle]]=Table15[[#This Row],[Refactored Bundle]],TRUE,FALSE)</f>
        <v>1</v>
      </c>
      <c r="F1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76">
        <f>Table15[[#This Row],[Control Classpath Size]]-Table15[[#This Row],[Refactored Classpath Size]]</f>
        <v>0</v>
      </c>
      <c r="H176" s="4">
        <f>IF(Table15[[#This Row],[Control Classpath Size]]=0,0,Table15[[#This Row],[Absolute Diff?]]/Table15[[#This Row],[Control Classpath Size]])</f>
        <v>0</v>
      </c>
    </row>
    <row r="177" spans="1:8" x14ac:dyDescent="0.2">
      <c r="A177" t="s">
        <v>69</v>
      </c>
      <c r="B177">
        <v>4686</v>
      </c>
      <c r="C177" t="s">
        <v>69</v>
      </c>
      <c r="D177">
        <v>4681</v>
      </c>
      <c r="E177" t="b">
        <f>IF(Table15[[#This Row],[Control Bundle]]=Table15[[#This Row],[Refactored Bundle]],TRUE,FALSE)</f>
        <v>1</v>
      </c>
      <c r="F17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7">
        <f>Table15[[#This Row],[Control Classpath Size]]-Table15[[#This Row],[Refactored Classpath Size]]</f>
        <v>5</v>
      </c>
      <c r="H177" s="4">
        <f>IF(Table15[[#This Row],[Control Classpath Size]]=0,0,Table15[[#This Row],[Absolute Diff?]]/Table15[[#This Row],[Control Classpath Size]])</f>
        <v>1.0670081092616305E-3</v>
      </c>
    </row>
    <row r="178" spans="1:8" x14ac:dyDescent="0.2">
      <c r="A178" t="s">
        <v>163</v>
      </c>
      <c r="B178">
        <v>3377</v>
      </c>
      <c r="C178" t="s">
        <v>163</v>
      </c>
      <c r="D178">
        <v>3372</v>
      </c>
      <c r="E178" t="b">
        <f>IF(Table15[[#This Row],[Control Bundle]]=Table15[[#This Row],[Refactored Bundle]],TRUE,FALSE)</f>
        <v>1</v>
      </c>
      <c r="F17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78">
        <f>Table15[[#This Row],[Control Classpath Size]]-Table15[[#This Row],[Refactored Classpath Size]]</f>
        <v>5</v>
      </c>
      <c r="H178" s="4">
        <f>IF(Table15[[#This Row],[Control Classpath Size]]=0,0,Table15[[#This Row],[Absolute Diff?]]/Table15[[#This Row],[Control Classpath Size]])</f>
        <v>1.4806040864672786E-3</v>
      </c>
    </row>
    <row r="179" spans="1:8" x14ac:dyDescent="0.2">
      <c r="A179" t="s">
        <v>14</v>
      </c>
      <c r="B179">
        <v>12396</v>
      </c>
      <c r="C179" t="s">
        <v>14</v>
      </c>
      <c r="D179">
        <v>12404</v>
      </c>
      <c r="E179" t="b">
        <f>IF(Table15[[#This Row],[Control Bundle]]=Table15[[#This Row],[Refactored Bundle]],TRUE,FALSE)</f>
        <v>1</v>
      </c>
      <c r="F179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79">
        <f>Table15[[#This Row],[Control Classpath Size]]-Table15[[#This Row],[Refactored Classpath Size]]</f>
        <v>-8</v>
      </c>
      <c r="H179" s="4">
        <f>IF(Table15[[#This Row],[Control Classpath Size]]=0,0,Table15[[#This Row],[Absolute Diff?]]/Table15[[#This Row],[Control Classpath Size]])</f>
        <v>-6.4536947402387866E-4</v>
      </c>
    </row>
    <row r="180" spans="1:8" x14ac:dyDescent="0.2">
      <c r="A180" t="s">
        <v>336</v>
      </c>
      <c r="B180">
        <v>0</v>
      </c>
      <c r="C180" t="s">
        <v>336</v>
      </c>
      <c r="D180">
        <v>0</v>
      </c>
      <c r="E180" t="b">
        <f>IF(Table15[[#This Row],[Control Bundle]]=Table15[[#This Row],[Refactored Bundle]],TRUE,FALSE)</f>
        <v>1</v>
      </c>
      <c r="F18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0">
        <f>Table15[[#This Row],[Control Classpath Size]]-Table15[[#This Row],[Refactored Classpath Size]]</f>
        <v>0</v>
      </c>
      <c r="H180" s="4">
        <f>IF(Table15[[#This Row],[Control Classpath Size]]=0,0,Table15[[#This Row],[Absolute Diff?]]/Table15[[#This Row],[Control Classpath Size]])</f>
        <v>0</v>
      </c>
    </row>
    <row r="181" spans="1:8" x14ac:dyDescent="0.2">
      <c r="A181" t="s">
        <v>171</v>
      </c>
      <c r="B181">
        <v>0</v>
      </c>
      <c r="C181" t="s">
        <v>171</v>
      </c>
      <c r="D181">
        <v>0</v>
      </c>
      <c r="E181" t="b">
        <f>IF(Table15[[#This Row],[Control Bundle]]=Table15[[#This Row],[Refactored Bundle]],TRUE,FALSE)</f>
        <v>1</v>
      </c>
      <c r="F1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1">
        <f>Table15[[#This Row],[Control Classpath Size]]-Table15[[#This Row],[Refactored Classpath Size]]</f>
        <v>0</v>
      </c>
      <c r="H181" s="4">
        <f>IF(Table15[[#This Row],[Control Classpath Size]]=0,0,Table15[[#This Row],[Absolute Diff?]]/Table15[[#This Row],[Control Classpath Size]])</f>
        <v>0</v>
      </c>
    </row>
    <row r="182" spans="1:8" x14ac:dyDescent="0.2">
      <c r="A182" t="s">
        <v>72</v>
      </c>
      <c r="B182">
        <v>3661</v>
      </c>
      <c r="C182" t="s">
        <v>72</v>
      </c>
      <c r="D182">
        <v>3656</v>
      </c>
      <c r="E182" t="b">
        <f>IF(Table15[[#This Row],[Control Bundle]]=Table15[[#This Row],[Refactored Bundle]],TRUE,FALSE)</f>
        <v>1</v>
      </c>
      <c r="F18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2">
        <f>Table15[[#This Row],[Control Classpath Size]]-Table15[[#This Row],[Refactored Classpath Size]]</f>
        <v>5</v>
      </c>
      <c r="H182" s="4">
        <f>IF(Table15[[#This Row],[Control Classpath Size]]=0,0,Table15[[#This Row],[Absolute Diff?]]/Table15[[#This Row],[Control Classpath Size]])</f>
        <v>1.3657470636438131E-3</v>
      </c>
    </row>
    <row r="183" spans="1:8" x14ac:dyDescent="0.2">
      <c r="A183" t="s">
        <v>224</v>
      </c>
      <c r="B183">
        <v>599</v>
      </c>
      <c r="C183" t="s">
        <v>224</v>
      </c>
      <c r="D183">
        <v>1213</v>
      </c>
      <c r="E183" t="b">
        <f>IF(Table15[[#This Row],[Control Bundle]]=Table15[[#This Row],[Refactored Bundle]],TRUE,FALSE)</f>
        <v>1</v>
      </c>
      <c r="F183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83">
        <f>Table15[[#This Row],[Control Classpath Size]]-Table15[[#This Row],[Refactored Classpath Size]]</f>
        <v>-614</v>
      </c>
      <c r="H183" s="4">
        <f>IF(Table15[[#This Row],[Control Classpath Size]]=0,0,Table15[[#This Row],[Absolute Diff?]]/Table15[[#This Row],[Control Classpath Size]])</f>
        <v>-1.025041736227045</v>
      </c>
    </row>
    <row r="184" spans="1:8" x14ac:dyDescent="0.2">
      <c r="A184" t="s">
        <v>90</v>
      </c>
      <c r="B184">
        <v>4109</v>
      </c>
      <c r="C184" t="s">
        <v>90</v>
      </c>
      <c r="D184">
        <v>4104</v>
      </c>
      <c r="E184" t="b">
        <f>IF(Table15[[#This Row],[Control Bundle]]=Table15[[#This Row],[Refactored Bundle]],TRUE,FALSE)</f>
        <v>1</v>
      </c>
      <c r="F18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4">
        <f>Table15[[#This Row],[Control Classpath Size]]-Table15[[#This Row],[Refactored Classpath Size]]</f>
        <v>5</v>
      </c>
      <c r="H184" s="4">
        <f>IF(Table15[[#This Row],[Control Classpath Size]]=0,0,Table15[[#This Row],[Absolute Diff?]]/Table15[[#This Row],[Control Classpath Size]])</f>
        <v>1.2168410805548796E-3</v>
      </c>
    </row>
    <row r="185" spans="1:8" x14ac:dyDescent="0.2">
      <c r="A185" t="s">
        <v>284</v>
      </c>
      <c r="B185">
        <v>4471</v>
      </c>
      <c r="C185" t="s">
        <v>284</v>
      </c>
      <c r="D185">
        <v>4466</v>
      </c>
      <c r="E185" t="b">
        <f>IF(Table15[[#This Row],[Control Bundle]]=Table15[[#This Row],[Refactored Bundle]],TRUE,FALSE)</f>
        <v>1</v>
      </c>
      <c r="F18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5">
        <f>Table15[[#This Row],[Control Classpath Size]]-Table15[[#This Row],[Refactored Classpath Size]]</f>
        <v>5</v>
      </c>
      <c r="H185" s="4">
        <f>IF(Table15[[#This Row],[Control Classpath Size]]=0,0,Table15[[#This Row],[Absolute Diff?]]/Table15[[#This Row],[Control Classpath Size]])</f>
        <v>1.1183180496533215E-3</v>
      </c>
    </row>
    <row r="186" spans="1:8" x14ac:dyDescent="0.2">
      <c r="A186" t="s">
        <v>44</v>
      </c>
      <c r="B186">
        <v>19715</v>
      </c>
      <c r="C186" t="s">
        <v>44</v>
      </c>
      <c r="D186">
        <v>19710</v>
      </c>
      <c r="E186" t="b">
        <f>IF(Table15[[#This Row],[Control Bundle]]=Table15[[#This Row],[Refactored Bundle]],TRUE,FALSE)</f>
        <v>1</v>
      </c>
      <c r="F186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6">
        <f>Table15[[#This Row],[Control Classpath Size]]-Table15[[#This Row],[Refactored Classpath Size]]</f>
        <v>5</v>
      </c>
      <c r="H186" s="4">
        <f>IF(Table15[[#This Row],[Control Classpath Size]]=0,0,Table15[[#This Row],[Absolute Diff?]]/Table15[[#This Row],[Control Classpath Size]])</f>
        <v>2.5361399949277199E-4</v>
      </c>
    </row>
    <row r="187" spans="1:8" x14ac:dyDescent="0.2">
      <c r="A187" t="s">
        <v>144</v>
      </c>
      <c r="B187">
        <v>19629</v>
      </c>
      <c r="C187" t="s">
        <v>144</v>
      </c>
      <c r="D187">
        <v>19624</v>
      </c>
      <c r="E187" t="b">
        <f>IF(Table15[[#This Row],[Control Bundle]]=Table15[[#This Row],[Refactored Bundle]],TRUE,FALSE)</f>
        <v>1</v>
      </c>
      <c r="F187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7">
        <f>Table15[[#This Row],[Control Classpath Size]]-Table15[[#This Row],[Refactored Classpath Size]]</f>
        <v>5</v>
      </c>
      <c r="H187" s="4">
        <f>IF(Table15[[#This Row],[Control Classpath Size]]=0,0,Table15[[#This Row],[Absolute Diff?]]/Table15[[#This Row],[Control Classpath Size]])</f>
        <v>2.5472515156146517E-4</v>
      </c>
    </row>
    <row r="188" spans="1:8" x14ac:dyDescent="0.2">
      <c r="A188" t="s">
        <v>257</v>
      </c>
      <c r="B188">
        <v>3722</v>
      </c>
      <c r="C188" t="s">
        <v>257</v>
      </c>
      <c r="D188">
        <v>3717</v>
      </c>
      <c r="E188" t="b">
        <f>IF(Table15[[#This Row],[Control Bundle]]=Table15[[#This Row],[Refactored Bundle]],TRUE,FALSE)</f>
        <v>1</v>
      </c>
      <c r="F18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88">
        <f>Table15[[#This Row],[Control Classpath Size]]-Table15[[#This Row],[Refactored Classpath Size]]</f>
        <v>5</v>
      </c>
      <c r="H188" s="4">
        <f>IF(Table15[[#This Row],[Control Classpath Size]]=0,0,Table15[[#This Row],[Absolute Diff?]]/Table15[[#This Row],[Control Classpath Size]])</f>
        <v>1.3433637829124126E-3</v>
      </c>
    </row>
    <row r="189" spans="1:8" x14ac:dyDescent="0.2">
      <c r="A189" t="s">
        <v>358</v>
      </c>
      <c r="B189">
        <v>367</v>
      </c>
      <c r="C189" t="s">
        <v>358</v>
      </c>
      <c r="D189">
        <v>367</v>
      </c>
      <c r="E189" t="b">
        <f>IF(Table15[[#This Row],[Control Bundle]]=Table15[[#This Row],[Refactored Bundle]],TRUE,FALSE)</f>
        <v>1</v>
      </c>
      <c r="F1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89">
        <f>Table15[[#This Row],[Control Classpath Size]]-Table15[[#This Row],[Refactored Classpath Size]]</f>
        <v>0</v>
      </c>
      <c r="H189" s="4">
        <f>IF(Table15[[#This Row],[Control Classpath Size]]=0,0,Table15[[#This Row],[Absolute Diff?]]/Table15[[#This Row],[Control Classpath Size]])</f>
        <v>0</v>
      </c>
    </row>
    <row r="190" spans="1:8" x14ac:dyDescent="0.2">
      <c r="A190" t="s">
        <v>306</v>
      </c>
      <c r="B190">
        <v>380</v>
      </c>
      <c r="C190" t="s">
        <v>306</v>
      </c>
      <c r="D190">
        <v>380</v>
      </c>
      <c r="E190" t="b">
        <f>IF(Table15[[#This Row],[Control Bundle]]=Table15[[#This Row],[Refactored Bundle]],TRUE,FALSE)</f>
        <v>1</v>
      </c>
      <c r="F1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0">
        <f>Table15[[#This Row],[Control Classpath Size]]-Table15[[#This Row],[Refactored Classpath Size]]</f>
        <v>0</v>
      </c>
      <c r="H190" s="4">
        <f>IF(Table15[[#This Row],[Control Classpath Size]]=0,0,Table15[[#This Row],[Absolute Diff?]]/Table15[[#This Row],[Control Classpath Size]])</f>
        <v>0</v>
      </c>
    </row>
    <row r="191" spans="1:8" x14ac:dyDescent="0.2">
      <c r="A191" t="s">
        <v>295</v>
      </c>
      <c r="B191">
        <v>4611</v>
      </c>
      <c r="C191" t="s">
        <v>295</v>
      </c>
      <c r="D191">
        <v>4606</v>
      </c>
      <c r="E191" t="b">
        <f>IF(Table15[[#This Row],[Control Bundle]]=Table15[[#This Row],[Refactored Bundle]],TRUE,FALSE)</f>
        <v>1</v>
      </c>
      <c r="F191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1">
        <f>Table15[[#This Row],[Control Classpath Size]]-Table15[[#This Row],[Refactored Classpath Size]]</f>
        <v>5</v>
      </c>
      <c r="H191" s="4">
        <f>IF(Table15[[#This Row],[Control Classpath Size]]=0,0,Table15[[#This Row],[Absolute Diff?]]/Table15[[#This Row],[Control Classpath Size]])</f>
        <v>1.0843634786380394E-3</v>
      </c>
    </row>
    <row r="192" spans="1:8" x14ac:dyDescent="0.2">
      <c r="A192" t="s">
        <v>320</v>
      </c>
      <c r="B192">
        <v>4065</v>
      </c>
      <c r="C192" t="s">
        <v>320</v>
      </c>
      <c r="D192">
        <v>4060</v>
      </c>
      <c r="E192" t="b">
        <f>IF(Table15[[#This Row],[Control Bundle]]=Table15[[#This Row],[Refactored Bundle]],TRUE,FALSE)</f>
        <v>1</v>
      </c>
      <c r="F19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2">
        <f>Table15[[#This Row],[Control Classpath Size]]-Table15[[#This Row],[Refactored Classpath Size]]</f>
        <v>5</v>
      </c>
      <c r="H192" s="4">
        <f>IF(Table15[[#This Row],[Control Classpath Size]]=0,0,Table15[[#This Row],[Absolute Diff?]]/Table15[[#This Row],[Control Classpath Size]])</f>
        <v>1.2300123001230013E-3</v>
      </c>
    </row>
    <row r="193" spans="1:8" x14ac:dyDescent="0.2">
      <c r="A193" t="s">
        <v>216</v>
      </c>
      <c r="B193">
        <v>7705</v>
      </c>
      <c r="C193" t="s">
        <v>216</v>
      </c>
      <c r="D193">
        <v>7713</v>
      </c>
      <c r="E193" t="b">
        <f>IF(Table15[[#This Row],[Control Bundle]]=Table15[[#This Row],[Refactored Bundle]],TRUE,FALSE)</f>
        <v>1</v>
      </c>
      <c r="F193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193">
        <f>Table15[[#This Row],[Control Classpath Size]]-Table15[[#This Row],[Refactored Classpath Size]]</f>
        <v>-8</v>
      </c>
      <c r="H193" s="4">
        <f>IF(Table15[[#This Row],[Control Classpath Size]]=0,0,Table15[[#This Row],[Absolute Diff?]]/Table15[[#This Row],[Control Classpath Size]])</f>
        <v>-1.0382868267358857E-3</v>
      </c>
    </row>
    <row r="194" spans="1:8" x14ac:dyDescent="0.2">
      <c r="A194" t="s">
        <v>83</v>
      </c>
      <c r="B194">
        <v>20815</v>
      </c>
      <c r="C194" t="s">
        <v>83</v>
      </c>
      <c r="D194">
        <v>20811</v>
      </c>
      <c r="E194" t="b">
        <f>IF(Table15[[#This Row],[Control Bundle]]=Table15[[#This Row],[Refactored Bundle]],TRUE,FALSE)</f>
        <v>1</v>
      </c>
      <c r="F194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194">
        <f>Table15[[#This Row],[Control Classpath Size]]-Table15[[#This Row],[Refactored Classpath Size]]</f>
        <v>4</v>
      </c>
      <c r="H194" s="4">
        <f>IF(Table15[[#This Row],[Control Classpath Size]]=0,0,Table15[[#This Row],[Absolute Diff?]]/Table15[[#This Row],[Control Classpath Size]])</f>
        <v>1.9216910881575787E-4</v>
      </c>
    </row>
    <row r="195" spans="1:8" x14ac:dyDescent="0.2">
      <c r="A195" t="s">
        <v>131</v>
      </c>
      <c r="B195">
        <v>52</v>
      </c>
      <c r="C195" t="s">
        <v>131</v>
      </c>
      <c r="D195">
        <v>52</v>
      </c>
      <c r="E195" t="b">
        <f>IF(Table15[[#This Row],[Control Bundle]]=Table15[[#This Row],[Refactored Bundle]],TRUE,FALSE)</f>
        <v>1</v>
      </c>
      <c r="F1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5">
        <f>Table15[[#This Row],[Control Classpath Size]]-Table15[[#This Row],[Refactored Classpath Size]]</f>
        <v>0</v>
      </c>
      <c r="H195" s="4">
        <f>IF(Table15[[#This Row],[Control Classpath Size]]=0,0,Table15[[#This Row],[Absolute Diff?]]/Table15[[#This Row],[Control Classpath Size]])</f>
        <v>0</v>
      </c>
    </row>
    <row r="196" spans="1:8" x14ac:dyDescent="0.2">
      <c r="A196" t="s">
        <v>23</v>
      </c>
      <c r="B196">
        <v>255</v>
      </c>
      <c r="C196" t="s">
        <v>23</v>
      </c>
      <c r="D196">
        <v>255</v>
      </c>
      <c r="E196" t="b">
        <f>IF(Table15[[#This Row],[Control Bundle]]=Table15[[#This Row],[Refactored Bundle]],TRUE,FALSE)</f>
        <v>1</v>
      </c>
      <c r="F19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6">
        <f>Table15[[#This Row],[Control Classpath Size]]-Table15[[#This Row],[Refactored Classpath Size]]</f>
        <v>0</v>
      </c>
      <c r="H196" s="4">
        <f>IF(Table15[[#This Row],[Control Classpath Size]]=0,0,Table15[[#This Row],[Absolute Diff?]]/Table15[[#This Row],[Control Classpath Size]])</f>
        <v>0</v>
      </c>
    </row>
    <row r="197" spans="1:8" x14ac:dyDescent="0.2">
      <c r="A197" t="s">
        <v>316</v>
      </c>
      <c r="B197">
        <v>270</v>
      </c>
      <c r="C197" t="s">
        <v>316</v>
      </c>
      <c r="D197">
        <v>270</v>
      </c>
      <c r="E197" t="b">
        <f>IF(Table15[[#This Row],[Control Bundle]]=Table15[[#This Row],[Refactored Bundle]],TRUE,FALSE)</f>
        <v>1</v>
      </c>
      <c r="F1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7">
        <f>Table15[[#This Row],[Control Classpath Size]]-Table15[[#This Row],[Refactored Classpath Size]]</f>
        <v>0</v>
      </c>
      <c r="H197" s="4">
        <f>IF(Table15[[#This Row],[Control Classpath Size]]=0,0,Table15[[#This Row],[Absolute Diff?]]/Table15[[#This Row],[Control Classpath Size]])</f>
        <v>0</v>
      </c>
    </row>
    <row r="198" spans="1:8" x14ac:dyDescent="0.2">
      <c r="A198" t="s">
        <v>53</v>
      </c>
      <c r="B198">
        <v>593</v>
      </c>
      <c r="C198" t="s">
        <v>53</v>
      </c>
      <c r="D198">
        <v>593</v>
      </c>
      <c r="E198" t="b">
        <f>IF(Table15[[#This Row],[Control Bundle]]=Table15[[#This Row],[Refactored Bundle]],TRUE,FALSE)</f>
        <v>1</v>
      </c>
      <c r="F1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8">
        <f>Table15[[#This Row],[Control Classpath Size]]-Table15[[#This Row],[Refactored Classpath Size]]</f>
        <v>0</v>
      </c>
      <c r="H198" s="4">
        <f>IF(Table15[[#This Row],[Control Classpath Size]]=0,0,Table15[[#This Row],[Absolute Diff?]]/Table15[[#This Row],[Control Classpath Size]])</f>
        <v>0</v>
      </c>
    </row>
    <row r="199" spans="1:8" x14ac:dyDescent="0.2">
      <c r="A199" t="s">
        <v>67</v>
      </c>
      <c r="B199">
        <v>659</v>
      </c>
      <c r="C199" t="s">
        <v>67</v>
      </c>
      <c r="D199">
        <v>659</v>
      </c>
      <c r="E199" t="b">
        <f>IF(Table15[[#This Row],[Control Bundle]]=Table15[[#This Row],[Refactored Bundle]],TRUE,FALSE)</f>
        <v>1</v>
      </c>
      <c r="F1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199">
        <f>Table15[[#This Row],[Control Classpath Size]]-Table15[[#This Row],[Refactored Classpath Size]]</f>
        <v>0</v>
      </c>
      <c r="H199" s="4">
        <f>IF(Table15[[#This Row],[Control Classpath Size]]=0,0,Table15[[#This Row],[Absolute Diff?]]/Table15[[#This Row],[Control Classpath Size]])</f>
        <v>0</v>
      </c>
    </row>
    <row r="200" spans="1:8" x14ac:dyDescent="0.2">
      <c r="A200" t="s">
        <v>222</v>
      </c>
      <c r="B200">
        <v>695</v>
      </c>
      <c r="C200" t="s">
        <v>222</v>
      </c>
      <c r="D200">
        <v>695</v>
      </c>
      <c r="E200" t="b">
        <f>IF(Table15[[#This Row],[Control Bundle]]=Table15[[#This Row],[Refactored Bundle]],TRUE,FALSE)</f>
        <v>1</v>
      </c>
      <c r="F2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0">
        <f>Table15[[#This Row],[Control Classpath Size]]-Table15[[#This Row],[Refactored Classpath Size]]</f>
        <v>0</v>
      </c>
      <c r="H200" s="4">
        <f>IF(Table15[[#This Row],[Control Classpath Size]]=0,0,Table15[[#This Row],[Absolute Diff?]]/Table15[[#This Row],[Control Classpath Size]])</f>
        <v>0</v>
      </c>
    </row>
    <row r="201" spans="1:8" x14ac:dyDescent="0.2">
      <c r="A201" t="s">
        <v>65</v>
      </c>
      <c r="B201">
        <v>335</v>
      </c>
      <c r="C201" t="s">
        <v>65</v>
      </c>
      <c r="D201">
        <v>335</v>
      </c>
      <c r="E201" t="b">
        <f>IF(Table15[[#This Row],[Control Bundle]]=Table15[[#This Row],[Refactored Bundle]],TRUE,FALSE)</f>
        <v>1</v>
      </c>
      <c r="F2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1">
        <f>Table15[[#This Row],[Control Classpath Size]]-Table15[[#This Row],[Refactored Classpath Size]]</f>
        <v>0</v>
      </c>
      <c r="H201" s="4">
        <f>IF(Table15[[#This Row],[Control Classpath Size]]=0,0,Table15[[#This Row],[Absolute Diff?]]/Table15[[#This Row],[Control Classpath Size]])</f>
        <v>0</v>
      </c>
    </row>
    <row r="202" spans="1:8" x14ac:dyDescent="0.2">
      <c r="A202" t="s">
        <v>8</v>
      </c>
      <c r="B202">
        <v>1801</v>
      </c>
      <c r="C202" t="s">
        <v>8</v>
      </c>
      <c r="D202">
        <v>1801</v>
      </c>
      <c r="E202" t="b">
        <f>IF(Table15[[#This Row],[Control Bundle]]=Table15[[#This Row],[Refactored Bundle]],TRUE,FALSE)</f>
        <v>1</v>
      </c>
      <c r="F2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2">
        <f>Table15[[#This Row],[Control Classpath Size]]-Table15[[#This Row],[Refactored Classpath Size]]</f>
        <v>0</v>
      </c>
      <c r="H202" s="4">
        <f>IF(Table15[[#This Row],[Control Classpath Size]]=0,0,Table15[[#This Row],[Absolute Diff?]]/Table15[[#This Row],[Control Classpath Size]])</f>
        <v>0</v>
      </c>
    </row>
    <row r="203" spans="1:8" x14ac:dyDescent="0.2">
      <c r="A203" t="s">
        <v>185</v>
      </c>
      <c r="B203">
        <v>2498</v>
      </c>
      <c r="C203" t="s">
        <v>185</v>
      </c>
      <c r="D203">
        <v>2498</v>
      </c>
      <c r="E203" t="b">
        <f>IF(Table15[[#This Row],[Control Bundle]]=Table15[[#This Row],[Refactored Bundle]],TRUE,FALSE)</f>
        <v>1</v>
      </c>
      <c r="F2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3">
        <f>Table15[[#This Row],[Control Classpath Size]]-Table15[[#This Row],[Refactored Classpath Size]]</f>
        <v>0</v>
      </c>
      <c r="H203" s="4">
        <f>IF(Table15[[#This Row],[Control Classpath Size]]=0,0,Table15[[#This Row],[Absolute Diff?]]/Table15[[#This Row],[Control Classpath Size]])</f>
        <v>0</v>
      </c>
    </row>
    <row r="204" spans="1:8" x14ac:dyDescent="0.2">
      <c r="A204" t="s">
        <v>223</v>
      </c>
      <c r="B204">
        <v>4309</v>
      </c>
      <c r="C204" t="s">
        <v>223</v>
      </c>
      <c r="D204">
        <v>4309</v>
      </c>
      <c r="E204" t="b">
        <f>IF(Table15[[#This Row],[Control Bundle]]=Table15[[#This Row],[Refactored Bundle]],TRUE,FALSE)</f>
        <v>1</v>
      </c>
      <c r="F2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4">
        <f>Table15[[#This Row],[Control Classpath Size]]-Table15[[#This Row],[Refactored Classpath Size]]</f>
        <v>0</v>
      </c>
      <c r="H204" s="4">
        <f>IF(Table15[[#This Row],[Control Classpath Size]]=0,0,Table15[[#This Row],[Absolute Diff?]]/Table15[[#This Row],[Control Classpath Size]])</f>
        <v>0</v>
      </c>
    </row>
    <row r="205" spans="1:8" x14ac:dyDescent="0.2">
      <c r="A205" t="s">
        <v>213</v>
      </c>
      <c r="B205">
        <v>3993</v>
      </c>
      <c r="C205" t="s">
        <v>213</v>
      </c>
      <c r="D205">
        <v>3993</v>
      </c>
      <c r="E205" t="b">
        <f>IF(Table15[[#This Row],[Control Bundle]]=Table15[[#This Row],[Refactored Bundle]],TRUE,FALSE)</f>
        <v>1</v>
      </c>
      <c r="F2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5">
        <f>Table15[[#This Row],[Control Classpath Size]]-Table15[[#This Row],[Refactored Classpath Size]]</f>
        <v>0</v>
      </c>
      <c r="H205" s="4">
        <f>IF(Table15[[#This Row],[Control Classpath Size]]=0,0,Table15[[#This Row],[Absolute Diff?]]/Table15[[#This Row],[Control Classpath Size]])</f>
        <v>0</v>
      </c>
    </row>
    <row r="206" spans="1:8" x14ac:dyDescent="0.2">
      <c r="A206" t="s">
        <v>40</v>
      </c>
      <c r="B206">
        <v>1222</v>
      </c>
      <c r="C206" t="s">
        <v>40</v>
      </c>
      <c r="D206">
        <v>1222</v>
      </c>
      <c r="E206" t="b">
        <f>IF(Table15[[#This Row],[Control Bundle]]=Table15[[#This Row],[Refactored Bundle]],TRUE,FALSE)</f>
        <v>1</v>
      </c>
      <c r="F2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6">
        <f>Table15[[#This Row],[Control Classpath Size]]-Table15[[#This Row],[Refactored Classpath Size]]</f>
        <v>0</v>
      </c>
      <c r="H206" s="4">
        <f>IF(Table15[[#This Row],[Control Classpath Size]]=0,0,Table15[[#This Row],[Absolute Diff?]]/Table15[[#This Row],[Control Classpath Size]])</f>
        <v>0</v>
      </c>
    </row>
    <row r="207" spans="1:8" x14ac:dyDescent="0.2">
      <c r="A207" t="s">
        <v>42</v>
      </c>
      <c r="B207">
        <v>5421</v>
      </c>
      <c r="C207" t="s">
        <v>42</v>
      </c>
      <c r="D207">
        <v>5499</v>
      </c>
      <c r="E207" t="b">
        <f>IF(Table15[[#This Row],[Control Bundle]]=Table15[[#This Row],[Refactored Bundle]],TRUE,FALSE)</f>
        <v>1</v>
      </c>
      <c r="F20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07">
        <f>Table15[[#This Row],[Control Classpath Size]]-Table15[[#This Row],[Refactored Classpath Size]]</f>
        <v>-78</v>
      </c>
      <c r="H207" s="4">
        <f>IF(Table15[[#This Row],[Control Classpath Size]]=0,0,Table15[[#This Row],[Absolute Diff?]]/Table15[[#This Row],[Control Classpath Size]])</f>
        <v>-1.4388489208633094E-2</v>
      </c>
    </row>
    <row r="208" spans="1:8" x14ac:dyDescent="0.2">
      <c r="A208" t="s">
        <v>151</v>
      </c>
      <c r="B208">
        <v>2482</v>
      </c>
      <c r="C208" t="s">
        <v>151</v>
      </c>
      <c r="D208">
        <v>2482</v>
      </c>
      <c r="E208" t="b">
        <f>IF(Table15[[#This Row],[Control Bundle]]=Table15[[#This Row],[Refactored Bundle]],TRUE,FALSE)</f>
        <v>1</v>
      </c>
      <c r="F2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08">
        <f>Table15[[#This Row],[Control Classpath Size]]-Table15[[#This Row],[Refactored Classpath Size]]</f>
        <v>0</v>
      </c>
      <c r="H208" s="4">
        <f>IF(Table15[[#This Row],[Control Classpath Size]]=0,0,Table15[[#This Row],[Absolute Diff?]]/Table15[[#This Row],[Control Classpath Size]])</f>
        <v>0</v>
      </c>
    </row>
    <row r="209" spans="1:8" x14ac:dyDescent="0.2">
      <c r="A209" t="s">
        <v>227</v>
      </c>
      <c r="B209">
        <v>9356</v>
      </c>
      <c r="C209" t="s">
        <v>227</v>
      </c>
      <c r="D209">
        <v>9515</v>
      </c>
      <c r="E209" t="b">
        <f>IF(Table15[[#This Row],[Control Bundle]]=Table15[[#This Row],[Refactored Bundle]],TRUE,FALSE)</f>
        <v>1</v>
      </c>
      <c r="F209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09">
        <f>Table15[[#This Row],[Control Classpath Size]]-Table15[[#This Row],[Refactored Classpath Size]]</f>
        <v>-159</v>
      </c>
      <c r="H209" s="4">
        <f>IF(Table15[[#This Row],[Control Classpath Size]]=0,0,Table15[[#This Row],[Absolute Diff?]]/Table15[[#This Row],[Control Classpath Size]])</f>
        <v>-1.6994442069260367E-2</v>
      </c>
    </row>
    <row r="210" spans="1:8" x14ac:dyDescent="0.2">
      <c r="A210" t="s">
        <v>229</v>
      </c>
      <c r="B210">
        <v>0</v>
      </c>
      <c r="C210" t="s">
        <v>229</v>
      </c>
      <c r="D210">
        <v>0</v>
      </c>
      <c r="E210" t="b">
        <f>IF(Table15[[#This Row],[Control Bundle]]=Table15[[#This Row],[Refactored Bundle]],TRUE,FALSE)</f>
        <v>1</v>
      </c>
      <c r="F2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0">
        <f>Table15[[#This Row],[Control Classpath Size]]-Table15[[#This Row],[Refactored Classpath Size]]</f>
        <v>0</v>
      </c>
      <c r="H210" s="4">
        <f>IF(Table15[[#This Row],[Control Classpath Size]]=0,0,Table15[[#This Row],[Absolute Diff?]]/Table15[[#This Row],[Control Classpath Size]])</f>
        <v>0</v>
      </c>
    </row>
    <row r="211" spans="1:8" x14ac:dyDescent="0.2">
      <c r="A211" t="s">
        <v>225</v>
      </c>
      <c r="B211">
        <v>0</v>
      </c>
      <c r="C211" t="s">
        <v>225</v>
      </c>
      <c r="D211">
        <v>0</v>
      </c>
      <c r="E211" t="b">
        <f>IF(Table15[[#This Row],[Control Bundle]]=Table15[[#This Row],[Refactored Bundle]],TRUE,FALSE)</f>
        <v>1</v>
      </c>
      <c r="F2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1">
        <f>Table15[[#This Row],[Control Classpath Size]]-Table15[[#This Row],[Refactored Classpath Size]]</f>
        <v>0</v>
      </c>
      <c r="H211" s="4">
        <f>IF(Table15[[#This Row],[Control Classpath Size]]=0,0,Table15[[#This Row],[Absolute Diff?]]/Table15[[#This Row],[Control Classpath Size]])</f>
        <v>0</v>
      </c>
    </row>
    <row r="212" spans="1:8" x14ac:dyDescent="0.2">
      <c r="A212" t="s">
        <v>234</v>
      </c>
      <c r="B212">
        <v>238</v>
      </c>
      <c r="C212" t="s">
        <v>234</v>
      </c>
      <c r="D212">
        <v>238</v>
      </c>
      <c r="E212" t="b">
        <f>IF(Table15[[#This Row],[Control Bundle]]=Table15[[#This Row],[Refactored Bundle]],TRUE,FALSE)</f>
        <v>1</v>
      </c>
      <c r="F2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2">
        <f>Table15[[#This Row],[Control Classpath Size]]-Table15[[#This Row],[Refactored Classpath Size]]</f>
        <v>0</v>
      </c>
      <c r="H212" s="4">
        <f>IF(Table15[[#This Row],[Control Classpath Size]]=0,0,Table15[[#This Row],[Absolute Diff?]]/Table15[[#This Row],[Control Classpath Size]])</f>
        <v>0</v>
      </c>
    </row>
    <row r="213" spans="1:8" x14ac:dyDescent="0.2">
      <c r="A213" t="s">
        <v>130</v>
      </c>
      <c r="B213">
        <v>59</v>
      </c>
      <c r="C213" t="s">
        <v>130</v>
      </c>
      <c r="D213">
        <v>59</v>
      </c>
      <c r="E213" t="b">
        <f>IF(Table15[[#This Row],[Control Bundle]]=Table15[[#This Row],[Refactored Bundle]],TRUE,FALSE)</f>
        <v>1</v>
      </c>
      <c r="F2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3">
        <f>Table15[[#This Row],[Control Classpath Size]]-Table15[[#This Row],[Refactored Classpath Size]]</f>
        <v>0</v>
      </c>
      <c r="H213" s="4">
        <f>IF(Table15[[#This Row],[Control Classpath Size]]=0,0,Table15[[#This Row],[Absolute Diff?]]/Table15[[#This Row],[Control Classpath Size]])</f>
        <v>0</v>
      </c>
    </row>
    <row r="214" spans="1:8" x14ac:dyDescent="0.2">
      <c r="A214" t="s">
        <v>132</v>
      </c>
      <c r="B214">
        <v>0</v>
      </c>
      <c r="C214" t="s">
        <v>132</v>
      </c>
      <c r="D214">
        <v>0</v>
      </c>
      <c r="E214" t="b">
        <f>IF(Table15[[#This Row],[Control Bundle]]=Table15[[#This Row],[Refactored Bundle]],TRUE,FALSE)</f>
        <v>1</v>
      </c>
      <c r="F2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4">
        <f>Table15[[#This Row],[Control Classpath Size]]-Table15[[#This Row],[Refactored Classpath Size]]</f>
        <v>0</v>
      </c>
      <c r="H214" s="4">
        <f>IF(Table15[[#This Row],[Control Classpath Size]]=0,0,Table15[[#This Row],[Absolute Diff?]]/Table15[[#This Row],[Control Classpath Size]])</f>
        <v>0</v>
      </c>
    </row>
    <row r="215" spans="1:8" x14ac:dyDescent="0.2">
      <c r="A215" t="s">
        <v>162</v>
      </c>
      <c r="B215">
        <v>5383</v>
      </c>
      <c r="C215" t="s">
        <v>162</v>
      </c>
      <c r="D215">
        <v>5378</v>
      </c>
      <c r="E215" t="b">
        <f>IF(Table15[[#This Row],[Control Bundle]]=Table15[[#This Row],[Refactored Bundle]],TRUE,FALSE)</f>
        <v>1</v>
      </c>
      <c r="F21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15">
        <f>Table15[[#This Row],[Control Classpath Size]]-Table15[[#This Row],[Refactored Classpath Size]]</f>
        <v>5</v>
      </c>
      <c r="H215" s="4">
        <f>IF(Table15[[#This Row],[Control Classpath Size]]=0,0,Table15[[#This Row],[Absolute Diff?]]/Table15[[#This Row],[Control Classpath Size]])</f>
        <v>9.2885008359650748E-4</v>
      </c>
    </row>
    <row r="216" spans="1:8" x14ac:dyDescent="0.2">
      <c r="A216" t="s">
        <v>28</v>
      </c>
      <c r="B216">
        <v>5</v>
      </c>
      <c r="C216" t="s">
        <v>28</v>
      </c>
      <c r="D216">
        <v>5</v>
      </c>
      <c r="E216" t="b">
        <f>IF(Table15[[#This Row],[Control Bundle]]=Table15[[#This Row],[Refactored Bundle]],TRUE,FALSE)</f>
        <v>1</v>
      </c>
      <c r="F21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6">
        <f>Table15[[#This Row],[Control Classpath Size]]-Table15[[#This Row],[Refactored Classpath Size]]</f>
        <v>0</v>
      </c>
      <c r="H216" s="4">
        <f>IF(Table15[[#This Row],[Control Classpath Size]]=0,0,Table15[[#This Row],[Absolute Diff?]]/Table15[[#This Row],[Control Classpath Size]])</f>
        <v>0</v>
      </c>
    </row>
    <row r="217" spans="1:8" x14ac:dyDescent="0.2">
      <c r="A217" t="s">
        <v>310</v>
      </c>
      <c r="B217">
        <v>0</v>
      </c>
      <c r="C217" t="s">
        <v>310</v>
      </c>
      <c r="D217">
        <v>0</v>
      </c>
      <c r="E217" t="b">
        <f>IF(Table15[[#This Row],[Control Bundle]]=Table15[[#This Row],[Refactored Bundle]],TRUE,FALSE)</f>
        <v>1</v>
      </c>
      <c r="F21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7">
        <f>Table15[[#This Row],[Control Classpath Size]]-Table15[[#This Row],[Refactored Classpath Size]]</f>
        <v>0</v>
      </c>
      <c r="H217" s="4">
        <f>IF(Table15[[#This Row],[Control Classpath Size]]=0,0,Table15[[#This Row],[Absolute Diff?]]/Table15[[#This Row],[Control Classpath Size]])</f>
        <v>0</v>
      </c>
    </row>
    <row r="218" spans="1:8" x14ac:dyDescent="0.2">
      <c r="A218" t="s">
        <v>38</v>
      </c>
      <c r="B218">
        <v>0</v>
      </c>
      <c r="C218" t="s">
        <v>38</v>
      </c>
      <c r="D218">
        <v>0</v>
      </c>
      <c r="E218" t="b">
        <f>IF(Table15[[#This Row],[Control Bundle]]=Table15[[#This Row],[Refactored Bundle]],TRUE,FALSE)</f>
        <v>1</v>
      </c>
      <c r="F21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8">
        <f>Table15[[#This Row],[Control Classpath Size]]-Table15[[#This Row],[Refactored Classpath Size]]</f>
        <v>0</v>
      </c>
      <c r="H218" s="4">
        <f>IF(Table15[[#This Row],[Control Classpath Size]]=0,0,Table15[[#This Row],[Absolute Diff?]]/Table15[[#This Row],[Control Classpath Size]])</f>
        <v>0</v>
      </c>
    </row>
    <row r="219" spans="1:8" x14ac:dyDescent="0.2">
      <c r="A219" t="s">
        <v>204</v>
      </c>
      <c r="B219">
        <v>0</v>
      </c>
      <c r="C219" t="s">
        <v>204</v>
      </c>
      <c r="D219">
        <v>0</v>
      </c>
      <c r="E219" t="b">
        <f>IF(Table15[[#This Row],[Control Bundle]]=Table15[[#This Row],[Refactored Bundle]],TRUE,FALSE)</f>
        <v>1</v>
      </c>
      <c r="F21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19">
        <f>Table15[[#This Row],[Control Classpath Size]]-Table15[[#This Row],[Refactored Classpath Size]]</f>
        <v>0</v>
      </c>
      <c r="H219" s="4">
        <f>IF(Table15[[#This Row],[Control Classpath Size]]=0,0,Table15[[#This Row],[Absolute Diff?]]/Table15[[#This Row],[Control Classpath Size]])</f>
        <v>0</v>
      </c>
    </row>
    <row r="220" spans="1:8" x14ac:dyDescent="0.2">
      <c r="A220" t="s">
        <v>200</v>
      </c>
      <c r="B220">
        <v>0</v>
      </c>
      <c r="C220" t="s">
        <v>200</v>
      </c>
      <c r="D220">
        <v>0</v>
      </c>
      <c r="E220" t="b">
        <f>IF(Table15[[#This Row],[Control Bundle]]=Table15[[#This Row],[Refactored Bundle]],TRUE,FALSE)</f>
        <v>1</v>
      </c>
      <c r="F22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0">
        <f>Table15[[#This Row],[Control Classpath Size]]-Table15[[#This Row],[Refactored Classpath Size]]</f>
        <v>0</v>
      </c>
      <c r="H220" s="4">
        <f>IF(Table15[[#This Row],[Control Classpath Size]]=0,0,Table15[[#This Row],[Absolute Diff?]]/Table15[[#This Row],[Control Classpath Size]])</f>
        <v>0</v>
      </c>
    </row>
    <row r="221" spans="1:8" x14ac:dyDescent="0.2">
      <c r="A221" t="s">
        <v>342</v>
      </c>
      <c r="B221">
        <v>0</v>
      </c>
      <c r="C221" t="s">
        <v>342</v>
      </c>
      <c r="D221">
        <v>0</v>
      </c>
      <c r="E221" t="b">
        <f>IF(Table15[[#This Row],[Control Bundle]]=Table15[[#This Row],[Refactored Bundle]],TRUE,FALSE)</f>
        <v>1</v>
      </c>
      <c r="F22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1">
        <f>Table15[[#This Row],[Control Classpath Size]]-Table15[[#This Row],[Refactored Classpath Size]]</f>
        <v>0</v>
      </c>
      <c r="H221" s="4">
        <f>IF(Table15[[#This Row],[Control Classpath Size]]=0,0,Table15[[#This Row],[Absolute Diff?]]/Table15[[#This Row],[Control Classpath Size]])</f>
        <v>0</v>
      </c>
    </row>
    <row r="222" spans="1:8" x14ac:dyDescent="0.2">
      <c r="A222" t="s">
        <v>197</v>
      </c>
      <c r="B222">
        <v>0</v>
      </c>
      <c r="C222" t="s">
        <v>197</v>
      </c>
      <c r="D222">
        <v>0</v>
      </c>
      <c r="E222" t="b">
        <f>IF(Table15[[#This Row],[Control Bundle]]=Table15[[#This Row],[Refactored Bundle]],TRUE,FALSE)</f>
        <v>1</v>
      </c>
      <c r="F22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2">
        <f>Table15[[#This Row],[Control Classpath Size]]-Table15[[#This Row],[Refactored Classpath Size]]</f>
        <v>0</v>
      </c>
      <c r="H222" s="4">
        <f>IF(Table15[[#This Row],[Control Classpath Size]]=0,0,Table15[[#This Row],[Absolute Diff?]]/Table15[[#This Row],[Control Classpath Size]])</f>
        <v>0</v>
      </c>
    </row>
    <row r="223" spans="1:8" x14ac:dyDescent="0.2">
      <c r="A223" t="s">
        <v>183</v>
      </c>
      <c r="B223">
        <v>0</v>
      </c>
      <c r="C223" t="s">
        <v>183</v>
      </c>
      <c r="D223">
        <v>0</v>
      </c>
      <c r="E223" t="b">
        <f>IF(Table15[[#This Row],[Control Bundle]]=Table15[[#This Row],[Refactored Bundle]],TRUE,FALSE)</f>
        <v>1</v>
      </c>
      <c r="F22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3">
        <f>Table15[[#This Row],[Control Classpath Size]]-Table15[[#This Row],[Refactored Classpath Size]]</f>
        <v>0</v>
      </c>
      <c r="H223" s="4">
        <f>IF(Table15[[#This Row],[Control Classpath Size]]=0,0,Table15[[#This Row],[Absolute Diff?]]/Table15[[#This Row],[Control Classpath Size]])</f>
        <v>0</v>
      </c>
    </row>
    <row r="224" spans="1:8" x14ac:dyDescent="0.2">
      <c r="A224" t="s">
        <v>249</v>
      </c>
      <c r="B224">
        <v>0</v>
      </c>
      <c r="C224" t="s">
        <v>249</v>
      </c>
      <c r="D224">
        <v>0</v>
      </c>
      <c r="E224" t="b">
        <f>IF(Table15[[#This Row],[Control Bundle]]=Table15[[#This Row],[Refactored Bundle]],TRUE,FALSE)</f>
        <v>1</v>
      </c>
      <c r="F22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4">
        <f>Table15[[#This Row],[Control Classpath Size]]-Table15[[#This Row],[Refactored Classpath Size]]</f>
        <v>0</v>
      </c>
      <c r="H224" s="4">
        <f>IF(Table15[[#This Row],[Control Classpath Size]]=0,0,Table15[[#This Row],[Absolute Diff?]]/Table15[[#This Row],[Control Classpath Size]])</f>
        <v>0</v>
      </c>
    </row>
    <row r="225" spans="1:8" x14ac:dyDescent="0.2">
      <c r="A225" t="s">
        <v>211</v>
      </c>
      <c r="B225">
        <v>0</v>
      </c>
      <c r="C225" t="s">
        <v>211</v>
      </c>
      <c r="D225">
        <v>0</v>
      </c>
      <c r="E225" t="b">
        <f>IF(Table15[[#This Row],[Control Bundle]]=Table15[[#This Row],[Refactored Bundle]],TRUE,FALSE)</f>
        <v>1</v>
      </c>
      <c r="F22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5">
        <f>Table15[[#This Row],[Control Classpath Size]]-Table15[[#This Row],[Refactored Classpath Size]]</f>
        <v>0</v>
      </c>
      <c r="H225" s="4">
        <f>IF(Table15[[#This Row],[Control Classpath Size]]=0,0,Table15[[#This Row],[Absolute Diff?]]/Table15[[#This Row],[Control Classpath Size]])</f>
        <v>0</v>
      </c>
    </row>
    <row r="226" spans="1:8" x14ac:dyDescent="0.2">
      <c r="A226" t="s">
        <v>107</v>
      </c>
      <c r="B226">
        <v>0</v>
      </c>
      <c r="C226" t="s">
        <v>107</v>
      </c>
      <c r="D226">
        <v>0</v>
      </c>
      <c r="E226" t="b">
        <f>IF(Table15[[#This Row],[Control Bundle]]=Table15[[#This Row],[Refactored Bundle]],TRUE,FALSE)</f>
        <v>1</v>
      </c>
      <c r="F22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6">
        <f>Table15[[#This Row],[Control Classpath Size]]-Table15[[#This Row],[Refactored Classpath Size]]</f>
        <v>0</v>
      </c>
      <c r="H226" s="4">
        <f>IF(Table15[[#This Row],[Control Classpath Size]]=0,0,Table15[[#This Row],[Absolute Diff?]]/Table15[[#This Row],[Control Classpath Size]])</f>
        <v>0</v>
      </c>
    </row>
    <row r="227" spans="1:8" x14ac:dyDescent="0.2">
      <c r="A227" t="s">
        <v>299</v>
      </c>
      <c r="B227">
        <v>0</v>
      </c>
      <c r="C227" t="s">
        <v>299</v>
      </c>
      <c r="D227">
        <v>0</v>
      </c>
      <c r="E227" t="b">
        <f>IF(Table15[[#This Row],[Control Bundle]]=Table15[[#This Row],[Refactored Bundle]],TRUE,FALSE)</f>
        <v>1</v>
      </c>
      <c r="F22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7">
        <f>Table15[[#This Row],[Control Classpath Size]]-Table15[[#This Row],[Refactored Classpath Size]]</f>
        <v>0</v>
      </c>
      <c r="H227" s="4">
        <f>IF(Table15[[#This Row],[Control Classpath Size]]=0,0,Table15[[#This Row],[Absolute Diff?]]/Table15[[#This Row],[Control Classpath Size]])</f>
        <v>0</v>
      </c>
    </row>
    <row r="228" spans="1:8" x14ac:dyDescent="0.2">
      <c r="A228" t="s">
        <v>297</v>
      </c>
      <c r="B228">
        <v>21551</v>
      </c>
      <c r="C228" t="s">
        <v>297</v>
      </c>
      <c r="D228">
        <v>21546</v>
      </c>
      <c r="E228" t="b">
        <f>IF(Table15[[#This Row],[Control Bundle]]=Table15[[#This Row],[Refactored Bundle]],TRUE,FALSE)</f>
        <v>1</v>
      </c>
      <c r="F228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28">
        <f>Table15[[#This Row],[Control Classpath Size]]-Table15[[#This Row],[Refactored Classpath Size]]</f>
        <v>5</v>
      </c>
      <c r="H228" s="4">
        <f>IF(Table15[[#This Row],[Control Classpath Size]]=0,0,Table15[[#This Row],[Absolute Diff?]]/Table15[[#This Row],[Control Classpath Size]])</f>
        <v>2.3200779546192753E-4</v>
      </c>
    </row>
    <row r="229" spans="1:8" x14ac:dyDescent="0.2">
      <c r="A229" t="s">
        <v>39</v>
      </c>
      <c r="B229">
        <v>1877</v>
      </c>
      <c r="C229" t="s">
        <v>39</v>
      </c>
      <c r="D229">
        <v>1877</v>
      </c>
      <c r="E229" t="b">
        <f>IF(Table15[[#This Row],[Control Bundle]]=Table15[[#This Row],[Refactored Bundle]],TRUE,FALSE)</f>
        <v>1</v>
      </c>
      <c r="F22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29">
        <f>Table15[[#This Row],[Control Classpath Size]]-Table15[[#This Row],[Refactored Classpath Size]]</f>
        <v>0</v>
      </c>
      <c r="H229" s="4">
        <f>IF(Table15[[#This Row],[Control Classpath Size]]=0,0,Table15[[#This Row],[Absolute Diff?]]/Table15[[#This Row],[Control Classpath Size]])</f>
        <v>0</v>
      </c>
    </row>
    <row r="230" spans="1:8" x14ac:dyDescent="0.2">
      <c r="A230" t="s">
        <v>43</v>
      </c>
      <c r="B230">
        <v>5686</v>
      </c>
      <c r="C230" t="s">
        <v>43</v>
      </c>
      <c r="D230">
        <v>5681</v>
      </c>
      <c r="E230" t="b">
        <f>IF(Table15[[#This Row],[Control Bundle]]=Table15[[#This Row],[Refactored Bundle]],TRUE,FALSE)</f>
        <v>1</v>
      </c>
      <c r="F23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0">
        <f>Table15[[#This Row],[Control Classpath Size]]-Table15[[#This Row],[Refactored Classpath Size]]</f>
        <v>5</v>
      </c>
      <c r="H230" s="4">
        <f>IF(Table15[[#This Row],[Control Classpath Size]]=0,0,Table15[[#This Row],[Absolute Diff?]]/Table15[[#This Row],[Control Classpath Size]])</f>
        <v>8.793527963418924E-4</v>
      </c>
    </row>
    <row r="231" spans="1:8" x14ac:dyDescent="0.2">
      <c r="A231" t="s">
        <v>68</v>
      </c>
      <c r="B231">
        <v>11596</v>
      </c>
      <c r="C231" t="s">
        <v>68</v>
      </c>
      <c r="D231">
        <v>11669</v>
      </c>
      <c r="E231" t="b">
        <f>IF(Table15[[#This Row],[Control Bundle]]=Table15[[#This Row],[Refactored Bundle]],TRUE,FALSE)</f>
        <v>1</v>
      </c>
      <c r="F231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31">
        <f>Table15[[#This Row],[Control Classpath Size]]-Table15[[#This Row],[Refactored Classpath Size]]</f>
        <v>-73</v>
      </c>
      <c r="H231" s="4">
        <f>IF(Table15[[#This Row],[Control Classpath Size]]=0,0,Table15[[#This Row],[Absolute Diff?]]/Table15[[#This Row],[Control Classpath Size]])</f>
        <v>-6.2952742324939633E-3</v>
      </c>
    </row>
    <row r="232" spans="1:8" x14ac:dyDescent="0.2">
      <c r="A232" t="s">
        <v>287</v>
      </c>
      <c r="B232">
        <v>3991</v>
      </c>
      <c r="C232" t="s">
        <v>287</v>
      </c>
      <c r="D232">
        <v>3986</v>
      </c>
      <c r="E232" t="b">
        <f>IF(Table15[[#This Row],[Control Bundle]]=Table15[[#This Row],[Refactored Bundle]],TRUE,FALSE)</f>
        <v>1</v>
      </c>
      <c r="F232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2">
        <f>Table15[[#This Row],[Control Classpath Size]]-Table15[[#This Row],[Refactored Classpath Size]]</f>
        <v>5</v>
      </c>
      <c r="H232" s="4">
        <f>IF(Table15[[#This Row],[Control Classpath Size]]=0,0,Table15[[#This Row],[Absolute Diff?]]/Table15[[#This Row],[Control Classpath Size]])</f>
        <v>1.2528188423953897E-3</v>
      </c>
    </row>
    <row r="233" spans="1:8" x14ac:dyDescent="0.2">
      <c r="A233" t="s">
        <v>279</v>
      </c>
      <c r="B233">
        <v>18131</v>
      </c>
      <c r="C233" t="s">
        <v>279</v>
      </c>
      <c r="D233">
        <v>18126</v>
      </c>
      <c r="E233" t="b">
        <f>IF(Table15[[#This Row],[Control Bundle]]=Table15[[#This Row],[Refactored Bundle]],TRUE,FALSE)</f>
        <v>1</v>
      </c>
      <c r="F233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3">
        <f>Table15[[#This Row],[Control Classpath Size]]-Table15[[#This Row],[Refactored Classpath Size]]</f>
        <v>5</v>
      </c>
      <c r="H233" s="4">
        <f>IF(Table15[[#This Row],[Control Classpath Size]]=0,0,Table15[[#This Row],[Absolute Diff?]]/Table15[[#This Row],[Control Classpath Size]])</f>
        <v>2.757707793282224E-4</v>
      </c>
    </row>
    <row r="234" spans="1:8" x14ac:dyDescent="0.2">
      <c r="A234" t="s">
        <v>126</v>
      </c>
      <c r="B234">
        <v>5559</v>
      </c>
      <c r="C234" t="s">
        <v>126</v>
      </c>
      <c r="D234">
        <v>5572</v>
      </c>
      <c r="E234" t="b">
        <f>IF(Table15[[#This Row],[Control Bundle]]=Table15[[#This Row],[Refactored Bundle]],TRUE,FALSE)</f>
        <v>1</v>
      </c>
      <c r="F23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34">
        <f>Table15[[#This Row],[Control Classpath Size]]-Table15[[#This Row],[Refactored Classpath Size]]</f>
        <v>-13</v>
      </c>
      <c r="H234" s="4">
        <f>IF(Table15[[#This Row],[Control Classpath Size]]=0,0,Table15[[#This Row],[Absolute Diff?]]/Table15[[#This Row],[Control Classpath Size]])</f>
        <v>-2.3385500989386581E-3</v>
      </c>
    </row>
    <row r="235" spans="1:8" x14ac:dyDescent="0.2">
      <c r="A235" t="s">
        <v>206</v>
      </c>
      <c r="B235">
        <v>4894</v>
      </c>
      <c r="C235" t="s">
        <v>206</v>
      </c>
      <c r="D235">
        <v>4889</v>
      </c>
      <c r="E235" t="b">
        <f>IF(Table15[[#This Row],[Control Bundle]]=Table15[[#This Row],[Refactored Bundle]],TRUE,FALSE)</f>
        <v>1</v>
      </c>
      <c r="F235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35">
        <f>Table15[[#This Row],[Control Classpath Size]]-Table15[[#This Row],[Refactored Classpath Size]]</f>
        <v>5</v>
      </c>
      <c r="H235" s="4">
        <f>IF(Table15[[#This Row],[Control Classpath Size]]=0,0,Table15[[#This Row],[Absolute Diff?]]/Table15[[#This Row],[Control Classpath Size]])</f>
        <v>1.021659174499387E-3</v>
      </c>
    </row>
    <row r="236" spans="1:8" x14ac:dyDescent="0.2">
      <c r="A236" t="s">
        <v>48</v>
      </c>
      <c r="B236">
        <v>15456</v>
      </c>
      <c r="C236" t="s">
        <v>48</v>
      </c>
      <c r="D236">
        <v>15609</v>
      </c>
      <c r="E236" t="b">
        <f>IF(Table15[[#This Row],[Control Bundle]]=Table15[[#This Row],[Refactored Bundle]],TRUE,FALSE)</f>
        <v>1</v>
      </c>
      <c r="F23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36">
        <f>Table15[[#This Row],[Control Classpath Size]]-Table15[[#This Row],[Refactored Classpath Size]]</f>
        <v>-153</v>
      </c>
      <c r="H236" s="4">
        <f>IF(Table15[[#This Row],[Control Classpath Size]]=0,0,Table15[[#This Row],[Absolute Diff?]]/Table15[[#This Row],[Control Classpath Size]])</f>
        <v>-9.8990683229813661E-3</v>
      </c>
    </row>
    <row r="237" spans="1:8" x14ac:dyDescent="0.2">
      <c r="A237" t="s">
        <v>235</v>
      </c>
      <c r="B237">
        <v>1348</v>
      </c>
      <c r="C237" t="s">
        <v>235</v>
      </c>
      <c r="D237">
        <v>1348</v>
      </c>
      <c r="E237" t="b">
        <f>IF(Table15[[#This Row],[Control Bundle]]=Table15[[#This Row],[Refactored Bundle]],TRUE,FALSE)</f>
        <v>1</v>
      </c>
      <c r="F23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7">
        <f>Table15[[#This Row],[Control Classpath Size]]-Table15[[#This Row],[Refactored Classpath Size]]</f>
        <v>0</v>
      </c>
      <c r="H237" s="4">
        <f>IF(Table15[[#This Row],[Control Classpath Size]]=0,0,Table15[[#This Row],[Absolute Diff?]]/Table15[[#This Row],[Control Classpath Size]])</f>
        <v>0</v>
      </c>
    </row>
    <row r="238" spans="1:8" x14ac:dyDescent="0.2">
      <c r="A238" t="s">
        <v>331</v>
      </c>
      <c r="B238">
        <v>2222</v>
      </c>
      <c r="C238" t="s">
        <v>331</v>
      </c>
      <c r="D238">
        <v>2222</v>
      </c>
      <c r="E238" t="b">
        <f>IF(Table15[[#This Row],[Control Bundle]]=Table15[[#This Row],[Refactored Bundle]],TRUE,FALSE)</f>
        <v>1</v>
      </c>
      <c r="F23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8">
        <f>Table15[[#This Row],[Control Classpath Size]]-Table15[[#This Row],[Refactored Classpath Size]]</f>
        <v>0</v>
      </c>
      <c r="H238" s="4">
        <f>IF(Table15[[#This Row],[Control Classpath Size]]=0,0,Table15[[#This Row],[Absolute Diff?]]/Table15[[#This Row],[Control Classpath Size]])</f>
        <v>0</v>
      </c>
    </row>
    <row r="239" spans="1:8" x14ac:dyDescent="0.2">
      <c r="A239" t="s">
        <v>346</v>
      </c>
      <c r="B239">
        <v>16937</v>
      </c>
      <c r="C239" t="s">
        <v>346</v>
      </c>
      <c r="D239">
        <v>16937</v>
      </c>
      <c r="E239" t="b">
        <f>IF(Table15[[#This Row],[Control Bundle]]=Table15[[#This Row],[Refactored Bundle]],TRUE,FALSE)</f>
        <v>1</v>
      </c>
      <c r="F23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39">
        <f>Table15[[#This Row],[Control Classpath Size]]-Table15[[#This Row],[Refactored Classpath Size]]</f>
        <v>0</v>
      </c>
      <c r="H239" s="4">
        <f>IF(Table15[[#This Row],[Control Classpath Size]]=0,0,Table15[[#This Row],[Absolute Diff?]]/Table15[[#This Row],[Control Classpath Size]])</f>
        <v>0</v>
      </c>
    </row>
    <row r="240" spans="1:8" x14ac:dyDescent="0.2">
      <c r="A240" t="s">
        <v>220</v>
      </c>
      <c r="B240">
        <v>26114</v>
      </c>
      <c r="C240" t="s">
        <v>220</v>
      </c>
      <c r="D240">
        <v>26110</v>
      </c>
      <c r="E240" t="b">
        <f>IF(Table15[[#This Row],[Control Bundle]]=Table15[[#This Row],[Refactored Bundle]],TRUE,FALSE)</f>
        <v>1</v>
      </c>
      <c r="F240" t="str">
        <f>IF(Table15[[#This Row],[Refactored Classpath Size]]&lt;Table15[[#This Row],[Control Classpath Size]],"SMALLER",IF(Table15[[#This Row],[Refactored Classpath Size]]&gt;Table15[[#This Row],[Control Classpath Size]],"BIGGER","EQUAL"))</f>
        <v>SMALLER</v>
      </c>
      <c r="G240">
        <f>Table15[[#This Row],[Control Classpath Size]]-Table15[[#This Row],[Refactored Classpath Size]]</f>
        <v>4</v>
      </c>
      <c r="H240" s="4">
        <f>IF(Table15[[#This Row],[Control Classpath Size]]=0,0,Table15[[#This Row],[Absolute Diff?]]/Table15[[#This Row],[Control Classpath Size]])</f>
        <v>1.531745423910546E-4</v>
      </c>
    </row>
    <row r="241" spans="1:8" x14ac:dyDescent="0.2">
      <c r="A241" t="s">
        <v>121</v>
      </c>
      <c r="B241">
        <v>9726</v>
      </c>
      <c r="C241" t="s">
        <v>121</v>
      </c>
      <c r="D241">
        <v>9726</v>
      </c>
      <c r="E241" t="b">
        <f>IF(Table15[[#This Row],[Control Bundle]]=Table15[[#This Row],[Refactored Bundle]],TRUE,FALSE)</f>
        <v>1</v>
      </c>
      <c r="F24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1">
        <f>Table15[[#This Row],[Control Classpath Size]]-Table15[[#This Row],[Refactored Classpath Size]]</f>
        <v>0</v>
      </c>
      <c r="H241" s="4">
        <f>IF(Table15[[#This Row],[Control Classpath Size]]=0,0,Table15[[#This Row],[Absolute Diff?]]/Table15[[#This Row],[Control Classpath Size]])</f>
        <v>0</v>
      </c>
    </row>
    <row r="242" spans="1:8" x14ac:dyDescent="0.2">
      <c r="A242" t="s">
        <v>50</v>
      </c>
      <c r="B242">
        <v>5680</v>
      </c>
      <c r="C242" t="s">
        <v>50</v>
      </c>
      <c r="D242">
        <v>5680</v>
      </c>
      <c r="E242" t="b">
        <f>IF(Table15[[#This Row],[Control Bundle]]=Table15[[#This Row],[Refactored Bundle]],TRUE,FALSE)</f>
        <v>1</v>
      </c>
      <c r="F24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2">
        <f>Table15[[#This Row],[Control Classpath Size]]-Table15[[#This Row],[Refactored Classpath Size]]</f>
        <v>0</v>
      </c>
      <c r="H242" s="4">
        <f>IF(Table15[[#This Row],[Control Classpath Size]]=0,0,Table15[[#This Row],[Absolute Diff?]]/Table15[[#This Row],[Control Classpath Size]])</f>
        <v>0</v>
      </c>
    </row>
    <row r="243" spans="1:8" x14ac:dyDescent="0.2">
      <c r="A243" t="s">
        <v>66</v>
      </c>
      <c r="B243">
        <v>0</v>
      </c>
      <c r="C243" t="s">
        <v>66</v>
      </c>
      <c r="D243">
        <v>0</v>
      </c>
      <c r="E243" t="b">
        <f>IF(Table15[[#This Row],[Control Bundle]]=Table15[[#This Row],[Refactored Bundle]],TRUE,FALSE)</f>
        <v>1</v>
      </c>
      <c r="F24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3">
        <f>Table15[[#This Row],[Control Classpath Size]]-Table15[[#This Row],[Refactored Classpath Size]]</f>
        <v>0</v>
      </c>
      <c r="H243" s="4">
        <f>IF(Table15[[#This Row],[Control Classpath Size]]=0,0,Table15[[#This Row],[Absolute Diff?]]/Table15[[#This Row],[Control Classpath Size]])</f>
        <v>0</v>
      </c>
    </row>
    <row r="244" spans="1:8" x14ac:dyDescent="0.2">
      <c r="A244" t="s">
        <v>244</v>
      </c>
      <c r="B244">
        <v>11281</v>
      </c>
      <c r="C244" t="s">
        <v>244</v>
      </c>
      <c r="D244">
        <v>11281</v>
      </c>
      <c r="E244" t="b">
        <f>IF(Table15[[#This Row],[Control Bundle]]=Table15[[#This Row],[Refactored Bundle]],TRUE,FALSE)</f>
        <v>1</v>
      </c>
      <c r="F24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4">
        <f>Table15[[#This Row],[Control Classpath Size]]-Table15[[#This Row],[Refactored Classpath Size]]</f>
        <v>0</v>
      </c>
      <c r="H244" s="4">
        <f>IF(Table15[[#This Row],[Control Classpath Size]]=0,0,Table15[[#This Row],[Absolute Diff?]]/Table15[[#This Row],[Control Classpath Size]])</f>
        <v>0</v>
      </c>
    </row>
    <row r="245" spans="1:8" x14ac:dyDescent="0.2">
      <c r="A245" t="s">
        <v>333</v>
      </c>
      <c r="B245">
        <v>6094</v>
      </c>
      <c r="C245" t="s">
        <v>333</v>
      </c>
      <c r="D245">
        <v>6094</v>
      </c>
      <c r="E245" t="b">
        <f>IF(Table15[[#This Row],[Control Bundle]]=Table15[[#This Row],[Refactored Bundle]],TRUE,FALSE)</f>
        <v>1</v>
      </c>
      <c r="F24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5">
        <f>Table15[[#This Row],[Control Classpath Size]]-Table15[[#This Row],[Refactored Classpath Size]]</f>
        <v>0</v>
      </c>
      <c r="H245" s="4">
        <f>IF(Table15[[#This Row],[Control Classpath Size]]=0,0,Table15[[#This Row],[Absolute Diff?]]/Table15[[#This Row],[Control Classpath Size]])</f>
        <v>0</v>
      </c>
    </row>
    <row r="246" spans="1:8" x14ac:dyDescent="0.2">
      <c r="A246" t="s">
        <v>193</v>
      </c>
      <c r="B246">
        <v>0</v>
      </c>
      <c r="C246" t="s">
        <v>193</v>
      </c>
      <c r="D246">
        <v>0</v>
      </c>
      <c r="E246" t="b">
        <f>IF(Table15[[#This Row],[Control Bundle]]=Table15[[#This Row],[Refactored Bundle]],TRUE,FALSE)</f>
        <v>1</v>
      </c>
      <c r="F24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6">
        <f>Table15[[#This Row],[Control Classpath Size]]-Table15[[#This Row],[Refactored Classpath Size]]</f>
        <v>0</v>
      </c>
      <c r="H246" s="4">
        <f>IF(Table15[[#This Row],[Control Classpath Size]]=0,0,Table15[[#This Row],[Absolute Diff?]]/Table15[[#This Row],[Control Classpath Size]])</f>
        <v>0</v>
      </c>
    </row>
    <row r="247" spans="1:8" x14ac:dyDescent="0.2">
      <c r="A247" t="s">
        <v>70</v>
      </c>
      <c r="B247">
        <v>9299</v>
      </c>
      <c r="C247" t="s">
        <v>70</v>
      </c>
      <c r="D247">
        <v>9299</v>
      </c>
      <c r="E247" t="b">
        <f>IF(Table15[[#This Row],[Control Bundle]]=Table15[[#This Row],[Refactored Bundle]],TRUE,FALSE)</f>
        <v>1</v>
      </c>
      <c r="F24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7">
        <f>Table15[[#This Row],[Control Classpath Size]]-Table15[[#This Row],[Refactored Classpath Size]]</f>
        <v>0</v>
      </c>
      <c r="H247" s="4">
        <f>IF(Table15[[#This Row],[Control Classpath Size]]=0,0,Table15[[#This Row],[Absolute Diff?]]/Table15[[#This Row],[Control Classpath Size]])</f>
        <v>0</v>
      </c>
    </row>
    <row r="248" spans="1:8" x14ac:dyDescent="0.2">
      <c r="A248" t="s">
        <v>59</v>
      </c>
      <c r="B248">
        <v>982</v>
      </c>
      <c r="C248" t="s">
        <v>59</v>
      </c>
      <c r="D248">
        <v>982</v>
      </c>
      <c r="E248" t="b">
        <f>IF(Table15[[#This Row],[Control Bundle]]=Table15[[#This Row],[Refactored Bundle]],TRUE,FALSE)</f>
        <v>1</v>
      </c>
      <c r="F24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8">
        <f>Table15[[#This Row],[Control Classpath Size]]-Table15[[#This Row],[Refactored Classpath Size]]</f>
        <v>0</v>
      </c>
      <c r="H248" s="4">
        <f>IF(Table15[[#This Row],[Control Classpath Size]]=0,0,Table15[[#This Row],[Absolute Diff?]]/Table15[[#This Row],[Control Classpath Size]])</f>
        <v>0</v>
      </c>
    </row>
    <row r="249" spans="1:8" x14ac:dyDescent="0.2">
      <c r="A249" t="s">
        <v>357</v>
      </c>
      <c r="B249">
        <v>0</v>
      </c>
      <c r="C249" t="s">
        <v>357</v>
      </c>
      <c r="D249">
        <v>0</v>
      </c>
      <c r="E249" t="b">
        <f>IF(Table15[[#This Row],[Control Bundle]]=Table15[[#This Row],[Refactored Bundle]],TRUE,FALSE)</f>
        <v>1</v>
      </c>
      <c r="F24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49">
        <f>Table15[[#This Row],[Control Classpath Size]]-Table15[[#This Row],[Refactored Classpath Size]]</f>
        <v>0</v>
      </c>
      <c r="H249" s="4">
        <f>IF(Table15[[#This Row],[Control Classpath Size]]=0,0,Table15[[#This Row],[Absolute Diff?]]/Table15[[#This Row],[Control Classpath Size]])</f>
        <v>0</v>
      </c>
    </row>
    <row r="250" spans="1:8" x14ac:dyDescent="0.2">
      <c r="A250" t="s">
        <v>259</v>
      </c>
      <c r="B250">
        <v>1546</v>
      </c>
      <c r="C250" t="s">
        <v>259</v>
      </c>
      <c r="D250">
        <v>1546</v>
      </c>
      <c r="E250" t="b">
        <f>IF(Table15[[#This Row],[Control Bundle]]=Table15[[#This Row],[Refactored Bundle]],TRUE,FALSE)</f>
        <v>1</v>
      </c>
      <c r="F25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0">
        <f>Table15[[#This Row],[Control Classpath Size]]-Table15[[#This Row],[Refactored Classpath Size]]</f>
        <v>0</v>
      </c>
      <c r="H250" s="4">
        <f>IF(Table15[[#This Row],[Control Classpath Size]]=0,0,Table15[[#This Row],[Absolute Diff?]]/Table15[[#This Row],[Control Classpath Size]])</f>
        <v>0</v>
      </c>
    </row>
    <row r="251" spans="1:8" x14ac:dyDescent="0.2">
      <c r="A251" t="s">
        <v>208</v>
      </c>
      <c r="B251">
        <v>5191</v>
      </c>
      <c r="C251" t="s">
        <v>208</v>
      </c>
      <c r="D251">
        <v>5198</v>
      </c>
      <c r="E251" t="b">
        <f>IF(Table15[[#This Row],[Control Bundle]]=Table15[[#This Row],[Refactored Bundle]],TRUE,FALSE)</f>
        <v>1</v>
      </c>
      <c r="F251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51">
        <f>Table15[[#This Row],[Control Classpath Size]]-Table15[[#This Row],[Refactored Classpath Size]]</f>
        <v>-7</v>
      </c>
      <c r="H251" s="4">
        <f>IF(Table15[[#This Row],[Control Classpath Size]]=0,0,Table15[[#This Row],[Absolute Diff?]]/Table15[[#This Row],[Control Classpath Size]])</f>
        <v>-1.3484877672895396E-3</v>
      </c>
    </row>
    <row r="252" spans="1:8" x14ac:dyDescent="0.2">
      <c r="A252" t="s">
        <v>173</v>
      </c>
      <c r="B252">
        <v>5193</v>
      </c>
      <c r="C252" t="s">
        <v>173</v>
      </c>
      <c r="D252">
        <v>5213</v>
      </c>
      <c r="E252" t="b">
        <f>IF(Table15[[#This Row],[Control Bundle]]=Table15[[#This Row],[Refactored Bundle]],TRUE,FALSE)</f>
        <v>1</v>
      </c>
      <c r="F252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52">
        <f>Table15[[#This Row],[Control Classpath Size]]-Table15[[#This Row],[Refactored Classpath Size]]</f>
        <v>-20</v>
      </c>
      <c r="H252" s="4">
        <f>IF(Table15[[#This Row],[Control Classpath Size]]=0,0,Table15[[#This Row],[Absolute Diff?]]/Table15[[#This Row],[Control Classpath Size]])</f>
        <v>-3.8513383400731755E-3</v>
      </c>
    </row>
    <row r="253" spans="1:8" x14ac:dyDescent="0.2">
      <c r="A253" t="s">
        <v>3</v>
      </c>
      <c r="B253">
        <v>8251</v>
      </c>
      <c r="C253" t="s">
        <v>3</v>
      </c>
      <c r="D253">
        <v>8251</v>
      </c>
      <c r="E253" t="b">
        <f>IF(Table15[[#This Row],[Control Bundle]]=Table15[[#This Row],[Refactored Bundle]],TRUE,FALSE)</f>
        <v>1</v>
      </c>
      <c r="F25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3">
        <f>Table15[[#This Row],[Control Classpath Size]]-Table15[[#This Row],[Refactored Classpath Size]]</f>
        <v>0</v>
      </c>
      <c r="H253" s="4">
        <f>IF(Table15[[#This Row],[Control Classpath Size]]=0,0,Table15[[#This Row],[Absolute Diff?]]/Table15[[#This Row],[Control Classpath Size]])</f>
        <v>0</v>
      </c>
    </row>
    <row r="254" spans="1:8" x14ac:dyDescent="0.2">
      <c r="A254" t="s">
        <v>170</v>
      </c>
      <c r="B254">
        <v>5757</v>
      </c>
      <c r="C254" t="s">
        <v>170</v>
      </c>
      <c r="D254">
        <v>5777</v>
      </c>
      <c r="E254" t="b">
        <f>IF(Table15[[#This Row],[Control Bundle]]=Table15[[#This Row],[Refactored Bundle]],TRUE,FALSE)</f>
        <v>1</v>
      </c>
      <c r="F25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54">
        <f>Table15[[#This Row],[Control Classpath Size]]-Table15[[#This Row],[Refactored Classpath Size]]</f>
        <v>-20</v>
      </c>
      <c r="H254" s="4">
        <f>IF(Table15[[#This Row],[Control Classpath Size]]=0,0,Table15[[#This Row],[Absolute Diff?]]/Table15[[#This Row],[Control Classpath Size]])</f>
        <v>-3.4740316136876847E-3</v>
      </c>
    </row>
    <row r="255" spans="1:8" x14ac:dyDescent="0.2">
      <c r="A255" t="s">
        <v>282</v>
      </c>
      <c r="B255">
        <v>8301</v>
      </c>
      <c r="C255" t="s">
        <v>282</v>
      </c>
      <c r="D255">
        <v>8316</v>
      </c>
      <c r="E255" t="b">
        <f>IF(Table15[[#This Row],[Control Bundle]]=Table15[[#This Row],[Refactored Bundle]],TRUE,FALSE)</f>
        <v>1</v>
      </c>
      <c r="F255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55">
        <f>Table15[[#This Row],[Control Classpath Size]]-Table15[[#This Row],[Refactored Classpath Size]]</f>
        <v>-15</v>
      </c>
      <c r="H255" s="4">
        <f>IF(Table15[[#This Row],[Control Classpath Size]]=0,0,Table15[[#This Row],[Absolute Diff?]]/Table15[[#This Row],[Control Classpath Size]])</f>
        <v>-1.8070112034694614E-3</v>
      </c>
    </row>
    <row r="256" spans="1:8" x14ac:dyDescent="0.2">
      <c r="A256" t="s">
        <v>322</v>
      </c>
      <c r="B256">
        <v>1721</v>
      </c>
      <c r="C256" t="s">
        <v>322</v>
      </c>
      <c r="D256">
        <v>1721</v>
      </c>
      <c r="E256" t="b">
        <f>IF(Table15[[#This Row],[Control Bundle]]=Table15[[#This Row],[Refactored Bundle]],TRUE,FALSE)</f>
        <v>1</v>
      </c>
      <c r="F25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6">
        <f>Table15[[#This Row],[Control Classpath Size]]-Table15[[#This Row],[Refactored Classpath Size]]</f>
        <v>0</v>
      </c>
      <c r="H256" s="4">
        <f>IF(Table15[[#This Row],[Control Classpath Size]]=0,0,Table15[[#This Row],[Absolute Diff?]]/Table15[[#This Row],[Control Classpath Size]])</f>
        <v>0</v>
      </c>
    </row>
    <row r="257" spans="1:8" x14ac:dyDescent="0.2">
      <c r="A257" t="s">
        <v>250</v>
      </c>
      <c r="B257">
        <v>2858</v>
      </c>
      <c r="C257" t="s">
        <v>250</v>
      </c>
      <c r="D257">
        <v>2858</v>
      </c>
      <c r="E257" t="b">
        <f>IF(Table15[[#This Row],[Control Bundle]]=Table15[[#This Row],[Refactored Bundle]],TRUE,FALSE)</f>
        <v>1</v>
      </c>
      <c r="F25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7">
        <f>Table15[[#This Row],[Control Classpath Size]]-Table15[[#This Row],[Refactored Classpath Size]]</f>
        <v>0</v>
      </c>
      <c r="H257" s="4">
        <f>IF(Table15[[#This Row],[Control Classpath Size]]=0,0,Table15[[#This Row],[Absolute Diff?]]/Table15[[#This Row],[Control Classpath Size]])</f>
        <v>0</v>
      </c>
    </row>
    <row r="258" spans="1:8" x14ac:dyDescent="0.2">
      <c r="A258" t="s">
        <v>247</v>
      </c>
      <c r="B258">
        <v>1767</v>
      </c>
      <c r="C258" t="s">
        <v>247</v>
      </c>
      <c r="D258">
        <v>1767</v>
      </c>
      <c r="E258" t="b">
        <f>IF(Table15[[#This Row],[Control Bundle]]=Table15[[#This Row],[Refactored Bundle]],TRUE,FALSE)</f>
        <v>1</v>
      </c>
      <c r="F25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8">
        <f>Table15[[#This Row],[Control Classpath Size]]-Table15[[#This Row],[Refactored Classpath Size]]</f>
        <v>0</v>
      </c>
      <c r="H258" s="4">
        <f>IF(Table15[[#This Row],[Control Classpath Size]]=0,0,Table15[[#This Row],[Absolute Diff?]]/Table15[[#This Row],[Control Classpath Size]])</f>
        <v>0</v>
      </c>
    </row>
    <row r="259" spans="1:8" x14ac:dyDescent="0.2">
      <c r="A259" t="s">
        <v>158</v>
      </c>
      <c r="B259">
        <v>12511</v>
      </c>
      <c r="C259" t="s">
        <v>158</v>
      </c>
      <c r="D259">
        <v>12511</v>
      </c>
      <c r="E259" t="b">
        <f>IF(Table15[[#This Row],[Control Bundle]]=Table15[[#This Row],[Refactored Bundle]],TRUE,FALSE)</f>
        <v>1</v>
      </c>
      <c r="F25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59">
        <f>Table15[[#This Row],[Control Classpath Size]]-Table15[[#This Row],[Refactored Classpath Size]]</f>
        <v>0</v>
      </c>
      <c r="H259" s="4">
        <f>IF(Table15[[#This Row],[Control Classpath Size]]=0,0,Table15[[#This Row],[Absolute Diff?]]/Table15[[#This Row],[Control Classpath Size]])</f>
        <v>0</v>
      </c>
    </row>
    <row r="260" spans="1:8" x14ac:dyDescent="0.2">
      <c r="A260" t="s">
        <v>112</v>
      </c>
      <c r="B260">
        <v>10294</v>
      </c>
      <c r="C260" t="s">
        <v>112</v>
      </c>
      <c r="D260">
        <v>10294</v>
      </c>
      <c r="E260" t="b">
        <f>IF(Table15[[#This Row],[Control Bundle]]=Table15[[#This Row],[Refactored Bundle]],TRUE,FALSE)</f>
        <v>1</v>
      </c>
      <c r="F26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0">
        <f>Table15[[#This Row],[Control Classpath Size]]-Table15[[#This Row],[Refactored Classpath Size]]</f>
        <v>0</v>
      </c>
      <c r="H260" s="4">
        <f>IF(Table15[[#This Row],[Control Classpath Size]]=0,0,Table15[[#This Row],[Absolute Diff?]]/Table15[[#This Row],[Control Classpath Size]])</f>
        <v>0</v>
      </c>
    </row>
    <row r="261" spans="1:8" x14ac:dyDescent="0.2">
      <c r="A261" t="s">
        <v>129</v>
      </c>
      <c r="B261">
        <v>10743</v>
      </c>
      <c r="C261" t="s">
        <v>129</v>
      </c>
      <c r="D261">
        <v>10743</v>
      </c>
      <c r="E261" t="b">
        <f>IF(Table15[[#This Row],[Control Bundle]]=Table15[[#This Row],[Refactored Bundle]],TRUE,FALSE)</f>
        <v>1</v>
      </c>
      <c r="F26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1">
        <f>Table15[[#This Row],[Control Classpath Size]]-Table15[[#This Row],[Refactored Classpath Size]]</f>
        <v>0</v>
      </c>
      <c r="H261" s="4">
        <f>IF(Table15[[#This Row],[Control Classpath Size]]=0,0,Table15[[#This Row],[Absolute Diff?]]/Table15[[#This Row],[Control Classpath Size]])</f>
        <v>0</v>
      </c>
    </row>
    <row r="262" spans="1:8" x14ac:dyDescent="0.2">
      <c r="A262" t="s">
        <v>276</v>
      </c>
      <c r="B262">
        <v>1407</v>
      </c>
      <c r="C262" t="s">
        <v>276</v>
      </c>
      <c r="D262">
        <v>1407</v>
      </c>
      <c r="E262" t="b">
        <f>IF(Table15[[#This Row],[Control Bundle]]=Table15[[#This Row],[Refactored Bundle]],TRUE,FALSE)</f>
        <v>1</v>
      </c>
      <c r="F26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2">
        <f>Table15[[#This Row],[Control Classpath Size]]-Table15[[#This Row],[Refactored Classpath Size]]</f>
        <v>0</v>
      </c>
      <c r="H262" s="4">
        <f>IF(Table15[[#This Row],[Control Classpath Size]]=0,0,Table15[[#This Row],[Absolute Diff?]]/Table15[[#This Row],[Control Classpath Size]])</f>
        <v>0</v>
      </c>
    </row>
    <row r="263" spans="1:8" x14ac:dyDescent="0.2">
      <c r="A263" t="s">
        <v>296</v>
      </c>
      <c r="B263">
        <v>0</v>
      </c>
      <c r="C263" t="s">
        <v>296</v>
      </c>
      <c r="D263">
        <v>0</v>
      </c>
      <c r="E263" t="b">
        <f>IF(Table15[[#This Row],[Control Bundle]]=Table15[[#This Row],[Refactored Bundle]],TRUE,FALSE)</f>
        <v>1</v>
      </c>
      <c r="F26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3">
        <f>Table15[[#This Row],[Control Classpath Size]]-Table15[[#This Row],[Refactored Classpath Size]]</f>
        <v>0</v>
      </c>
      <c r="H263" s="4">
        <f>IF(Table15[[#This Row],[Control Classpath Size]]=0,0,Table15[[#This Row],[Absolute Diff?]]/Table15[[#This Row],[Control Classpath Size]])</f>
        <v>0</v>
      </c>
    </row>
    <row r="264" spans="1:8" x14ac:dyDescent="0.2">
      <c r="A264" t="s">
        <v>210</v>
      </c>
      <c r="B264">
        <v>937</v>
      </c>
      <c r="C264" t="s">
        <v>210</v>
      </c>
      <c r="D264">
        <v>937</v>
      </c>
      <c r="E264" t="b">
        <f>IF(Table15[[#This Row],[Control Bundle]]=Table15[[#This Row],[Refactored Bundle]],TRUE,FALSE)</f>
        <v>1</v>
      </c>
      <c r="F26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4">
        <f>Table15[[#This Row],[Control Classpath Size]]-Table15[[#This Row],[Refactored Classpath Size]]</f>
        <v>0</v>
      </c>
      <c r="H264" s="4">
        <f>IF(Table15[[#This Row],[Control Classpath Size]]=0,0,Table15[[#This Row],[Absolute Diff?]]/Table15[[#This Row],[Control Classpath Size]])</f>
        <v>0</v>
      </c>
    </row>
    <row r="265" spans="1:8" x14ac:dyDescent="0.2">
      <c r="A265" t="s">
        <v>179</v>
      </c>
      <c r="B265">
        <v>5236</v>
      </c>
      <c r="C265" t="s">
        <v>179</v>
      </c>
      <c r="D265">
        <v>5236</v>
      </c>
      <c r="E265" t="b">
        <f>IF(Table15[[#This Row],[Control Bundle]]=Table15[[#This Row],[Refactored Bundle]],TRUE,FALSE)</f>
        <v>1</v>
      </c>
      <c r="F26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5">
        <f>Table15[[#This Row],[Control Classpath Size]]-Table15[[#This Row],[Refactored Classpath Size]]</f>
        <v>0</v>
      </c>
      <c r="H265" s="4">
        <f>IF(Table15[[#This Row],[Control Classpath Size]]=0,0,Table15[[#This Row],[Absolute Diff?]]/Table15[[#This Row],[Control Classpath Size]])</f>
        <v>0</v>
      </c>
    </row>
    <row r="266" spans="1:8" x14ac:dyDescent="0.2">
      <c r="A266" t="s">
        <v>199</v>
      </c>
      <c r="B266">
        <v>5778</v>
      </c>
      <c r="C266" t="s">
        <v>199</v>
      </c>
      <c r="D266">
        <v>5785</v>
      </c>
      <c r="E266" t="b">
        <f>IF(Table15[[#This Row],[Control Bundle]]=Table15[[#This Row],[Refactored Bundle]],TRUE,FALSE)</f>
        <v>1</v>
      </c>
      <c r="F26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66">
        <f>Table15[[#This Row],[Control Classpath Size]]-Table15[[#This Row],[Refactored Classpath Size]]</f>
        <v>-7</v>
      </c>
      <c r="H266" s="4">
        <f>IF(Table15[[#This Row],[Control Classpath Size]]=0,0,Table15[[#This Row],[Absolute Diff?]]/Table15[[#This Row],[Control Classpath Size]])</f>
        <v>-1.2114918656974732E-3</v>
      </c>
    </row>
    <row r="267" spans="1:8" x14ac:dyDescent="0.2">
      <c r="A267" t="s">
        <v>356</v>
      </c>
      <c r="B267">
        <v>6722</v>
      </c>
      <c r="C267" t="s">
        <v>356</v>
      </c>
      <c r="D267">
        <v>6803</v>
      </c>
      <c r="E267" t="b">
        <f>IF(Table15[[#This Row],[Control Bundle]]=Table15[[#This Row],[Refactored Bundle]],TRUE,FALSE)</f>
        <v>1</v>
      </c>
      <c r="F26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67">
        <f>Table15[[#This Row],[Control Classpath Size]]-Table15[[#This Row],[Refactored Classpath Size]]</f>
        <v>-81</v>
      </c>
      <c r="H267" s="4">
        <f>IF(Table15[[#This Row],[Control Classpath Size]]=0,0,Table15[[#This Row],[Absolute Diff?]]/Table15[[#This Row],[Control Classpath Size]])</f>
        <v>-1.2049985123475156E-2</v>
      </c>
    </row>
    <row r="268" spans="1:8" x14ac:dyDescent="0.2">
      <c r="A268" t="s">
        <v>334</v>
      </c>
      <c r="B268">
        <v>0</v>
      </c>
      <c r="C268" t="s">
        <v>334</v>
      </c>
      <c r="D268">
        <v>0</v>
      </c>
      <c r="E268" t="b">
        <f>IF(Table15[[#This Row],[Control Bundle]]=Table15[[#This Row],[Refactored Bundle]],TRUE,FALSE)</f>
        <v>1</v>
      </c>
      <c r="F26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68">
        <f>Table15[[#This Row],[Control Classpath Size]]-Table15[[#This Row],[Refactored Classpath Size]]</f>
        <v>0</v>
      </c>
      <c r="H268" s="4">
        <f>IF(Table15[[#This Row],[Control Classpath Size]]=0,0,Table15[[#This Row],[Absolute Diff?]]/Table15[[#This Row],[Control Classpath Size]])</f>
        <v>0</v>
      </c>
    </row>
    <row r="269" spans="1:8" x14ac:dyDescent="0.2">
      <c r="A269" t="s">
        <v>30</v>
      </c>
      <c r="B269">
        <v>7022</v>
      </c>
      <c r="C269" t="s">
        <v>30</v>
      </c>
      <c r="D269">
        <v>7102</v>
      </c>
      <c r="E269" t="b">
        <f>IF(Table15[[#This Row],[Control Bundle]]=Table15[[#This Row],[Refactored Bundle]],TRUE,FALSE)</f>
        <v>1</v>
      </c>
      <c r="F269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69">
        <f>Table15[[#This Row],[Control Classpath Size]]-Table15[[#This Row],[Refactored Classpath Size]]</f>
        <v>-80</v>
      </c>
      <c r="H269" s="4">
        <f>IF(Table15[[#This Row],[Control Classpath Size]]=0,0,Table15[[#This Row],[Absolute Diff?]]/Table15[[#This Row],[Control Classpath Size]])</f>
        <v>-1.1392765593847906E-2</v>
      </c>
    </row>
    <row r="270" spans="1:8" x14ac:dyDescent="0.2">
      <c r="A270" t="s">
        <v>136</v>
      </c>
      <c r="B270">
        <v>8786</v>
      </c>
      <c r="C270" t="s">
        <v>136</v>
      </c>
      <c r="D270">
        <v>8787</v>
      </c>
      <c r="E270" t="b">
        <f>IF(Table15[[#This Row],[Control Bundle]]=Table15[[#This Row],[Refactored Bundle]],TRUE,FALSE)</f>
        <v>1</v>
      </c>
      <c r="F270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70">
        <f>Table15[[#This Row],[Control Classpath Size]]-Table15[[#This Row],[Refactored Classpath Size]]</f>
        <v>-1</v>
      </c>
      <c r="H270" s="4">
        <f>IF(Table15[[#This Row],[Control Classpath Size]]=0,0,Table15[[#This Row],[Absolute Diff?]]/Table15[[#This Row],[Control Classpath Size]])</f>
        <v>-1.1381743683132256E-4</v>
      </c>
    </row>
    <row r="271" spans="1:8" x14ac:dyDescent="0.2">
      <c r="A271" t="s">
        <v>45</v>
      </c>
      <c r="B271">
        <v>5274</v>
      </c>
      <c r="C271" t="s">
        <v>45</v>
      </c>
      <c r="D271">
        <v>5354</v>
      </c>
      <c r="E271" t="b">
        <f>IF(Table15[[#This Row],[Control Bundle]]=Table15[[#This Row],[Refactored Bundle]],TRUE,FALSE)</f>
        <v>1</v>
      </c>
      <c r="F271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71">
        <f>Table15[[#This Row],[Control Classpath Size]]-Table15[[#This Row],[Refactored Classpath Size]]</f>
        <v>-80</v>
      </c>
      <c r="H271" s="4">
        <f>IF(Table15[[#This Row],[Control Classpath Size]]=0,0,Table15[[#This Row],[Absolute Diff?]]/Table15[[#This Row],[Control Classpath Size]])</f>
        <v>-1.5168752370117557E-2</v>
      </c>
    </row>
    <row r="272" spans="1:8" x14ac:dyDescent="0.2">
      <c r="A272" t="s">
        <v>99</v>
      </c>
      <c r="B272">
        <v>5206</v>
      </c>
      <c r="C272" t="s">
        <v>99</v>
      </c>
      <c r="D272">
        <v>5206</v>
      </c>
      <c r="E272" t="b">
        <f>IF(Table15[[#This Row],[Control Bundle]]=Table15[[#This Row],[Refactored Bundle]],TRUE,FALSE)</f>
        <v>1</v>
      </c>
      <c r="F27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2">
        <f>Table15[[#This Row],[Control Classpath Size]]-Table15[[#This Row],[Refactored Classpath Size]]</f>
        <v>0</v>
      </c>
      <c r="H272" s="4">
        <f>IF(Table15[[#This Row],[Control Classpath Size]]=0,0,Table15[[#This Row],[Absolute Diff?]]/Table15[[#This Row],[Control Classpath Size]])</f>
        <v>0</v>
      </c>
    </row>
    <row r="273" spans="1:8" x14ac:dyDescent="0.2">
      <c r="A273" t="s">
        <v>97</v>
      </c>
      <c r="B273">
        <v>6887</v>
      </c>
      <c r="C273" t="s">
        <v>97</v>
      </c>
      <c r="D273">
        <v>6887</v>
      </c>
      <c r="E273" t="b">
        <f>IF(Table15[[#This Row],[Control Bundle]]=Table15[[#This Row],[Refactored Bundle]],TRUE,FALSE)</f>
        <v>1</v>
      </c>
      <c r="F27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3">
        <f>Table15[[#This Row],[Control Classpath Size]]-Table15[[#This Row],[Refactored Classpath Size]]</f>
        <v>0</v>
      </c>
      <c r="H273" s="4">
        <f>IF(Table15[[#This Row],[Control Classpath Size]]=0,0,Table15[[#This Row],[Absolute Diff?]]/Table15[[#This Row],[Control Classpath Size]])</f>
        <v>0</v>
      </c>
    </row>
    <row r="274" spans="1:8" x14ac:dyDescent="0.2">
      <c r="A274" t="s">
        <v>134</v>
      </c>
      <c r="B274">
        <v>8226</v>
      </c>
      <c r="C274" t="s">
        <v>134</v>
      </c>
      <c r="D274">
        <v>8226</v>
      </c>
      <c r="E274" t="b">
        <f>IF(Table15[[#This Row],[Control Bundle]]=Table15[[#This Row],[Refactored Bundle]],TRUE,FALSE)</f>
        <v>1</v>
      </c>
      <c r="F27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4">
        <f>Table15[[#This Row],[Control Classpath Size]]-Table15[[#This Row],[Refactored Classpath Size]]</f>
        <v>0</v>
      </c>
      <c r="H274" s="4">
        <f>IF(Table15[[#This Row],[Control Classpath Size]]=0,0,Table15[[#This Row],[Absolute Diff?]]/Table15[[#This Row],[Control Classpath Size]])</f>
        <v>0</v>
      </c>
    </row>
    <row r="275" spans="1:8" x14ac:dyDescent="0.2">
      <c r="A275" t="s">
        <v>262</v>
      </c>
      <c r="B275">
        <v>8250</v>
      </c>
      <c r="C275" t="s">
        <v>262</v>
      </c>
      <c r="D275">
        <v>8250</v>
      </c>
      <c r="E275" t="b">
        <f>IF(Table15[[#This Row],[Control Bundle]]=Table15[[#This Row],[Refactored Bundle]],TRUE,FALSE)</f>
        <v>1</v>
      </c>
      <c r="F27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5">
        <f>Table15[[#This Row],[Control Classpath Size]]-Table15[[#This Row],[Refactored Classpath Size]]</f>
        <v>0</v>
      </c>
      <c r="H275" s="4">
        <f>IF(Table15[[#This Row],[Control Classpath Size]]=0,0,Table15[[#This Row],[Absolute Diff?]]/Table15[[#This Row],[Control Classpath Size]])</f>
        <v>0</v>
      </c>
    </row>
    <row r="276" spans="1:8" x14ac:dyDescent="0.2">
      <c r="A276" t="s">
        <v>252</v>
      </c>
      <c r="B276">
        <v>8263</v>
      </c>
      <c r="C276" t="s">
        <v>252</v>
      </c>
      <c r="D276">
        <v>8263</v>
      </c>
      <c r="E276" t="b">
        <f>IF(Table15[[#This Row],[Control Bundle]]=Table15[[#This Row],[Refactored Bundle]],TRUE,FALSE)</f>
        <v>1</v>
      </c>
      <c r="F27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6">
        <f>Table15[[#This Row],[Control Classpath Size]]-Table15[[#This Row],[Refactored Classpath Size]]</f>
        <v>0</v>
      </c>
      <c r="H276" s="4">
        <f>IF(Table15[[#This Row],[Control Classpath Size]]=0,0,Table15[[#This Row],[Absolute Diff?]]/Table15[[#This Row],[Control Classpath Size]])</f>
        <v>0</v>
      </c>
    </row>
    <row r="277" spans="1:8" x14ac:dyDescent="0.2">
      <c r="A277" t="s">
        <v>219</v>
      </c>
      <c r="B277">
        <v>6050</v>
      </c>
      <c r="C277" t="s">
        <v>219</v>
      </c>
      <c r="D277">
        <v>6195</v>
      </c>
      <c r="E277" t="b">
        <f>IF(Table15[[#This Row],[Control Bundle]]=Table15[[#This Row],[Refactored Bundle]],TRUE,FALSE)</f>
        <v>1</v>
      </c>
      <c r="F27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77">
        <f>Table15[[#This Row],[Control Classpath Size]]-Table15[[#This Row],[Refactored Classpath Size]]</f>
        <v>-145</v>
      </c>
      <c r="H277" s="4">
        <f>IF(Table15[[#This Row],[Control Classpath Size]]=0,0,Table15[[#This Row],[Absolute Diff?]]/Table15[[#This Row],[Control Classpath Size]])</f>
        <v>-2.3966942148760332E-2</v>
      </c>
    </row>
    <row r="278" spans="1:8" x14ac:dyDescent="0.2">
      <c r="A278" t="s">
        <v>178</v>
      </c>
      <c r="B278">
        <v>5503</v>
      </c>
      <c r="C278" t="s">
        <v>178</v>
      </c>
      <c r="D278">
        <v>5515</v>
      </c>
      <c r="E278" t="b">
        <f>IF(Table15[[#This Row],[Control Bundle]]=Table15[[#This Row],[Refactored Bundle]],TRUE,FALSE)</f>
        <v>1</v>
      </c>
      <c r="F278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78">
        <f>Table15[[#This Row],[Control Classpath Size]]-Table15[[#This Row],[Refactored Classpath Size]]</f>
        <v>-12</v>
      </c>
      <c r="H278" s="4">
        <f>IF(Table15[[#This Row],[Control Classpath Size]]=0,0,Table15[[#This Row],[Absolute Diff?]]/Table15[[#This Row],[Control Classpath Size]])</f>
        <v>-2.1806287479556605E-3</v>
      </c>
    </row>
    <row r="279" spans="1:8" x14ac:dyDescent="0.2">
      <c r="A279" t="s">
        <v>192</v>
      </c>
      <c r="B279">
        <v>8487</v>
      </c>
      <c r="C279" t="s">
        <v>192</v>
      </c>
      <c r="D279">
        <v>8487</v>
      </c>
      <c r="E279" t="b">
        <f>IF(Table15[[#This Row],[Control Bundle]]=Table15[[#This Row],[Refactored Bundle]],TRUE,FALSE)</f>
        <v>1</v>
      </c>
      <c r="F27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79">
        <f>Table15[[#This Row],[Control Classpath Size]]-Table15[[#This Row],[Refactored Classpath Size]]</f>
        <v>0</v>
      </c>
      <c r="H279" s="4">
        <f>IF(Table15[[#This Row],[Control Classpath Size]]=0,0,Table15[[#This Row],[Absolute Diff?]]/Table15[[#This Row],[Control Classpath Size]])</f>
        <v>0</v>
      </c>
    </row>
    <row r="280" spans="1:8" x14ac:dyDescent="0.2">
      <c r="A280" t="s">
        <v>148</v>
      </c>
      <c r="B280">
        <v>6138</v>
      </c>
      <c r="C280" t="s">
        <v>148</v>
      </c>
      <c r="D280">
        <v>6145</v>
      </c>
      <c r="E280" t="b">
        <f>IF(Table15[[#This Row],[Control Bundle]]=Table15[[#This Row],[Refactored Bundle]],TRUE,FALSE)</f>
        <v>1</v>
      </c>
      <c r="F280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80">
        <f>Table15[[#This Row],[Control Classpath Size]]-Table15[[#This Row],[Refactored Classpath Size]]</f>
        <v>-7</v>
      </c>
      <c r="H280" s="4">
        <f>IF(Table15[[#This Row],[Control Classpath Size]]=0,0,Table15[[#This Row],[Absolute Diff?]]/Table15[[#This Row],[Control Classpath Size]])</f>
        <v>-1.140436624307592E-3</v>
      </c>
    </row>
    <row r="281" spans="1:8" x14ac:dyDescent="0.2">
      <c r="A281" t="s">
        <v>135</v>
      </c>
      <c r="B281">
        <v>9282</v>
      </c>
      <c r="C281" t="s">
        <v>135</v>
      </c>
      <c r="D281">
        <v>9282</v>
      </c>
      <c r="E281" t="b">
        <f>IF(Table15[[#This Row],[Control Bundle]]=Table15[[#This Row],[Refactored Bundle]],TRUE,FALSE)</f>
        <v>1</v>
      </c>
      <c r="F28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1">
        <f>Table15[[#This Row],[Control Classpath Size]]-Table15[[#This Row],[Refactored Classpath Size]]</f>
        <v>0</v>
      </c>
      <c r="H281" s="4">
        <f>IF(Table15[[#This Row],[Control Classpath Size]]=0,0,Table15[[#This Row],[Absolute Diff?]]/Table15[[#This Row],[Control Classpath Size]])</f>
        <v>0</v>
      </c>
    </row>
    <row r="282" spans="1:8" x14ac:dyDescent="0.2">
      <c r="A282" t="s">
        <v>164</v>
      </c>
      <c r="B282">
        <v>7851</v>
      </c>
      <c r="C282" t="s">
        <v>164</v>
      </c>
      <c r="D282">
        <v>7851</v>
      </c>
      <c r="E282" t="b">
        <f>IF(Table15[[#This Row],[Control Bundle]]=Table15[[#This Row],[Refactored Bundle]],TRUE,FALSE)</f>
        <v>1</v>
      </c>
      <c r="F28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2">
        <f>Table15[[#This Row],[Control Classpath Size]]-Table15[[#This Row],[Refactored Classpath Size]]</f>
        <v>0</v>
      </c>
      <c r="H282" s="4">
        <f>IF(Table15[[#This Row],[Control Classpath Size]]=0,0,Table15[[#This Row],[Absolute Diff?]]/Table15[[#This Row],[Control Classpath Size]])</f>
        <v>0</v>
      </c>
    </row>
    <row r="283" spans="1:8" x14ac:dyDescent="0.2">
      <c r="A283" t="s">
        <v>341</v>
      </c>
      <c r="B283">
        <v>6335</v>
      </c>
      <c r="C283" t="s">
        <v>341</v>
      </c>
      <c r="D283">
        <v>6481</v>
      </c>
      <c r="E283" t="b">
        <f>IF(Table15[[#This Row],[Control Bundle]]=Table15[[#This Row],[Refactored Bundle]],TRUE,FALSE)</f>
        <v>1</v>
      </c>
      <c r="F283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83">
        <f>Table15[[#This Row],[Control Classpath Size]]-Table15[[#This Row],[Refactored Classpath Size]]</f>
        <v>-146</v>
      </c>
      <c r="H283" s="4">
        <f>IF(Table15[[#This Row],[Control Classpath Size]]=0,0,Table15[[#This Row],[Absolute Diff?]]/Table15[[#This Row],[Control Classpath Size]])</f>
        <v>-2.3046566692975532E-2</v>
      </c>
    </row>
    <row r="284" spans="1:8" x14ac:dyDescent="0.2">
      <c r="A284" t="s">
        <v>49</v>
      </c>
      <c r="B284">
        <v>5500</v>
      </c>
      <c r="C284" t="s">
        <v>49</v>
      </c>
      <c r="D284">
        <v>5500</v>
      </c>
      <c r="E284" t="b">
        <f>IF(Table15[[#This Row],[Control Bundle]]=Table15[[#This Row],[Refactored Bundle]],TRUE,FALSE)</f>
        <v>1</v>
      </c>
      <c r="F28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4">
        <f>Table15[[#This Row],[Control Classpath Size]]-Table15[[#This Row],[Refactored Classpath Size]]</f>
        <v>0</v>
      </c>
      <c r="H284" s="4">
        <f>IF(Table15[[#This Row],[Control Classpath Size]]=0,0,Table15[[#This Row],[Absolute Diff?]]/Table15[[#This Row],[Control Classpath Size]])</f>
        <v>0</v>
      </c>
    </row>
    <row r="285" spans="1:8" x14ac:dyDescent="0.2">
      <c r="A285" t="s">
        <v>362</v>
      </c>
      <c r="B285">
        <v>5552</v>
      </c>
      <c r="C285" t="s">
        <v>362</v>
      </c>
      <c r="D285">
        <v>5552</v>
      </c>
      <c r="E285" t="b">
        <f>IF(Table15[[#This Row],[Control Bundle]]=Table15[[#This Row],[Refactored Bundle]],TRUE,FALSE)</f>
        <v>1</v>
      </c>
      <c r="F28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5">
        <f>Table15[[#This Row],[Control Classpath Size]]-Table15[[#This Row],[Refactored Classpath Size]]</f>
        <v>0</v>
      </c>
      <c r="H285" s="4">
        <f>IF(Table15[[#This Row],[Control Classpath Size]]=0,0,Table15[[#This Row],[Absolute Diff?]]/Table15[[#This Row],[Control Classpath Size]])</f>
        <v>0</v>
      </c>
    </row>
    <row r="286" spans="1:8" x14ac:dyDescent="0.2">
      <c r="A286" t="s">
        <v>166</v>
      </c>
      <c r="B286">
        <v>5211</v>
      </c>
      <c r="C286" t="s">
        <v>166</v>
      </c>
      <c r="D286">
        <v>5211</v>
      </c>
      <c r="E286" t="b">
        <f>IF(Table15[[#This Row],[Control Bundle]]=Table15[[#This Row],[Refactored Bundle]],TRUE,FALSE)</f>
        <v>1</v>
      </c>
      <c r="F28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6">
        <f>Table15[[#This Row],[Control Classpath Size]]-Table15[[#This Row],[Refactored Classpath Size]]</f>
        <v>0</v>
      </c>
      <c r="H286" s="4">
        <f>IF(Table15[[#This Row],[Control Classpath Size]]=0,0,Table15[[#This Row],[Absolute Diff?]]/Table15[[#This Row],[Control Classpath Size]])</f>
        <v>0</v>
      </c>
    </row>
    <row r="287" spans="1:8" x14ac:dyDescent="0.2">
      <c r="A287" t="s">
        <v>181</v>
      </c>
      <c r="B287">
        <v>5510</v>
      </c>
      <c r="C287" t="s">
        <v>181</v>
      </c>
      <c r="D287">
        <v>5590</v>
      </c>
      <c r="E287" t="b">
        <f>IF(Table15[[#This Row],[Control Bundle]]=Table15[[#This Row],[Refactored Bundle]],TRUE,FALSE)</f>
        <v>1</v>
      </c>
      <c r="F287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87">
        <f>Table15[[#This Row],[Control Classpath Size]]-Table15[[#This Row],[Refactored Classpath Size]]</f>
        <v>-80</v>
      </c>
      <c r="H287" s="4">
        <f>IF(Table15[[#This Row],[Control Classpath Size]]=0,0,Table15[[#This Row],[Absolute Diff?]]/Table15[[#This Row],[Control Classpath Size]])</f>
        <v>-1.4519056261343012E-2</v>
      </c>
    </row>
    <row r="288" spans="1:8" x14ac:dyDescent="0.2">
      <c r="A288" t="s">
        <v>140</v>
      </c>
      <c r="B288">
        <v>8528</v>
      </c>
      <c r="C288" t="s">
        <v>140</v>
      </c>
      <c r="D288">
        <v>8528</v>
      </c>
      <c r="E288" t="b">
        <f>IF(Table15[[#This Row],[Control Bundle]]=Table15[[#This Row],[Refactored Bundle]],TRUE,FALSE)</f>
        <v>1</v>
      </c>
      <c r="F28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8">
        <f>Table15[[#This Row],[Control Classpath Size]]-Table15[[#This Row],[Refactored Classpath Size]]</f>
        <v>0</v>
      </c>
      <c r="H288" s="4">
        <f>IF(Table15[[#This Row],[Control Classpath Size]]=0,0,Table15[[#This Row],[Absolute Diff?]]/Table15[[#This Row],[Control Classpath Size]])</f>
        <v>0</v>
      </c>
    </row>
    <row r="289" spans="1:8" x14ac:dyDescent="0.2">
      <c r="A289" t="s">
        <v>248</v>
      </c>
      <c r="B289">
        <v>5236</v>
      </c>
      <c r="C289" t="s">
        <v>248</v>
      </c>
      <c r="D289">
        <v>5236</v>
      </c>
      <c r="E289" t="b">
        <f>IF(Table15[[#This Row],[Control Bundle]]=Table15[[#This Row],[Refactored Bundle]],TRUE,FALSE)</f>
        <v>1</v>
      </c>
      <c r="F28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89">
        <f>Table15[[#This Row],[Control Classpath Size]]-Table15[[#This Row],[Refactored Classpath Size]]</f>
        <v>0</v>
      </c>
      <c r="H289" s="4">
        <f>IF(Table15[[#This Row],[Control Classpath Size]]=0,0,Table15[[#This Row],[Absolute Diff?]]/Table15[[#This Row],[Control Classpath Size]])</f>
        <v>0</v>
      </c>
    </row>
    <row r="290" spans="1:8" x14ac:dyDescent="0.2">
      <c r="A290" t="s">
        <v>117</v>
      </c>
      <c r="B290">
        <v>9</v>
      </c>
      <c r="C290" t="s">
        <v>117</v>
      </c>
      <c r="D290">
        <v>9</v>
      </c>
      <c r="E290" t="b">
        <f>IF(Table15[[#This Row],[Control Bundle]]=Table15[[#This Row],[Refactored Bundle]],TRUE,FALSE)</f>
        <v>1</v>
      </c>
      <c r="F29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0">
        <f>Table15[[#This Row],[Control Classpath Size]]-Table15[[#This Row],[Refactored Classpath Size]]</f>
        <v>0</v>
      </c>
      <c r="H290" s="4">
        <f>IF(Table15[[#This Row],[Control Classpath Size]]=0,0,Table15[[#This Row],[Absolute Diff?]]/Table15[[#This Row],[Control Classpath Size]])</f>
        <v>0</v>
      </c>
    </row>
    <row r="291" spans="1:8" x14ac:dyDescent="0.2">
      <c r="A291" t="s">
        <v>7</v>
      </c>
      <c r="B291">
        <v>5216</v>
      </c>
      <c r="C291" t="s">
        <v>7</v>
      </c>
      <c r="D291">
        <v>5281</v>
      </c>
      <c r="E291" t="b">
        <f>IF(Table15[[#This Row],[Control Bundle]]=Table15[[#This Row],[Refactored Bundle]],TRUE,FALSE)</f>
        <v>1</v>
      </c>
      <c r="F291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91">
        <f>Table15[[#This Row],[Control Classpath Size]]-Table15[[#This Row],[Refactored Classpath Size]]</f>
        <v>-65</v>
      </c>
      <c r="H291" s="4">
        <f>IF(Table15[[#This Row],[Control Classpath Size]]=0,0,Table15[[#This Row],[Absolute Diff?]]/Table15[[#This Row],[Control Classpath Size]])</f>
        <v>-1.2461656441717791E-2</v>
      </c>
    </row>
    <row r="292" spans="1:8" x14ac:dyDescent="0.2">
      <c r="A292" t="s">
        <v>127</v>
      </c>
      <c r="B292">
        <v>5423</v>
      </c>
      <c r="C292" t="s">
        <v>127</v>
      </c>
      <c r="D292">
        <v>5430</v>
      </c>
      <c r="E292" t="b">
        <f>IF(Table15[[#This Row],[Control Bundle]]=Table15[[#This Row],[Refactored Bundle]],TRUE,FALSE)</f>
        <v>1</v>
      </c>
      <c r="F292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92">
        <f>Table15[[#This Row],[Control Classpath Size]]-Table15[[#This Row],[Refactored Classpath Size]]</f>
        <v>-7</v>
      </c>
      <c r="H292" s="4">
        <f>IF(Table15[[#This Row],[Control Classpath Size]]=0,0,Table15[[#This Row],[Absolute Diff?]]/Table15[[#This Row],[Control Classpath Size]])</f>
        <v>-1.2907984510418587E-3</v>
      </c>
    </row>
    <row r="293" spans="1:8" x14ac:dyDescent="0.2">
      <c r="A293" t="s">
        <v>89</v>
      </c>
      <c r="B293">
        <v>6839</v>
      </c>
      <c r="C293" t="s">
        <v>89</v>
      </c>
      <c r="D293">
        <v>6839</v>
      </c>
      <c r="E293" t="b">
        <f>IF(Table15[[#This Row],[Control Bundle]]=Table15[[#This Row],[Refactored Bundle]],TRUE,FALSE)</f>
        <v>1</v>
      </c>
      <c r="F29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3">
        <f>Table15[[#This Row],[Control Classpath Size]]-Table15[[#This Row],[Refactored Classpath Size]]</f>
        <v>0</v>
      </c>
      <c r="H293" s="4">
        <f>IF(Table15[[#This Row],[Control Classpath Size]]=0,0,Table15[[#This Row],[Absolute Diff?]]/Table15[[#This Row],[Control Classpath Size]])</f>
        <v>0</v>
      </c>
    </row>
    <row r="294" spans="1:8" x14ac:dyDescent="0.2">
      <c r="A294" t="s">
        <v>214</v>
      </c>
      <c r="B294">
        <v>5971</v>
      </c>
      <c r="C294" t="s">
        <v>214</v>
      </c>
      <c r="D294">
        <v>6051</v>
      </c>
      <c r="E294" t="b">
        <f>IF(Table15[[#This Row],[Control Bundle]]=Table15[[#This Row],[Refactored Bundle]],TRUE,FALSE)</f>
        <v>1</v>
      </c>
      <c r="F294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94">
        <f>Table15[[#This Row],[Control Classpath Size]]-Table15[[#This Row],[Refactored Classpath Size]]</f>
        <v>-80</v>
      </c>
      <c r="H294" s="4">
        <f>IF(Table15[[#This Row],[Control Classpath Size]]=0,0,Table15[[#This Row],[Absolute Diff?]]/Table15[[#This Row],[Control Classpath Size]])</f>
        <v>-1.3398090772064981E-2</v>
      </c>
    </row>
    <row r="295" spans="1:8" x14ac:dyDescent="0.2">
      <c r="A295" t="s">
        <v>46</v>
      </c>
      <c r="B295">
        <v>8700</v>
      </c>
      <c r="C295" t="s">
        <v>46</v>
      </c>
      <c r="D295">
        <v>8700</v>
      </c>
      <c r="E295" t="b">
        <f>IF(Table15[[#This Row],[Control Bundle]]=Table15[[#This Row],[Refactored Bundle]],TRUE,FALSE)</f>
        <v>1</v>
      </c>
      <c r="F29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5">
        <f>Table15[[#This Row],[Control Classpath Size]]-Table15[[#This Row],[Refactored Classpath Size]]</f>
        <v>0</v>
      </c>
      <c r="H295" s="4">
        <f>IF(Table15[[#This Row],[Control Classpath Size]]=0,0,Table15[[#This Row],[Absolute Diff?]]/Table15[[#This Row],[Control Classpath Size]])</f>
        <v>0</v>
      </c>
    </row>
    <row r="296" spans="1:8" x14ac:dyDescent="0.2">
      <c r="A296" t="s">
        <v>177</v>
      </c>
      <c r="B296">
        <v>6932</v>
      </c>
      <c r="C296" t="s">
        <v>177</v>
      </c>
      <c r="D296">
        <v>7077</v>
      </c>
      <c r="E296" t="b">
        <f>IF(Table15[[#This Row],[Control Bundle]]=Table15[[#This Row],[Refactored Bundle]],TRUE,FALSE)</f>
        <v>1</v>
      </c>
      <c r="F296" t="str">
        <f>IF(Table15[[#This Row],[Refactored Classpath Size]]&lt;Table15[[#This Row],[Control Classpath Size]],"SMALLER",IF(Table15[[#This Row],[Refactored Classpath Size]]&gt;Table15[[#This Row],[Control Classpath Size]],"BIGGER","EQUAL"))</f>
        <v>BIGGER</v>
      </c>
      <c r="G296">
        <f>Table15[[#This Row],[Control Classpath Size]]-Table15[[#This Row],[Refactored Classpath Size]]</f>
        <v>-145</v>
      </c>
      <c r="H296" s="4">
        <f>IF(Table15[[#This Row],[Control Classpath Size]]=0,0,Table15[[#This Row],[Absolute Diff?]]/Table15[[#This Row],[Control Classpath Size]])</f>
        <v>-2.0917484131563763E-2</v>
      </c>
    </row>
    <row r="297" spans="1:8" x14ac:dyDescent="0.2">
      <c r="A297" t="s">
        <v>330</v>
      </c>
      <c r="B297">
        <v>1389</v>
      </c>
      <c r="C297" t="s">
        <v>330</v>
      </c>
      <c r="D297">
        <v>1389</v>
      </c>
      <c r="E297" t="b">
        <f>IF(Table15[[#This Row],[Control Bundle]]=Table15[[#This Row],[Refactored Bundle]],TRUE,FALSE)</f>
        <v>1</v>
      </c>
      <c r="F29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7">
        <f>Table15[[#This Row],[Control Classpath Size]]-Table15[[#This Row],[Refactored Classpath Size]]</f>
        <v>0</v>
      </c>
      <c r="H297" s="4">
        <f>IF(Table15[[#This Row],[Control Classpath Size]]=0,0,Table15[[#This Row],[Absolute Diff?]]/Table15[[#This Row],[Control Classpath Size]])</f>
        <v>0</v>
      </c>
    </row>
    <row r="298" spans="1:8" x14ac:dyDescent="0.2">
      <c r="A298" t="s">
        <v>191</v>
      </c>
      <c r="B298">
        <v>100</v>
      </c>
      <c r="C298" t="s">
        <v>191</v>
      </c>
      <c r="D298">
        <v>100</v>
      </c>
      <c r="E298" t="b">
        <f>IF(Table15[[#This Row],[Control Bundle]]=Table15[[#This Row],[Refactored Bundle]],TRUE,FALSE)</f>
        <v>1</v>
      </c>
      <c r="F29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8">
        <f>Table15[[#This Row],[Control Classpath Size]]-Table15[[#This Row],[Refactored Classpath Size]]</f>
        <v>0</v>
      </c>
      <c r="H298" s="4">
        <f>IF(Table15[[#This Row],[Control Classpath Size]]=0,0,Table15[[#This Row],[Absolute Diff?]]/Table15[[#This Row],[Control Classpath Size]])</f>
        <v>0</v>
      </c>
    </row>
    <row r="299" spans="1:8" x14ac:dyDescent="0.2">
      <c r="A299" t="s">
        <v>327</v>
      </c>
      <c r="B299">
        <v>45</v>
      </c>
      <c r="C299" t="s">
        <v>327</v>
      </c>
      <c r="D299">
        <v>45</v>
      </c>
      <c r="E299" t="b">
        <f>IF(Table15[[#This Row],[Control Bundle]]=Table15[[#This Row],[Refactored Bundle]],TRUE,FALSE)</f>
        <v>1</v>
      </c>
      <c r="F29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299">
        <f>Table15[[#This Row],[Control Classpath Size]]-Table15[[#This Row],[Refactored Classpath Size]]</f>
        <v>0</v>
      </c>
      <c r="H299" s="4">
        <f>IF(Table15[[#This Row],[Control Classpath Size]]=0,0,Table15[[#This Row],[Absolute Diff?]]/Table15[[#This Row],[Control Classpath Size]])</f>
        <v>0</v>
      </c>
    </row>
    <row r="300" spans="1:8" x14ac:dyDescent="0.2">
      <c r="A300" t="s">
        <v>325</v>
      </c>
      <c r="B300">
        <v>64</v>
      </c>
      <c r="C300" t="s">
        <v>325</v>
      </c>
      <c r="D300">
        <v>64</v>
      </c>
      <c r="E300" t="b">
        <f>IF(Table15[[#This Row],[Control Bundle]]=Table15[[#This Row],[Refactored Bundle]],TRUE,FALSE)</f>
        <v>1</v>
      </c>
      <c r="F30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0">
        <f>Table15[[#This Row],[Control Classpath Size]]-Table15[[#This Row],[Refactored Classpath Size]]</f>
        <v>0</v>
      </c>
      <c r="H300" s="4">
        <f>IF(Table15[[#This Row],[Control Classpath Size]]=0,0,Table15[[#This Row],[Absolute Diff?]]/Table15[[#This Row],[Control Classpath Size]])</f>
        <v>0</v>
      </c>
    </row>
    <row r="301" spans="1:8" x14ac:dyDescent="0.2">
      <c r="A301" t="s">
        <v>367</v>
      </c>
      <c r="B301">
        <v>68</v>
      </c>
      <c r="C301" t="s">
        <v>367</v>
      </c>
      <c r="D301">
        <v>68</v>
      </c>
      <c r="E301" t="b">
        <f>IF(Table15[[#This Row],[Control Bundle]]=Table15[[#This Row],[Refactored Bundle]],TRUE,FALSE)</f>
        <v>1</v>
      </c>
      <c r="F30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1">
        <f>Table15[[#This Row],[Control Classpath Size]]-Table15[[#This Row],[Refactored Classpath Size]]</f>
        <v>0</v>
      </c>
      <c r="H301" s="4">
        <f>IF(Table15[[#This Row],[Control Classpath Size]]=0,0,Table15[[#This Row],[Absolute Diff?]]/Table15[[#This Row],[Control Classpath Size]])</f>
        <v>0</v>
      </c>
    </row>
    <row r="302" spans="1:8" x14ac:dyDescent="0.2">
      <c r="A302" t="s">
        <v>118</v>
      </c>
      <c r="B302">
        <v>96</v>
      </c>
      <c r="C302" t="s">
        <v>118</v>
      </c>
      <c r="D302">
        <v>96</v>
      </c>
      <c r="E302" t="b">
        <f>IF(Table15[[#This Row],[Control Bundle]]=Table15[[#This Row],[Refactored Bundle]],TRUE,FALSE)</f>
        <v>1</v>
      </c>
      <c r="F30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2">
        <f>Table15[[#This Row],[Control Classpath Size]]-Table15[[#This Row],[Refactored Classpath Size]]</f>
        <v>0</v>
      </c>
      <c r="H302" s="4">
        <f>IF(Table15[[#This Row],[Control Classpath Size]]=0,0,Table15[[#This Row],[Absolute Diff?]]/Table15[[#This Row],[Control Classpath Size]])</f>
        <v>0</v>
      </c>
    </row>
    <row r="303" spans="1:8" x14ac:dyDescent="0.2">
      <c r="A303" t="s">
        <v>263</v>
      </c>
      <c r="B303">
        <v>331</v>
      </c>
      <c r="C303" t="s">
        <v>263</v>
      </c>
      <c r="D303">
        <v>331</v>
      </c>
      <c r="E303" t="b">
        <f>IF(Table15[[#This Row],[Control Bundle]]=Table15[[#This Row],[Refactored Bundle]],TRUE,FALSE)</f>
        <v>1</v>
      </c>
      <c r="F30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3">
        <f>Table15[[#This Row],[Control Classpath Size]]-Table15[[#This Row],[Refactored Classpath Size]]</f>
        <v>0</v>
      </c>
      <c r="H303" s="4">
        <f>IF(Table15[[#This Row],[Control Classpath Size]]=0,0,Table15[[#This Row],[Absolute Diff?]]/Table15[[#This Row],[Control Classpath Size]])</f>
        <v>0</v>
      </c>
    </row>
    <row r="304" spans="1:8" x14ac:dyDescent="0.2">
      <c r="A304" t="s">
        <v>253</v>
      </c>
      <c r="B304">
        <v>896</v>
      </c>
      <c r="C304" t="s">
        <v>253</v>
      </c>
      <c r="D304">
        <v>896</v>
      </c>
      <c r="E304" t="b">
        <f>IF(Table15[[#This Row],[Control Bundle]]=Table15[[#This Row],[Refactored Bundle]],TRUE,FALSE)</f>
        <v>1</v>
      </c>
      <c r="F30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4">
        <f>Table15[[#This Row],[Control Classpath Size]]-Table15[[#This Row],[Refactored Classpath Size]]</f>
        <v>0</v>
      </c>
      <c r="H304" s="4">
        <f>IF(Table15[[#This Row],[Control Classpath Size]]=0,0,Table15[[#This Row],[Absolute Diff?]]/Table15[[#This Row],[Control Classpath Size]])</f>
        <v>0</v>
      </c>
    </row>
    <row r="305" spans="1:8" x14ac:dyDescent="0.2">
      <c r="A305" t="s">
        <v>51</v>
      </c>
      <c r="B305">
        <v>25</v>
      </c>
      <c r="C305" t="s">
        <v>51</v>
      </c>
      <c r="D305">
        <v>25</v>
      </c>
      <c r="E305" t="b">
        <f>IF(Table15[[#This Row],[Control Bundle]]=Table15[[#This Row],[Refactored Bundle]],TRUE,FALSE)</f>
        <v>1</v>
      </c>
      <c r="F30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5">
        <f>Table15[[#This Row],[Control Classpath Size]]-Table15[[#This Row],[Refactored Classpath Size]]</f>
        <v>0</v>
      </c>
      <c r="H305" s="4">
        <f>IF(Table15[[#This Row],[Control Classpath Size]]=0,0,Table15[[#This Row],[Absolute Diff?]]/Table15[[#This Row],[Control Classpath Size]])</f>
        <v>0</v>
      </c>
    </row>
    <row r="306" spans="1:8" x14ac:dyDescent="0.2">
      <c r="A306" t="s">
        <v>12</v>
      </c>
      <c r="B306">
        <v>52</v>
      </c>
      <c r="C306" t="s">
        <v>12</v>
      </c>
      <c r="D306">
        <v>52</v>
      </c>
      <c r="E306" t="b">
        <f>IF(Table15[[#This Row],[Control Bundle]]=Table15[[#This Row],[Refactored Bundle]],TRUE,FALSE)</f>
        <v>1</v>
      </c>
      <c r="F306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6">
        <f>Table15[[#This Row],[Control Classpath Size]]-Table15[[#This Row],[Refactored Classpath Size]]</f>
        <v>0</v>
      </c>
      <c r="H306" s="4">
        <f>IF(Table15[[#This Row],[Control Classpath Size]]=0,0,Table15[[#This Row],[Absolute Diff?]]/Table15[[#This Row],[Control Classpath Size]])</f>
        <v>0</v>
      </c>
    </row>
    <row r="307" spans="1:8" x14ac:dyDescent="0.2">
      <c r="A307" t="s">
        <v>237</v>
      </c>
      <c r="B307">
        <v>28</v>
      </c>
      <c r="C307" t="s">
        <v>237</v>
      </c>
      <c r="D307">
        <v>28</v>
      </c>
      <c r="E307" t="b">
        <f>IF(Table15[[#This Row],[Control Bundle]]=Table15[[#This Row],[Refactored Bundle]],TRUE,FALSE)</f>
        <v>1</v>
      </c>
      <c r="F307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7">
        <f>Table15[[#This Row],[Control Classpath Size]]-Table15[[#This Row],[Refactored Classpath Size]]</f>
        <v>0</v>
      </c>
      <c r="H307" s="4">
        <f>IF(Table15[[#This Row],[Control Classpath Size]]=0,0,Table15[[#This Row],[Absolute Diff?]]/Table15[[#This Row],[Control Classpath Size]])</f>
        <v>0</v>
      </c>
    </row>
    <row r="308" spans="1:8" x14ac:dyDescent="0.2">
      <c r="A308" t="s">
        <v>79</v>
      </c>
      <c r="B308">
        <v>246</v>
      </c>
      <c r="C308" t="s">
        <v>79</v>
      </c>
      <c r="D308">
        <v>246</v>
      </c>
      <c r="E308" t="b">
        <f>IF(Table15[[#This Row],[Control Bundle]]=Table15[[#This Row],[Refactored Bundle]],TRUE,FALSE)</f>
        <v>1</v>
      </c>
      <c r="F308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8">
        <f>Table15[[#This Row],[Control Classpath Size]]-Table15[[#This Row],[Refactored Classpath Size]]</f>
        <v>0</v>
      </c>
      <c r="H308" s="4">
        <f>IF(Table15[[#This Row],[Control Classpath Size]]=0,0,Table15[[#This Row],[Absolute Diff?]]/Table15[[#This Row],[Control Classpath Size]])</f>
        <v>0</v>
      </c>
    </row>
    <row r="309" spans="1:8" x14ac:dyDescent="0.2">
      <c r="A309" t="s">
        <v>187</v>
      </c>
      <c r="B309">
        <v>387</v>
      </c>
      <c r="C309" t="s">
        <v>187</v>
      </c>
      <c r="D309">
        <v>387</v>
      </c>
      <c r="E309" t="b">
        <f>IF(Table15[[#This Row],[Control Bundle]]=Table15[[#This Row],[Refactored Bundle]],TRUE,FALSE)</f>
        <v>1</v>
      </c>
      <c r="F309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09">
        <f>Table15[[#This Row],[Control Classpath Size]]-Table15[[#This Row],[Refactored Classpath Size]]</f>
        <v>0</v>
      </c>
      <c r="H309" s="4">
        <f>IF(Table15[[#This Row],[Control Classpath Size]]=0,0,Table15[[#This Row],[Absolute Diff?]]/Table15[[#This Row],[Control Classpath Size]])</f>
        <v>0</v>
      </c>
    </row>
    <row r="310" spans="1:8" x14ac:dyDescent="0.2">
      <c r="A310" t="s">
        <v>52</v>
      </c>
      <c r="B310">
        <v>23</v>
      </c>
      <c r="C310" t="s">
        <v>52</v>
      </c>
      <c r="D310">
        <v>23</v>
      </c>
      <c r="E310" t="b">
        <f>IF(Table15[[#This Row],[Control Bundle]]=Table15[[#This Row],[Refactored Bundle]],TRUE,FALSE)</f>
        <v>1</v>
      </c>
      <c r="F310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0">
        <f>Table15[[#This Row],[Control Classpath Size]]-Table15[[#This Row],[Refactored Classpath Size]]</f>
        <v>0</v>
      </c>
      <c r="H310" s="4">
        <f>IF(Table15[[#This Row],[Control Classpath Size]]=0,0,Table15[[#This Row],[Absolute Diff?]]/Table15[[#This Row],[Control Classpath Size]])</f>
        <v>0</v>
      </c>
    </row>
    <row r="311" spans="1:8" x14ac:dyDescent="0.2">
      <c r="A311" t="s">
        <v>29</v>
      </c>
      <c r="B311">
        <v>102</v>
      </c>
      <c r="C311" t="s">
        <v>29</v>
      </c>
      <c r="D311">
        <v>102</v>
      </c>
      <c r="E311" t="b">
        <f>IF(Table15[[#This Row],[Control Bundle]]=Table15[[#This Row],[Refactored Bundle]],TRUE,FALSE)</f>
        <v>1</v>
      </c>
      <c r="F311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1">
        <f>Table15[[#This Row],[Control Classpath Size]]-Table15[[#This Row],[Refactored Classpath Size]]</f>
        <v>0</v>
      </c>
      <c r="H311" s="4">
        <f>IF(Table15[[#This Row],[Control Classpath Size]]=0,0,Table15[[#This Row],[Absolute Diff?]]/Table15[[#This Row],[Control Classpath Size]])</f>
        <v>0</v>
      </c>
    </row>
    <row r="312" spans="1:8" x14ac:dyDescent="0.2">
      <c r="A312" t="s">
        <v>217</v>
      </c>
      <c r="B312">
        <v>29</v>
      </c>
      <c r="C312" t="s">
        <v>217</v>
      </c>
      <c r="D312">
        <v>29</v>
      </c>
      <c r="E312" t="b">
        <f>IF(Table15[[#This Row],[Control Bundle]]=Table15[[#This Row],[Refactored Bundle]],TRUE,FALSE)</f>
        <v>1</v>
      </c>
      <c r="F312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2">
        <f>Table15[[#This Row],[Control Classpath Size]]-Table15[[#This Row],[Refactored Classpath Size]]</f>
        <v>0</v>
      </c>
      <c r="H312" s="4">
        <f>IF(Table15[[#This Row],[Control Classpath Size]]=0,0,Table15[[#This Row],[Absolute Diff?]]/Table15[[#This Row],[Control Classpath Size]])</f>
        <v>0</v>
      </c>
    </row>
    <row r="313" spans="1:8" x14ac:dyDescent="0.2">
      <c r="A313" t="s">
        <v>285</v>
      </c>
      <c r="B313">
        <v>12</v>
      </c>
      <c r="C313" t="s">
        <v>285</v>
      </c>
      <c r="D313">
        <v>12</v>
      </c>
      <c r="E313" t="b">
        <f>IF(Table15[[#This Row],[Control Bundle]]=Table15[[#This Row],[Refactored Bundle]],TRUE,FALSE)</f>
        <v>1</v>
      </c>
      <c r="F313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3">
        <f>Table15[[#This Row],[Control Classpath Size]]-Table15[[#This Row],[Refactored Classpath Size]]</f>
        <v>0</v>
      </c>
      <c r="H313" s="4">
        <f>IF(Table15[[#This Row],[Control Classpath Size]]=0,0,Table15[[#This Row],[Absolute Diff?]]/Table15[[#This Row],[Control Classpath Size]])</f>
        <v>0</v>
      </c>
    </row>
    <row r="314" spans="1:8" x14ac:dyDescent="0.2">
      <c r="A314" t="s">
        <v>155</v>
      </c>
      <c r="B314">
        <v>14</v>
      </c>
      <c r="C314" t="s">
        <v>155</v>
      </c>
      <c r="D314">
        <v>14</v>
      </c>
      <c r="E314" t="b">
        <f>IF(Table15[[#This Row],[Control Bundle]]=Table15[[#This Row],[Refactored Bundle]],TRUE,FALSE)</f>
        <v>1</v>
      </c>
      <c r="F314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4">
        <f>Table15[[#This Row],[Control Classpath Size]]-Table15[[#This Row],[Refactored Classpath Size]]</f>
        <v>0</v>
      </c>
      <c r="H314" s="4">
        <f>IF(Table15[[#This Row],[Control Classpath Size]]=0,0,Table15[[#This Row],[Absolute Diff?]]/Table15[[#This Row],[Control Classpath Size]])</f>
        <v>0</v>
      </c>
    </row>
    <row r="315" spans="1:8" x14ac:dyDescent="0.2">
      <c r="A315" t="s">
        <v>104</v>
      </c>
      <c r="B315">
        <v>163</v>
      </c>
      <c r="C315" t="s">
        <v>104</v>
      </c>
      <c r="D315">
        <v>163</v>
      </c>
      <c r="E315" t="b">
        <f>IF(Table15[[#This Row],[Control Bundle]]=Table15[[#This Row],[Refactored Bundle]],TRUE,FALSE)</f>
        <v>1</v>
      </c>
      <c r="F315" t="str">
        <f>IF(Table15[[#This Row],[Refactored Classpath Size]]&lt;Table15[[#This Row],[Control Classpath Size]],"SMALLER",IF(Table15[[#This Row],[Refactored Classpath Size]]&gt;Table15[[#This Row],[Control Classpath Size]],"BIGGER","EQUAL"))</f>
        <v>EQUAL</v>
      </c>
      <c r="G315">
        <f>Table15[[#This Row],[Control Classpath Size]]-Table15[[#This Row],[Refactored Classpath Size]]</f>
        <v>0</v>
      </c>
      <c r="H315" s="4">
        <f>IF(Table15[[#This Row],[Control Classpath Size]]=0,0,Table15[[#This Row],[Absolute Diff?]]/Table15[[#This Row],[Control Classpath Size]])</f>
        <v>0</v>
      </c>
    </row>
    <row r="317" spans="1:8" x14ac:dyDescent="0.2">
      <c r="G317" s="7" t="s">
        <v>878</v>
      </c>
      <c r="H317" s="8">
        <f>AVERAGE(Table15[Relative Diff?])</f>
        <v>-1.3033811614800633E-2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4"/>
  <sheetViews>
    <sheetView tabSelected="1" topLeftCell="AB341" workbookViewId="0">
      <selection activeCell="AJ374" sqref="AJ374"/>
    </sheetView>
  </sheetViews>
  <sheetFormatPr baseColWidth="10" defaultRowHeight="16" x14ac:dyDescent="0.2"/>
  <cols>
    <col min="1" max="1" width="66.83203125" bestFit="1" customWidth="1"/>
    <col min="2" max="10" width="17.83203125" customWidth="1"/>
    <col min="11" max="11" width="19" customWidth="1"/>
    <col min="12" max="12" width="20.1640625" bestFit="1" customWidth="1"/>
    <col min="13" max="13" width="21" bestFit="1" customWidth="1"/>
    <col min="14" max="15" width="21" customWidth="1"/>
    <col min="16" max="16" width="66.83203125" bestFit="1" customWidth="1"/>
    <col min="17" max="25" width="19.1640625" customWidth="1"/>
    <col min="26" max="26" width="20.1640625" customWidth="1"/>
    <col min="27" max="27" width="21.33203125" bestFit="1" customWidth="1"/>
    <col min="28" max="28" width="22.1640625" bestFit="1" customWidth="1"/>
    <col min="29" max="30" width="22.1640625" customWidth="1"/>
    <col min="31" max="31" width="15.5" bestFit="1" customWidth="1"/>
    <col min="32" max="32" width="18.33203125" bestFit="1" customWidth="1"/>
    <col min="33" max="33" width="14.6640625" customWidth="1"/>
    <col min="34" max="34" width="14.5" bestFit="1" customWidth="1"/>
    <col min="35" max="35" width="15.5" bestFit="1" customWidth="1"/>
    <col min="36" max="36" width="15.1640625" bestFit="1" customWidth="1"/>
  </cols>
  <sheetData>
    <row r="1" spans="1:36" ht="17" thickBot="1" x14ac:dyDescent="0.25">
      <c r="A1" t="s">
        <v>711</v>
      </c>
      <c r="B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708</v>
      </c>
      <c r="M1" s="2" t="s">
        <v>709</v>
      </c>
      <c r="N1" s="1" t="s">
        <v>707</v>
      </c>
      <c r="O1" s="2" t="s">
        <v>710</v>
      </c>
      <c r="P1" s="2" t="s">
        <v>725</v>
      </c>
      <c r="Q1" t="s">
        <v>732</v>
      </c>
      <c r="R1" s="1" t="s">
        <v>733</v>
      </c>
      <c r="S1" s="1" t="s">
        <v>734</v>
      </c>
      <c r="T1" s="1" t="s">
        <v>735</v>
      </c>
      <c r="U1" s="1" t="s">
        <v>736</v>
      </c>
      <c r="V1" s="1" t="s">
        <v>737</v>
      </c>
      <c r="W1" s="1" t="s">
        <v>738</v>
      </c>
      <c r="X1" s="1" t="s">
        <v>739</v>
      </c>
      <c r="Y1" s="1" t="s">
        <v>740</v>
      </c>
      <c r="Z1" s="1" t="s">
        <v>741</v>
      </c>
      <c r="AA1" s="1" t="s">
        <v>730</v>
      </c>
      <c r="AB1" s="2" t="s">
        <v>877</v>
      </c>
      <c r="AC1" s="1" t="s">
        <v>731</v>
      </c>
      <c r="AD1" s="2" t="s">
        <v>876</v>
      </c>
      <c r="AE1" t="s">
        <v>377</v>
      </c>
      <c r="AF1" t="s">
        <v>380</v>
      </c>
      <c r="AG1" t="s">
        <v>379</v>
      </c>
      <c r="AH1" t="s">
        <v>378</v>
      </c>
      <c r="AI1" t="s">
        <v>381</v>
      </c>
      <c r="AJ1" t="s">
        <v>382</v>
      </c>
    </row>
    <row r="2" spans="1:36" ht="17" thickTop="1" x14ac:dyDescent="0.2">
      <c r="A2" t="s">
        <v>16</v>
      </c>
      <c r="B2" s="3">
        <v>959111466</v>
      </c>
      <c r="C2" s="3">
        <v>880987869</v>
      </c>
      <c r="D2" s="3">
        <v>949847701</v>
      </c>
      <c r="E2" s="3">
        <v>892858738</v>
      </c>
      <c r="F2" s="3">
        <v>909114828</v>
      </c>
      <c r="G2" s="3">
        <v>900065647</v>
      </c>
      <c r="H2" s="3">
        <v>951860634</v>
      </c>
      <c r="I2" s="3">
        <v>913369207</v>
      </c>
      <c r="J2" s="3">
        <v>944787990</v>
      </c>
      <c r="K2" s="3">
        <v>928607087</v>
      </c>
      <c r="L2" s="3">
        <f>AVERAGE(Table16[[#This Row],[Control Resolving Time 1]:[Control Resolving Time 10]])</f>
        <v>923061116.70000005</v>
      </c>
      <c r="M2" s="3">
        <f>STDEV(Table16[[#This Row],[Control Resolving Time 1]:[Control Resolving Time 10]])</f>
        <v>27586110.333146602</v>
      </c>
      <c r="N2" s="3">
        <f>Table16[[#This Row],[Control Resolving Time Avg (ns)]]/1000000</f>
        <v>923.06111670000007</v>
      </c>
      <c r="O2" s="3">
        <f>Table16[[#This Row],[Control Resolving Time Sdev (ns)]]/1000000</f>
        <v>27.586110333146603</v>
      </c>
      <c r="P2" t="s">
        <v>16</v>
      </c>
      <c r="Q2" s="3">
        <v>1015646508</v>
      </c>
      <c r="R2" s="3">
        <v>1008612928</v>
      </c>
      <c r="S2" s="3">
        <v>1021881799</v>
      </c>
      <c r="T2" s="3">
        <v>997158474</v>
      </c>
      <c r="U2" s="3">
        <v>1021884377</v>
      </c>
      <c r="V2" s="3">
        <v>1005373028</v>
      </c>
      <c r="W2" s="3">
        <v>1043227264</v>
      </c>
      <c r="X2" s="3">
        <v>1053299924</v>
      </c>
      <c r="Y2" s="3">
        <v>1014490256</v>
      </c>
      <c r="Z2" s="3">
        <v>1008045448</v>
      </c>
      <c r="AA2" s="3">
        <f>AVERAGE(Table16[[#This Row],[Refactored Resolving Time 1]:[Refactored Resolving Time 10]])</f>
        <v>1018962000.6</v>
      </c>
      <c r="AB2" s="3">
        <f>STDEV(Table16[[#This Row],[Refactored Resolving Time 1]:[Refactored Resolving Time 10]])</f>
        <v>17327815.986098919</v>
      </c>
      <c r="AC2" s="3">
        <f>Table16[[#This Row],[Refactored Resolving Time Avg (ns)]]/1000000</f>
        <v>1018.9620006</v>
      </c>
      <c r="AD2" s="3">
        <f>Table16[[#This Row],[Refactored Resolving Time Sdev (ns)]]/1000000</f>
        <v>17.327815986098919</v>
      </c>
      <c r="AE2" t="b">
        <f>IF(Table16[[#This Row],[Control Bundle]]=Table16[[#This Row],[Refactored Bundle]],TRUE,FALSE)</f>
        <v>1</v>
      </c>
      <c r="AF2">
        <f>IF(Table16[[#This Row],[Refactored Resolving Time Avg (ns)]]=-1,0,ROUND(LOG10(Table16[[#This Row],[Refactored Resolving Time Sdev (ns)]]/Table16[[#This Row],[Control Resolving Time Sdev (ns)]]),0))</f>
        <v>0</v>
      </c>
      <c r="AG2" t="b">
        <f>IF(Table16[[#This Row],[Same Sdev OoM?]]=0,TRUE,FALSE)</f>
        <v>1</v>
      </c>
      <c r="AH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" s="3">
        <f>Table16[[#This Row],[Control Resolving Time Avg (ms)]]-Table16[[#This Row],[Refactored Resolving Time Avg (ms)]]</f>
        <v>-95.90088389999994</v>
      </c>
      <c r="AJ2" s="4">
        <f>Table16[[#This Row],[Absolute Diff?]]/Table16[[#This Row],[Control Resolving Time Avg (ms)]]</f>
        <v>-0.10389440326860638</v>
      </c>
    </row>
    <row r="3" spans="1:36" x14ac:dyDescent="0.2">
      <c r="A3" t="s">
        <v>202</v>
      </c>
      <c r="B3" s="3">
        <v>956970247</v>
      </c>
      <c r="C3" s="3">
        <v>877956129</v>
      </c>
      <c r="D3" s="3">
        <v>947771077</v>
      </c>
      <c r="E3" s="3">
        <v>891986395</v>
      </c>
      <c r="F3" s="3">
        <v>907607002</v>
      </c>
      <c r="G3" s="3">
        <v>898189672</v>
      </c>
      <c r="H3" s="3">
        <v>949816733</v>
      </c>
      <c r="I3" s="3">
        <v>911548206</v>
      </c>
      <c r="J3" s="3">
        <v>944554341</v>
      </c>
      <c r="K3" s="3">
        <v>926241848</v>
      </c>
      <c r="L3" s="3">
        <f>AVERAGE(Table16[[#This Row],[Control Resolving Time 1]:[Control Resolving Time 10]])</f>
        <v>921264165</v>
      </c>
      <c r="M3" s="3">
        <f>STDEV(Table16[[#This Row],[Control Resolving Time 1]:[Control Resolving Time 10]])</f>
        <v>27701029.71847808</v>
      </c>
      <c r="N3" s="3">
        <f>Table16[[#This Row],[Control Resolving Time Avg (ns)]]/1000000</f>
        <v>921.26416500000005</v>
      </c>
      <c r="O3" s="3">
        <f>Table16[[#This Row],[Control Resolving Time Sdev (ns)]]/1000000</f>
        <v>27.701029718478079</v>
      </c>
      <c r="P3" t="s">
        <v>202</v>
      </c>
      <c r="Q3" s="3">
        <v>1013521879</v>
      </c>
      <c r="R3" s="3">
        <v>1006227004</v>
      </c>
      <c r="S3" s="3">
        <v>1019955480</v>
      </c>
      <c r="T3" s="3">
        <v>995018122</v>
      </c>
      <c r="U3" s="3">
        <v>1020524619</v>
      </c>
      <c r="V3" s="3">
        <v>1003624531</v>
      </c>
      <c r="W3" s="3">
        <v>1040955713</v>
      </c>
      <c r="X3" s="3">
        <v>1051086362</v>
      </c>
      <c r="Y3" s="3">
        <v>1012434350</v>
      </c>
      <c r="Z3" s="3">
        <v>1005898747</v>
      </c>
      <c r="AA3" s="3">
        <f>AVERAGE(Table16[[#This Row],[Refactored Resolving Time 1]:[Refactored Resolving Time 10]])</f>
        <v>1016924680.7</v>
      </c>
      <c r="AB3" s="3">
        <f>STDEV(Table16[[#This Row],[Refactored Resolving Time 1]:[Refactored Resolving Time 10]])</f>
        <v>17292262.909769986</v>
      </c>
      <c r="AC3" s="3">
        <f>Table16[[#This Row],[Refactored Resolving Time Avg (ns)]]/1000000</f>
        <v>1016.9246807000001</v>
      </c>
      <c r="AD3" s="3">
        <f>Table16[[#This Row],[Refactored Resolving Time Sdev (ns)]]/1000000</f>
        <v>17.292262909769985</v>
      </c>
      <c r="AE3" t="b">
        <f>IF(Table16[[#This Row],[Control Bundle]]=Table16[[#This Row],[Refactored Bundle]],TRUE,FALSE)</f>
        <v>1</v>
      </c>
      <c r="AF3">
        <f>IF(Table16[[#This Row],[Refactored Resolving Time Avg (ns)]]=-1,0,ROUND(LOG10(Table16[[#This Row],[Refactored Resolving Time Sdev (ns)]]/Table16[[#This Row],[Control Resolving Time Sdev (ns)]]),0))</f>
        <v>0</v>
      </c>
      <c r="AG3" t="b">
        <f>IF(Table16[[#This Row],[Same Sdev OoM?]]=0,TRUE,FALSE)</f>
        <v>1</v>
      </c>
      <c r="AH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" s="3">
        <f>Table16[[#This Row],[Control Resolving Time Avg (ms)]]-Table16[[#This Row],[Refactored Resolving Time Avg (ms)]]</f>
        <v>-95.660515700000019</v>
      </c>
      <c r="AJ3" s="4">
        <f>Table16[[#This Row],[Absolute Diff?]]/Table16[[#This Row],[Control Resolving Time Avg (ms)]]</f>
        <v>-0.10383614096180548</v>
      </c>
    </row>
    <row r="4" spans="1:36" x14ac:dyDescent="0.2">
      <c r="A4" t="s">
        <v>109</v>
      </c>
      <c r="B4" s="3">
        <v>955312596</v>
      </c>
      <c r="C4" s="3">
        <v>875934147</v>
      </c>
      <c r="D4" s="3">
        <v>946167106</v>
      </c>
      <c r="E4" s="3">
        <v>889948850</v>
      </c>
      <c r="F4" s="3">
        <v>906343732</v>
      </c>
      <c r="G4" s="3">
        <v>896294968</v>
      </c>
      <c r="H4" s="3">
        <v>947796746</v>
      </c>
      <c r="I4" s="3">
        <v>910252384</v>
      </c>
      <c r="J4" s="3">
        <v>943195594</v>
      </c>
      <c r="K4" s="3">
        <v>918656611</v>
      </c>
      <c r="L4" s="3">
        <f>AVERAGE(Table16[[#This Row],[Control Resolving Time 1]:[Control Resolving Time 10]])</f>
        <v>918990273.39999998</v>
      </c>
      <c r="M4" s="3">
        <f>STDEV(Table16[[#This Row],[Control Resolving Time 1]:[Control Resolving Time 10]])</f>
        <v>27733473.53779877</v>
      </c>
      <c r="N4" s="3">
        <f>Table16[[#This Row],[Control Resolving Time Avg (ns)]]/1000000</f>
        <v>918.99027339999998</v>
      </c>
      <c r="O4" s="3">
        <f>Table16[[#This Row],[Control Resolving Time Sdev (ns)]]/1000000</f>
        <v>27.733473537798769</v>
      </c>
      <c r="P4" t="s">
        <v>109</v>
      </c>
      <c r="Q4" s="3">
        <v>1010598934</v>
      </c>
      <c r="R4" s="3">
        <v>1004080643</v>
      </c>
      <c r="S4" s="3">
        <v>1018055776</v>
      </c>
      <c r="T4" s="3">
        <v>992467293</v>
      </c>
      <c r="U4" s="3">
        <v>1019288948</v>
      </c>
      <c r="V4" s="3">
        <v>1001620074</v>
      </c>
      <c r="W4" s="3">
        <v>1038809621</v>
      </c>
      <c r="X4" s="3">
        <v>1049190672</v>
      </c>
      <c r="Y4" s="3">
        <v>1011101750</v>
      </c>
      <c r="Z4" s="3">
        <v>1003775363</v>
      </c>
      <c r="AA4" s="3">
        <f>AVERAGE(Table16[[#This Row],[Refactored Resolving Time 1]:[Refactored Resolving Time 10]])</f>
        <v>1014898907.4</v>
      </c>
      <c r="AB4" s="3">
        <f>STDEV(Table16[[#This Row],[Refactored Resolving Time 1]:[Refactored Resolving Time 10]])</f>
        <v>17416679.812861886</v>
      </c>
      <c r="AC4" s="3">
        <f>Table16[[#This Row],[Refactored Resolving Time Avg (ns)]]/1000000</f>
        <v>1014.8989074</v>
      </c>
      <c r="AD4" s="3">
        <f>Table16[[#This Row],[Refactored Resolving Time Sdev (ns)]]/1000000</f>
        <v>17.416679812861886</v>
      </c>
      <c r="AE4" t="b">
        <f>IF(Table16[[#This Row],[Control Bundle]]=Table16[[#This Row],[Refactored Bundle]],TRUE,FALSE)</f>
        <v>1</v>
      </c>
      <c r="AF4">
        <f>IF(Table16[[#This Row],[Refactored Resolving Time Avg (ns)]]=-1,0,ROUND(LOG10(Table16[[#This Row],[Refactored Resolving Time Sdev (ns)]]/Table16[[#This Row],[Control Resolving Time Sdev (ns)]]),0))</f>
        <v>0</v>
      </c>
      <c r="AG4" t="b">
        <f>IF(Table16[[#This Row],[Same Sdev OoM?]]=0,TRUE,FALSE)</f>
        <v>1</v>
      </c>
      <c r="AH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" s="3">
        <f>Table16[[#This Row],[Control Resolving Time Avg (ms)]]-Table16[[#This Row],[Refactored Resolving Time Avg (ms)]]</f>
        <v>-95.908634000000006</v>
      </c>
      <c r="AJ4" s="4">
        <f>Table16[[#This Row],[Absolute Diff?]]/Table16[[#This Row],[Control Resolving Time Avg (ms)]]</f>
        <v>-0.10436305668956171</v>
      </c>
    </row>
    <row r="5" spans="1:36" x14ac:dyDescent="0.2">
      <c r="A5" t="s">
        <v>133</v>
      </c>
      <c r="B5" s="3">
        <v>954045646</v>
      </c>
      <c r="C5" s="3">
        <v>874978356</v>
      </c>
      <c r="D5" s="3">
        <v>944773263</v>
      </c>
      <c r="E5" s="3">
        <v>887208359</v>
      </c>
      <c r="F5" s="3">
        <v>905197068</v>
      </c>
      <c r="G5" s="3">
        <v>895082431</v>
      </c>
      <c r="H5" s="3">
        <v>946302845</v>
      </c>
      <c r="I5" s="3">
        <v>909052605</v>
      </c>
      <c r="J5" s="3">
        <v>941804353</v>
      </c>
      <c r="K5" s="3">
        <v>917192692</v>
      </c>
      <c r="L5" s="3">
        <f>AVERAGE(Table16[[#This Row],[Control Resolving Time 1]:[Control Resolving Time 10]])</f>
        <v>917563761.79999995</v>
      </c>
      <c r="M5" s="3">
        <f>STDEV(Table16[[#This Row],[Control Resolving Time 1]:[Control Resolving Time 10]])</f>
        <v>27790318.247129437</v>
      </c>
      <c r="N5" s="3">
        <f>Table16[[#This Row],[Control Resolving Time Avg (ns)]]/1000000</f>
        <v>917.56376179999995</v>
      </c>
      <c r="O5" s="3">
        <f>Table16[[#This Row],[Control Resolving Time Sdev (ns)]]/1000000</f>
        <v>27.790318247129438</v>
      </c>
      <c r="P5" t="s">
        <v>133</v>
      </c>
      <c r="Q5" s="3">
        <v>1009098077</v>
      </c>
      <c r="R5" s="3">
        <v>1002542076</v>
      </c>
      <c r="S5" s="3">
        <v>1016879929</v>
      </c>
      <c r="T5" s="3">
        <v>991037083</v>
      </c>
      <c r="U5" s="3">
        <v>1017898269</v>
      </c>
      <c r="V5" s="3">
        <v>1000366858</v>
      </c>
      <c r="W5" s="3">
        <v>1037425289</v>
      </c>
      <c r="X5" s="3">
        <v>1048259334</v>
      </c>
      <c r="Y5" s="3">
        <v>1009867645</v>
      </c>
      <c r="Z5" s="3">
        <v>1002229402</v>
      </c>
      <c r="AA5" s="3">
        <f>AVERAGE(Table16[[#This Row],[Refactored Resolving Time 1]:[Refactored Resolving Time 10]])</f>
        <v>1013560396.2</v>
      </c>
      <c r="AB5" s="3">
        <f>STDEV(Table16[[#This Row],[Refactored Resolving Time 1]:[Refactored Resolving Time 10]])</f>
        <v>17537573.735145926</v>
      </c>
      <c r="AC5" s="3">
        <f>Table16[[#This Row],[Refactored Resolving Time Avg (ns)]]/1000000</f>
        <v>1013.5603962</v>
      </c>
      <c r="AD5" s="3">
        <f>Table16[[#This Row],[Refactored Resolving Time Sdev (ns)]]/1000000</f>
        <v>17.537573735145926</v>
      </c>
      <c r="AE5" t="b">
        <f>IF(Table16[[#This Row],[Control Bundle]]=Table16[[#This Row],[Refactored Bundle]],TRUE,FALSE)</f>
        <v>1</v>
      </c>
      <c r="AF5">
        <f>IF(Table16[[#This Row],[Refactored Resolving Time Avg (ns)]]=-1,0,ROUND(LOG10(Table16[[#This Row],[Refactored Resolving Time Sdev (ns)]]/Table16[[#This Row],[Control Resolving Time Sdev (ns)]]),0))</f>
        <v>0</v>
      </c>
      <c r="AG5" t="b">
        <f>IF(Table16[[#This Row],[Same Sdev OoM?]]=0,TRUE,FALSE)</f>
        <v>1</v>
      </c>
      <c r="AH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5" s="3">
        <f>Table16[[#This Row],[Control Resolving Time Avg (ms)]]-Table16[[#This Row],[Refactored Resolving Time Avg (ms)]]</f>
        <v>-95.996634400000062</v>
      </c>
      <c r="AJ5" s="4">
        <f>Table16[[#This Row],[Absolute Diff?]]/Table16[[#This Row],[Control Resolving Time Avg (ms)]]</f>
        <v>-0.10462121369274859</v>
      </c>
    </row>
    <row r="6" spans="1:36" x14ac:dyDescent="0.2">
      <c r="A6" t="s">
        <v>324</v>
      </c>
      <c r="B6" s="3">
        <v>953152875</v>
      </c>
      <c r="C6" s="3">
        <v>873946412</v>
      </c>
      <c r="D6" s="3">
        <v>943608300</v>
      </c>
      <c r="E6" s="3">
        <v>886034079</v>
      </c>
      <c r="F6" s="3">
        <v>904123917</v>
      </c>
      <c r="G6" s="3">
        <v>893764694</v>
      </c>
      <c r="H6" s="3">
        <v>945266236</v>
      </c>
      <c r="I6" s="3">
        <v>907820837</v>
      </c>
      <c r="J6" s="3">
        <v>940427939</v>
      </c>
      <c r="K6" s="3">
        <v>916421420</v>
      </c>
      <c r="L6" s="3">
        <f>AVERAGE(Table16[[#This Row],[Control Resolving Time 1]:[Control Resolving Time 10]])</f>
        <v>916456670.89999998</v>
      </c>
      <c r="M6" s="3">
        <f>STDEV(Table16[[#This Row],[Control Resolving Time 1]:[Control Resolving Time 10]])</f>
        <v>27814250.559195679</v>
      </c>
      <c r="N6" s="3">
        <f>Table16[[#This Row],[Control Resolving Time Avg (ns)]]/1000000</f>
        <v>916.45667089999995</v>
      </c>
      <c r="O6" s="3">
        <f>Table16[[#This Row],[Control Resolving Time Sdev (ns)]]/1000000</f>
        <v>27.814250559195678</v>
      </c>
      <c r="P6" t="s">
        <v>324</v>
      </c>
      <c r="Q6" s="3">
        <v>1007755194</v>
      </c>
      <c r="R6" s="3">
        <v>1001371530</v>
      </c>
      <c r="S6" s="3">
        <v>1015951427</v>
      </c>
      <c r="T6" s="3">
        <v>989858800</v>
      </c>
      <c r="U6" s="3">
        <v>1016649925</v>
      </c>
      <c r="V6" s="3">
        <v>998902497</v>
      </c>
      <c r="W6" s="3">
        <v>1036288743</v>
      </c>
      <c r="X6" s="3">
        <v>1047447883</v>
      </c>
      <c r="Y6" s="3">
        <v>1008662309</v>
      </c>
      <c r="Z6" s="3">
        <v>1000950462</v>
      </c>
      <c r="AA6" s="3">
        <f>AVERAGE(Table16[[#This Row],[Refactored Resolving Time 1]:[Refactored Resolving Time 10]])</f>
        <v>1012383877</v>
      </c>
      <c r="AB6" s="3">
        <f>STDEV(Table16[[#This Row],[Refactored Resolving Time 1]:[Refactored Resolving Time 10]])</f>
        <v>17664307.874137588</v>
      </c>
      <c r="AC6" s="3">
        <f>Table16[[#This Row],[Refactored Resolving Time Avg (ns)]]/1000000</f>
        <v>1012.383877</v>
      </c>
      <c r="AD6" s="3">
        <f>Table16[[#This Row],[Refactored Resolving Time Sdev (ns)]]/1000000</f>
        <v>17.664307874137588</v>
      </c>
      <c r="AE6" t="b">
        <f>IF(Table16[[#This Row],[Control Bundle]]=Table16[[#This Row],[Refactored Bundle]],TRUE,FALSE)</f>
        <v>1</v>
      </c>
      <c r="AF6">
        <f>IF(Table16[[#This Row],[Refactored Resolving Time Avg (ns)]]=-1,0,ROUND(LOG10(Table16[[#This Row],[Refactored Resolving Time Sdev (ns)]]/Table16[[#This Row],[Control Resolving Time Sdev (ns)]]),0))</f>
        <v>0</v>
      </c>
      <c r="AG6" t="b">
        <f>IF(Table16[[#This Row],[Same Sdev OoM?]]=0,TRUE,FALSE)</f>
        <v>1</v>
      </c>
      <c r="AH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6" s="3">
        <f>Table16[[#This Row],[Control Resolving Time Avg (ms)]]-Table16[[#This Row],[Refactored Resolving Time Avg (ms)]]</f>
        <v>-95.927206100000035</v>
      </c>
      <c r="AJ6" s="4">
        <f>Table16[[#This Row],[Absolute Diff?]]/Table16[[#This Row],[Control Resolving Time Avg (ms)]]</f>
        <v>-0.10467184008360743</v>
      </c>
    </row>
    <row r="7" spans="1:36" x14ac:dyDescent="0.2">
      <c r="A7" t="s">
        <v>351</v>
      </c>
      <c r="B7" s="3">
        <v>952069141</v>
      </c>
      <c r="C7" s="3">
        <v>873010723</v>
      </c>
      <c r="D7" s="3">
        <v>942509134</v>
      </c>
      <c r="E7" s="3">
        <v>885019010</v>
      </c>
      <c r="F7" s="3">
        <v>903110337</v>
      </c>
      <c r="G7" s="3">
        <v>892671779</v>
      </c>
      <c r="H7" s="3">
        <v>944398931</v>
      </c>
      <c r="I7" s="3">
        <v>906745946</v>
      </c>
      <c r="J7" s="3">
        <v>937364260</v>
      </c>
      <c r="K7" s="3">
        <v>915725260</v>
      </c>
      <c r="L7" s="3">
        <f>AVERAGE(Table16[[#This Row],[Control Resolving Time 1]:[Control Resolving Time 10]])</f>
        <v>915262452.10000002</v>
      </c>
      <c r="M7" s="3">
        <f>STDEV(Table16[[#This Row],[Control Resolving Time 1]:[Control Resolving Time 10]])</f>
        <v>27618774.249279559</v>
      </c>
      <c r="N7" s="3">
        <f>Table16[[#This Row],[Control Resolving Time Avg (ns)]]/1000000</f>
        <v>915.26245210000002</v>
      </c>
      <c r="O7" s="3">
        <f>Table16[[#This Row],[Control Resolving Time Sdev (ns)]]/1000000</f>
        <v>27.618774249279557</v>
      </c>
      <c r="P7" t="s">
        <v>351</v>
      </c>
      <c r="Q7" s="3">
        <v>1006397802</v>
      </c>
      <c r="R7" s="3">
        <v>1000257973</v>
      </c>
      <c r="S7" s="3">
        <v>1014921716</v>
      </c>
      <c r="T7" s="3">
        <v>988375762</v>
      </c>
      <c r="U7" s="3">
        <v>1015589376</v>
      </c>
      <c r="V7" s="3">
        <v>997900667</v>
      </c>
      <c r="W7" s="3">
        <v>1035271330</v>
      </c>
      <c r="X7" s="3">
        <v>1046707434</v>
      </c>
      <c r="Y7" s="3">
        <v>1007538657</v>
      </c>
      <c r="Z7" s="3">
        <v>999901488</v>
      </c>
      <c r="AA7" s="3">
        <f>AVERAGE(Table16[[#This Row],[Refactored Resolving Time 1]:[Refactored Resolving Time 10]])</f>
        <v>1011286220.5</v>
      </c>
      <c r="AB7" s="3">
        <f>STDEV(Table16[[#This Row],[Refactored Resolving Time 1]:[Refactored Resolving Time 10]])</f>
        <v>17810481.352732673</v>
      </c>
      <c r="AC7" s="3">
        <f>Table16[[#This Row],[Refactored Resolving Time Avg (ns)]]/1000000</f>
        <v>1011.2862205</v>
      </c>
      <c r="AD7" s="3">
        <f>Table16[[#This Row],[Refactored Resolving Time Sdev (ns)]]/1000000</f>
        <v>17.810481352732673</v>
      </c>
      <c r="AE7" t="b">
        <f>IF(Table16[[#This Row],[Control Bundle]]=Table16[[#This Row],[Refactored Bundle]],TRUE,FALSE)</f>
        <v>1</v>
      </c>
      <c r="AF7">
        <f>IF(Table16[[#This Row],[Refactored Resolving Time Avg (ns)]]=-1,0,ROUND(LOG10(Table16[[#This Row],[Refactored Resolving Time Sdev (ns)]]/Table16[[#This Row],[Control Resolving Time Sdev (ns)]]),0))</f>
        <v>0</v>
      </c>
      <c r="AG7" t="b">
        <f>IF(Table16[[#This Row],[Same Sdev OoM?]]=0,TRUE,FALSE)</f>
        <v>1</v>
      </c>
      <c r="AH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" s="3">
        <f>Table16[[#This Row],[Control Resolving Time Avg (ms)]]-Table16[[#This Row],[Refactored Resolving Time Avg (ms)]]</f>
        <v>-96.023768399999994</v>
      </c>
      <c r="AJ7" s="4">
        <f>Table16[[#This Row],[Absolute Diff?]]/Table16[[#This Row],[Control Resolving Time Avg (ms)]]</f>
        <v>-0.10491391641783268</v>
      </c>
    </row>
    <row r="8" spans="1:36" x14ac:dyDescent="0.2">
      <c r="A8" t="s">
        <v>81</v>
      </c>
      <c r="B8" s="3">
        <v>951189041</v>
      </c>
      <c r="C8" s="3">
        <v>872166188</v>
      </c>
      <c r="D8" s="3">
        <v>940984750</v>
      </c>
      <c r="E8" s="3">
        <v>884218917</v>
      </c>
      <c r="F8" s="3">
        <v>902272599</v>
      </c>
      <c r="G8" s="3">
        <v>891893834</v>
      </c>
      <c r="H8" s="3">
        <v>943735199</v>
      </c>
      <c r="I8" s="3">
        <v>907322862</v>
      </c>
      <c r="J8" s="3">
        <v>937359419</v>
      </c>
      <c r="K8" s="3">
        <v>914922881</v>
      </c>
      <c r="L8" s="3">
        <f>AVERAGE(Table16[[#This Row],[Control Resolving Time 1]:[Control Resolving Time 10]])</f>
        <v>914606569</v>
      </c>
      <c r="M8" s="3">
        <f>STDEV(Table16[[#This Row],[Control Resolving Time 1]:[Control Resolving Time 10]])</f>
        <v>27580181.855982359</v>
      </c>
      <c r="N8" s="3">
        <f>Table16[[#This Row],[Control Resolving Time Avg (ns)]]/1000000</f>
        <v>914.60656900000004</v>
      </c>
      <c r="O8" s="3">
        <f>Table16[[#This Row],[Control Resolving Time Sdev (ns)]]/1000000</f>
        <v>27.58018185598236</v>
      </c>
      <c r="P8" t="s">
        <v>81</v>
      </c>
      <c r="Q8" s="3">
        <v>1005442114</v>
      </c>
      <c r="R8" s="3">
        <v>999347752</v>
      </c>
      <c r="S8" s="3">
        <v>1014031533</v>
      </c>
      <c r="T8" s="3">
        <v>987528425</v>
      </c>
      <c r="U8" s="3">
        <v>1014811903</v>
      </c>
      <c r="V8" s="3">
        <v>997115976</v>
      </c>
      <c r="W8" s="3">
        <v>1034448230</v>
      </c>
      <c r="X8" s="3">
        <v>1046358497</v>
      </c>
      <c r="Y8" s="3">
        <v>1007123559</v>
      </c>
      <c r="Z8" s="3">
        <v>999217694</v>
      </c>
      <c r="AA8" s="3">
        <f>AVERAGE(Table16[[#This Row],[Refactored Resolving Time 1]:[Refactored Resolving Time 10]])</f>
        <v>1010542568.3</v>
      </c>
      <c r="AB8" s="3">
        <f>STDEV(Table16[[#This Row],[Refactored Resolving Time 1]:[Refactored Resolving Time 10]])</f>
        <v>17906754.233471595</v>
      </c>
      <c r="AC8" s="3">
        <f>Table16[[#This Row],[Refactored Resolving Time Avg (ns)]]/1000000</f>
        <v>1010.5425683</v>
      </c>
      <c r="AD8" s="3">
        <f>Table16[[#This Row],[Refactored Resolving Time Sdev (ns)]]/1000000</f>
        <v>17.906754233471595</v>
      </c>
      <c r="AE8" t="b">
        <f>IF(Table16[[#This Row],[Control Bundle]]=Table16[[#This Row],[Refactored Bundle]],TRUE,FALSE)</f>
        <v>1</v>
      </c>
      <c r="AF8">
        <f>IF(Table16[[#This Row],[Refactored Resolving Time Avg (ns)]]=-1,0,ROUND(LOG10(Table16[[#This Row],[Refactored Resolving Time Sdev (ns)]]/Table16[[#This Row],[Control Resolving Time Sdev (ns)]]),0))</f>
        <v>0</v>
      </c>
      <c r="AG8" t="b">
        <f>IF(Table16[[#This Row],[Same Sdev OoM?]]=0,TRUE,FALSE)</f>
        <v>1</v>
      </c>
      <c r="AH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" s="3">
        <f>Table16[[#This Row],[Control Resolving Time Avg (ms)]]-Table16[[#This Row],[Refactored Resolving Time Avg (ms)]]</f>
        <v>-95.935999299999935</v>
      </c>
      <c r="AJ8" s="4">
        <f>Table16[[#This Row],[Absolute Diff?]]/Table16[[#This Row],[Control Resolving Time Avg (ms)]]</f>
        <v>-0.10489318855963731</v>
      </c>
    </row>
    <row r="9" spans="1:36" x14ac:dyDescent="0.2">
      <c r="A9" t="s">
        <v>226</v>
      </c>
      <c r="B9" s="3">
        <v>947803233</v>
      </c>
      <c r="C9" s="3">
        <v>869991005</v>
      </c>
      <c r="D9" s="3">
        <v>937608490</v>
      </c>
      <c r="E9" s="3">
        <v>880939284</v>
      </c>
      <c r="F9" s="3">
        <v>899670938</v>
      </c>
      <c r="G9" s="3">
        <v>888545707</v>
      </c>
      <c r="H9" s="3">
        <v>940954898</v>
      </c>
      <c r="I9" s="3">
        <v>904202905</v>
      </c>
      <c r="J9" s="3">
        <v>935039025</v>
      </c>
      <c r="K9" s="3">
        <v>912612680</v>
      </c>
      <c r="L9" s="3">
        <f>AVERAGE(Table16[[#This Row],[Control Resolving Time 1]:[Control Resolving Time 10]])</f>
        <v>911736816.5</v>
      </c>
      <c r="M9" s="3">
        <f>STDEV(Table16[[#This Row],[Control Resolving Time 1]:[Control Resolving Time 10]])</f>
        <v>27485268.428783391</v>
      </c>
      <c r="N9" s="3">
        <f>Table16[[#This Row],[Control Resolving Time Avg (ns)]]/1000000</f>
        <v>911.73681650000003</v>
      </c>
      <c r="O9" s="3">
        <f>Table16[[#This Row],[Control Resolving Time Sdev (ns)]]/1000000</f>
        <v>27.485268428783392</v>
      </c>
      <c r="P9" t="s">
        <v>226</v>
      </c>
      <c r="Q9" s="3">
        <v>1002241895</v>
      </c>
      <c r="R9" s="3">
        <v>994178716</v>
      </c>
      <c r="S9" s="3">
        <v>1011303252</v>
      </c>
      <c r="T9" s="3">
        <v>984014728</v>
      </c>
      <c r="U9" s="3">
        <v>1012972345</v>
      </c>
      <c r="V9" s="3">
        <v>992549321</v>
      </c>
      <c r="W9" s="3">
        <v>1030871664</v>
      </c>
      <c r="X9" s="3">
        <v>1043910012</v>
      </c>
      <c r="Y9" s="3">
        <v>1004227058</v>
      </c>
      <c r="Z9" s="3">
        <v>996661377</v>
      </c>
      <c r="AA9" s="3">
        <f>AVERAGE(Table16[[#This Row],[Refactored Resolving Time 1]:[Refactored Resolving Time 10]])</f>
        <v>1007293036.8</v>
      </c>
      <c r="AB9" s="3">
        <f>STDEV(Table16[[#This Row],[Refactored Resolving Time 1]:[Refactored Resolving Time 10]])</f>
        <v>18331150.102817472</v>
      </c>
      <c r="AC9" s="3">
        <f>Table16[[#This Row],[Refactored Resolving Time Avg (ns)]]/1000000</f>
        <v>1007.2930368</v>
      </c>
      <c r="AD9" s="3">
        <f>Table16[[#This Row],[Refactored Resolving Time Sdev (ns)]]/1000000</f>
        <v>18.331150102817471</v>
      </c>
      <c r="AE9" t="b">
        <f>IF(Table16[[#This Row],[Control Bundle]]=Table16[[#This Row],[Refactored Bundle]],TRUE,FALSE)</f>
        <v>1</v>
      </c>
      <c r="AF9">
        <f>IF(Table16[[#This Row],[Refactored Resolving Time Avg (ns)]]=-1,0,ROUND(LOG10(Table16[[#This Row],[Refactored Resolving Time Sdev (ns)]]/Table16[[#This Row],[Control Resolving Time Sdev (ns)]]),0))</f>
        <v>0</v>
      </c>
      <c r="AG9" t="b">
        <f>IF(Table16[[#This Row],[Same Sdev OoM?]]=0,TRUE,FALSE)</f>
        <v>1</v>
      </c>
      <c r="AH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" s="3">
        <f>Table16[[#This Row],[Control Resolving Time Avg (ms)]]-Table16[[#This Row],[Refactored Resolving Time Avg (ms)]]</f>
        <v>-95.55622029999995</v>
      </c>
      <c r="AJ9" s="4">
        <f>Table16[[#This Row],[Absolute Diff?]]/Table16[[#This Row],[Control Resolving Time Avg (ms)]]</f>
        <v>-0.10480680232572351</v>
      </c>
    </row>
    <row r="10" spans="1:36" x14ac:dyDescent="0.2">
      <c r="A10" t="s">
        <v>182</v>
      </c>
      <c r="B10" s="3">
        <v>949437608</v>
      </c>
      <c r="C10" s="3">
        <v>871117226</v>
      </c>
      <c r="D10" s="3">
        <v>939358227</v>
      </c>
      <c r="E10" s="3">
        <v>882359498</v>
      </c>
      <c r="F10" s="3">
        <v>900785957</v>
      </c>
      <c r="G10" s="3">
        <v>890307700</v>
      </c>
      <c r="H10" s="3">
        <v>942580933</v>
      </c>
      <c r="I10" s="3">
        <v>905888694</v>
      </c>
      <c r="J10" s="3">
        <v>936342038</v>
      </c>
      <c r="K10" s="3">
        <v>913846166</v>
      </c>
      <c r="L10" s="3">
        <f>AVERAGE(Table16[[#This Row],[Control Resolving Time 1]:[Control Resolving Time 10]])</f>
        <v>913202404.70000005</v>
      </c>
      <c r="M10" s="3">
        <f>STDEV(Table16[[#This Row],[Control Resolving Time 1]:[Control Resolving Time 10]])</f>
        <v>27588937.360695511</v>
      </c>
      <c r="N10" s="3">
        <f>Table16[[#This Row],[Control Resolving Time Avg (ns)]]/1000000</f>
        <v>913.2024047000001</v>
      </c>
      <c r="O10" s="3">
        <f>Table16[[#This Row],[Control Resolving Time Sdev (ns)]]/1000000</f>
        <v>27.58893736069551</v>
      </c>
      <c r="P10" t="s">
        <v>182</v>
      </c>
      <c r="Q10" s="3">
        <v>1003869123</v>
      </c>
      <c r="R10" s="3">
        <v>997565073</v>
      </c>
      <c r="S10" s="3">
        <v>1012917248</v>
      </c>
      <c r="T10" s="3">
        <v>985839561</v>
      </c>
      <c r="U10" s="3">
        <v>1013894455</v>
      </c>
      <c r="V10" s="3">
        <v>995608046</v>
      </c>
      <c r="W10" s="3">
        <v>1032411945</v>
      </c>
      <c r="X10" s="3">
        <v>1045256736</v>
      </c>
      <c r="Y10" s="3">
        <v>1006081167</v>
      </c>
      <c r="Z10" s="3">
        <v>997793937</v>
      </c>
      <c r="AA10" s="3">
        <f>AVERAGE(Table16[[#This Row],[Refactored Resolving Time 1]:[Refactored Resolving Time 10]])</f>
        <v>1009123729.1</v>
      </c>
      <c r="AB10" s="3">
        <f>STDEV(Table16[[#This Row],[Refactored Resolving Time 1]:[Refactored Resolving Time 10]])</f>
        <v>17977599.523767024</v>
      </c>
      <c r="AC10" s="3">
        <f>Table16[[#This Row],[Refactored Resolving Time Avg (ns)]]/1000000</f>
        <v>1009.1237291</v>
      </c>
      <c r="AD10" s="3">
        <f>Table16[[#This Row],[Refactored Resolving Time Sdev (ns)]]/1000000</f>
        <v>17.977599523767026</v>
      </c>
      <c r="AE10" t="b">
        <f>IF(Table16[[#This Row],[Control Bundle]]=Table16[[#This Row],[Refactored Bundle]],TRUE,FALSE)</f>
        <v>1</v>
      </c>
      <c r="AF10">
        <f>IF(Table16[[#This Row],[Refactored Resolving Time Avg (ns)]]=-1,0,ROUND(LOG10(Table16[[#This Row],[Refactored Resolving Time Sdev (ns)]]/Table16[[#This Row],[Control Resolving Time Sdev (ns)]]),0))</f>
        <v>0</v>
      </c>
      <c r="AG10" t="b">
        <f>IF(Table16[[#This Row],[Same Sdev OoM?]]=0,TRUE,FALSE)</f>
        <v>1</v>
      </c>
      <c r="AH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" s="3">
        <f>Table16[[#This Row],[Control Resolving Time Avg (ms)]]-Table16[[#This Row],[Refactored Resolving Time Avg (ms)]]</f>
        <v>-95.921324399999889</v>
      </c>
      <c r="AJ10" s="4">
        <f>Table16[[#This Row],[Absolute Diff?]]/Table16[[#This Row],[Control Resolving Time Avg (ms)]]</f>
        <v>-0.10503840540313886</v>
      </c>
    </row>
    <row r="11" spans="1:36" x14ac:dyDescent="0.2">
      <c r="A11" t="s">
        <v>1</v>
      </c>
      <c r="B11" s="3">
        <v>945519720</v>
      </c>
      <c r="C11" s="3">
        <v>867646775</v>
      </c>
      <c r="D11" s="3">
        <v>934343931</v>
      </c>
      <c r="E11" s="3">
        <v>879034218</v>
      </c>
      <c r="F11" s="3">
        <v>897792998</v>
      </c>
      <c r="G11" s="3">
        <v>886423538</v>
      </c>
      <c r="H11" s="3">
        <v>938289133</v>
      </c>
      <c r="I11" s="3">
        <v>901486758</v>
      </c>
      <c r="J11" s="3">
        <v>933142402</v>
      </c>
      <c r="K11" s="3">
        <v>911240492</v>
      </c>
      <c r="L11" s="3">
        <f>AVERAGE(Table16[[#This Row],[Control Resolving Time 1]:[Control Resolving Time 10]])</f>
        <v>909491996.5</v>
      </c>
      <c r="M11" s="3">
        <f>STDEV(Table16[[#This Row],[Control Resolving Time 1]:[Control Resolving Time 10]])</f>
        <v>27323356.9534739</v>
      </c>
      <c r="N11" s="3">
        <f>Table16[[#This Row],[Control Resolving Time Avg (ns)]]/1000000</f>
        <v>909.49199650000003</v>
      </c>
      <c r="O11" s="3">
        <f>Table16[[#This Row],[Control Resolving Time Sdev (ns)]]/1000000</f>
        <v>27.323356953473901</v>
      </c>
      <c r="P11" t="s">
        <v>1</v>
      </c>
      <c r="Q11" s="3">
        <v>1000071168</v>
      </c>
      <c r="R11" s="3">
        <v>991143007</v>
      </c>
      <c r="S11" s="3">
        <v>1007952779</v>
      </c>
      <c r="T11" s="3">
        <v>981141143</v>
      </c>
      <c r="U11" s="3">
        <v>1011031326</v>
      </c>
      <c r="V11" s="3">
        <v>989501056</v>
      </c>
      <c r="W11" s="3">
        <v>1028686134</v>
      </c>
      <c r="X11" s="3">
        <v>1041535556</v>
      </c>
      <c r="Y11" s="3">
        <v>1001668027</v>
      </c>
      <c r="Z11" s="3">
        <v>994684966</v>
      </c>
      <c r="AA11" s="3">
        <f>AVERAGE(Table16[[#This Row],[Refactored Resolving Time 1]:[Refactored Resolving Time 10]])</f>
        <v>1004741516.2</v>
      </c>
      <c r="AB11" s="3">
        <f>STDEV(Table16[[#This Row],[Refactored Resolving Time 1]:[Refactored Resolving Time 10]])</f>
        <v>18510001.462660749</v>
      </c>
      <c r="AC11" s="3">
        <f>Table16[[#This Row],[Refactored Resolving Time Avg (ns)]]/1000000</f>
        <v>1004.7415162000001</v>
      </c>
      <c r="AD11" s="3">
        <f>Table16[[#This Row],[Refactored Resolving Time Sdev (ns)]]/1000000</f>
        <v>18.51000146266075</v>
      </c>
      <c r="AE11" t="b">
        <f>IF(Table16[[#This Row],[Control Bundle]]=Table16[[#This Row],[Refactored Bundle]],TRUE,FALSE)</f>
        <v>1</v>
      </c>
      <c r="AF11">
        <f>IF(Table16[[#This Row],[Refactored Resolving Time Avg (ns)]]=-1,0,ROUND(LOG10(Table16[[#This Row],[Refactored Resolving Time Sdev (ns)]]/Table16[[#This Row],[Control Resolving Time Sdev (ns)]]),0))</f>
        <v>0</v>
      </c>
      <c r="AG11" t="b">
        <f>IF(Table16[[#This Row],[Same Sdev OoM?]]=0,TRUE,FALSE)</f>
        <v>1</v>
      </c>
      <c r="AH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" s="3">
        <f>Table16[[#This Row],[Control Resolving Time Avg (ms)]]-Table16[[#This Row],[Refactored Resolving Time Avg (ms)]]</f>
        <v>-95.249519700000064</v>
      </c>
      <c r="AJ11" s="4">
        <f>Table16[[#This Row],[Absolute Diff?]]/Table16[[#This Row],[Control Resolving Time Avg (ms)]]</f>
        <v>-0.10472826596226134</v>
      </c>
    </row>
    <row r="12" spans="1:36" x14ac:dyDescent="0.2">
      <c r="A12" t="s">
        <v>94</v>
      </c>
      <c r="B12" s="3">
        <v>944268067</v>
      </c>
      <c r="C12" s="3">
        <v>865982254</v>
      </c>
      <c r="D12" s="3">
        <v>932191887</v>
      </c>
      <c r="E12" s="3">
        <v>877173634</v>
      </c>
      <c r="F12" s="3">
        <v>895980412</v>
      </c>
      <c r="G12" s="3">
        <v>884739468</v>
      </c>
      <c r="H12" s="3">
        <v>936381277</v>
      </c>
      <c r="I12" s="3">
        <v>899691897</v>
      </c>
      <c r="J12" s="3">
        <v>928870135</v>
      </c>
      <c r="K12" s="3">
        <v>909510072</v>
      </c>
      <c r="L12" s="3">
        <f>AVERAGE(Table16[[#This Row],[Control Resolving Time 1]:[Control Resolving Time 10]])</f>
        <v>907478910.29999995</v>
      </c>
      <c r="M12" s="3">
        <f>STDEV(Table16[[#This Row],[Control Resolving Time 1]:[Control Resolving Time 10]])</f>
        <v>27103808.080240894</v>
      </c>
      <c r="N12" s="3">
        <f>Table16[[#This Row],[Control Resolving Time Avg (ns)]]/1000000</f>
        <v>907.47891029999994</v>
      </c>
      <c r="O12" s="3">
        <f>Table16[[#This Row],[Control Resolving Time Sdev (ns)]]/1000000</f>
        <v>27.103808080240896</v>
      </c>
      <c r="P12" t="s">
        <v>94</v>
      </c>
      <c r="Q12" s="3">
        <v>998440049</v>
      </c>
      <c r="R12" s="3">
        <v>989198881</v>
      </c>
      <c r="S12" s="3">
        <v>1005995314</v>
      </c>
      <c r="T12" s="3">
        <v>979308301</v>
      </c>
      <c r="U12" s="3">
        <v>1009360351</v>
      </c>
      <c r="V12" s="3">
        <v>987521617</v>
      </c>
      <c r="W12" s="3">
        <v>1026929528</v>
      </c>
      <c r="X12" s="3">
        <v>1039436490</v>
      </c>
      <c r="Y12" s="3">
        <v>1000096019</v>
      </c>
      <c r="Z12" s="3">
        <v>992664110</v>
      </c>
      <c r="AA12" s="3">
        <f>AVERAGE(Table16[[#This Row],[Refactored Resolving Time 1]:[Refactored Resolving Time 10]])</f>
        <v>1002895066</v>
      </c>
      <c r="AB12" s="3">
        <f>STDEV(Table16[[#This Row],[Refactored Resolving Time 1]:[Refactored Resolving Time 10]])</f>
        <v>18490119.528179951</v>
      </c>
      <c r="AC12" s="3">
        <f>Table16[[#This Row],[Refactored Resolving Time Avg (ns)]]/1000000</f>
        <v>1002.895066</v>
      </c>
      <c r="AD12" s="3">
        <f>Table16[[#This Row],[Refactored Resolving Time Sdev (ns)]]/1000000</f>
        <v>18.49011952817995</v>
      </c>
      <c r="AE12" t="b">
        <f>IF(Table16[[#This Row],[Control Bundle]]=Table16[[#This Row],[Refactored Bundle]],TRUE,FALSE)</f>
        <v>1</v>
      </c>
      <c r="AF12">
        <f>IF(Table16[[#This Row],[Refactored Resolving Time Avg (ns)]]=-1,0,ROUND(LOG10(Table16[[#This Row],[Refactored Resolving Time Sdev (ns)]]/Table16[[#This Row],[Control Resolving Time Sdev (ns)]]),0))</f>
        <v>0</v>
      </c>
      <c r="AG12" t="b">
        <f>IF(Table16[[#This Row],[Same Sdev OoM?]]=0,TRUE,FALSE)</f>
        <v>1</v>
      </c>
      <c r="AH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" s="3">
        <f>Table16[[#This Row],[Control Resolving Time Avg (ms)]]-Table16[[#This Row],[Refactored Resolving Time Avg (ms)]]</f>
        <v>-95.416155700000104</v>
      </c>
      <c r="AJ12" s="4">
        <f>Table16[[#This Row],[Absolute Diff?]]/Table16[[#This Row],[Control Resolving Time Avg (ms)]]</f>
        <v>-0.10514421284838107</v>
      </c>
    </row>
    <row r="13" spans="1:36" x14ac:dyDescent="0.2">
      <c r="A13" t="s">
        <v>154</v>
      </c>
      <c r="B13" s="3">
        <v>943146929</v>
      </c>
      <c r="C13" s="3">
        <v>864582629</v>
      </c>
      <c r="D13" s="3">
        <v>930933830</v>
      </c>
      <c r="E13" s="3">
        <v>874938472</v>
      </c>
      <c r="F13" s="3">
        <v>894870247</v>
      </c>
      <c r="G13" s="3">
        <v>883310821</v>
      </c>
      <c r="H13" s="3">
        <v>934652395</v>
      </c>
      <c r="I13" s="3">
        <v>898686040</v>
      </c>
      <c r="J13" s="3">
        <v>927890557</v>
      </c>
      <c r="K13" s="3">
        <v>908165533</v>
      </c>
      <c r="L13" s="3">
        <f>AVERAGE(Table16[[#This Row],[Control Resolving Time 1]:[Control Resolving Time 10]])</f>
        <v>906117745.29999995</v>
      </c>
      <c r="M13" s="3">
        <f>STDEV(Table16[[#This Row],[Control Resolving Time 1]:[Control Resolving Time 10]])</f>
        <v>27241061.184026051</v>
      </c>
      <c r="N13" s="3">
        <f>Table16[[#This Row],[Control Resolving Time Avg (ns)]]/1000000</f>
        <v>906.11774529999991</v>
      </c>
      <c r="O13" s="3">
        <f>Table16[[#This Row],[Control Resolving Time Sdev (ns)]]/1000000</f>
        <v>27.241061184026051</v>
      </c>
      <c r="P13" t="s">
        <v>154</v>
      </c>
      <c r="Q13" s="3">
        <v>997108168</v>
      </c>
      <c r="R13" s="3">
        <v>987437934</v>
      </c>
      <c r="S13" s="3">
        <v>1004266614</v>
      </c>
      <c r="T13" s="3">
        <v>977687174</v>
      </c>
      <c r="U13" s="3">
        <v>1008354593</v>
      </c>
      <c r="V13" s="3">
        <v>985931356</v>
      </c>
      <c r="W13" s="3">
        <v>1025536379</v>
      </c>
      <c r="X13" s="3">
        <v>1037961144</v>
      </c>
      <c r="Y13" s="3">
        <v>999313985</v>
      </c>
      <c r="Z13" s="3">
        <v>991156402</v>
      </c>
      <c r="AA13" s="3">
        <f>AVERAGE(Table16[[#This Row],[Refactored Resolving Time 1]:[Refactored Resolving Time 10]])</f>
        <v>1001475374.9</v>
      </c>
      <c r="AB13" s="3">
        <f>STDEV(Table16[[#This Row],[Refactored Resolving Time 1]:[Refactored Resolving Time 10]])</f>
        <v>18559298.356172793</v>
      </c>
      <c r="AC13" s="3">
        <f>Table16[[#This Row],[Refactored Resolving Time Avg (ns)]]/1000000</f>
        <v>1001.4753749</v>
      </c>
      <c r="AD13" s="3">
        <f>Table16[[#This Row],[Refactored Resolving Time Sdev (ns)]]/1000000</f>
        <v>18.559298356172793</v>
      </c>
      <c r="AE13" t="b">
        <f>IF(Table16[[#This Row],[Control Bundle]]=Table16[[#This Row],[Refactored Bundle]],TRUE,FALSE)</f>
        <v>1</v>
      </c>
      <c r="AF13">
        <f>IF(Table16[[#This Row],[Refactored Resolving Time Avg (ns)]]=-1,0,ROUND(LOG10(Table16[[#This Row],[Refactored Resolving Time Sdev (ns)]]/Table16[[#This Row],[Control Resolving Time Sdev (ns)]]),0))</f>
        <v>0</v>
      </c>
      <c r="AG13" t="b">
        <f>IF(Table16[[#This Row],[Same Sdev OoM?]]=0,TRUE,FALSE)</f>
        <v>1</v>
      </c>
      <c r="AH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" s="3">
        <f>Table16[[#This Row],[Control Resolving Time Avg (ms)]]-Table16[[#This Row],[Refactored Resolving Time Avg (ms)]]</f>
        <v>-95.357629600000109</v>
      </c>
      <c r="AJ13" s="4">
        <f>Table16[[#This Row],[Absolute Diff?]]/Table16[[#This Row],[Control Resolving Time Avg (ms)]]</f>
        <v>-0.10523756994564636</v>
      </c>
    </row>
    <row r="14" spans="1:36" x14ac:dyDescent="0.2">
      <c r="A14" t="s">
        <v>138</v>
      </c>
      <c r="B14" s="3">
        <v>940896100</v>
      </c>
      <c r="C14" s="3">
        <v>862523372</v>
      </c>
      <c r="D14" s="3">
        <v>928605650</v>
      </c>
      <c r="E14" s="3">
        <v>869537758</v>
      </c>
      <c r="F14" s="3">
        <v>893462497</v>
      </c>
      <c r="G14" s="3">
        <v>880037770</v>
      </c>
      <c r="H14" s="3">
        <v>931879524</v>
      </c>
      <c r="I14" s="3">
        <v>896525396</v>
      </c>
      <c r="J14" s="3">
        <v>925685534</v>
      </c>
      <c r="K14" s="3">
        <v>906118722</v>
      </c>
      <c r="L14" s="3">
        <f>AVERAGE(Table16[[#This Row],[Control Resolving Time 1]:[Control Resolving Time 10]])</f>
        <v>903527232.29999995</v>
      </c>
      <c r="M14" s="3">
        <f>STDEV(Table16[[#This Row],[Control Resolving Time 1]:[Control Resolving Time 10]])</f>
        <v>27619635.27661185</v>
      </c>
      <c r="N14" s="3">
        <f>Table16[[#This Row],[Control Resolving Time Avg (ns)]]/1000000</f>
        <v>903.52723229999992</v>
      </c>
      <c r="O14" s="3">
        <f>Table16[[#This Row],[Control Resolving Time Sdev (ns)]]/1000000</f>
        <v>27.619635276611849</v>
      </c>
      <c r="P14" t="s">
        <v>138</v>
      </c>
      <c r="Q14" s="3">
        <v>994724580</v>
      </c>
      <c r="R14" s="3">
        <v>984712305</v>
      </c>
      <c r="S14" s="3">
        <v>1001718698</v>
      </c>
      <c r="T14" s="3">
        <v>975929756</v>
      </c>
      <c r="U14" s="3">
        <v>1006570690</v>
      </c>
      <c r="V14" s="3">
        <v>984027406</v>
      </c>
      <c r="W14" s="3">
        <v>1023149801</v>
      </c>
      <c r="X14" s="3">
        <v>1036006547</v>
      </c>
      <c r="Y14" s="3">
        <v>997480242</v>
      </c>
      <c r="Z14" s="3">
        <v>989040857</v>
      </c>
      <c r="AA14" s="3">
        <f>AVERAGE(Table16[[#This Row],[Refactored Resolving Time 1]:[Refactored Resolving Time 10]])</f>
        <v>999336088.20000005</v>
      </c>
      <c r="AB14" s="3">
        <f>STDEV(Table16[[#This Row],[Refactored Resolving Time 1]:[Refactored Resolving Time 10]])</f>
        <v>18549036.782069579</v>
      </c>
      <c r="AC14" s="3">
        <f>Table16[[#This Row],[Refactored Resolving Time Avg (ns)]]/1000000</f>
        <v>999.33608820000006</v>
      </c>
      <c r="AD14" s="3">
        <f>Table16[[#This Row],[Refactored Resolving Time Sdev (ns)]]/1000000</f>
        <v>18.549036782069578</v>
      </c>
      <c r="AE14" t="b">
        <f>IF(Table16[[#This Row],[Control Bundle]]=Table16[[#This Row],[Refactored Bundle]],TRUE,FALSE)</f>
        <v>1</v>
      </c>
      <c r="AF14">
        <f>IF(Table16[[#This Row],[Refactored Resolving Time Avg (ns)]]=-1,0,ROUND(LOG10(Table16[[#This Row],[Refactored Resolving Time Sdev (ns)]]/Table16[[#This Row],[Control Resolving Time Sdev (ns)]]),0))</f>
        <v>0</v>
      </c>
      <c r="AG14" t="b">
        <f>IF(Table16[[#This Row],[Same Sdev OoM?]]=0,TRUE,FALSE)</f>
        <v>1</v>
      </c>
      <c r="AH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4" s="3">
        <f>Table16[[#This Row],[Control Resolving Time Avg (ms)]]-Table16[[#This Row],[Refactored Resolving Time Avg (ms)]]</f>
        <v>-95.80885590000014</v>
      </c>
      <c r="AJ14" s="4">
        <f>Table16[[#This Row],[Absolute Diff?]]/Table16[[#This Row],[Control Resolving Time Avg (ms)]]</f>
        <v>-0.1060387030683194</v>
      </c>
    </row>
    <row r="15" spans="1:36" x14ac:dyDescent="0.2">
      <c r="A15" t="s">
        <v>22</v>
      </c>
      <c r="B15" s="3">
        <v>942045955</v>
      </c>
      <c r="C15" s="3">
        <v>863520391</v>
      </c>
      <c r="D15" s="3">
        <v>929589043</v>
      </c>
      <c r="E15" s="3">
        <v>870804264</v>
      </c>
      <c r="F15" s="3">
        <v>894156471</v>
      </c>
      <c r="G15" s="3">
        <v>882151156</v>
      </c>
      <c r="H15" s="3">
        <v>933216651</v>
      </c>
      <c r="I15" s="3">
        <v>897562836</v>
      </c>
      <c r="J15" s="3">
        <v>926868993</v>
      </c>
      <c r="K15" s="3">
        <v>907081358</v>
      </c>
      <c r="L15" s="3">
        <f>AVERAGE(Table16[[#This Row],[Control Resolving Time 1]:[Control Resolving Time 10]])</f>
        <v>904699711.79999995</v>
      </c>
      <c r="M15" s="3">
        <f>STDEV(Table16[[#This Row],[Control Resolving Time 1]:[Control Resolving Time 10]])</f>
        <v>27567605.61107295</v>
      </c>
      <c r="N15" s="3">
        <f>Table16[[#This Row],[Control Resolving Time Avg (ns)]]/1000000</f>
        <v>904.69971179999993</v>
      </c>
      <c r="O15" s="3">
        <f>Table16[[#This Row],[Control Resolving Time Sdev (ns)]]/1000000</f>
        <v>27.567605611072949</v>
      </c>
      <c r="P15" t="s">
        <v>22</v>
      </c>
      <c r="Q15" s="3">
        <v>995877652</v>
      </c>
      <c r="R15" s="3">
        <v>986118698</v>
      </c>
      <c r="S15" s="3">
        <v>1002902023</v>
      </c>
      <c r="T15" s="3">
        <v>976703860</v>
      </c>
      <c r="U15" s="3">
        <v>1007365201</v>
      </c>
      <c r="V15" s="3">
        <v>984726212</v>
      </c>
      <c r="W15" s="3">
        <v>1024424290</v>
      </c>
      <c r="X15" s="3">
        <v>1037071705</v>
      </c>
      <c r="Y15" s="3">
        <v>998393692</v>
      </c>
      <c r="Z15" s="3">
        <v>990057533</v>
      </c>
      <c r="AA15" s="3">
        <f>AVERAGE(Table16[[#This Row],[Refactored Resolving Time 1]:[Refactored Resolving Time 10]])</f>
        <v>1000364086.6</v>
      </c>
      <c r="AB15" s="3">
        <f>STDEV(Table16[[#This Row],[Refactored Resolving Time 1]:[Refactored Resolving Time 10]])</f>
        <v>18616944.190127399</v>
      </c>
      <c r="AC15" s="3">
        <f>Table16[[#This Row],[Refactored Resolving Time Avg (ns)]]/1000000</f>
        <v>1000.3640866000001</v>
      </c>
      <c r="AD15" s="3">
        <f>Table16[[#This Row],[Refactored Resolving Time Sdev (ns)]]/1000000</f>
        <v>18.616944190127398</v>
      </c>
      <c r="AE15" t="b">
        <f>IF(Table16[[#This Row],[Control Bundle]]=Table16[[#This Row],[Refactored Bundle]],TRUE,FALSE)</f>
        <v>1</v>
      </c>
      <c r="AF15">
        <f>IF(Table16[[#This Row],[Refactored Resolving Time Avg (ns)]]=-1,0,ROUND(LOG10(Table16[[#This Row],[Refactored Resolving Time Sdev (ns)]]/Table16[[#This Row],[Control Resolving Time Sdev (ns)]]),0))</f>
        <v>0</v>
      </c>
      <c r="AG15" t="b">
        <f>IF(Table16[[#This Row],[Same Sdev OoM?]]=0,TRUE,FALSE)</f>
        <v>1</v>
      </c>
      <c r="AH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5" s="3">
        <f>Table16[[#This Row],[Control Resolving Time Avg (ms)]]-Table16[[#This Row],[Refactored Resolving Time Avg (ms)]]</f>
        <v>-95.664374800000132</v>
      </c>
      <c r="AJ15" s="4">
        <f>Table16[[#This Row],[Absolute Diff?]]/Table16[[#This Row],[Control Resolving Time Avg (ms)]]</f>
        <v>-0.10574157762210988</v>
      </c>
    </row>
    <row r="16" spans="1:36" x14ac:dyDescent="0.2">
      <c r="A16" t="s">
        <v>153</v>
      </c>
      <c r="B16" s="3">
        <v>938658097</v>
      </c>
      <c r="C16" s="3">
        <v>860040719</v>
      </c>
      <c r="D16" s="3">
        <v>926826174</v>
      </c>
      <c r="E16" s="3">
        <v>867088233</v>
      </c>
      <c r="F16" s="3">
        <v>891819996</v>
      </c>
      <c r="G16" s="3">
        <v>877846729</v>
      </c>
      <c r="H16" s="3">
        <v>929479378</v>
      </c>
      <c r="I16" s="3">
        <v>894756451</v>
      </c>
      <c r="J16" s="3">
        <v>923609997</v>
      </c>
      <c r="K16" s="3">
        <v>904234429</v>
      </c>
      <c r="L16" s="3">
        <f>AVERAGE(Table16[[#This Row],[Control Resolving Time 1]:[Control Resolving Time 10]])</f>
        <v>901436020.29999995</v>
      </c>
      <c r="M16" s="3">
        <f>STDEV(Table16[[#This Row],[Control Resolving Time 1]:[Control Resolving Time 10]])</f>
        <v>27694704.346051041</v>
      </c>
      <c r="N16" s="3">
        <f>Table16[[#This Row],[Control Resolving Time Avg (ns)]]/1000000</f>
        <v>901.4360203</v>
      </c>
      <c r="O16" s="3">
        <f>Table16[[#This Row],[Control Resolving Time Sdev (ns)]]/1000000</f>
        <v>27.69470434605104</v>
      </c>
      <c r="P16" t="s">
        <v>153</v>
      </c>
      <c r="Q16" s="3">
        <v>992365799</v>
      </c>
      <c r="R16" s="3">
        <v>982463864</v>
      </c>
      <c r="S16" s="3">
        <v>999379069</v>
      </c>
      <c r="T16" s="3">
        <v>974083865</v>
      </c>
      <c r="U16" s="3">
        <v>1004846571</v>
      </c>
      <c r="V16" s="3">
        <v>982331024</v>
      </c>
      <c r="W16" s="3">
        <v>1020792391</v>
      </c>
      <c r="X16" s="3">
        <v>1033885286</v>
      </c>
      <c r="Y16" s="3">
        <v>995087791</v>
      </c>
      <c r="Z16" s="3">
        <v>987086194</v>
      </c>
      <c r="AA16" s="3">
        <f>AVERAGE(Table16[[#This Row],[Refactored Resolving Time 1]:[Refactored Resolving Time 10]])</f>
        <v>997232185.39999998</v>
      </c>
      <c r="AB16" s="3">
        <f>STDEV(Table16[[#This Row],[Refactored Resolving Time 1]:[Refactored Resolving Time 10]])</f>
        <v>18464184.549117312</v>
      </c>
      <c r="AC16" s="3">
        <f>Table16[[#This Row],[Refactored Resolving Time Avg (ns)]]/1000000</f>
        <v>997.23218539999993</v>
      </c>
      <c r="AD16" s="3">
        <f>Table16[[#This Row],[Refactored Resolving Time Sdev (ns)]]/1000000</f>
        <v>18.464184549117313</v>
      </c>
      <c r="AE16" t="b">
        <f>IF(Table16[[#This Row],[Control Bundle]]=Table16[[#This Row],[Refactored Bundle]],TRUE,FALSE)</f>
        <v>1</v>
      </c>
      <c r="AF16">
        <f>IF(Table16[[#This Row],[Refactored Resolving Time Avg (ns)]]=-1,0,ROUND(LOG10(Table16[[#This Row],[Refactored Resolving Time Sdev (ns)]]/Table16[[#This Row],[Control Resolving Time Sdev (ns)]]),0))</f>
        <v>0</v>
      </c>
      <c r="AG16" t="b">
        <f>IF(Table16[[#This Row],[Same Sdev OoM?]]=0,TRUE,FALSE)</f>
        <v>1</v>
      </c>
      <c r="AH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" s="3">
        <f>Table16[[#This Row],[Control Resolving Time Avg (ms)]]-Table16[[#This Row],[Refactored Resolving Time Avg (ms)]]</f>
        <v>-95.796165099999939</v>
      </c>
      <c r="AJ16" s="4">
        <f>Table16[[#This Row],[Absolute Diff?]]/Table16[[#This Row],[Control Resolving Time Avg (ms)]]</f>
        <v>-0.10627062036872983</v>
      </c>
    </row>
    <row r="17" spans="1:36" x14ac:dyDescent="0.2">
      <c r="A17" t="s">
        <v>161</v>
      </c>
      <c r="B17" s="3">
        <v>937305053</v>
      </c>
      <c r="C17" s="3">
        <v>858745136</v>
      </c>
      <c r="D17" s="3">
        <v>925654299</v>
      </c>
      <c r="E17" s="3">
        <v>865697262</v>
      </c>
      <c r="F17" s="3">
        <v>890887075</v>
      </c>
      <c r="G17" s="3">
        <v>876686333</v>
      </c>
      <c r="H17" s="3">
        <v>928145704</v>
      </c>
      <c r="I17" s="3">
        <v>893518063</v>
      </c>
      <c r="J17" s="3">
        <v>922700135</v>
      </c>
      <c r="K17" s="3">
        <v>902867703</v>
      </c>
      <c r="L17" s="3">
        <f>AVERAGE(Table16[[#This Row],[Control Resolving Time 1]:[Control Resolving Time 10]])</f>
        <v>900220676.29999995</v>
      </c>
      <c r="M17" s="3">
        <f>STDEV(Table16[[#This Row],[Control Resolving Time 1]:[Control Resolving Time 10]])</f>
        <v>27713320.454772219</v>
      </c>
      <c r="N17" s="3">
        <f>Table16[[#This Row],[Control Resolving Time Avg (ns)]]/1000000</f>
        <v>900.22067629999992</v>
      </c>
      <c r="O17" s="3">
        <f>Table16[[#This Row],[Control Resolving Time Sdev (ns)]]/1000000</f>
        <v>27.713320454772219</v>
      </c>
      <c r="P17" t="s">
        <v>161</v>
      </c>
      <c r="Q17" s="3">
        <v>991072647</v>
      </c>
      <c r="R17" s="3">
        <v>981468718</v>
      </c>
      <c r="S17" s="3">
        <v>997485032</v>
      </c>
      <c r="T17" s="3">
        <v>973144326</v>
      </c>
      <c r="U17" s="3">
        <v>1003684926</v>
      </c>
      <c r="V17" s="3">
        <v>981208136</v>
      </c>
      <c r="W17" s="3">
        <v>1019550785</v>
      </c>
      <c r="X17" s="3">
        <v>1032814195</v>
      </c>
      <c r="Y17" s="3">
        <v>993700737</v>
      </c>
      <c r="Z17" s="3">
        <v>985087810</v>
      </c>
      <c r="AA17" s="3">
        <f>AVERAGE(Table16[[#This Row],[Refactored Resolving Time 1]:[Refactored Resolving Time 10]])</f>
        <v>995921731.20000005</v>
      </c>
      <c r="AB17" s="3">
        <f>STDEV(Table16[[#This Row],[Refactored Resolving Time 1]:[Refactored Resolving Time 10]])</f>
        <v>18475530.709287379</v>
      </c>
      <c r="AC17" s="3">
        <f>Table16[[#This Row],[Refactored Resolving Time Avg (ns)]]/1000000</f>
        <v>995.92173120000007</v>
      </c>
      <c r="AD17" s="3">
        <f>Table16[[#This Row],[Refactored Resolving Time Sdev (ns)]]/1000000</f>
        <v>18.47553070928738</v>
      </c>
      <c r="AE17" t="b">
        <f>IF(Table16[[#This Row],[Control Bundle]]=Table16[[#This Row],[Refactored Bundle]],TRUE,FALSE)</f>
        <v>1</v>
      </c>
      <c r="AF17">
        <f>IF(Table16[[#This Row],[Refactored Resolving Time Avg (ns)]]=-1,0,ROUND(LOG10(Table16[[#This Row],[Refactored Resolving Time Sdev (ns)]]/Table16[[#This Row],[Control Resolving Time Sdev (ns)]]),0))</f>
        <v>0</v>
      </c>
      <c r="AG17" t="b">
        <f>IF(Table16[[#This Row],[Same Sdev OoM?]]=0,TRUE,FALSE)</f>
        <v>1</v>
      </c>
      <c r="AH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" s="3">
        <f>Table16[[#This Row],[Control Resolving Time Avg (ms)]]-Table16[[#This Row],[Refactored Resolving Time Avg (ms)]]</f>
        <v>-95.701054900000145</v>
      </c>
      <c r="AJ17" s="4">
        <f>Table16[[#This Row],[Absolute Diff?]]/Table16[[#This Row],[Control Resolving Time Avg (ms)]]</f>
        <v>-0.10630843905223482</v>
      </c>
    </row>
    <row r="18" spans="1:36" x14ac:dyDescent="0.2">
      <c r="A18" t="s">
        <v>355</v>
      </c>
      <c r="B18" s="3">
        <v>936156889</v>
      </c>
      <c r="C18" s="3">
        <v>857444059</v>
      </c>
      <c r="D18" s="3">
        <v>924491274</v>
      </c>
      <c r="E18" s="3">
        <v>864549419</v>
      </c>
      <c r="F18" s="3">
        <v>889967194</v>
      </c>
      <c r="G18" s="3">
        <v>875413964</v>
      </c>
      <c r="H18" s="3">
        <v>926996988</v>
      </c>
      <c r="I18" s="3">
        <v>892313942</v>
      </c>
      <c r="J18" s="3">
        <v>921621828</v>
      </c>
      <c r="K18" s="3">
        <v>901491994</v>
      </c>
      <c r="L18" s="3">
        <f>AVERAGE(Table16[[#This Row],[Control Resolving Time 1]:[Control Resolving Time 10]])</f>
        <v>899044755.10000002</v>
      </c>
      <c r="M18" s="3">
        <f>STDEV(Table16[[#This Row],[Control Resolving Time 1]:[Control Resolving Time 10]])</f>
        <v>27745956.075677324</v>
      </c>
      <c r="N18" s="3">
        <f>Table16[[#This Row],[Control Resolving Time Avg (ns)]]/1000000</f>
        <v>899.04475509999997</v>
      </c>
      <c r="O18" s="3">
        <f>Table16[[#This Row],[Control Resolving Time Sdev (ns)]]/1000000</f>
        <v>27.745956075677324</v>
      </c>
      <c r="P18" t="s">
        <v>355</v>
      </c>
      <c r="Q18" s="3">
        <v>989627429</v>
      </c>
      <c r="R18" s="3">
        <v>980281525</v>
      </c>
      <c r="S18" s="3">
        <v>996307559</v>
      </c>
      <c r="T18" s="3">
        <v>972045987</v>
      </c>
      <c r="U18" s="3">
        <v>1002598152</v>
      </c>
      <c r="V18" s="3">
        <v>980104654</v>
      </c>
      <c r="W18" s="3">
        <v>1018296379</v>
      </c>
      <c r="X18" s="3">
        <v>1031584650</v>
      </c>
      <c r="Y18" s="3">
        <v>991648003</v>
      </c>
      <c r="Z18" s="3">
        <v>983946611</v>
      </c>
      <c r="AA18" s="3">
        <f>AVERAGE(Table16[[#This Row],[Refactored Resolving Time 1]:[Refactored Resolving Time 10]])</f>
        <v>994644094.89999998</v>
      </c>
      <c r="AB18" s="3">
        <f>STDEV(Table16[[#This Row],[Refactored Resolving Time 1]:[Refactored Resolving Time 10]])</f>
        <v>18460173.928091634</v>
      </c>
      <c r="AC18" s="3">
        <f>Table16[[#This Row],[Refactored Resolving Time Avg (ns)]]/1000000</f>
        <v>994.64409490000003</v>
      </c>
      <c r="AD18" s="3">
        <f>Table16[[#This Row],[Refactored Resolving Time Sdev (ns)]]/1000000</f>
        <v>18.460173928091635</v>
      </c>
      <c r="AE18" t="b">
        <f>IF(Table16[[#This Row],[Control Bundle]]=Table16[[#This Row],[Refactored Bundle]],TRUE,FALSE)</f>
        <v>1</v>
      </c>
      <c r="AF18">
        <f>IF(Table16[[#This Row],[Refactored Resolving Time Avg (ns)]]=-1,0,ROUND(LOG10(Table16[[#This Row],[Refactored Resolving Time Sdev (ns)]]/Table16[[#This Row],[Control Resolving Time Sdev (ns)]]),0))</f>
        <v>0</v>
      </c>
      <c r="AG18" t="b">
        <f>IF(Table16[[#This Row],[Same Sdev OoM?]]=0,TRUE,FALSE)</f>
        <v>1</v>
      </c>
      <c r="AH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" s="3">
        <f>Table16[[#This Row],[Control Resolving Time Avg (ms)]]-Table16[[#This Row],[Refactored Resolving Time Avg (ms)]]</f>
        <v>-95.599339800000052</v>
      </c>
      <c r="AJ18" s="4">
        <f>Table16[[#This Row],[Absolute Diff?]]/Table16[[#This Row],[Control Resolving Time Avg (ms)]]</f>
        <v>-0.10633435016187444</v>
      </c>
    </row>
    <row r="19" spans="1:36" x14ac:dyDescent="0.2">
      <c r="A19" t="s">
        <v>347</v>
      </c>
      <c r="B19" s="3">
        <v>934596932</v>
      </c>
      <c r="C19" s="3">
        <v>855803569</v>
      </c>
      <c r="D19" s="3">
        <v>920779584</v>
      </c>
      <c r="E19" s="3">
        <v>862862684</v>
      </c>
      <c r="F19" s="3">
        <v>887620748</v>
      </c>
      <c r="G19" s="3">
        <v>873082887</v>
      </c>
      <c r="H19" s="3">
        <v>925366750</v>
      </c>
      <c r="I19" s="3">
        <v>890925956</v>
      </c>
      <c r="J19" s="3">
        <v>917946162</v>
      </c>
      <c r="K19" s="3">
        <v>899897948</v>
      </c>
      <c r="L19" s="3">
        <f>AVERAGE(Table16[[#This Row],[Control Resolving Time 1]:[Control Resolving Time 10]])</f>
        <v>896888322</v>
      </c>
      <c r="M19" s="3">
        <f>STDEV(Table16[[#This Row],[Control Resolving Time 1]:[Control Resolving Time 10]])</f>
        <v>27467314.80959003</v>
      </c>
      <c r="N19" s="3">
        <f>Table16[[#This Row],[Control Resolving Time Avg (ns)]]/1000000</f>
        <v>896.88832200000002</v>
      </c>
      <c r="O19" s="3">
        <f>Table16[[#This Row],[Control Resolving Time Sdev (ns)]]/1000000</f>
        <v>27.467314809590029</v>
      </c>
      <c r="P19" t="s">
        <v>347</v>
      </c>
      <c r="Q19" s="3">
        <v>987371483</v>
      </c>
      <c r="R19" s="3">
        <v>978585738</v>
      </c>
      <c r="S19" s="3">
        <v>994625027</v>
      </c>
      <c r="T19" s="3">
        <v>970470517</v>
      </c>
      <c r="U19" s="3">
        <v>1001914459</v>
      </c>
      <c r="V19" s="3">
        <v>978401301</v>
      </c>
      <c r="W19" s="3">
        <v>1016356329</v>
      </c>
      <c r="X19" s="3">
        <v>1029065658</v>
      </c>
      <c r="Y19" s="3">
        <v>989947926</v>
      </c>
      <c r="Z19" s="3">
        <v>982127063</v>
      </c>
      <c r="AA19" s="3">
        <f>AVERAGE(Table16[[#This Row],[Refactored Resolving Time 1]:[Refactored Resolving Time 10]])</f>
        <v>992886550.10000002</v>
      </c>
      <c r="AB19" s="3">
        <f>STDEV(Table16[[#This Row],[Refactored Resolving Time 1]:[Refactored Resolving Time 10]])</f>
        <v>18305785.541479573</v>
      </c>
      <c r="AC19" s="3">
        <f>Table16[[#This Row],[Refactored Resolving Time Avg (ns)]]/1000000</f>
        <v>992.88655010000002</v>
      </c>
      <c r="AD19" s="3">
        <f>Table16[[#This Row],[Refactored Resolving Time Sdev (ns)]]/1000000</f>
        <v>18.305785541479572</v>
      </c>
      <c r="AE19" t="b">
        <f>IF(Table16[[#This Row],[Control Bundle]]=Table16[[#This Row],[Refactored Bundle]],TRUE,FALSE)</f>
        <v>1</v>
      </c>
      <c r="AF19">
        <f>IF(Table16[[#This Row],[Refactored Resolving Time Avg (ns)]]=-1,0,ROUND(LOG10(Table16[[#This Row],[Refactored Resolving Time Sdev (ns)]]/Table16[[#This Row],[Control Resolving Time Sdev (ns)]]),0))</f>
        <v>0</v>
      </c>
      <c r="AG19" t="b">
        <f>IF(Table16[[#This Row],[Same Sdev OoM?]]=0,TRUE,FALSE)</f>
        <v>1</v>
      </c>
      <c r="AH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" s="3">
        <f>Table16[[#This Row],[Control Resolving Time Avg (ms)]]-Table16[[#This Row],[Refactored Resolving Time Avg (ms)]]</f>
        <v>-95.998228100000006</v>
      </c>
      <c r="AJ19" s="4">
        <f>Table16[[#This Row],[Absolute Diff?]]/Table16[[#This Row],[Control Resolving Time Avg (ms)]]</f>
        <v>-0.10703476201577748</v>
      </c>
    </row>
    <row r="20" spans="1:36" x14ac:dyDescent="0.2">
      <c r="A20" t="s">
        <v>209</v>
      </c>
      <c r="B20" s="3">
        <v>933759768</v>
      </c>
      <c r="C20" s="3">
        <v>854754320</v>
      </c>
      <c r="D20" s="3">
        <v>919710583</v>
      </c>
      <c r="E20" s="3">
        <v>861756654</v>
      </c>
      <c r="F20" s="3">
        <v>886470644</v>
      </c>
      <c r="G20" s="3">
        <v>871957194</v>
      </c>
      <c r="H20" s="3">
        <v>924379737</v>
      </c>
      <c r="I20" s="3">
        <v>889845810</v>
      </c>
      <c r="J20" s="3">
        <v>909675435</v>
      </c>
      <c r="K20" s="3">
        <v>898961665</v>
      </c>
      <c r="L20" s="3">
        <f>AVERAGE(Table16[[#This Row],[Control Resolving Time 1]:[Control Resolving Time 10]])</f>
        <v>895127181</v>
      </c>
      <c r="M20" s="3">
        <f>STDEV(Table16[[#This Row],[Control Resolving Time 1]:[Control Resolving Time 10]])</f>
        <v>27002313.099208761</v>
      </c>
      <c r="N20" s="3">
        <f>Table16[[#This Row],[Control Resolving Time Avg (ns)]]/1000000</f>
        <v>895.12718099999995</v>
      </c>
      <c r="O20" s="3">
        <f>Table16[[#This Row],[Control Resolving Time Sdev (ns)]]/1000000</f>
        <v>27.002313099208759</v>
      </c>
      <c r="P20" t="s">
        <v>209</v>
      </c>
      <c r="Q20" s="3">
        <v>986213411</v>
      </c>
      <c r="R20" s="3">
        <v>977318550</v>
      </c>
      <c r="S20" s="3">
        <v>993447916</v>
      </c>
      <c r="T20" s="3">
        <v>969476923</v>
      </c>
      <c r="U20" s="3">
        <v>1000541778</v>
      </c>
      <c r="V20" s="3">
        <v>977283789</v>
      </c>
      <c r="W20" s="3">
        <v>1015294428</v>
      </c>
      <c r="X20" s="3">
        <v>1026565092</v>
      </c>
      <c r="Y20" s="3">
        <v>988876040</v>
      </c>
      <c r="Z20" s="3">
        <v>980532826</v>
      </c>
      <c r="AA20" s="3">
        <f>AVERAGE(Table16[[#This Row],[Refactored Resolving Time 1]:[Refactored Resolving Time 10]])</f>
        <v>991555075.29999995</v>
      </c>
      <c r="AB20" s="3">
        <f>STDEV(Table16[[#This Row],[Refactored Resolving Time 1]:[Refactored Resolving Time 10]])</f>
        <v>18026509.703468002</v>
      </c>
      <c r="AC20" s="3">
        <f>Table16[[#This Row],[Refactored Resolving Time Avg (ns)]]/1000000</f>
        <v>991.5550753</v>
      </c>
      <c r="AD20" s="3">
        <f>Table16[[#This Row],[Refactored Resolving Time Sdev (ns)]]/1000000</f>
        <v>18.026509703468001</v>
      </c>
      <c r="AE20" t="b">
        <f>IF(Table16[[#This Row],[Control Bundle]]=Table16[[#This Row],[Refactored Bundle]],TRUE,FALSE)</f>
        <v>1</v>
      </c>
      <c r="AF20">
        <f>IF(Table16[[#This Row],[Refactored Resolving Time Avg (ns)]]=-1,0,ROUND(LOG10(Table16[[#This Row],[Refactored Resolving Time Sdev (ns)]]/Table16[[#This Row],[Control Resolving Time Sdev (ns)]]),0))</f>
        <v>0</v>
      </c>
      <c r="AG20" t="b">
        <f>IF(Table16[[#This Row],[Same Sdev OoM?]]=0,TRUE,FALSE)</f>
        <v>1</v>
      </c>
      <c r="AH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" s="3">
        <f>Table16[[#This Row],[Control Resolving Time Avg (ms)]]-Table16[[#This Row],[Refactored Resolving Time Avg (ms)]]</f>
        <v>-96.427894300000048</v>
      </c>
      <c r="AJ20" s="4">
        <f>Table16[[#This Row],[Absolute Diff?]]/Table16[[#This Row],[Control Resolving Time Avg (ms)]]</f>
        <v>-0.10772535606870377</v>
      </c>
    </row>
    <row r="21" spans="1:36" x14ac:dyDescent="0.2">
      <c r="A21" t="s">
        <v>371</v>
      </c>
      <c r="B21" s="3">
        <v>-1</v>
      </c>
      <c r="C21" s="3">
        <v>-1</v>
      </c>
      <c r="D21" s="3">
        <v>-1</v>
      </c>
      <c r="E21" s="3">
        <v>-1</v>
      </c>
      <c r="F21" s="3">
        <v>-1</v>
      </c>
      <c r="G21" s="3">
        <v>-1</v>
      </c>
      <c r="H21" s="3">
        <v>-1</v>
      </c>
      <c r="I21" s="3">
        <v>-1</v>
      </c>
      <c r="J21" s="3">
        <v>-1</v>
      </c>
      <c r="K21" s="3">
        <v>-1</v>
      </c>
      <c r="L21" s="3">
        <f>AVERAGE(Table16[[#This Row],[Control Resolving Time 1]:[Control Resolving Time 10]])</f>
        <v>-1</v>
      </c>
      <c r="M21" s="3">
        <f>STDEV(Table16[[#This Row],[Control Resolving Time 1]:[Control Resolving Time 10]])</f>
        <v>0</v>
      </c>
      <c r="N21" s="3">
        <f>Table16[[#This Row],[Control Resolving Time Avg (ns)]]/1000000</f>
        <v>-9.9999999999999995E-7</v>
      </c>
      <c r="O21" s="3">
        <f>Table16[[#This Row],[Control Resolving Time Sdev (ns)]]/1000000</f>
        <v>0</v>
      </c>
      <c r="P21" t="s">
        <v>371</v>
      </c>
      <c r="Q21" s="3">
        <v>-1</v>
      </c>
      <c r="R21" s="3">
        <v>-1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-1</v>
      </c>
      <c r="Z21" s="3">
        <v>-1</v>
      </c>
      <c r="AA21" s="3">
        <f>AVERAGE(Table16[[#This Row],[Refactored Resolving Time 1]:[Refactored Resolving Time 10]])</f>
        <v>-1</v>
      </c>
      <c r="AB21" s="3">
        <f>STDEV(Table16[[#This Row],[Refactored Resolving Time 1]:[Refactored Resolving Time 10]])</f>
        <v>0</v>
      </c>
      <c r="AC21" s="3">
        <f>Table16[[#This Row],[Refactored Resolving Time Avg (ns)]]/1000000</f>
        <v>-9.9999999999999995E-7</v>
      </c>
      <c r="AD21" s="3">
        <f>Table16[[#This Row],[Refactored Resolving Time Sdev (ns)]]/1000000</f>
        <v>0</v>
      </c>
      <c r="AE21" t="b">
        <f>IF(Table16[[#This Row],[Control Bundle]]=Table16[[#This Row],[Refactored Bundle]],TRUE,FALSE)</f>
        <v>1</v>
      </c>
      <c r="AF21">
        <f>IF(Table16[[#This Row],[Refactored Resolving Time Avg (ns)]]=-1,0,ROUND(LOG10(Table16[[#This Row],[Refactored Resolving Time Sdev (ns)]]/Table16[[#This Row],[Control Resolving Time Sdev (ns)]]),0))</f>
        <v>0</v>
      </c>
      <c r="AG21" t="b">
        <f>IF(Table16[[#This Row],[Same Sdev OoM?]]=0,TRUE,FALSE)</f>
        <v>1</v>
      </c>
      <c r="AH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1" s="3">
        <f>Table16[[#This Row],[Control Resolving Time Avg (ms)]]-Table16[[#This Row],[Refactored Resolving Time Avg (ms)]]</f>
        <v>0</v>
      </c>
      <c r="AJ21" s="4">
        <f>Table16[[#This Row],[Absolute Diff?]]/Table16[[#This Row],[Control Resolving Time Avg (ms)]]</f>
        <v>0</v>
      </c>
    </row>
    <row r="22" spans="1:36" x14ac:dyDescent="0.2">
      <c r="A22" t="s">
        <v>372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-1</v>
      </c>
      <c r="I22" s="3">
        <v>-1</v>
      </c>
      <c r="J22" s="3">
        <v>-1</v>
      </c>
      <c r="K22" s="3">
        <v>-1</v>
      </c>
      <c r="L22" s="3">
        <f>AVERAGE(Table16[[#This Row],[Control Resolving Time 1]:[Control Resolving Time 10]])</f>
        <v>-1</v>
      </c>
      <c r="M22" s="3">
        <f>STDEV(Table16[[#This Row],[Control Resolving Time 1]:[Control Resolving Time 10]])</f>
        <v>0</v>
      </c>
      <c r="N22" s="3">
        <f>Table16[[#This Row],[Control Resolving Time Avg (ns)]]/1000000</f>
        <v>-9.9999999999999995E-7</v>
      </c>
      <c r="O22" s="3">
        <f>Table16[[#This Row],[Control Resolving Time Sdev (ns)]]/1000000</f>
        <v>0</v>
      </c>
      <c r="P22" t="s">
        <v>372</v>
      </c>
      <c r="Q22" s="3">
        <v>-1</v>
      </c>
      <c r="R22" s="3">
        <v>-1</v>
      </c>
      <c r="S22" s="3">
        <v>-1</v>
      </c>
      <c r="T22" s="3">
        <v>-1</v>
      </c>
      <c r="U22" s="3">
        <v>-1</v>
      </c>
      <c r="V22" s="3">
        <v>-1</v>
      </c>
      <c r="W22" s="3">
        <v>-1</v>
      </c>
      <c r="X22" s="3">
        <v>-1</v>
      </c>
      <c r="Y22" s="3">
        <v>-1</v>
      </c>
      <c r="Z22" s="3">
        <v>-1</v>
      </c>
      <c r="AA22" s="3">
        <f>AVERAGE(Table16[[#This Row],[Refactored Resolving Time 1]:[Refactored Resolving Time 10]])</f>
        <v>-1</v>
      </c>
      <c r="AB22" s="3">
        <f>STDEV(Table16[[#This Row],[Refactored Resolving Time 1]:[Refactored Resolving Time 10]])</f>
        <v>0</v>
      </c>
      <c r="AC22" s="3">
        <f>Table16[[#This Row],[Refactored Resolving Time Avg (ns)]]/1000000</f>
        <v>-9.9999999999999995E-7</v>
      </c>
      <c r="AD22" s="3">
        <f>Table16[[#This Row],[Refactored Resolving Time Sdev (ns)]]/1000000</f>
        <v>0</v>
      </c>
      <c r="AE22" t="b">
        <f>IF(Table16[[#This Row],[Control Bundle]]=Table16[[#This Row],[Refactored Bundle]],TRUE,FALSE)</f>
        <v>1</v>
      </c>
      <c r="AF22">
        <f>IF(Table16[[#This Row],[Refactored Resolving Time Avg (ns)]]=-1,0,ROUND(LOG10(Table16[[#This Row],[Refactored Resolving Time Sdev (ns)]]/Table16[[#This Row],[Control Resolving Time Sdev (ns)]]),0))</f>
        <v>0</v>
      </c>
      <c r="AG22" t="b">
        <f>IF(Table16[[#This Row],[Same Sdev OoM?]]=0,TRUE,FALSE)</f>
        <v>1</v>
      </c>
      <c r="AH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2" s="5">
        <f>Table16[[#This Row],[Control Resolving Time Avg (ms)]]-Table16[[#This Row],[Refactored Resolving Time Avg (ms)]]</f>
        <v>0</v>
      </c>
      <c r="AJ22" s="6">
        <f>Table16[[#This Row],[Absolute Diff?]]/Table16[[#This Row],[Control Resolving Time Avg (ms)]]</f>
        <v>0</v>
      </c>
    </row>
    <row r="23" spans="1:36" x14ac:dyDescent="0.2">
      <c r="A23" t="s">
        <v>373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f>AVERAGE(Table16[[#This Row],[Control Resolving Time 1]:[Control Resolving Time 10]])</f>
        <v>-1</v>
      </c>
      <c r="M23" s="3">
        <f>STDEV(Table16[[#This Row],[Control Resolving Time 1]:[Control Resolving Time 10]])</f>
        <v>0</v>
      </c>
      <c r="N23" s="3">
        <f>Table16[[#This Row],[Control Resolving Time Avg (ns)]]/1000000</f>
        <v>-9.9999999999999995E-7</v>
      </c>
      <c r="O23" s="3">
        <f>Table16[[#This Row],[Control Resolving Time Sdev (ns)]]/1000000</f>
        <v>0</v>
      </c>
      <c r="P23" t="s">
        <v>373</v>
      </c>
      <c r="Q23" s="3">
        <v>-1</v>
      </c>
      <c r="R23" s="3">
        <v>-1</v>
      </c>
      <c r="S23" s="3">
        <v>-1</v>
      </c>
      <c r="T23" s="3">
        <v>-1</v>
      </c>
      <c r="U23" s="3">
        <v>-1</v>
      </c>
      <c r="V23" s="3">
        <v>-1</v>
      </c>
      <c r="W23" s="3">
        <v>-1</v>
      </c>
      <c r="X23" s="3">
        <v>-1</v>
      </c>
      <c r="Y23" s="3">
        <v>-1</v>
      </c>
      <c r="Z23" s="3">
        <v>-1</v>
      </c>
      <c r="AA23" s="3">
        <f>AVERAGE(Table16[[#This Row],[Refactored Resolving Time 1]:[Refactored Resolving Time 10]])</f>
        <v>-1</v>
      </c>
      <c r="AB23" s="3">
        <f>STDEV(Table16[[#This Row],[Refactored Resolving Time 1]:[Refactored Resolving Time 10]])</f>
        <v>0</v>
      </c>
      <c r="AC23" s="3">
        <f>Table16[[#This Row],[Refactored Resolving Time Avg (ns)]]/1000000</f>
        <v>-9.9999999999999995E-7</v>
      </c>
      <c r="AD23" s="3">
        <f>Table16[[#This Row],[Refactored Resolving Time Sdev (ns)]]/1000000</f>
        <v>0</v>
      </c>
      <c r="AE23" t="b">
        <f>IF(Table16[[#This Row],[Control Bundle]]=Table16[[#This Row],[Refactored Bundle]],TRUE,FALSE)</f>
        <v>1</v>
      </c>
      <c r="AF23">
        <f>IF(Table16[[#This Row],[Refactored Resolving Time Avg (ns)]]=-1,0,ROUND(LOG10(Table16[[#This Row],[Refactored Resolving Time Sdev (ns)]]/Table16[[#This Row],[Control Resolving Time Sdev (ns)]]),0))</f>
        <v>0</v>
      </c>
      <c r="AG23" t="b">
        <f>IF(Table16[[#This Row],[Same Sdev OoM?]]=0,TRUE,FALSE)</f>
        <v>1</v>
      </c>
      <c r="AH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3" s="5">
        <f>Table16[[#This Row],[Control Resolving Time Avg (ms)]]-Table16[[#This Row],[Refactored Resolving Time Avg (ms)]]</f>
        <v>0</v>
      </c>
      <c r="AJ23" s="6">
        <f>Table16[[#This Row],[Absolute Diff?]]/Table16[[#This Row],[Control Resolving Time Avg (ms)]]</f>
        <v>0</v>
      </c>
    </row>
    <row r="24" spans="1:36" x14ac:dyDescent="0.2">
      <c r="A24" t="s">
        <v>19</v>
      </c>
      <c r="B24" s="3">
        <v>922392414</v>
      </c>
      <c r="C24" s="3">
        <v>837192856</v>
      </c>
      <c r="D24" s="3">
        <v>899813291</v>
      </c>
      <c r="E24" s="3">
        <v>844200430</v>
      </c>
      <c r="F24" s="3">
        <v>872044079</v>
      </c>
      <c r="G24" s="3">
        <v>857758434</v>
      </c>
      <c r="H24" s="3">
        <v>913840392</v>
      </c>
      <c r="I24" s="3">
        <v>875827046</v>
      </c>
      <c r="J24" s="3">
        <v>897100015</v>
      </c>
      <c r="K24" s="3">
        <v>881916087</v>
      </c>
      <c r="L24" s="3">
        <f>AVERAGE(Table16[[#This Row],[Control Resolving Time 1]:[Control Resolving Time 10]])</f>
        <v>880208504.39999998</v>
      </c>
      <c r="M24" s="3">
        <f>STDEV(Table16[[#This Row],[Control Resolving Time 1]:[Control Resolving Time 10]])</f>
        <v>28518923.209089883</v>
      </c>
      <c r="N24" s="3">
        <f>Table16[[#This Row],[Control Resolving Time Avg (ns)]]/1000000</f>
        <v>880.20850439999992</v>
      </c>
      <c r="O24" s="3">
        <f>Table16[[#This Row],[Control Resolving Time Sdev (ns)]]/1000000</f>
        <v>28.518923209089884</v>
      </c>
      <c r="P24" t="s">
        <v>19</v>
      </c>
      <c r="Q24" s="3">
        <v>974133540</v>
      </c>
      <c r="R24" s="3">
        <v>963284783</v>
      </c>
      <c r="S24" s="3">
        <v>982226918</v>
      </c>
      <c r="T24" s="3">
        <v>954768909</v>
      </c>
      <c r="U24" s="3">
        <v>987586659</v>
      </c>
      <c r="V24" s="3">
        <v>963082407</v>
      </c>
      <c r="W24" s="3">
        <v>1003707576</v>
      </c>
      <c r="X24" s="3">
        <v>1014456803</v>
      </c>
      <c r="Y24" s="3">
        <v>975648574</v>
      </c>
      <c r="Z24" s="3">
        <v>961956351</v>
      </c>
      <c r="AA24" s="3">
        <f>AVERAGE(Table16[[#This Row],[Refactored Resolving Time 1]:[Refactored Resolving Time 10]])</f>
        <v>978085252</v>
      </c>
      <c r="AB24" s="3">
        <f>STDEV(Table16[[#This Row],[Refactored Resolving Time 1]:[Refactored Resolving Time 10]])</f>
        <v>19311220.998349484</v>
      </c>
      <c r="AC24" s="3">
        <f>Table16[[#This Row],[Refactored Resolving Time Avg (ns)]]/1000000</f>
        <v>978.08525199999997</v>
      </c>
      <c r="AD24" s="3">
        <f>Table16[[#This Row],[Refactored Resolving Time Sdev (ns)]]/1000000</f>
        <v>19.311220998349484</v>
      </c>
      <c r="AE24" t="b">
        <f>IF(Table16[[#This Row],[Control Bundle]]=Table16[[#This Row],[Refactored Bundle]],TRUE,FALSE)</f>
        <v>1</v>
      </c>
      <c r="AF24">
        <f>IF(Table16[[#This Row],[Refactored Resolving Time Avg (ns)]]=-1,0,ROUND(LOG10(Table16[[#This Row],[Refactored Resolving Time Sdev (ns)]]/Table16[[#This Row],[Control Resolving Time Sdev (ns)]]),0))</f>
        <v>0</v>
      </c>
      <c r="AG24" t="b">
        <f>IF(Table16[[#This Row],[Same Sdev OoM?]]=0,TRUE,FALSE)</f>
        <v>1</v>
      </c>
      <c r="AH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" s="5">
        <f>Table16[[#This Row],[Control Resolving Time Avg (ms)]]-Table16[[#This Row],[Refactored Resolving Time Avg (ms)]]</f>
        <v>-97.876747600000044</v>
      </c>
      <c r="AJ24" s="6">
        <f>Table16[[#This Row],[Absolute Diff?]]/Table16[[#This Row],[Control Resolving Time Avg (ms)]]</f>
        <v>-0.11119723010029128</v>
      </c>
    </row>
    <row r="25" spans="1:36" x14ac:dyDescent="0.2">
      <c r="A25" t="s">
        <v>13</v>
      </c>
      <c r="B25" s="3">
        <v>920946344</v>
      </c>
      <c r="C25" s="3">
        <v>835762193</v>
      </c>
      <c r="D25" s="3">
        <v>897642183</v>
      </c>
      <c r="E25" s="3">
        <v>843112640</v>
      </c>
      <c r="F25" s="3">
        <v>870627029</v>
      </c>
      <c r="G25" s="3">
        <v>856685599</v>
      </c>
      <c r="H25" s="3">
        <v>912355764</v>
      </c>
      <c r="I25" s="3">
        <v>874297075</v>
      </c>
      <c r="J25" s="3">
        <v>895911614</v>
      </c>
      <c r="K25" s="3">
        <v>880497257</v>
      </c>
      <c r="L25" s="3">
        <f>AVERAGE(Table16[[#This Row],[Control Resolving Time 1]:[Control Resolving Time 10]])</f>
        <v>878783769.79999995</v>
      </c>
      <c r="M25" s="3">
        <f>STDEV(Table16[[#This Row],[Control Resolving Time 1]:[Control Resolving Time 10]])</f>
        <v>28392052.617395833</v>
      </c>
      <c r="N25" s="3">
        <f>Table16[[#This Row],[Control Resolving Time Avg (ns)]]/1000000</f>
        <v>878.78376979999996</v>
      </c>
      <c r="O25" s="3">
        <f>Table16[[#This Row],[Control Resolving Time Sdev (ns)]]/1000000</f>
        <v>28.392052617395834</v>
      </c>
      <c r="P25" t="s">
        <v>13</v>
      </c>
      <c r="Q25" s="3">
        <v>972666024</v>
      </c>
      <c r="R25" s="3">
        <v>962004282</v>
      </c>
      <c r="S25" s="3">
        <v>975037493</v>
      </c>
      <c r="T25" s="3">
        <v>953224823</v>
      </c>
      <c r="U25" s="3">
        <v>986148535</v>
      </c>
      <c r="V25" s="3">
        <v>961529332</v>
      </c>
      <c r="W25" s="3">
        <v>1000664426</v>
      </c>
      <c r="X25" s="3">
        <v>1012885979</v>
      </c>
      <c r="Y25" s="3">
        <v>974219567</v>
      </c>
      <c r="Z25" s="3">
        <v>955245772</v>
      </c>
      <c r="AA25" s="3">
        <f>AVERAGE(Table16[[#This Row],[Refactored Resolving Time 1]:[Refactored Resolving Time 10]])</f>
        <v>975362623.29999995</v>
      </c>
      <c r="AB25" s="3">
        <f>STDEV(Table16[[#This Row],[Refactored Resolving Time 1]:[Refactored Resolving Time 10]])</f>
        <v>19544190.407288946</v>
      </c>
      <c r="AC25" s="3">
        <f>Table16[[#This Row],[Refactored Resolving Time Avg (ns)]]/1000000</f>
        <v>975.3626233</v>
      </c>
      <c r="AD25" s="3">
        <f>Table16[[#This Row],[Refactored Resolving Time Sdev (ns)]]/1000000</f>
        <v>19.544190407288948</v>
      </c>
      <c r="AE25" t="b">
        <f>IF(Table16[[#This Row],[Control Bundle]]=Table16[[#This Row],[Refactored Bundle]],TRUE,FALSE)</f>
        <v>1</v>
      </c>
      <c r="AF25">
        <f>IF(Table16[[#This Row],[Refactored Resolving Time Avg (ns)]]=-1,0,ROUND(LOG10(Table16[[#This Row],[Refactored Resolving Time Sdev (ns)]]/Table16[[#This Row],[Control Resolving Time Sdev (ns)]]),0))</f>
        <v>0</v>
      </c>
      <c r="AG25" t="b">
        <f>IF(Table16[[#This Row],[Same Sdev OoM?]]=0,TRUE,FALSE)</f>
        <v>1</v>
      </c>
      <c r="AH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" s="3">
        <f>Table16[[#This Row],[Control Resolving Time Avg (ms)]]-Table16[[#This Row],[Refactored Resolving Time Avg (ms)]]</f>
        <v>-96.578853500000037</v>
      </c>
      <c r="AJ25" s="4">
        <f>Table16[[#This Row],[Absolute Diff?]]/Table16[[#This Row],[Control Resolving Time Avg (ms)]]</f>
        <v>-0.10990058853952225</v>
      </c>
    </row>
    <row r="26" spans="1:36" x14ac:dyDescent="0.2">
      <c r="A26" t="s">
        <v>280</v>
      </c>
      <c r="B26" s="3">
        <v>917706813</v>
      </c>
      <c r="C26" s="3">
        <v>832460268</v>
      </c>
      <c r="D26" s="3">
        <v>893857851</v>
      </c>
      <c r="E26" s="3">
        <v>840159286</v>
      </c>
      <c r="F26" s="3">
        <v>868059420</v>
      </c>
      <c r="G26" s="3">
        <v>853534500</v>
      </c>
      <c r="H26" s="3">
        <v>909107136</v>
      </c>
      <c r="I26" s="3">
        <v>871242973</v>
      </c>
      <c r="J26" s="3">
        <v>890677216</v>
      </c>
      <c r="K26" s="3">
        <v>877214647</v>
      </c>
      <c r="L26" s="3">
        <f>AVERAGE(Table16[[#This Row],[Control Resolving Time 1]:[Control Resolving Time 10]])</f>
        <v>875402011</v>
      </c>
      <c r="M26" s="3">
        <f>STDEV(Table16[[#This Row],[Control Resolving Time 1]:[Control Resolving Time 10]])</f>
        <v>28163036.304522105</v>
      </c>
      <c r="N26" s="3">
        <f>Table16[[#This Row],[Control Resolving Time Avg (ns)]]/1000000</f>
        <v>875.40201100000002</v>
      </c>
      <c r="O26" s="3">
        <f>Table16[[#This Row],[Control Resolving Time Sdev (ns)]]/1000000</f>
        <v>28.163036304522105</v>
      </c>
      <c r="P26" t="s">
        <v>280</v>
      </c>
      <c r="Q26" s="3">
        <v>969021218</v>
      </c>
      <c r="R26" s="3">
        <v>958748863</v>
      </c>
      <c r="S26" s="3">
        <v>971840520</v>
      </c>
      <c r="T26" s="3">
        <v>949384859</v>
      </c>
      <c r="U26" s="3">
        <v>980577014</v>
      </c>
      <c r="V26" s="3">
        <v>958212265</v>
      </c>
      <c r="W26" s="3">
        <v>997622607</v>
      </c>
      <c r="X26" s="3">
        <v>1008741820</v>
      </c>
      <c r="Y26" s="3">
        <v>970978976</v>
      </c>
      <c r="Z26" s="3">
        <v>950120285</v>
      </c>
      <c r="AA26" s="3">
        <f>AVERAGE(Table16[[#This Row],[Refactored Resolving Time 1]:[Refactored Resolving Time 10]])</f>
        <v>971524842.70000005</v>
      </c>
      <c r="AB26" s="3">
        <f>STDEV(Table16[[#This Row],[Refactored Resolving Time 1]:[Refactored Resolving Time 10]])</f>
        <v>19560699.306359202</v>
      </c>
      <c r="AC26" s="3">
        <f>Table16[[#This Row],[Refactored Resolving Time Avg (ns)]]/1000000</f>
        <v>971.52484270000002</v>
      </c>
      <c r="AD26" s="3">
        <f>Table16[[#This Row],[Refactored Resolving Time Sdev (ns)]]/1000000</f>
        <v>19.560699306359201</v>
      </c>
      <c r="AE26" t="b">
        <f>IF(Table16[[#This Row],[Control Bundle]]=Table16[[#This Row],[Refactored Bundle]],TRUE,FALSE)</f>
        <v>1</v>
      </c>
      <c r="AF26">
        <f>IF(Table16[[#This Row],[Refactored Resolving Time Avg (ns)]]=-1,0,ROUND(LOG10(Table16[[#This Row],[Refactored Resolving Time Sdev (ns)]]/Table16[[#This Row],[Control Resolving Time Sdev (ns)]]),0))</f>
        <v>0</v>
      </c>
      <c r="AG26" t="b">
        <f>IF(Table16[[#This Row],[Same Sdev OoM?]]=0,TRUE,FALSE)</f>
        <v>1</v>
      </c>
      <c r="AH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" s="3">
        <f>Table16[[#This Row],[Control Resolving Time Avg (ms)]]-Table16[[#This Row],[Refactored Resolving Time Avg (ms)]]</f>
        <v>-96.122831700000006</v>
      </c>
      <c r="AJ26" s="4">
        <f>Table16[[#This Row],[Absolute Diff?]]/Table16[[#This Row],[Control Resolving Time Avg (ms)]]</f>
        <v>-0.10980421622540687</v>
      </c>
    </row>
    <row r="27" spans="1:36" x14ac:dyDescent="0.2">
      <c r="A27" t="s">
        <v>17</v>
      </c>
      <c r="B27" s="3">
        <v>915714333</v>
      </c>
      <c r="C27" s="3">
        <v>830400547</v>
      </c>
      <c r="D27" s="3">
        <v>889308904</v>
      </c>
      <c r="E27" s="3">
        <v>838399022</v>
      </c>
      <c r="F27" s="3">
        <v>866144786</v>
      </c>
      <c r="G27" s="3">
        <v>851859870</v>
      </c>
      <c r="H27" s="3">
        <v>907310583</v>
      </c>
      <c r="I27" s="3">
        <v>870520250</v>
      </c>
      <c r="J27" s="3">
        <v>886855501</v>
      </c>
      <c r="K27" s="3">
        <v>875148060</v>
      </c>
      <c r="L27" s="3">
        <f>AVERAGE(Table16[[#This Row],[Control Resolving Time 1]:[Control Resolving Time 10]])</f>
        <v>873166185.60000002</v>
      </c>
      <c r="M27" s="3">
        <f>STDEV(Table16[[#This Row],[Control Resolving Time 1]:[Control Resolving Time 10]])</f>
        <v>27840843.063194863</v>
      </c>
      <c r="N27" s="3">
        <f>Table16[[#This Row],[Control Resolving Time Avg (ns)]]/1000000</f>
        <v>873.16618560000006</v>
      </c>
      <c r="O27" s="3">
        <f>Table16[[#This Row],[Control Resolving Time Sdev (ns)]]/1000000</f>
        <v>27.840843063194864</v>
      </c>
      <c r="P27" t="s">
        <v>17</v>
      </c>
      <c r="Q27" s="3">
        <v>967189125</v>
      </c>
      <c r="R27" s="3">
        <v>956711926</v>
      </c>
      <c r="S27" s="3">
        <v>969976758</v>
      </c>
      <c r="T27" s="3">
        <v>947199783</v>
      </c>
      <c r="U27" s="3">
        <v>978329389</v>
      </c>
      <c r="V27" s="3">
        <v>957871120</v>
      </c>
      <c r="W27" s="3">
        <v>995798410</v>
      </c>
      <c r="X27" s="3">
        <v>1006883955</v>
      </c>
      <c r="Y27" s="3">
        <v>964515020</v>
      </c>
      <c r="Z27" s="3">
        <v>948261149</v>
      </c>
      <c r="AA27" s="3">
        <f>AVERAGE(Table16[[#This Row],[Refactored Resolving Time 1]:[Refactored Resolving Time 10]])</f>
        <v>969273663.5</v>
      </c>
      <c r="AB27" s="3">
        <f>STDEV(Table16[[#This Row],[Refactored Resolving Time 1]:[Refactored Resolving Time 10]])</f>
        <v>19562389.969186842</v>
      </c>
      <c r="AC27" s="3">
        <f>Table16[[#This Row],[Refactored Resolving Time Avg (ns)]]/1000000</f>
        <v>969.2736635</v>
      </c>
      <c r="AD27" s="3">
        <f>Table16[[#This Row],[Refactored Resolving Time Sdev (ns)]]/1000000</f>
        <v>19.562389969186842</v>
      </c>
      <c r="AE27" t="b">
        <f>IF(Table16[[#This Row],[Control Bundle]]=Table16[[#This Row],[Refactored Bundle]],TRUE,FALSE)</f>
        <v>1</v>
      </c>
      <c r="AF27">
        <f>IF(Table16[[#This Row],[Refactored Resolving Time Avg (ns)]]=-1,0,ROUND(LOG10(Table16[[#This Row],[Refactored Resolving Time Sdev (ns)]]/Table16[[#This Row],[Control Resolving Time Sdev (ns)]]),0))</f>
        <v>0</v>
      </c>
      <c r="AG27" t="b">
        <f>IF(Table16[[#This Row],[Same Sdev OoM?]]=0,TRUE,FALSE)</f>
        <v>1</v>
      </c>
      <c r="AH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" s="3">
        <f>Table16[[#This Row],[Control Resolving Time Avg (ms)]]-Table16[[#This Row],[Refactored Resolving Time Avg (ms)]]</f>
        <v>-96.107477899999935</v>
      </c>
      <c r="AJ27" s="4">
        <f>Table16[[#This Row],[Absolute Diff?]]/Table16[[#This Row],[Control Resolving Time Avg (ms)]]</f>
        <v>-0.11006779635420633</v>
      </c>
    </row>
    <row r="28" spans="1:36" x14ac:dyDescent="0.2">
      <c r="A28" t="s">
        <v>108</v>
      </c>
      <c r="B28" s="3">
        <v>907923929</v>
      </c>
      <c r="C28" s="3">
        <v>829228805</v>
      </c>
      <c r="D28" s="3">
        <v>886102755</v>
      </c>
      <c r="E28" s="3">
        <v>836823843</v>
      </c>
      <c r="F28" s="3">
        <v>864606047</v>
      </c>
      <c r="G28" s="3">
        <v>850496163</v>
      </c>
      <c r="H28" s="3">
        <v>905953969</v>
      </c>
      <c r="I28" s="3">
        <v>869291614</v>
      </c>
      <c r="J28" s="3">
        <v>885545857</v>
      </c>
      <c r="K28" s="3">
        <v>873739753</v>
      </c>
      <c r="L28" s="3">
        <f>AVERAGE(Table16[[#This Row],[Control Resolving Time 1]:[Control Resolving Time 10]])</f>
        <v>870971273.5</v>
      </c>
      <c r="M28" s="3">
        <f>STDEV(Table16[[#This Row],[Control Resolving Time 1]:[Control Resolving Time 10]])</f>
        <v>26686202.487673309</v>
      </c>
      <c r="N28" s="3">
        <f>Table16[[#This Row],[Control Resolving Time Avg (ns)]]/1000000</f>
        <v>870.97127350000005</v>
      </c>
      <c r="O28" s="3">
        <f>Table16[[#This Row],[Control Resolving Time Sdev (ns)]]/1000000</f>
        <v>26.686202487673309</v>
      </c>
      <c r="P28" t="s">
        <v>108</v>
      </c>
      <c r="Q28" s="3">
        <v>965686432</v>
      </c>
      <c r="R28" s="3">
        <v>955222943</v>
      </c>
      <c r="S28" s="3">
        <v>968233049</v>
      </c>
      <c r="T28" s="3">
        <v>945744758</v>
      </c>
      <c r="U28" s="3">
        <v>976587108</v>
      </c>
      <c r="V28" s="3">
        <v>956556675</v>
      </c>
      <c r="W28" s="3">
        <v>994364760</v>
      </c>
      <c r="X28" s="3">
        <v>1005466783</v>
      </c>
      <c r="Y28" s="3">
        <v>962622352</v>
      </c>
      <c r="Z28" s="3">
        <v>946896335</v>
      </c>
      <c r="AA28" s="3">
        <f>AVERAGE(Table16[[#This Row],[Refactored Resolving Time 1]:[Refactored Resolving Time 10]])</f>
        <v>967738119.5</v>
      </c>
      <c r="AB28" s="3">
        <f>STDEV(Table16[[#This Row],[Refactored Resolving Time 1]:[Refactored Resolving Time 10]])</f>
        <v>19553636.661910638</v>
      </c>
      <c r="AC28" s="3">
        <f>Table16[[#This Row],[Refactored Resolving Time Avg (ns)]]/1000000</f>
        <v>967.73811950000004</v>
      </c>
      <c r="AD28" s="3">
        <f>Table16[[#This Row],[Refactored Resolving Time Sdev (ns)]]/1000000</f>
        <v>19.553636661910637</v>
      </c>
      <c r="AE28" t="b">
        <f>IF(Table16[[#This Row],[Control Bundle]]=Table16[[#This Row],[Refactored Bundle]],TRUE,FALSE)</f>
        <v>1</v>
      </c>
      <c r="AF28">
        <f>IF(Table16[[#This Row],[Refactored Resolving Time Avg (ns)]]=-1,0,ROUND(LOG10(Table16[[#This Row],[Refactored Resolving Time Sdev (ns)]]/Table16[[#This Row],[Control Resolving Time Sdev (ns)]]),0))</f>
        <v>0</v>
      </c>
      <c r="AG28" t="b">
        <f>IF(Table16[[#This Row],[Same Sdev OoM?]]=0,TRUE,FALSE)</f>
        <v>1</v>
      </c>
      <c r="AH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" s="3">
        <f>Table16[[#This Row],[Control Resolving Time Avg (ms)]]-Table16[[#This Row],[Refactored Resolving Time Avg (ms)]]</f>
        <v>-96.766845999999987</v>
      </c>
      <c r="AJ28" s="4">
        <f>Table16[[#This Row],[Absolute Diff?]]/Table16[[#This Row],[Control Resolving Time Avg (ms)]]</f>
        <v>-0.11110222454426331</v>
      </c>
    </row>
    <row r="29" spans="1:36" x14ac:dyDescent="0.2">
      <c r="A29" t="s">
        <v>54</v>
      </c>
      <c r="B29" s="3">
        <v>903400442</v>
      </c>
      <c r="C29" s="3">
        <v>824692874</v>
      </c>
      <c r="D29" s="3">
        <v>881356976</v>
      </c>
      <c r="E29" s="3">
        <v>831617774</v>
      </c>
      <c r="F29" s="3">
        <v>860284099</v>
      </c>
      <c r="G29" s="3">
        <v>845489902</v>
      </c>
      <c r="H29" s="3">
        <v>901473029</v>
      </c>
      <c r="I29" s="3">
        <v>865092487</v>
      </c>
      <c r="J29" s="3">
        <v>881097533</v>
      </c>
      <c r="K29" s="3">
        <v>868952190</v>
      </c>
      <c r="L29" s="3">
        <f>AVERAGE(Table16[[#This Row],[Control Resolving Time 1]:[Control Resolving Time 10]])</f>
        <v>866345730.60000002</v>
      </c>
      <c r="M29" s="3">
        <f>STDEV(Table16[[#This Row],[Control Resolving Time 1]:[Control Resolving Time 10]])</f>
        <v>26814168.18535126</v>
      </c>
      <c r="N29" s="3">
        <f>Table16[[#This Row],[Control Resolving Time Avg (ns)]]/1000000</f>
        <v>866.34573060000002</v>
      </c>
      <c r="O29" s="3">
        <f>Table16[[#This Row],[Control Resolving Time Sdev (ns)]]/1000000</f>
        <v>26.81416818535126</v>
      </c>
      <c r="P29" t="s">
        <v>54</v>
      </c>
      <c r="Q29" s="3">
        <v>961208038</v>
      </c>
      <c r="R29" s="3">
        <v>948952459</v>
      </c>
      <c r="S29" s="3">
        <v>963588962</v>
      </c>
      <c r="T29" s="3">
        <v>940382224</v>
      </c>
      <c r="U29" s="3">
        <v>969540012</v>
      </c>
      <c r="V29" s="3">
        <v>952326327</v>
      </c>
      <c r="W29" s="3">
        <v>989427080</v>
      </c>
      <c r="X29" s="3">
        <v>998672256</v>
      </c>
      <c r="Y29" s="3">
        <v>957737844</v>
      </c>
      <c r="Z29" s="3">
        <v>942137319</v>
      </c>
      <c r="AA29" s="3">
        <f>AVERAGE(Table16[[#This Row],[Refactored Resolving Time 1]:[Refactored Resolving Time 10]])</f>
        <v>962397252.10000002</v>
      </c>
      <c r="AB29" s="3">
        <f>STDEV(Table16[[#This Row],[Refactored Resolving Time 1]:[Refactored Resolving Time 10]])</f>
        <v>19146694.971756317</v>
      </c>
      <c r="AC29" s="3">
        <f>Table16[[#This Row],[Refactored Resolving Time Avg (ns)]]/1000000</f>
        <v>962.39725210000006</v>
      </c>
      <c r="AD29" s="3">
        <f>Table16[[#This Row],[Refactored Resolving Time Sdev (ns)]]/1000000</f>
        <v>19.146694971756318</v>
      </c>
      <c r="AE29" t="b">
        <f>IF(Table16[[#This Row],[Control Bundle]]=Table16[[#This Row],[Refactored Bundle]],TRUE,FALSE)</f>
        <v>1</v>
      </c>
      <c r="AF29">
        <f>IF(Table16[[#This Row],[Refactored Resolving Time Avg (ns)]]=-1,0,ROUND(LOG10(Table16[[#This Row],[Refactored Resolving Time Sdev (ns)]]/Table16[[#This Row],[Control Resolving Time Sdev (ns)]]),0))</f>
        <v>0</v>
      </c>
      <c r="AG29" t="b">
        <f>IF(Table16[[#This Row],[Same Sdev OoM?]]=0,TRUE,FALSE)</f>
        <v>1</v>
      </c>
      <c r="AH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" s="3">
        <f>Table16[[#This Row],[Control Resolving Time Avg (ms)]]-Table16[[#This Row],[Refactored Resolving Time Avg (ms)]]</f>
        <v>-96.051521500000035</v>
      </c>
      <c r="AJ29" s="4">
        <f>Table16[[#This Row],[Absolute Diff?]]/Table16[[#This Row],[Control Resolving Time Avg (ms)]]</f>
        <v>-0.11086973491919697</v>
      </c>
    </row>
    <row r="30" spans="1:36" x14ac:dyDescent="0.2">
      <c r="A30" t="s">
        <v>266</v>
      </c>
      <c r="B30" s="3">
        <v>899327327</v>
      </c>
      <c r="C30" s="3">
        <v>820555235</v>
      </c>
      <c r="D30" s="3">
        <v>876983011</v>
      </c>
      <c r="E30" s="3">
        <v>828114924</v>
      </c>
      <c r="F30" s="3">
        <v>856555687</v>
      </c>
      <c r="G30" s="3">
        <v>841161958</v>
      </c>
      <c r="H30" s="3">
        <v>897622429</v>
      </c>
      <c r="I30" s="3">
        <v>861022863</v>
      </c>
      <c r="J30" s="3">
        <v>877593511</v>
      </c>
      <c r="K30" s="3">
        <v>863785100</v>
      </c>
      <c r="L30" s="3">
        <f>AVERAGE(Table16[[#This Row],[Control Resolving Time 1]:[Control Resolving Time 10]])</f>
        <v>862272204.5</v>
      </c>
      <c r="M30" s="3">
        <f>STDEV(Table16[[#This Row],[Control Resolving Time 1]:[Control Resolving Time 10]])</f>
        <v>26797733.897671089</v>
      </c>
      <c r="N30" s="3">
        <f>Table16[[#This Row],[Control Resolving Time Avg (ns)]]/1000000</f>
        <v>862.27220450000004</v>
      </c>
      <c r="O30" s="3">
        <f>Table16[[#This Row],[Control Resolving Time Sdev (ns)]]/1000000</f>
        <v>26.797733897671087</v>
      </c>
      <c r="P30" t="s">
        <v>266</v>
      </c>
      <c r="Q30" s="3">
        <v>957490483</v>
      </c>
      <c r="R30" s="3">
        <v>943423609</v>
      </c>
      <c r="S30" s="3">
        <v>960443009</v>
      </c>
      <c r="T30" s="3">
        <v>937032174</v>
      </c>
      <c r="U30" s="3">
        <v>965501766</v>
      </c>
      <c r="V30" s="3">
        <v>948853551</v>
      </c>
      <c r="W30" s="3">
        <v>982173612</v>
      </c>
      <c r="X30" s="3">
        <v>994851293</v>
      </c>
      <c r="Y30" s="3">
        <v>953949221</v>
      </c>
      <c r="Z30" s="3">
        <v>938509961</v>
      </c>
      <c r="AA30" s="3">
        <f>AVERAGE(Table16[[#This Row],[Refactored Resolving Time 1]:[Refactored Resolving Time 10]])</f>
        <v>958222867.89999998</v>
      </c>
      <c r="AB30" s="3">
        <f>STDEV(Table16[[#This Row],[Refactored Resolving Time 1]:[Refactored Resolving Time 10]])</f>
        <v>18667969.79780291</v>
      </c>
      <c r="AC30" s="3">
        <f>Table16[[#This Row],[Refactored Resolving Time Avg (ns)]]/1000000</f>
        <v>958.22286789999998</v>
      </c>
      <c r="AD30" s="3">
        <f>Table16[[#This Row],[Refactored Resolving Time Sdev (ns)]]/1000000</f>
        <v>18.667969797802911</v>
      </c>
      <c r="AE30" t="b">
        <f>IF(Table16[[#This Row],[Control Bundle]]=Table16[[#This Row],[Refactored Bundle]],TRUE,FALSE)</f>
        <v>1</v>
      </c>
      <c r="AF30">
        <f>IF(Table16[[#This Row],[Refactored Resolving Time Avg (ns)]]=-1,0,ROUND(LOG10(Table16[[#This Row],[Refactored Resolving Time Sdev (ns)]]/Table16[[#This Row],[Control Resolving Time Sdev (ns)]]),0))</f>
        <v>0</v>
      </c>
      <c r="AG30" t="b">
        <f>IF(Table16[[#This Row],[Same Sdev OoM?]]=0,TRUE,FALSE)</f>
        <v>1</v>
      </c>
      <c r="AH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0" s="3">
        <f>Table16[[#This Row],[Control Resolving Time Avg (ms)]]-Table16[[#This Row],[Refactored Resolving Time Avg (ms)]]</f>
        <v>-95.950663399999939</v>
      </c>
      <c r="AJ30" s="4">
        <f>Table16[[#This Row],[Absolute Diff?]]/Table16[[#This Row],[Control Resolving Time Avg (ms)]]</f>
        <v>-0.11127653529738699</v>
      </c>
    </row>
    <row r="31" spans="1:36" x14ac:dyDescent="0.2">
      <c r="A31" t="s">
        <v>31</v>
      </c>
      <c r="B31" s="3">
        <v>898335246</v>
      </c>
      <c r="C31" s="3">
        <v>819627916</v>
      </c>
      <c r="D31" s="3">
        <v>875970561</v>
      </c>
      <c r="E31" s="3">
        <v>825752556</v>
      </c>
      <c r="F31" s="3">
        <v>855467003</v>
      </c>
      <c r="G31" s="3">
        <v>840083951</v>
      </c>
      <c r="H31" s="3">
        <v>896592210</v>
      </c>
      <c r="I31" s="3">
        <v>860041653</v>
      </c>
      <c r="J31" s="3">
        <v>876625598</v>
      </c>
      <c r="K31" s="3">
        <v>862694278</v>
      </c>
      <c r="L31" s="3">
        <f>AVERAGE(Table16[[#This Row],[Control Resolving Time 1]:[Control Resolving Time 10]])</f>
        <v>861119097.20000005</v>
      </c>
      <c r="M31" s="3">
        <f>STDEV(Table16[[#This Row],[Control Resolving Time 1]:[Control Resolving Time 10]])</f>
        <v>26987192.40711695</v>
      </c>
      <c r="N31" s="3">
        <f>Table16[[#This Row],[Control Resolving Time Avg (ns)]]/1000000</f>
        <v>861.11909720000006</v>
      </c>
      <c r="O31" s="3">
        <f>Table16[[#This Row],[Control Resolving Time Sdev (ns)]]/1000000</f>
        <v>26.98719240711695</v>
      </c>
      <c r="P31" t="s">
        <v>31</v>
      </c>
      <c r="Q31" s="3">
        <v>956058979</v>
      </c>
      <c r="R31" s="3">
        <v>940961173</v>
      </c>
      <c r="S31" s="3">
        <v>959492464</v>
      </c>
      <c r="T31" s="3">
        <v>936033848</v>
      </c>
      <c r="U31" s="3">
        <v>963861295</v>
      </c>
      <c r="V31" s="3">
        <v>947726234</v>
      </c>
      <c r="W31" s="3">
        <v>980894723</v>
      </c>
      <c r="X31" s="3">
        <v>993838874</v>
      </c>
      <c r="Y31" s="3">
        <v>953942211</v>
      </c>
      <c r="Z31" s="3">
        <v>937470429</v>
      </c>
      <c r="AA31" s="3">
        <f>AVERAGE(Table16[[#This Row],[Refactored Resolving Time 1]:[Refactored Resolving Time 10]])</f>
        <v>957028023</v>
      </c>
      <c r="AB31" s="3">
        <f>STDEV(Table16[[#This Row],[Refactored Resolving Time 1]:[Refactored Resolving Time 10]])</f>
        <v>18725527.117334977</v>
      </c>
      <c r="AC31" s="3">
        <f>Table16[[#This Row],[Refactored Resolving Time Avg (ns)]]/1000000</f>
        <v>957.02802299999996</v>
      </c>
      <c r="AD31" s="3">
        <f>Table16[[#This Row],[Refactored Resolving Time Sdev (ns)]]/1000000</f>
        <v>18.725527117334977</v>
      </c>
      <c r="AE31" t="b">
        <f>IF(Table16[[#This Row],[Control Bundle]]=Table16[[#This Row],[Refactored Bundle]],TRUE,FALSE)</f>
        <v>1</v>
      </c>
      <c r="AF31">
        <f>IF(Table16[[#This Row],[Refactored Resolving Time Avg (ns)]]=-1,0,ROUND(LOG10(Table16[[#This Row],[Refactored Resolving Time Sdev (ns)]]/Table16[[#This Row],[Control Resolving Time Sdev (ns)]]),0))</f>
        <v>0</v>
      </c>
      <c r="AG31" t="b">
        <f>IF(Table16[[#This Row],[Same Sdev OoM?]]=0,TRUE,FALSE)</f>
        <v>1</v>
      </c>
      <c r="AH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" s="3">
        <f>Table16[[#This Row],[Control Resolving Time Avg (ms)]]-Table16[[#This Row],[Refactored Resolving Time Avg (ms)]]</f>
        <v>-95.908925799999906</v>
      </c>
      <c r="AJ31" s="4">
        <f>Table16[[#This Row],[Absolute Diff?]]/Table16[[#This Row],[Control Resolving Time Avg (ms)]]</f>
        <v>-0.11137707445097399</v>
      </c>
    </row>
    <row r="32" spans="1:36" x14ac:dyDescent="0.2">
      <c r="A32" t="s">
        <v>76</v>
      </c>
      <c r="B32" s="3">
        <v>897060456</v>
      </c>
      <c r="C32" s="3">
        <v>818471936</v>
      </c>
      <c r="D32" s="3">
        <v>874538862</v>
      </c>
      <c r="E32" s="3">
        <v>824485865</v>
      </c>
      <c r="F32" s="3">
        <v>853561564</v>
      </c>
      <c r="G32" s="3">
        <v>838849509</v>
      </c>
      <c r="H32" s="3">
        <v>895343092</v>
      </c>
      <c r="I32" s="3">
        <v>858702405</v>
      </c>
      <c r="J32" s="3">
        <v>875421049</v>
      </c>
      <c r="K32" s="3">
        <v>861308975</v>
      </c>
      <c r="L32" s="3">
        <f>AVERAGE(Table16[[#This Row],[Control Resolving Time 1]:[Control Resolving Time 10]])</f>
        <v>859774371.29999995</v>
      </c>
      <c r="M32" s="3">
        <f>STDEV(Table16[[#This Row],[Control Resolving Time 1]:[Control Resolving Time 10]])</f>
        <v>26975951.242314078</v>
      </c>
      <c r="N32" s="3">
        <f>Table16[[#This Row],[Control Resolving Time Avg (ns)]]/1000000</f>
        <v>859.77437129999998</v>
      </c>
      <c r="O32" s="3">
        <f>Table16[[#This Row],[Control Resolving Time Sdev (ns)]]/1000000</f>
        <v>26.975951242314078</v>
      </c>
      <c r="P32" t="s">
        <v>76</v>
      </c>
      <c r="Q32" s="3">
        <v>954649790</v>
      </c>
      <c r="R32" s="3">
        <v>939221749</v>
      </c>
      <c r="S32" s="3">
        <v>958169712</v>
      </c>
      <c r="T32" s="3">
        <v>934562726</v>
      </c>
      <c r="U32" s="3">
        <v>962331879</v>
      </c>
      <c r="V32" s="3">
        <v>944178333</v>
      </c>
      <c r="W32" s="3">
        <v>979532315</v>
      </c>
      <c r="X32" s="3">
        <v>992834539</v>
      </c>
      <c r="Y32" s="3">
        <v>952638700</v>
      </c>
      <c r="Z32" s="3">
        <v>936306150</v>
      </c>
      <c r="AA32" s="3">
        <f>AVERAGE(Table16[[#This Row],[Refactored Resolving Time 1]:[Refactored Resolving Time 10]])</f>
        <v>955442589.29999995</v>
      </c>
      <c r="AB32" s="3">
        <f>STDEV(Table16[[#This Row],[Refactored Resolving Time 1]:[Refactored Resolving Time 10]])</f>
        <v>18956188.534900244</v>
      </c>
      <c r="AC32" s="3">
        <f>Table16[[#This Row],[Refactored Resolving Time Avg (ns)]]/1000000</f>
        <v>955.44258930000001</v>
      </c>
      <c r="AD32" s="3">
        <f>Table16[[#This Row],[Refactored Resolving Time Sdev (ns)]]/1000000</f>
        <v>18.956188534900246</v>
      </c>
      <c r="AE32" t="b">
        <f>IF(Table16[[#This Row],[Control Bundle]]=Table16[[#This Row],[Refactored Bundle]],TRUE,FALSE)</f>
        <v>1</v>
      </c>
      <c r="AF32">
        <f>IF(Table16[[#This Row],[Refactored Resolving Time Avg (ns)]]=-1,0,ROUND(LOG10(Table16[[#This Row],[Refactored Resolving Time Sdev (ns)]]/Table16[[#This Row],[Control Resolving Time Sdev (ns)]]),0))</f>
        <v>0</v>
      </c>
      <c r="AG32" t="b">
        <f>IF(Table16[[#This Row],[Same Sdev OoM?]]=0,TRUE,FALSE)</f>
        <v>1</v>
      </c>
      <c r="AH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" s="3">
        <f>Table16[[#This Row],[Control Resolving Time Avg (ms)]]-Table16[[#This Row],[Refactored Resolving Time Avg (ms)]]</f>
        <v>-95.668218000000024</v>
      </c>
      <c r="AJ32" s="4">
        <f>Table16[[#This Row],[Absolute Diff?]]/Table16[[#This Row],[Control Resolving Time Avg (ms)]]</f>
        <v>-0.1112713069771402</v>
      </c>
    </row>
    <row r="33" spans="1:36" x14ac:dyDescent="0.2">
      <c r="A33" t="s">
        <v>228</v>
      </c>
      <c r="B33" s="3">
        <v>895453171</v>
      </c>
      <c r="C33" s="3">
        <v>817040107</v>
      </c>
      <c r="D33" s="3">
        <v>872980009</v>
      </c>
      <c r="E33" s="3">
        <v>822974114</v>
      </c>
      <c r="F33" s="3">
        <v>852086239</v>
      </c>
      <c r="G33" s="3">
        <v>837372090</v>
      </c>
      <c r="H33" s="3">
        <v>893888689</v>
      </c>
      <c r="I33" s="3">
        <v>856373402</v>
      </c>
      <c r="J33" s="3">
        <v>873750681</v>
      </c>
      <c r="K33" s="3">
        <v>859532717</v>
      </c>
      <c r="L33" s="3">
        <f>AVERAGE(Table16[[#This Row],[Control Resolving Time 1]:[Control Resolving Time 10]])</f>
        <v>858145121.89999998</v>
      </c>
      <c r="M33" s="3">
        <f>STDEV(Table16[[#This Row],[Control Resolving Time 1]:[Control Resolving Time 10]])</f>
        <v>26942357.896658164</v>
      </c>
      <c r="N33" s="3">
        <f>Table16[[#This Row],[Control Resolving Time Avg (ns)]]/1000000</f>
        <v>858.14512189999994</v>
      </c>
      <c r="O33" s="3">
        <f>Table16[[#This Row],[Control Resolving Time Sdev (ns)]]/1000000</f>
        <v>26.942357896658162</v>
      </c>
      <c r="P33" t="s">
        <v>228</v>
      </c>
      <c r="Q33" s="3">
        <v>953121046</v>
      </c>
      <c r="R33" s="3">
        <v>935925933</v>
      </c>
      <c r="S33" s="3">
        <v>956217072</v>
      </c>
      <c r="T33" s="3">
        <v>932908573</v>
      </c>
      <c r="U33" s="3">
        <v>960898991</v>
      </c>
      <c r="V33" s="3">
        <v>942603811</v>
      </c>
      <c r="W33" s="3">
        <v>977942717</v>
      </c>
      <c r="X33" s="3">
        <v>991572170</v>
      </c>
      <c r="Y33" s="3">
        <v>951417134</v>
      </c>
      <c r="Z33" s="3">
        <v>934781309</v>
      </c>
      <c r="AA33" s="3">
        <f>AVERAGE(Table16[[#This Row],[Refactored Resolving Time 1]:[Refactored Resolving Time 10]])</f>
        <v>953738875.60000002</v>
      </c>
      <c r="AB33" s="3">
        <f>STDEV(Table16[[#This Row],[Refactored Resolving Time 1]:[Refactored Resolving Time 10]])</f>
        <v>19191857.175495584</v>
      </c>
      <c r="AC33" s="3">
        <f>Table16[[#This Row],[Refactored Resolving Time Avg (ns)]]/1000000</f>
        <v>953.73887560000003</v>
      </c>
      <c r="AD33" s="3">
        <f>Table16[[#This Row],[Refactored Resolving Time Sdev (ns)]]/1000000</f>
        <v>19.191857175495585</v>
      </c>
      <c r="AE33" t="b">
        <f>IF(Table16[[#This Row],[Control Bundle]]=Table16[[#This Row],[Refactored Bundle]],TRUE,FALSE)</f>
        <v>1</v>
      </c>
      <c r="AF33">
        <f>IF(Table16[[#This Row],[Refactored Resolving Time Avg (ns)]]=-1,0,ROUND(LOG10(Table16[[#This Row],[Refactored Resolving Time Sdev (ns)]]/Table16[[#This Row],[Control Resolving Time Sdev (ns)]]),0))</f>
        <v>0</v>
      </c>
      <c r="AG33" t="b">
        <f>IF(Table16[[#This Row],[Same Sdev OoM?]]=0,TRUE,FALSE)</f>
        <v>1</v>
      </c>
      <c r="AH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" s="3">
        <f>Table16[[#This Row],[Control Resolving Time Avg (ms)]]-Table16[[#This Row],[Refactored Resolving Time Avg (ms)]]</f>
        <v>-95.593753700000093</v>
      </c>
      <c r="AJ33" s="4">
        <f>Table16[[#This Row],[Absolute Diff?]]/Table16[[#This Row],[Control Resolving Time Avg (ms)]]</f>
        <v>-0.11139578989664137</v>
      </c>
    </row>
    <row r="34" spans="1:36" x14ac:dyDescent="0.2">
      <c r="A34" t="s">
        <v>326</v>
      </c>
      <c r="B34" s="3">
        <v>893827782</v>
      </c>
      <c r="C34" s="3">
        <v>816048366</v>
      </c>
      <c r="D34" s="3">
        <v>872159594</v>
      </c>
      <c r="E34" s="3">
        <v>822035432</v>
      </c>
      <c r="F34" s="3">
        <v>851218243</v>
      </c>
      <c r="G34" s="3">
        <v>836276995</v>
      </c>
      <c r="H34" s="3">
        <v>893000770</v>
      </c>
      <c r="I34" s="3">
        <v>855558847</v>
      </c>
      <c r="J34" s="3">
        <v>871575245</v>
      </c>
      <c r="K34" s="3">
        <v>858140503</v>
      </c>
      <c r="L34" s="3">
        <f>AVERAGE(Table16[[#This Row],[Control Resolving Time 1]:[Control Resolving Time 10]])</f>
        <v>856984177.70000005</v>
      </c>
      <c r="M34" s="3">
        <f>STDEV(Table16[[#This Row],[Control Resolving Time 1]:[Control Resolving Time 10]])</f>
        <v>26792196.590366434</v>
      </c>
      <c r="N34" s="3">
        <f>Table16[[#This Row],[Control Resolving Time Avg (ns)]]/1000000</f>
        <v>856.98417770000003</v>
      </c>
      <c r="O34" s="3">
        <f>Table16[[#This Row],[Control Resolving Time Sdev (ns)]]/1000000</f>
        <v>26.792196590366434</v>
      </c>
      <c r="P34" t="s">
        <v>326</v>
      </c>
      <c r="Q34" s="3">
        <v>951927913</v>
      </c>
      <c r="R34" s="3">
        <v>934810115</v>
      </c>
      <c r="S34" s="3">
        <v>954944857</v>
      </c>
      <c r="T34" s="3">
        <v>931877545</v>
      </c>
      <c r="U34" s="3">
        <v>960013649</v>
      </c>
      <c r="V34" s="3">
        <v>941674791</v>
      </c>
      <c r="W34" s="3">
        <v>977027768</v>
      </c>
      <c r="X34" s="3">
        <v>990663887</v>
      </c>
      <c r="Y34" s="3">
        <v>950620278</v>
      </c>
      <c r="Z34" s="3">
        <v>933839905</v>
      </c>
      <c r="AA34" s="3">
        <f>AVERAGE(Table16[[#This Row],[Refactored Resolving Time 1]:[Refactored Resolving Time 10]])</f>
        <v>952740070.79999995</v>
      </c>
      <c r="AB34" s="3">
        <f>STDEV(Table16[[#This Row],[Refactored Resolving Time 1]:[Refactored Resolving Time 10]])</f>
        <v>19227908.525375661</v>
      </c>
      <c r="AC34" s="3">
        <f>Table16[[#This Row],[Refactored Resolving Time Avg (ns)]]/1000000</f>
        <v>952.7400707999999</v>
      </c>
      <c r="AD34" s="3">
        <f>Table16[[#This Row],[Refactored Resolving Time Sdev (ns)]]/1000000</f>
        <v>19.227908525375661</v>
      </c>
      <c r="AE34" t="b">
        <f>IF(Table16[[#This Row],[Control Bundle]]=Table16[[#This Row],[Refactored Bundle]],TRUE,FALSE)</f>
        <v>1</v>
      </c>
      <c r="AF34">
        <f>IF(Table16[[#This Row],[Refactored Resolving Time Avg (ns)]]=-1,0,ROUND(LOG10(Table16[[#This Row],[Refactored Resolving Time Sdev (ns)]]/Table16[[#This Row],[Control Resolving Time Sdev (ns)]]),0))</f>
        <v>0</v>
      </c>
      <c r="AG34" t="b">
        <f>IF(Table16[[#This Row],[Same Sdev OoM?]]=0,TRUE,FALSE)</f>
        <v>1</v>
      </c>
      <c r="AH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" s="5">
        <f>Table16[[#This Row],[Control Resolving Time Avg (ms)]]-Table16[[#This Row],[Refactored Resolving Time Avg (ms)]]</f>
        <v>-95.755893099999867</v>
      </c>
      <c r="AJ34" s="6">
        <f>Table16[[#This Row],[Absolute Diff?]]/Table16[[#This Row],[Control Resolving Time Avg (ms)]]</f>
        <v>-0.11173589383761136</v>
      </c>
    </row>
    <row r="35" spans="1:36" x14ac:dyDescent="0.2">
      <c r="A35" t="s">
        <v>309</v>
      </c>
      <c r="B35" s="3">
        <v>889389552</v>
      </c>
      <c r="C35" s="3">
        <v>813149988</v>
      </c>
      <c r="D35" s="3">
        <v>868230243</v>
      </c>
      <c r="E35" s="3">
        <v>819248586</v>
      </c>
      <c r="F35" s="3">
        <v>847500234</v>
      </c>
      <c r="G35" s="3">
        <v>832733252</v>
      </c>
      <c r="H35" s="3">
        <v>890304050</v>
      </c>
      <c r="I35" s="3">
        <v>851570835</v>
      </c>
      <c r="J35" s="3">
        <v>868809581</v>
      </c>
      <c r="K35" s="3">
        <v>855317203</v>
      </c>
      <c r="L35" s="3">
        <f>AVERAGE(Table16[[#This Row],[Control Resolving Time 1]:[Control Resolving Time 10]])</f>
        <v>853625352.39999998</v>
      </c>
      <c r="M35" s="3">
        <f>STDEV(Table16[[#This Row],[Control Resolving Time 1]:[Control Resolving Time 10]])</f>
        <v>26602769.246924881</v>
      </c>
      <c r="N35" s="3">
        <f>Table16[[#This Row],[Control Resolving Time Avg (ns)]]/1000000</f>
        <v>853.6253524</v>
      </c>
      <c r="O35" s="3">
        <f>Table16[[#This Row],[Control Resolving Time Sdev (ns)]]/1000000</f>
        <v>26.602769246924883</v>
      </c>
      <c r="P35" t="s">
        <v>309</v>
      </c>
      <c r="Q35" s="3">
        <v>948518820</v>
      </c>
      <c r="R35" s="3">
        <v>930343329</v>
      </c>
      <c r="S35" s="3">
        <v>950119298</v>
      </c>
      <c r="T35" s="3">
        <v>927075424</v>
      </c>
      <c r="U35" s="3">
        <v>955879027</v>
      </c>
      <c r="V35" s="3">
        <v>937294777</v>
      </c>
      <c r="W35" s="3">
        <v>972957435</v>
      </c>
      <c r="X35" s="3">
        <v>986465989</v>
      </c>
      <c r="Y35" s="3">
        <v>944656929</v>
      </c>
      <c r="Z35" s="3">
        <v>929406169</v>
      </c>
      <c r="AA35" s="3">
        <f>AVERAGE(Table16[[#This Row],[Refactored Resolving Time 1]:[Refactored Resolving Time 10]])</f>
        <v>948271719.70000005</v>
      </c>
      <c r="AB35" s="3">
        <f>STDEV(Table16[[#This Row],[Refactored Resolving Time 1]:[Refactored Resolving Time 10]])</f>
        <v>19407076.619610656</v>
      </c>
      <c r="AC35" s="3">
        <f>Table16[[#This Row],[Refactored Resolving Time Avg (ns)]]/1000000</f>
        <v>948.27171970000006</v>
      </c>
      <c r="AD35" s="3">
        <f>Table16[[#This Row],[Refactored Resolving Time Sdev (ns)]]/1000000</f>
        <v>19.407076619610656</v>
      </c>
      <c r="AE35" t="b">
        <f>IF(Table16[[#This Row],[Control Bundle]]=Table16[[#This Row],[Refactored Bundle]],TRUE,FALSE)</f>
        <v>1</v>
      </c>
      <c r="AF35">
        <f>IF(Table16[[#This Row],[Refactored Resolving Time Avg (ns)]]=-1,0,ROUND(LOG10(Table16[[#This Row],[Refactored Resolving Time Sdev (ns)]]/Table16[[#This Row],[Control Resolving Time Sdev (ns)]]),0))</f>
        <v>0</v>
      </c>
      <c r="AG35" t="b">
        <f>IF(Table16[[#This Row],[Same Sdev OoM?]]=0,TRUE,FALSE)</f>
        <v>1</v>
      </c>
      <c r="AH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" s="3">
        <f>Table16[[#This Row],[Control Resolving Time Avg (ms)]]-Table16[[#This Row],[Refactored Resolving Time Avg (ms)]]</f>
        <v>-94.646367300000065</v>
      </c>
      <c r="AJ35" s="4">
        <f>Table16[[#This Row],[Absolute Diff?]]/Table16[[#This Row],[Control Resolving Time Avg (ms)]]</f>
        <v>-0.1108757689001366</v>
      </c>
    </row>
    <row r="36" spans="1:36" x14ac:dyDescent="0.2">
      <c r="A36" t="s">
        <v>267</v>
      </c>
      <c r="B36" s="3">
        <v>882678652</v>
      </c>
      <c r="C36" s="3">
        <v>807062952</v>
      </c>
      <c r="D36" s="3">
        <v>860116921</v>
      </c>
      <c r="E36" s="3">
        <v>813561818</v>
      </c>
      <c r="F36" s="3">
        <v>839862290</v>
      </c>
      <c r="G36" s="3">
        <v>826743557</v>
      </c>
      <c r="H36" s="3">
        <v>882394573</v>
      </c>
      <c r="I36" s="3">
        <v>844004993</v>
      </c>
      <c r="J36" s="3">
        <v>857814327</v>
      </c>
      <c r="K36" s="3">
        <v>848179192</v>
      </c>
      <c r="L36" s="3">
        <f>AVERAGE(Table16[[#This Row],[Control Resolving Time 1]:[Control Resolving Time 10]])</f>
        <v>846241927.5</v>
      </c>
      <c r="M36" s="3">
        <f>STDEV(Table16[[#This Row],[Control Resolving Time 1]:[Control Resolving Time 10]])</f>
        <v>25806350.033360068</v>
      </c>
      <c r="N36" s="3">
        <f>Table16[[#This Row],[Control Resolving Time Avg (ns)]]/1000000</f>
        <v>846.24192749999997</v>
      </c>
      <c r="O36" s="3">
        <f>Table16[[#This Row],[Control Resolving Time Sdev (ns)]]/1000000</f>
        <v>25.806350033360069</v>
      </c>
      <c r="P36" t="s">
        <v>267</v>
      </c>
      <c r="Q36" s="3">
        <v>941334735</v>
      </c>
      <c r="R36" s="3">
        <v>921137704</v>
      </c>
      <c r="S36" s="3">
        <v>943390272</v>
      </c>
      <c r="T36" s="3">
        <v>917830022</v>
      </c>
      <c r="U36" s="3">
        <v>947367567</v>
      </c>
      <c r="V36" s="3">
        <v>929321897</v>
      </c>
      <c r="W36" s="3">
        <v>965094721</v>
      </c>
      <c r="X36" s="3">
        <v>977065749</v>
      </c>
      <c r="Y36" s="3">
        <v>936928314</v>
      </c>
      <c r="Z36" s="3">
        <v>918815277</v>
      </c>
      <c r="AA36" s="3">
        <f>AVERAGE(Table16[[#This Row],[Refactored Resolving Time 1]:[Refactored Resolving Time 10]])</f>
        <v>939828625.79999995</v>
      </c>
      <c r="AB36" s="3">
        <f>STDEV(Table16[[#This Row],[Refactored Resolving Time 1]:[Refactored Resolving Time 10]])</f>
        <v>19693262.658269472</v>
      </c>
      <c r="AC36" s="3">
        <f>Table16[[#This Row],[Refactored Resolving Time Avg (ns)]]/1000000</f>
        <v>939.82862579999994</v>
      </c>
      <c r="AD36" s="3">
        <f>Table16[[#This Row],[Refactored Resolving Time Sdev (ns)]]/1000000</f>
        <v>19.693262658269472</v>
      </c>
      <c r="AE36" t="b">
        <f>IF(Table16[[#This Row],[Control Bundle]]=Table16[[#This Row],[Refactored Bundle]],TRUE,FALSE)</f>
        <v>1</v>
      </c>
      <c r="AF36">
        <f>IF(Table16[[#This Row],[Refactored Resolving Time Avg (ns)]]=-1,0,ROUND(LOG10(Table16[[#This Row],[Refactored Resolving Time Sdev (ns)]]/Table16[[#This Row],[Control Resolving Time Sdev (ns)]]),0))</f>
        <v>0</v>
      </c>
      <c r="AG36" t="b">
        <f>IF(Table16[[#This Row],[Same Sdev OoM?]]=0,TRUE,FALSE)</f>
        <v>1</v>
      </c>
      <c r="AH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" s="3">
        <f>Table16[[#This Row],[Control Resolving Time Avg (ms)]]-Table16[[#This Row],[Refactored Resolving Time Avg (ms)]]</f>
        <v>-93.586698299999966</v>
      </c>
      <c r="AJ36" s="4">
        <f>Table16[[#This Row],[Absolute Diff?]]/Table16[[#This Row],[Control Resolving Time Avg (ms)]]</f>
        <v>-0.11059094953670913</v>
      </c>
    </row>
    <row r="37" spans="1:36" x14ac:dyDescent="0.2">
      <c r="A37" t="s">
        <v>292</v>
      </c>
      <c r="B37" s="3">
        <v>887456615</v>
      </c>
      <c r="C37" s="3">
        <v>812098681</v>
      </c>
      <c r="D37" s="3">
        <v>866807767</v>
      </c>
      <c r="E37" s="3">
        <v>817933449</v>
      </c>
      <c r="F37" s="3">
        <v>846320099</v>
      </c>
      <c r="G37" s="3">
        <v>831743448</v>
      </c>
      <c r="H37" s="3">
        <v>888773878</v>
      </c>
      <c r="I37" s="3">
        <v>850320990</v>
      </c>
      <c r="J37" s="3">
        <v>868013524</v>
      </c>
      <c r="K37" s="3">
        <v>854307641</v>
      </c>
      <c r="L37" s="3">
        <f>AVERAGE(Table16[[#This Row],[Control Resolving Time 1]:[Control Resolving Time 10]])</f>
        <v>852377609.20000005</v>
      </c>
      <c r="M37" s="3">
        <f>STDEV(Table16[[#This Row],[Control Resolving Time 1]:[Control Resolving Time 10]])</f>
        <v>26430506.97080002</v>
      </c>
      <c r="N37" s="3">
        <f>Table16[[#This Row],[Control Resolving Time Avg (ns)]]/1000000</f>
        <v>852.37760920000005</v>
      </c>
      <c r="O37" s="3">
        <f>Table16[[#This Row],[Control Resolving Time Sdev (ns)]]/1000000</f>
        <v>26.430506970800021</v>
      </c>
      <c r="P37" t="s">
        <v>292</v>
      </c>
      <c r="Q37" s="3">
        <v>947469007</v>
      </c>
      <c r="R37" s="3">
        <v>929115322</v>
      </c>
      <c r="S37" s="3">
        <v>949312388</v>
      </c>
      <c r="T37" s="3">
        <v>925825160</v>
      </c>
      <c r="U37" s="3">
        <v>954497596</v>
      </c>
      <c r="V37" s="3">
        <v>936130197</v>
      </c>
      <c r="W37" s="3">
        <v>971743663</v>
      </c>
      <c r="X37" s="3">
        <v>985207796</v>
      </c>
      <c r="Y37" s="3">
        <v>943292063</v>
      </c>
      <c r="Z37" s="3">
        <v>928193612</v>
      </c>
      <c r="AA37" s="3">
        <f>AVERAGE(Table16[[#This Row],[Refactored Resolving Time 1]:[Refactored Resolving Time 10]])</f>
        <v>947078680.39999998</v>
      </c>
      <c r="AB37" s="3">
        <f>STDEV(Table16[[#This Row],[Refactored Resolving Time 1]:[Refactored Resolving Time 10]])</f>
        <v>19401090.688813686</v>
      </c>
      <c r="AC37" s="3">
        <f>Table16[[#This Row],[Refactored Resolving Time Avg (ns)]]/1000000</f>
        <v>947.07868039999994</v>
      </c>
      <c r="AD37" s="3">
        <f>Table16[[#This Row],[Refactored Resolving Time Sdev (ns)]]/1000000</f>
        <v>19.401090688813685</v>
      </c>
      <c r="AE37" t="b">
        <f>IF(Table16[[#This Row],[Control Bundle]]=Table16[[#This Row],[Refactored Bundle]],TRUE,FALSE)</f>
        <v>1</v>
      </c>
      <c r="AF37">
        <f>IF(Table16[[#This Row],[Refactored Resolving Time Avg (ns)]]=-1,0,ROUND(LOG10(Table16[[#This Row],[Refactored Resolving Time Sdev (ns)]]/Table16[[#This Row],[Control Resolving Time Sdev (ns)]]),0))</f>
        <v>0</v>
      </c>
      <c r="AG37" t="b">
        <f>IF(Table16[[#This Row],[Same Sdev OoM?]]=0,TRUE,FALSE)</f>
        <v>1</v>
      </c>
      <c r="AH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7" s="5">
        <f>Table16[[#This Row],[Control Resolving Time Avg (ms)]]-Table16[[#This Row],[Refactored Resolving Time Avg (ms)]]</f>
        <v>-94.701071199999888</v>
      </c>
      <c r="AJ37" s="6">
        <f>Table16[[#This Row],[Absolute Diff?]]/Table16[[#This Row],[Control Resolving Time Avg (ms)]]</f>
        <v>-0.11110225113595099</v>
      </c>
    </row>
    <row r="38" spans="1:36" x14ac:dyDescent="0.2">
      <c r="A38" t="s">
        <v>114</v>
      </c>
      <c r="B38" s="3">
        <v>885533304</v>
      </c>
      <c r="C38" s="3">
        <v>810206988</v>
      </c>
      <c r="D38" s="3">
        <v>864355786</v>
      </c>
      <c r="E38" s="3">
        <v>816200780</v>
      </c>
      <c r="F38" s="3">
        <v>844011122</v>
      </c>
      <c r="G38" s="3">
        <v>829888751</v>
      </c>
      <c r="H38" s="3">
        <v>886418336</v>
      </c>
      <c r="I38" s="3">
        <v>848259264</v>
      </c>
      <c r="J38" s="3">
        <v>862689449</v>
      </c>
      <c r="K38" s="3">
        <v>852447541</v>
      </c>
      <c r="L38" s="3">
        <f>AVERAGE(Table16[[#This Row],[Control Resolving Time 1]:[Control Resolving Time 10]])</f>
        <v>850001132.10000002</v>
      </c>
      <c r="M38" s="3">
        <f>STDEV(Table16[[#This Row],[Control Resolving Time 1]:[Control Resolving Time 10]])</f>
        <v>26100749.832562309</v>
      </c>
      <c r="N38" s="3">
        <f>Table16[[#This Row],[Control Resolving Time Avg (ns)]]/1000000</f>
        <v>850.00113210000006</v>
      </c>
      <c r="O38" s="3">
        <f>Table16[[#This Row],[Control Resolving Time Sdev (ns)]]/1000000</f>
        <v>26.100749832562308</v>
      </c>
      <c r="P38" t="s">
        <v>114</v>
      </c>
      <c r="Q38" s="3">
        <v>945350072</v>
      </c>
      <c r="R38" s="3">
        <v>927351495</v>
      </c>
      <c r="S38" s="3">
        <v>946736431</v>
      </c>
      <c r="T38" s="3">
        <v>923336826</v>
      </c>
      <c r="U38" s="3">
        <v>951978387</v>
      </c>
      <c r="V38" s="3">
        <v>933987145</v>
      </c>
      <c r="W38" s="3">
        <v>969668994</v>
      </c>
      <c r="X38" s="3">
        <v>982766448</v>
      </c>
      <c r="Y38" s="3">
        <v>941074547</v>
      </c>
      <c r="Z38" s="3">
        <v>925014507</v>
      </c>
      <c r="AA38" s="3">
        <f>AVERAGE(Table16[[#This Row],[Refactored Resolving Time 1]:[Refactored Resolving Time 10]])</f>
        <v>944726485.20000005</v>
      </c>
      <c r="AB38" s="3">
        <f>STDEV(Table16[[#This Row],[Refactored Resolving Time 1]:[Refactored Resolving Time 10]])</f>
        <v>19444583.100710273</v>
      </c>
      <c r="AC38" s="3">
        <f>Table16[[#This Row],[Refactored Resolving Time Avg (ns)]]/1000000</f>
        <v>944.72648520000007</v>
      </c>
      <c r="AD38" s="3">
        <f>Table16[[#This Row],[Refactored Resolving Time Sdev (ns)]]/1000000</f>
        <v>19.444583100710272</v>
      </c>
      <c r="AE38" t="b">
        <f>IF(Table16[[#This Row],[Control Bundle]]=Table16[[#This Row],[Refactored Bundle]],TRUE,FALSE)</f>
        <v>1</v>
      </c>
      <c r="AF38">
        <f>IF(Table16[[#This Row],[Refactored Resolving Time Avg (ns)]]=-1,0,ROUND(LOG10(Table16[[#This Row],[Refactored Resolving Time Sdev (ns)]]/Table16[[#This Row],[Control Resolving Time Sdev (ns)]]),0))</f>
        <v>0</v>
      </c>
      <c r="AG38" t="b">
        <f>IF(Table16[[#This Row],[Same Sdev OoM?]]=0,TRUE,FALSE)</f>
        <v>1</v>
      </c>
      <c r="AH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8" s="3">
        <f>Table16[[#This Row],[Control Resolving Time Avg (ms)]]-Table16[[#This Row],[Refactored Resolving Time Avg (ms)]]</f>
        <v>-94.725353100000007</v>
      </c>
      <c r="AJ38" s="4">
        <f>Table16[[#This Row],[Absolute Diff?]]/Table16[[#This Row],[Control Resolving Time Avg (ms)]]</f>
        <v>-0.11144144345546102</v>
      </c>
    </row>
    <row r="39" spans="1:36" x14ac:dyDescent="0.2">
      <c r="A39" t="s">
        <v>147</v>
      </c>
      <c r="B39" s="3">
        <v>886409684</v>
      </c>
      <c r="C39" s="3">
        <v>810999581</v>
      </c>
      <c r="D39" s="3">
        <v>865291721</v>
      </c>
      <c r="E39" s="3">
        <v>816882882</v>
      </c>
      <c r="F39" s="3">
        <v>845146757</v>
      </c>
      <c r="G39" s="3">
        <v>830703828</v>
      </c>
      <c r="H39" s="3">
        <v>887304939</v>
      </c>
      <c r="I39" s="3">
        <v>849144037</v>
      </c>
      <c r="J39" s="3">
        <v>866900018</v>
      </c>
      <c r="K39" s="3">
        <v>853287203</v>
      </c>
      <c r="L39" s="3">
        <f>AVERAGE(Table16[[#This Row],[Control Resolving Time 1]:[Control Resolving Time 10]])</f>
        <v>851207065</v>
      </c>
      <c r="M39" s="3">
        <f>STDEV(Table16[[#This Row],[Control Resolving Time 1]:[Control Resolving Time 10]])</f>
        <v>26346856.501648642</v>
      </c>
      <c r="N39" s="3">
        <f>Table16[[#This Row],[Control Resolving Time Avg (ns)]]/1000000</f>
        <v>851.20706499999994</v>
      </c>
      <c r="O39" s="3">
        <f>Table16[[#This Row],[Control Resolving Time Sdev (ns)]]/1000000</f>
        <v>26.346856501648642</v>
      </c>
      <c r="P39" t="s">
        <v>147</v>
      </c>
      <c r="Q39" s="3">
        <v>946243628</v>
      </c>
      <c r="R39" s="3">
        <v>927972010</v>
      </c>
      <c r="S39" s="3">
        <v>947712247</v>
      </c>
      <c r="T39" s="3">
        <v>924410356</v>
      </c>
      <c r="U39" s="3">
        <v>953001789</v>
      </c>
      <c r="V39" s="3">
        <v>934935860</v>
      </c>
      <c r="W39" s="3">
        <v>970735531</v>
      </c>
      <c r="X39" s="3">
        <v>983753020</v>
      </c>
      <c r="Y39" s="3">
        <v>941947970</v>
      </c>
      <c r="Z39" s="3">
        <v>926489567</v>
      </c>
      <c r="AA39" s="3">
        <f>AVERAGE(Table16[[#This Row],[Refactored Resolving Time 1]:[Refactored Resolving Time 10]])</f>
        <v>945720197.79999995</v>
      </c>
      <c r="AB39" s="3">
        <f>STDEV(Table16[[#This Row],[Refactored Resolving Time 1]:[Refactored Resolving Time 10]])</f>
        <v>19433598.060655024</v>
      </c>
      <c r="AC39" s="3">
        <f>Table16[[#This Row],[Refactored Resolving Time Avg (ns)]]/1000000</f>
        <v>945.72019779999994</v>
      </c>
      <c r="AD39" s="3">
        <f>Table16[[#This Row],[Refactored Resolving Time Sdev (ns)]]/1000000</f>
        <v>19.433598060655022</v>
      </c>
      <c r="AE39" t="b">
        <f>IF(Table16[[#This Row],[Control Bundle]]=Table16[[#This Row],[Refactored Bundle]],TRUE,FALSE)</f>
        <v>1</v>
      </c>
      <c r="AF39">
        <f>IF(Table16[[#This Row],[Refactored Resolving Time Avg (ns)]]=-1,0,ROUND(LOG10(Table16[[#This Row],[Refactored Resolving Time Sdev (ns)]]/Table16[[#This Row],[Control Resolving Time Sdev (ns)]]),0))</f>
        <v>0</v>
      </c>
      <c r="AG39" t="b">
        <f>IF(Table16[[#This Row],[Same Sdev OoM?]]=0,TRUE,FALSE)</f>
        <v>1</v>
      </c>
      <c r="AH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9" s="5">
        <f>Table16[[#This Row],[Control Resolving Time Avg (ms)]]-Table16[[#This Row],[Refactored Resolving Time Avg (ms)]]</f>
        <v>-94.513132799999994</v>
      </c>
      <c r="AJ39" s="6">
        <f>Table16[[#This Row],[Absolute Diff?]]/Table16[[#This Row],[Control Resolving Time Avg (ms)]]</f>
        <v>-0.11103424382409233</v>
      </c>
    </row>
    <row r="40" spans="1:36" x14ac:dyDescent="0.2">
      <c r="A40" t="s">
        <v>167</v>
      </c>
      <c r="B40" s="3">
        <v>-1</v>
      </c>
      <c r="C40" s="3">
        <v>-1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-1</v>
      </c>
      <c r="J40" s="3">
        <v>-1</v>
      </c>
      <c r="K40" s="3">
        <v>-1</v>
      </c>
      <c r="L40" s="3">
        <f>AVERAGE(Table16[[#This Row],[Control Resolving Time 1]:[Control Resolving Time 10]])</f>
        <v>-1</v>
      </c>
      <c r="M40" s="3">
        <f>STDEV(Table16[[#This Row],[Control Resolving Time 1]:[Control Resolving Time 10]])</f>
        <v>0</v>
      </c>
      <c r="N40" s="3">
        <f>Table16[[#This Row],[Control Resolving Time Avg (ns)]]/1000000</f>
        <v>-9.9999999999999995E-7</v>
      </c>
      <c r="O40" s="3">
        <f>Table16[[#This Row],[Control Resolving Time Sdev (ns)]]/1000000</f>
        <v>0</v>
      </c>
      <c r="P40" t="s">
        <v>167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3">
        <v>-1</v>
      </c>
      <c r="Y40" s="3">
        <v>-1</v>
      </c>
      <c r="Z40" s="3">
        <v>-1</v>
      </c>
      <c r="AA40" s="3">
        <f>AVERAGE(Table16[[#This Row],[Refactored Resolving Time 1]:[Refactored Resolving Time 10]])</f>
        <v>-1</v>
      </c>
      <c r="AB40" s="3">
        <f>STDEV(Table16[[#This Row],[Refactored Resolving Time 1]:[Refactored Resolving Time 10]])</f>
        <v>0</v>
      </c>
      <c r="AC40" s="3">
        <f>Table16[[#This Row],[Refactored Resolving Time Avg (ns)]]/1000000</f>
        <v>-9.9999999999999995E-7</v>
      </c>
      <c r="AD40" s="3">
        <f>Table16[[#This Row],[Refactored Resolving Time Sdev (ns)]]/1000000</f>
        <v>0</v>
      </c>
      <c r="AE40" t="b">
        <f>IF(Table16[[#This Row],[Control Bundle]]=Table16[[#This Row],[Refactored Bundle]],TRUE,FALSE)</f>
        <v>1</v>
      </c>
      <c r="AF40">
        <f>IF(Table16[[#This Row],[Refactored Resolving Time Avg (ns)]]=-1,0,ROUND(LOG10(Table16[[#This Row],[Refactored Resolving Time Sdev (ns)]]/Table16[[#This Row],[Control Resolving Time Sdev (ns)]]),0))</f>
        <v>0</v>
      </c>
      <c r="AG40" t="b">
        <f>IF(Table16[[#This Row],[Same Sdev OoM?]]=0,TRUE,FALSE)</f>
        <v>1</v>
      </c>
      <c r="AH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40" s="5">
        <f>Table16[[#This Row],[Control Resolving Time Avg (ms)]]-Table16[[#This Row],[Refactored Resolving Time Avg (ms)]]</f>
        <v>0</v>
      </c>
      <c r="AJ40" s="6">
        <f>Table16[[#This Row],[Absolute Diff?]]/Table16[[#This Row],[Control Resolving Time Avg (ms)]]</f>
        <v>0</v>
      </c>
    </row>
    <row r="41" spans="1:36" x14ac:dyDescent="0.2">
      <c r="A41" t="s">
        <v>120</v>
      </c>
      <c r="B41" s="3">
        <v>881519064</v>
      </c>
      <c r="C41" s="3">
        <v>806056905</v>
      </c>
      <c r="D41" s="3">
        <v>858716303</v>
      </c>
      <c r="E41" s="3">
        <v>812783934</v>
      </c>
      <c r="F41" s="3">
        <v>838707183</v>
      </c>
      <c r="G41" s="3">
        <v>825775681</v>
      </c>
      <c r="H41" s="3">
        <v>881259252</v>
      </c>
      <c r="I41" s="3">
        <v>843029906</v>
      </c>
      <c r="J41" s="3">
        <v>856495886</v>
      </c>
      <c r="K41" s="3">
        <v>847008109</v>
      </c>
      <c r="L41" s="3">
        <f>AVERAGE(Table16[[#This Row],[Control Resolving Time 1]:[Control Resolving Time 10]])</f>
        <v>845135222.29999995</v>
      </c>
      <c r="M41" s="3">
        <f>STDEV(Table16[[#This Row],[Control Resolving Time 1]:[Control Resolving Time 10]])</f>
        <v>25690491.580594953</v>
      </c>
      <c r="N41" s="3">
        <f>Table16[[#This Row],[Control Resolving Time Avg (ns)]]/1000000</f>
        <v>845.1352222999999</v>
      </c>
      <c r="O41" s="3">
        <f>Table16[[#This Row],[Control Resolving Time Sdev (ns)]]/1000000</f>
        <v>25.690491580594951</v>
      </c>
      <c r="P41" t="s">
        <v>120</v>
      </c>
      <c r="Q41" s="3">
        <v>940329341</v>
      </c>
      <c r="R41" s="3">
        <v>920260436</v>
      </c>
      <c r="S41" s="3">
        <v>940920251</v>
      </c>
      <c r="T41" s="3">
        <v>916612848</v>
      </c>
      <c r="U41" s="3">
        <v>945968090</v>
      </c>
      <c r="V41" s="3">
        <v>928096976</v>
      </c>
      <c r="W41" s="3">
        <v>963415263</v>
      </c>
      <c r="X41" s="3">
        <v>975804262</v>
      </c>
      <c r="Y41" s="3">
        <v>935822934</v>
      </c>
      <c r="Z41" s="3">
        <v>917671584</v>
      </c>
      <c r="AA41" s="3">
        <f>AVERAGE(Table16[[#This Row],[Refactored Resolving Time 1]:[Refactored Resolving Time 10]])</f>
        <v>938490198.5</v>
      </c>
      <c r="AB41" s="3">
        <f>STDEV(Table16[[#This Row],[Refactored Resolving Time 1]:[Refactored Resolving Time 10]])</f>
        <v>19545660.007156916</v>
      </c>
      <c r="AC41" s="3">
        <f>Table16[[#This Row],[Refactored Resolving Time Avg (ns)]]/1000000</f>
        <v>938.49019850000002</v>
      </c>
      <c r="AD41" s="3">
        <f>Table16[[#This Row],[Refactored Resolving Time Sdev (ns)]]/1000000</f>
        <v>19.545660007156915</v>
      </c>
      <c r="AE41" t="b">
        <f>IF(Table16[[#This Row],[Control Bundle]]=Table16[[#This Row],[Refactored Bundle]],TRUE,FALSE)</f>
        <v>1</v>
      </c>
      <c r="AF41">
        <f>IF(Table16[[#This Row],[Refactored Resolving Time Avg (ns)]]=-1,0,ROUND(LOG10(Table16[[#This Row],[Refactored Resolving Time Sdev (ns)]]/Table16[[#This Row],[Control Resolving Time Sdev (ns)]]),0))</f>
        <v>0</v>
      </c>
      <c r="AG41" t="b">
        <f>IF(Table16[[#This Row],[Same Sdev OoM?]]=0,TRUE,FALSE)</f>
        <v>1</v>
      </c>
      <c r="AH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1" s="3">
        <f>Table16[[#This Row],[Control Resolving Time Avg (ms)]]-Table16[[#This Row],[Refactored Resolving Time Avg (ms)]]</f>
        <v>-93.354976200000124</v>
      </c>
      <c r="AJ41" s="4">
        <f>Table16[[#This Row],[Absolute Diff?]]/Table16[[#This Row],[Control Resolving Time Avg (ms)]]</f>
        <v>-0.11046158500640701</v>
      </c>
    </row>
    <row r="42" spans="1:36" x14ac:dyDescent="0.2">
      <c r="A42" t="s">
        <v>27</v>
      </c>
      <c r="B42" s="3">
        <v>880395476</v>
      </c>
      <c r="C42" s="3">
        <v>804895417</v>
      </c>
      <c r="D42" s="3">
        <v>857412753</v>
      </c>
      <c r="E42" s="3">
        <v>811571820</v>
      </c>
      <c r="F42" s="3">
        <v>837498487</v>
      </c>
      <c r="G42" s="3">
        <v>824604458</v>
      </c>
      <c r="H42" s="3">
        <v>880143197</v>
      </c>
      <c r="I42" s="3">
        <v>841875000</v>
      </c>
      <c r="J42" s="3">
        <v>855193200</v>
      </c>
      <c r="K42" s="3">
        <v>845870325</v>
      </c>
      <c r="L42" s="3">
        <f>AVERAGE(Table16[[#This Row],[Control Resolving Time 1]:[Control Resolving Time 10]])</f>
        <v>843946013.29999995</v>
      </c>
      <c r="M42" s="3">
        <f>STDEV(Table16[[#This Row],[Control Resolving Time 1]:[Control Resolving Time 10]])</f>
        <v>25697703.350415215</v>
      </c>
      <c r="N42" s="3">
        <f>Table16[[#This Row],[Control Resolving Time Avg (ns)]]/1000000</f>
        <v>843.9460133</v>
      </c>
      <c r="O42" s="3">
        <f>Table16[[#This Row],[Control Resolving Time Sdev (ns)]]/1000000</f>
        <v>25.697703350415214</v>
      </c>
      <c r="P42" t="s">
        <v>27</v>
      </c>
      <c r="Q42" s="3">
        <v>938873720</v>
      </c>
      <c r="R42" s="3">
        <v>918589360</v>
      </c>
      <c r="S42" s="3">
        <v>939383813</v>
      </c>
      <c r="T42" s="3">
        <v>915492143</v>
      </c>
      <c r="U42" s="3">
        <v>944610839</v>
      </c>
      <c r="V42" s="3">
        <v>926710097</v>
      </c>
      <c r="W42" s="3">
        <v>962033940</v>
      </c>
      <c r="X42" s="3">
        <v>974613973</v>
      </c>
      <c r="Y42" s="3">
        <v>934747182</v>
      </c>
      <c r="Z42" s="3">
        <v>916504254</v>
      </c>
      <c r="AA42" s="3">
        <f>AVERAGE(Table16[[#This Row],[Refactored Resolving Time 1]:[Refactored Resolving Time 10]])</f>
        <v>937155932.10000002</v>
      </c>
      <c r="AB42" s="3">
        <f>STDEV(Table16[[#This Row],[Refactored Resolving Time 1]:[Refactored Resolving Time 10]])</f>
        <v>19553222.822282925</v>
      </c>
      <c r="AC42" s="3">
        <f>Table16[[#This Row],[Refactored Resolving Time Avg (ns)]]/1000000</f>
        <v>937.15593209999997</v>
      </c>
      <c r="AD42" s="3">
        <f>Table16[[#This Row],[Refactored Resolving Time Sdev (ns)]]/1000000</f>
        <v>19.553222822282926</v>
      </c>
      <c r="AE42" t="b">
        <f>IF(Table16[[#This Row],[Control Bundle]]=Table16[[#This Row],[Refactored Bundle]],TRUE,FALSE)</f>
        <v>1</v>
      </c>
      <c r="AF42">
        <f>IF(Table16[[#This Row],[Refactored Resolving Time Avg (ns)]]=-1,0,ROUND(LOG10(Table16[[#This Row],[Refactored Resolving Time Sdev (ns)]]/Table16[[#This Row],[Control Resolving Time Sdev (ns)]]),0))</f>
        <v>0</v>
      </c>
      <c r="AG42" t="b">
        <f>IF(Table16[[#This Row],[Same Sdev OoM?]]=0,TRUE,FALSE)</f>
        <v>1</v>
      </c>
      <c r="AH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2" s="3">
        <f>Table16[[#This Row],[Control Resolving Time Avg (ms)]]-Table16[[#This Row],[Refactored Resolving Time Avg (ms)]]</f>
        <v>-93.209918799999969</v>
      </c>
      <c r="AJ42" s="4">
        <f>Table16[[#This Row],[Absolute Diff?]]/Table16[[#This Row],[Control Resolving Time Avg (ms)]]</f>
        <v>-0.11044535708573383</v>
      </c>
    </row>
    <row r="43" spans="1:36" x14ac:dyDescent="0.2">
      <c r="A43" t="s">
        <v>311</v>
      </c>
      <c r="B43" s="3">
        <v>875598400</v>
      </c>
      <c r="C43" s="3">
        <v>799328357</v>
      </c>
      <c r="D43" s="3">
        <v>851997034</v>
      </c>
      <c r="E43" s="3">
        <v>805506888</v>
      </c>
      <c r="F43" s="3">
        <v>831492242</v>
      </c>
      <c r="G43" s="3">
        <v>818775850</v>
      </c>
      <c r="H43" s="3">
        <v>873521202</v>
      </c>
      <c r="I43" s="3">
        <v>835724431</v>
      </c>
      <c r="J43" s="3">
        <v>848453938</v>
      </c>
      <c r="K43" s="3">
        <v>834439136</v>
      </c>
      <c r="L43" s="3">
        <f>AVERAGE(Table16[[#This Row],[Control Resolving Time 1]:[Control Resolving Time 10]])</f>
        <v>837483747.79999995</v>
      </c>
      <c r="M43" s="3">
        <f>STDEV(Table16[[#This Row],[Control Resolving Time 1]:[Control Resolving Time 10]])</f>
        <v>25731535.375710722</v>
      </c>
      <c r="N43" s="3">
        <f>Table16[[#This Row],[Control Resolving Time Avg (ns)]]/1000000</f>
        <v>837.48374779999995</v>
      </c>
      <c r="O43" s="3">
        <f>Table16[[#This Row],[Control Resolving Time Sdev (ns)]]/1000000</f>
        <v>25.73153537571072</v>
      </c>
      <c r="P43" t="s">
        <v>311</v>
      </c>
      <c r="Q43" s="3">
        <v>930853001</v>
      </c>
      <c r="R43" s="3">
        <v>911134648</v>
      </c>
      <c r="S43" s="3">
        <v>933898058</v>
      </c>
      <c r="T43" s="3">
        <v>906808383</v>
      </c>
      <c r="U43" s="3">
        <v>933540901</v>
      </c>
      <c r="V43" s="3">
        <v>919812469</v>
      </c>
      <c r="W43" s="3">
        <v>955685096</v>
      </c>
      <c r="X43" s="3">
        <v>966251742</v>
      </c>
      <c r="Y43" s="3">
        <v>928463993</v>
      </c>
      <c r="Z43" s="3">
        <v>911661999</v>
      </c>
      <c r="AA43" s="3">
        <f>AVERAGE(Table16[[#This Row],[Refactored Resolving Time 1]:[Refactored Resolving Time 10]])</f>
        <v>929811029</v>
      </c>
      <c r="AB43" s="3">
        <f>STDEV(Table16[[#This Row],[Refactored Resolving Time 1]:[Refactored Resolving Time 10]])</f>
        <v>19259042.009632599</v>
      </c>
      <c r="AC43" s="3">
        <f>Table16[[#This Row],[Refactored Resolving Time Avg (ns)]]/1000000</f>
        <v>929.81102899999996</v>
      </c>
      <c r="AD43" s="3">
        <f>Table16[[#This Row],[Refactored Resolving Time Sdev (ns)]]/1000000</f>
        <v>19.259042009632598</v>
      </c>
      <c r="AE43" t="b">
        <f>IF(Table16[[#This Row],[Control Bundle]]=Table16[[#This Row],[Refactored Bundle]],TRUE,FALSE)</f>
        <v>1</v>
      </c>
      <c r="AF43">
        <f>IF(Table16[[#This Row],[Refactored Resolving Time Avg (ns)]]=-1,0,ROUND(LOG10(Table16[[#This Row],[Refactored Resolving Time Sdev (ns)]]/Table16[[#This Row],[Control Resolving Time Sdev (ns)]]),0))</f>
        <v>0</v>
      </c>
      <c r="AG43" t="b">
        <f>IF(Table16[[#This Row],[Same Sdev OoM?]]=0,TRUE,FALSE)</f>
        <v>1</v>
      </c>
      <c r="AH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3" s="3">
        <f>Table16[[#This Row],[Control Resolving Time Avg (ms)]]-Table16[[#This Row],[Refactored Resolving Time Avg (ms)]]</f>
        <v>-92.327281200000016</v>
      </c>
      <c r="AJ43" s="4">
        <f>Table16[[#This Row],[Absolute Diff?]]/Table16[[#This Row],[Control Resolving Time Avg (ms)]]</f>
        <v>-0.11024366913690695</v>
      </c>
    </row>
    <row r="44" spans="1:36" x14ac:dyDescent="0.2">
      <c r="A44" t="s">
        <v>360</v>
      </c>
      <c r="B44" s="3">
        <v>879322369</v>
      </c>
      <c r="C44" s="3">
        <v>803919763</v>
      </c>
      <c r="D44" s="3">
        <v>856471292</v>
      </c>
      <c r="E44" s="3">
        <v>810580591</v>
      </c>
      <c r="F44" s="3">
        <v>836506634</v>
      </c>
      <c r="G44" s="3">
        <v>823410766</v>
      </c>
      <c r="H44" s="3">
        <v>878943110</v>
      </c>
      <c r="I44" s="3">
        <v>840791515</v>
      </c>
      <c r="J44" s="3">
        <v>854078216</v>
      </c>
      <c r="K44" s="3">
        <v>844839973</v>
      </c>
      <c r="L44" s="3">
        <f>AVERAGE(Table16[[#This Row],[Control Resolving Time 1]:[Control Resolving Time 10]])</f>
        <v>842886422.89999998</v>
      </c>
      <c r="M44" s="3">
        <f>STDEV(Table16[[#This Row],[Control Resolving Time 1]:[Control Resolving Time 10]])</f>
        <v>25663945.803398225</v>
      </c>
      <c r="N44" s="3">
        <f>Table16[[#This Row],[Control Resolving Time Avg (ns)]]/1000000</f>
        <v>842.88642289999996</v>
      </c>
      <c r="O44" s="3">
        <f>Table16[[#This Row],[Control Resolving Time Sdev (ns)]]/1000000</f>
        <v>25.663945803398224</v>
      </c>
      <c r="P44" t="s">
        <v>360</v>
      </c>
      <c r="Q44" s="3">
        <v>937767176</v>
      </c>
      <c r="R44" s="3">
        <v>917416418</v>
      </c>
      <c r="S44" s="3">
        <v>938374623</v>
      </c>
      <c r="T44" s="3">
        <v>914412136</v>
      </c>
      <c r="U44" s="3">
        <v>943452295</v>
      </c>
      <c r="V44" s="3">
        <v>925737259</v>
      </c>
      <c r="W44" s="3">
        <v>960809754</v>
      </c>
      <c r="X44" s="3">
        <v>971750267</v>
      </c>
      <c r="Y44" s="3">
        <v>933106150</v>
      </c>
      <c r="Z44" s="3">
        <v>915473186</v>
      </c>
      <c r="AA44" s="3">
        <f>AVERAGE(Table16[[#This Row],[Refactored Resolving Time 1]:[Refactored Resolving Time 10]])</f>
        <v>935829926.39999998</v>
      </c>
      <c r="AB44" s="3">
        <f>STDEV(Table16[[#This Row],[Refactored Resolving Time 1]:[Refactored Resolving Time 10]])</f>
        <v>19160284.11315437</v>
      </c>
      <c r="AC44" s="3">
        <f>Table16[[#This Row],[Refactored Resolving Time Avg (ns)]]/1000000</f>
        <v>935.82992639999998</v>
      </c>
      <c r="AD44" s="3">
        <f>Table16[[#This Row],[Refactored Resolving Time Sdev (ns)]]/1000000</f>
        <v>19.160284113154372</v>
      </c>
      <c r="AE44" t="b">
        <f>IF(Table16[[#This Row],[Control Bundle]]=Table16[[#This Row],[Refactored Bundle]],TRUE,FALSE)</f>
        <v>1</v>
      </c>
      <c r="AF44">
        <f>IF(Table16[[#This Row],[Refactored Resolving Time Avg (ns)]]=-1,0,ROUND(LOG10(Table16[[#This Row],[Refactored Resolving Time Sdev (ns)]]/Table16[[#This Row],[Control Resolving Time Sdev (ns)]]),0))</f>
        <v>0</v>
      </c>
      <c r="AG44" t="b">
        <f>IF(Table16[[#This Row],[Same Sdev OoM?]]=0,TRUE,FALSE)</f>
        <v>1</v>
      </c>
      <c r="AH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4" s="5">
        <f>Table16[[#This Row],[Control Resolving Time Avg (ms)]]-Table16[[#This Row],[Refactored Resolving Time Avg (ms)]]</f>
        <v>-92.94350350000002</v>
      </c>
      <c r="AJ44" s="6">
        <f>Table16[[#This Row],[Absolute Diff?]]/Table16[[#This Row],[Control Resolving Time Avg (ms)]]</f>
        <v>-0.1102681226970325</v>
      </c>
    </row>
    <row r="45" spans="1:36" x14ac:dyDescent="0.2">
      <c r="A45" t="s">
        <v>300</v>
      </c>
      <c r="B45" s="3">
        <v>878113070</v>
      </c>
      <c r="C45" s="3">
        <v>802229238</v>
      </c>
      <c r="D45" s="3">
        <v>854857526</v>
      </c>
      <c r="E45" s="3">
        <v>808823217</v>
      </c>
      <c r="F45" s="3">
        <v>834129679</v>
      </c>
      <c r="G45" s="3">
        <v>821828906</v>
      </c>
      <c r="H45" s="3">
        <v>876790221</v>
      </c>
      <c r="I45" s="3">
        <v>839037300</v>
      </c>
      <c r="J45" s="3">
        <v>851927819</v>
      </c>
      <c r="K45" s="3">
        <v>842609476</v>
      </c>
      <c r="L45" s="3">
        <f>AVERAGE(Table16[[#This Row],[Control Resolving Time 1]:[Control Resolving Time 10]])</f>
        <v>841034645.20000005</v>
      </c>
      <c r="M45" s="3">
        <f>STDEV(Table16[[#This Row],[Control Resolving Time 1]:[Control Resolving Time 10]])</f>
        <v>25667636.878776468</v>
      </c>
      <c r="N45" s="3">
        <f>Table16[[#This Row],[Control Resolving Time Avg (ns)]]/1000000</f>
        <v>841.0346452</v>
      </c>
      <c r="O45" s="3">
        <f>Table16[[#This Row],[Control Resolving Time Sdev (ns)]]/1000000</f>
        <v>25.667636878776467</v>
      </c>
      <c r="P45" t="s">
        <v>300</v>
      </c>
      <c r="Q45" s="3">
        <v>935249282</v>
      </c>
      <c r="R45" s="3">
        <v>914420902</v>
      </c>
      <c r="S45" s="3">
        <v>936773810</v>
      </c>
      <c r="T45" s="3">
        <v>912396057</v>
      </c>
      <c r="U45" s="3">
        <v>941115301</v>
      </c>
      <c r="V45" s="3">
        <v>923699525</v>
      </c>
      <c r="W45" s="3">
        <v>958646499</v>
      </c>
      <c r="X45" s="3">
        <v>969656138</v>
      </c>
      <c r="Y45" s="3">
        <v>931408092</v>
      </c>
      <c r="Z45" s="3">
        <v>914146059</v>
      </c>
      <c r="AA45" s="3">
        <f>AVERAGE(Table16[[#This Row],[Refactored Resolving Time 1]:[Refactored Resolving Time 10]])</f>
        <v>933751166.5</v>
      </c>
      <c r="AB45" s="3">
        <f>STDEV(Table16[[#This Row],[Refactored Resolving Time 1]:[Refactored Resolving Time 10]])</f>
        <v>19134440.507616017</v>
      </c>
      <c r="AC45" s="3">
        <f>Table16[[#This Row],[Refactored Resolving Time Avg (ns)]]/1000000</f>
        <v>933.75116649999995</v>
      </c>
      <c r="AD45" s="3">
        <f>Table16[[#This Row],[Refactored Resolving Time Sdev (ns)]]/1000000</f>
        <v>19.134440507616016</v>
      </c>
      <c r="AE45" t="b">
        <f>IF(Table16[[#This Row],[Control Bundle]]=Table16[[#This Row],[Refactored Bundle]],TRUE,FALSE)</f>
        <v>1</v>
      </c>
      <c r="AF45">
        <f>IF(Table16[[#This Row],[Refactored Resolving Time Avg (ns)]]=-1,0,ROUND(LOG10(Table16[[#This Row],[Refactored Resolving Time Sdev (ns)]]/Table16[[#This Row],[Control Resolving Time Sdev (ns)]]),0))</f>
        <v>0</v>
      </c>
      <c r="AG45" t="b">
        <f>IF(Table16[[#This Row],[Same Sdev OoM?]]=0,TRUE,FALSE)</f>
        <v>1</v>
      </c>
      <c r="AH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5" s="3">
        <f>Table16[[#This Row],[Control Resolving Time Avg (ms)]]-Table16[[#This Row],[Refactored Resolving Time Avg (ms)]]</f>
        <v>-92.716521299999954</v>
      </c>
      <c r="AJ45" s="4">
        <f>Table16[[#This Row],[Absolute Diff?]]/Table16[[#This Row],[Control Resolving Time Avg (ms)]]</f>
        <v>-0.11024102494368915</v>
      </c>
    </row>
    <row r="46" spans="1:36" x14ac:dyDescent="0.2">
      <c r="A46" t="s">
        <v>188</v>
      </c>
      <c r="B46" s="3">
        <v>876904290</v>
      </c>
      <c r="C46" s="3">
        <v>800854226</v>
      </c>
      <c r="D46" s="3">
        <v>853585313</v>
      </c>
      <c r="E46" s="3">
        <v>807302527</v>
      </c>
      <c r="F46" s="3">
        <v>832812957</v>
      </c>
      <c r="G46" s="3">
        <v>820430469</v>
      </c>
      <c r="H46" s="3">
        <v>875274068</v>
      </c>
      <c r="I46" s="3">
        <v>837640849</v>
      </c>
      <c r="J46" s="3">
        <v>850464009</v>
      </c>
      <c r="K46" s="3">
        <v>841281448</v>
      </c>
      <c r="L46" s="3">
        <f>AVERAGE(Table16[[#This Row],[Control Resolving Time 1]:[Control Resolving Time 10]])</f>
        <v>839655015.60000002</v>
      </c>
      <c r="M46" s="3">
        <f>STDEV(Table16[[#This Row],[Control Resolving Time 1]:[Control Resolving Time 10]])</f>
        <v>25695647.622541625</v>
      </c>
      <c r="N46" s="3">
        <f>Table16[[#This Row],[Control Resolving Time Avg (ns)]]/1000000</f>
        <v>839.65501560000007</v>
      </c>
      <c r="O46" s="3">
        <f>Table16[[#This Row],[Control Resolving Time Sdev (ns)]]/1000000</f>
        <v>25.695647622541625</v>
      </c>
      <c r="P46" t="s">
        <v>188</v>
      </c>
      <c r="Q46" s="3">
        <v>933379211</v>
      </c>
      <c r="R46" s="3">
        <v>912700685</v>
      </c>
      <c r="S46" s="3">
        <v>935325566</v>
      </c>
      <c r="T46" s="3">
        <v>908842366</v>
      </c>
      <c r="U46" s="3">
        <v>939641218</v>
      </c>
      <c r="V46" s="3">
        <v>921581457</v>
      </c>
      <c r="W46" s="3">
        <v>957123345</v>
      </c>
      <c r="X46" s="3">
        <v>967970952</v>
      </c>
      <c r="Y46" s="3">
        <v>929966143</v>
      </c>
      <c r="Z46" s="3">
        <v>912645255</v>
      </c>
      <c r="AA46" s="3">
        <f>AVERAGE(Table16[[#This Row],[Refactored Resolving Time 1]:[Refactored Resolving Time 10]])</f>
        <v>931917619.79999995</v>
      </c>
      <c r="AB46" s="3">
        <f>STDEV(Table16[[#This Row],[Refactored Resolving Time 1]:[Refactored Resolving Time 10]])</f>
        <v>19414777.161366642</v>
      </c>
      <c r="AC46" s="3">
        <f>Table16[[#This Row],[Refactored Resolving Time Avg (ns)]]/1000000</f>
        <v>931.9176197999999</v>
      </c>
      <c r="AD46" s="3">
        <f>Table16[[#This Row],[Refactored Resolving Time Sdev (ns)]]/1000000</f>
        <v>19.41477716136664</v>
      </c>
      <c r="AE46" t="b">
        <f>IF(Table16[[#This Row],[Control Bundle]]=Table16[[#This Row],[Refactored Bundle]],TRUE,FALSE)</f>
        <v>1</v>
      </c>
      <c r="AF46">
        <f>IF(Table16[[#This Row],[Refactored Resolving Time Avg (ns)]]=-1,0,ROUND(LOG10(Table16[[#This Row],[Refactored Resolving Time Sdev (ns)]]/Table16[[#This Row],[Control Resolving Time Sdev (ns)]]),0))</f>
        <v>0</v>
      </c>
      <c r="AG46" t="b">
        <f>IF(Table16[[#This Row],[Same Sdev OoM?]]=0,TRUE,FALSE)</f>
        <v>1</v>
      </c>
      <c r="AH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6" s="5">
        <f>Table16[[#This Row],[Control Resolving Time Avg (ms)]]-Table16[[#This Row],[Refactored Resolving Time Avg (ms)]]</f>
        <v>-92.262604199999828</v>
      </c>
      <c r="AJ46" s="6">
        <f>Table16[[#This Row],[Absolute Diff?]]/Table16[[#This Row],[Control Resolving Time Avg (ms)]]</f>
        <v>-0.10988156145779809</v>
      </c>
    </row>
    <row r="47" spans="1:36" x14ac:dyDescent="0.2">
      <c r="A47" t="s">
        <v>366</v>
      </c>
      <c r="B47" s="3">
        <v>874399130</v>
      </c>
      <c r="C47" s="3">
        <v>798230775</v>
      </c>
      <c r="D47" s="3">
        <v>850919909</v>
      </c>
      <c r="E47" s="3">
        <v>798896218</v>
      </c>
      <c r="F47" s="3">
        <v>830459050</v>
      </c>
      <c r="G47" s="3">
        <v>817734140</v>
      </c>
      <c r="H47" s="3">
        <v>872314662</v>
      </c>
      <c r="I47" s="3">
        <v>834661545</v>
      </c>
      <c r="J47" s="3">
        <v>847331958</v>
      </c>
      <c r="K47" s="3">
        <v>833437803</v>
      </c>
      <c r="L47" s="3">
        <f>AVERAGE(Table16[[#This Row],[Control Resolving Time 1]:[Control Resolving Time 10]])</f>
        <v>835838519</v>
      </c>
      <c r="M47" s="3">
        <f>STDEV(Table16[[#This Row],[Control Resolving Time 1]:[Control Resolving Time 10]])</f>
        <v>26499285.390741438</v>
      </c>
      <c r="N47" s="3">
        <f>Table16[[#This Row],[Control Resolving Time Avg (ns)]]/1000000</f>
        <v>835.83851900000002</v>
      </c>
      <c r="O47" s="3">
        <f>Table16[[#This Row],[Control Resolving Time Sdev (ns)]]/1000000</f>
        <v>26.499285390741438</v>
      </c>
      <c r="P47" t="s">
        <v>366</v>
      </c>
      <c r="Q47" s="3">
        <v>928770671</v>
      </c>
      <c r="R47" s="3">
        <v>909966776</v>
      </c>
      <c r="S47" s="3">
        <v>932877611</v>
      </c>
      <c r="T47" s="3">
        <v>905663808</v>
      </c>
      <c r="U47" s="3">
        <v>932326764</v>
      </c>
      <c r="V47" s="3">
        <v>918751388</v>
      </c>
      <c r="W47" s="3">
        <v>954538044</v>
      </c>
      <c r="X47" s="3">
        <v>965151846</v>
      </c>
      <c r="Y47" s="3">
        <v>927340154</v>
      </c>
      <c r="Z47" s="3">
        <v>910640754</v>
      </c>
      <c r="AA47" s="3">
        <f>AVERAGE(Table16[[#This Row],[Refactored Resolving Time 1]:[Refactored Resolving Time 10]])</f>
        <v>928602781.60000002</v>
      </c>
      <c r="AB47" s="3">
        <f>STDEV(Table16[[#This Row],[Refactored Resolving Time 1]:[Refactored Resolving Time 10]])</f>
        <v>19251026.456915487</v>
      </c>
      <c r="AC47" s="3">
        <f>Table16[[#This Row],[Refactored Resolving Time Avg (ns)]]/1000000</f>
        <v>928.60278160000007</v>
      </c>
      <c r="AD47" s="3">
        <f>Table16[[#This Row],[Refactored Resolving Time Sdev (ns)]]/1000000</f>
        <v>19.251026456915486</v>
      </c>
      <c r="AE47" t="b">
        <f>IF(Table16[[#This Row],[Control Bundle]]=Table16[[#This Row],[Refactored Bundle]],TRUE,FALSE)</f>
        <v>1</v>
      </c>
      <c r="AF47">
        <f>IF(Table16[[#This Row],[Refactored Resolving Time Avg (ns)]]=-1,0,ROUND(LOG10(Table16[[#This Row],[Refactored Resolving Time Sdev (ns)]]/Table16[[#This Row],[Control Resolving Time Sdev (ns)]]),0))</f>
        <v>0</v>
      </c>
      <c r="AG47" t="b">
        <f>IF(Table16[[#This Row],[Same Sdev OoM?]]=0,TRUE,FALSE)</f>
        <v>1</v>
      </c>
      <c r="AH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7" s="3">
        <f>Table16[[#This Row],[Control Resolving Time Avg (ms)]]-Table16[[#This Row],[Refactored Resolving Time Avg (ms)]]</f>
        <v>-92.764262600000052</v>
      </c>
      <c r="AJ47" s="4">
        <f>Table16[[#This Row],[Absolute Diff?]]/Table16[[#This Row],[Control Resolving Time Avg (ms)]]</f>
        <v>-0.11098347406982813</v>
      </c>
    </row>
    <row r="48" spans="1:36" x14ac:dyDescent="0.2">
      <c r="A48" t="s">
        <v>337</v>
      </c>
      <c r="B48" s="3">
        <v>873379776</v>
      </c>
      <c r="C48" s="3">
        <v>797252182</v>
      </c>
      <c r="D48" s="3">
        <v>849813941</v>
      </c>
      <c r="E48" s="3">
        <v>797838246</v>
      </c>
      <c r="F48" s="3">
        <v>829456199</v>
      </c>
      <c r="G48" s="3">
        <v>816673904</v>
      </c>
      <c r="H48" s="3">
        <v>871137862</v>
      </c>
      <c r="I48" s="3">
        <v>833713239</v>
      </c>
      <c r="J48" s="3">
        <v>846253902</v>
      </c>
      <c r="K48" s="3">
        <v>832420552</v>
      </c>
      <c r="L48" s="3">
        <f>AVERAGE(Table16[[#This Row],[Control Resolving Time 1]:[Control Resolving Time 10]])</f>
        <v>834793980.29999995</v>
      </c>
      <c r="M48" s="3">
        <f>STDEV(Table16[[#This Row],[Control Resolving Time 1]:[Control Resolving Time 10]])</f>
        <v>26468878.049623795</v>
      </c>
      <c r="N48" s="3">
        <f>Table16[[#This Row],[Control Resolving Time Avg (ns)]]/1000000</f>
        <v>834.79398029999993</v>
      </c>
      <c r="O48" s="3">
        <f>Table16[[#This Row],[Control Resolving Time Sdev (ns)]]/1000000</f>
        <v>26.468878049623793</v>
      </c>
      <c r="P48" t="s">
        <v>337</v>
      </c>
      <c r="Q48" s="3">
        <v>927314054</v>
      </c>
      <c r="R48" s="3">
        <v>908830243</v>
      </c>
      <c r="S48" s="3">
        <v>931810835</v>
      </c>
      <c r="T48" s="3">
        <v>902892350</v>
      </c>
      <c r="U48" s="3">
        <v>931380209</v>
      </c>
      <c r="V48" s="3">
        <v>917730409</v>
      </c>
      <c r="W48" s="3">
        <v>953480800</v>
      </c>
      <c r="X48" s="3">
        <v>964140945</v>
      </c>
      <c r="Y48" s="3">
        <v>925091234</v>
      </c>
      <c r="Z48" s="3">
        <v>909586642</v>
      </c>
      <c r="AA48" s="3">
        <f>AVERAGE(Table16[[#This Row],[Refactored Resolving Time 1]:[Refactored Resolving Time 10]])</f>
        <v>927225772.10000002</v>
      </c>
      <c r="AB48" s="3">
        <f>STDEV(Table16[[#This Row],[Refactored Resolving Time 1]:[Refactored Resolving Time 10]])</f>
        <v>19512715.021707177</v>
      </c>
      <c r="AC48" s="3">
        <f>Table16[[#This Row],[Refactored Resolving Time Avg (ns)]]/1000000</f>
        <v>927.22577209999997</v>
      </c>
      <c r="AD48" s="3">
        <f>Table16[[#This Row],[Refactored Resolving Time Sdev (ns)]]/1000000</f>
        <v>19.512715021707177</v>
      </c>
      <c r="AE48" t="b">
        <f>IF(Table16[[#This Row],[Control Bundle]]=Table16[[#This Row],[Refactored Bundle]],TRUE,FALSE)</f>
        <v>1</v>
      </c>
      <c r="AF48">
        <f>IF(Table16[[#This Row],[Refactored Resolving Time Avg (ns)]]=-1,0,ROUND(LOG10(Table16[[#This Row],[Refactored Resolving Time Sdev (ns)]]/Table16[[#This Row],[Control Resolving Time Sdev (ns)]]),0))</f>
        <v>0</v>
      </c>
      <c r="AG48" t="b">
        <f>IF(Table16[[#This Row],[Same Sdev OoM?]]=0,TRUE,FALSE)</f>
        <v>1</v>
      </c>
      <c r="AH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8" s="3">
        <f>Table16[[#This Row],[Control Resolving Time Avg (ms)]]-Table16[[#This Row],[Refactored Resolving Time Avg (ms)]]</f>
        <v>-92.431791800000042</v>
      </c>
      <c r="AJ48" s="4">
        <f>Table16[[#This Row],[Absolute Diff?]]/Table16[[#This Row],[Control Resolving Time Avg (ms)]]</f>
        <v>-0.11072407561777438</v>
      </c>
    </row>
    <row r="49" spans="1:36" x14ac:dyDescent="0.2">
      <c r="A49" t="s">
        <v>21</v>
      </c>
      <c r="B49" s="3">
        <v>872213968</v>
      </c>
      <c r="C49" s="3">
        <v>796119244</v>
      </c>
      <c r="D49" s="3">
        <v>848255766</v>
      </c>
      <c r="E49" s="3">
        <v>796677440</v>
      </c>
      <c r="F49" s="3">
        <v>828330795</v>
      </c>
      <c r="G49" s="3">
        <v>815564216</v>
      </c>
      <c r="H49" s="3">
        <v>869906920</v>
      </c>
      <c r="I49" s="3">
        <v>832581963</v>
      </c>
      <c r="J49" s="3">
        <v>845204196</v>
      </c>
      <c r="K49" s="3">
        <v>831258611</v>
      </c>
      <c r="L49" s="3">
        <f>AVERAGE(Table16[[#This Row],[Control Resolving Time 1]:[Control Resolving Time 10]])</f>
        <v>833611311.89999998</v>
      </c>
      <c r="M49" s="3">
        <f>STDEV(Table16[[#This Row],[Control Resolving Time 1]:[Control Resolving Time 10]])</f>
        <v>26428800.707957231</v>
      </c>
      <c r="N49" s="3">
        <f>Table16[[#This Row],[Control Resolving Time Avg (ns)]]/1000000</f>
        <v>833.61131190000003</v>
      </c>
      <c r="O49" s="3">
        <f>Table16[[#This Row],[Control Resolving Time Sdev (ns)]]/1000000</f>
        <v>26.42880070795723</v>
      </c>
      <c r="P49" t="s">
        <v>21</v>
      </c>
      <c r="Q49" s="3">
        <v>926190321</v>
      </c>
      <c r="R49" s="3">
        <v>907596159</v>
      </c>
      <c r="S49" s="3">
        <v>930564989</v>
      </c>
      <c r="T49" s="3">
        <v>900025029</v>
      </c>
      <c r="U49" s="3">
        <v>930174576</v>
      </c>
      <c r="V49" s="3">
        <v>916485643</v>
      </c>
      <c r="W49" s="3">
        <v>952148688</v>
      </c>
      <c r="X49" s="3">
        <v>962934300</v>
      </c>
      <c r="Y49" s="3">
        <v>923823786</v>
      </c>
      <c r="Z49" s="3">
        <v>908491176</v>
      </c>
      <c r="AA49" s="3">
        <f>AVERAGE(Table16[[#This Row],[Refactored Resolving Time 1]:[Refactored Resolving Time 10]])</f>
        <v>925843466.70000005</v>
      </c>
      <c r="AB49" s="3">
        <f>STDEV(Table16[[#This Row],[Refactored Resolving Time 1]:[Refactored Resolving Time 10]])</f>
        <v>19723567.689635035</v>
      </c>
      <c r="AC49" s="3">
        <f>Table16[[#This Row],[Refactored Resolving Time Avg (ns)]]/1000000</f>
        <v>925.84346670000002</v>
      </c>
      <c r="AD49" s="3">
        <f>Table16[[#This Row],[Refactored Resolving Time Sdev (ns)]]/1000000</f>
        <v>19.723567689635036</v>
      </c>
      <c r="AE49" t="b">
        <f>IF(Table16[[#This Row],[Control Bundle]]=Table16[[#This Row],[Refactored Bundle]],TRUE,FALSE)</f>
        <v>1</v>
      </c>
      <c r="AF49">
        <f>IF(Table16[[#This Row],[Refactored Resolving Time Avg (ns)]]=-1,0,ROUND(LOG10(Table16[[#This Row],[Refactored Resolving Time Sdev (ns)]]/Table16[[#This Row],[Control Resolving Time Sdev (ns)]]),0))</f>
        <v>0</v>
      </c>
      <c r="AG49" t="b">
        <f>IF(Table16[[#This Row],[Same Sdev OoM?]]=0,TRUE,FALSE)</f>
        <v>1</v>
      </c>
      <c r="AH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49" s="3">
        <f>Table16[[#This Row],[Control Resolving Time Avg (ms)]]-Table16[[#This Row],[Refactored Resolving Time Avg (ms)]]</f>
        <v>-92.232154799999989</v>
      </c>
      <c r="AJ49" s="4">
        <f>Table16[[#This Row],[Absolute Diff?]]/Table16[[#This Row],[Control Resolving Time Avg (ms)]]</f>
        <v>-0.11064167854174244</v>
      </c>
    </row>
    <row r="50" spans="1:36" x14ac:dyDescent="0.2">
      <c r="A50" t="s">
        <v>33</v>
      </c>
      <c r="B50" s="3">
        <v>861092700</v>
      </c>
      <c r="C50" s="3">
        <v>787531671</v>
      </c>
      <c r="D50" s="3">
        <v>837925366</v>
      </c>
      <c r="E50" s="3">
        <v>786609011</v>
      </c>
      <c r="F50" s="3">
        <v>816466657</v>
      </c>
      <c r="G50" s="3">
        <v>801893618</v>
      </c>
      <c r="H50" s="3">
        <v>859337482</v>
      </c>
      <c r="I50" s="3">
        <v>822027526</v>
      </c>
      <c r="J50" s="3">
        <v>829929321</v>
      </c>
      <c r="K50" s="3">
        <v>819545667</v>
      </c>
      <c r="L50" s="3">
        <f>AVERAGE(Table16[[#This Row],[Control Resolving Time 1]:[Control Resolving Time 10]])</f>
        <v>822235901.89999998</v>
      </c>
      <c r="M50" s="3">
        <f>STDEV(Table16[[#This Row],[Control Resolving Time 1]:[Control Resolving Time 10]])</f>
        <v>26076295.043098658</v>
      </c>
      <c r="N50" s="3">
        <f>Table16[[#This Row],[Control Resolving Time Avg (ns)]]/1000000</f>
        <v>822.23590189999993</v>
      </c>
      <c r="O50" s="3">
        <f>Table16[[#This Row],[Control Resolving Time Sdev (ns)]]/1000000</f>
        <v>26.076295043098657</v>
      </c>
      <c r="P50" t="s">
        <v>33</v>
      </c>
      <c r="Q50" s="3">
        <v>915540201</v>
      </c>
      <c r="R50" s="3">
        <v>896019745</v>
      </c>
      <c r="S50" s="3">
        <v>918575197</v>
      </c>
      <c r="T50" s="3">
        <v>889329718</v>
      </c>
      <c r="U50" s="3">
        <v>920213639</v>
      </c>
      <c r="V50" s="3">
        <v>906200616</v>
      </c>
      <c r="W50" s="3">
        <v>941551173</v>
      </c>
      <c r="X50" s="3">
        <v>951297391</v>
      </c>
      <c r="Y50" s="3">
        <v>909993139</v>
      </c>
      <c r="Z50" s="3">
        <v>897087451</v>
      </c>
      <c r="AA50" s="3">
        <f>AVERAGE(Table16[[#This Row],[Refactored Resolving Time 1]:[Refactored Resolving Time 10]])</f>
        <v>914580827</v>
      </c>
      <c r="AB50" s="3">
        <f>STDEV(Table16[[#This Row],[Refactored Resolving Time 1]:[Refactored Resolving Time 10]])</f>
        <v>19730221.851345431</v>
      </c>
      <c r="AC50" s="3">
        <f>Table16[[#This Row],[Refactored Resolving Time Avg (ns)]]/1000000</f>
        <v>914.580827</v>
      </c>
      <c r="AD50" s="3">
        <f>Table16[[#This Row],[Refactored Resolving Time Sdev (ns)]]/1000000</f>
        <v>19.73022185134543</v>
      </c>
      <c r="AE50" t="b">
        <f>IF(Table16[[#This Row],[Control Bundle]]=Table16[[#This Row],[Refactored Bundle]],TRUE,FALSE)</f>
        <v>1</v>
      </c>
      <c r="AF50">
        <f>IF(Table16[[#This Row],[Refactored Resolving Time Avg (ns)]]=-1,0,ROUND(LOG10(Table16[[#This Row],[Refactored Resolving Time Sdev (ns)]]/Table16[[#This Row],[Control Resolving Time Sdev (ns)]]),0))</f>
        <v>0</v>
      </c>
      <c r="AG50" t="b">
        <f>IF(Table16[[#This Row],[Same Sdev OoM?]]=0,TRUE,FALSE)</f>
        <v>1</v>
      </c>
      <c r="AH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50" s="3">
        <f>Table16[[#This Row],[Control Resolving Time Avg (ms)]]-Table16[[#This Row],[Refactored Resolving Time Avg (ms)]]</f>
        <v>-92.344925100000069</v>
      </c>
      <c r="AJ50" s="4">
        <f>Table16[[#This Row],[Absolute Diff?]]/Table16[[#This Row],[Control Resolving Time Avg (ms)]]</f>
        <v>-0.11230952684820983</v>
      </c>
    </row>
    <row r="51" spans="1:36" x14ac:dyDescent="0.2">
      <c r="A51" t="s">
        <v>175</v>
      </c>
      <c r="B51" s="3">
        <v>-1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f>AVERAGE(Table16[[#This Row],[Control Resolving Time 1]:[Control Resolving Time 10]])</f>
        <v>-1</v>
      </c>
      <c r="M51" s="3">
        <f>STDEV(Table16[[#This Row],[Control Resolving Time 1]:[Control Resolving Time 10]])</f>
        <v>0</v>
      </c>
      <c r="N51" s="3">
        <f>Table16[[#This Row],[Control Resolving Time Avg (ns)]]/1000000</f>
        <v>-9.9999999999999995E-7</v>
      </c>
      <c r="O51" s="3">
        <f>Table16[[#This Row],[Control Resolving Time Sdev (ns)]]/1000000</f>
        <v>0</v>
      </c>
      <c r="P51" t="s">
        <v>175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f>AVERAGE(Table16[[#This Row],[Refactored Resolving Time 1]:[Refactored Resolving Time 10]])</f>
        <v>-1</v>
      </c>
      <c r="AB51" s="3">
        <f>STDEV(Table16[[#This Row],[Refactored Resolving Time 1]:[Refactored Resolving Time 10]])</f>
        <v>0</v>
      </c>
      <c r="AC51" s="3">
        <f>Table16[[#This Row],[Refactored Resolving Time Avg (ns)]]/1000000</f>
        <v>-9.9999999999999995E-7</v>
      </c>
      <c r="AD51" s="3">
        <f>Table16[[#This Row],[Refactored Resolving Time Sdev (ns)]]/1000000</f>
        <v>0</v>
      </c>
      <c r="AE51" t="b">
        <f>IF(Table16[[#This Row],[Control Bundle]]=Table16[[#This Row],[Refactored Bundle]],TRUE,FALSE)</f>
        <v>1</v>
      </c>
      <c r="AF51">
        <f>IF(Table16[[#This Row],[Refactored Resolving Time Avg (ns)]]=-1,0,ROUND(LOG10(Table16[[#This Row],[Refactored Resolving Time Sdev (ns)]]/Table16[[#This Row],[Control Resolving Time Sdev (ns)]]),0))</f>
        <v>0</v>
      </c>
      <c r="AG51" t="b">
        <f>IF(Table16[[#This Row],[Same Sdev OoM?]]=0,TRUE,FALSE)</f>
        <v>1</v>
      </c>
      <c r="AH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1" s="3">
        <f>Table16[[#This Row],[Control Resolving Time Avg (ms)]]-Table16[[#This Row],[Refactored Resolving Time Avg (ms)]]</f>
        <v>0</v>
      </c>
      <c r="AJ51" s="4">
        <f>Table16[[#This Row],[Absolute Diff?]]/Table16[[#This Row],[Control Resolving Time Avg (ms)]]</f>
        <v>0</v>
      </c>
    </row>
    <row r="52" spans="1:36" x14ac:dyDescent="0.2">
      <c r="A52" t="s">
        <v>32</v>
      </c>
      <c r="B52" s="3">
        <v>-1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f>AVERAGE(Table16[[#This Row],[Control Resolving Time 1]:[Control Resolving Time 10]])</f>
        <v>-1</v>
      </c>
      <c r="M52" s="3">
        <f>STDEV(Table16[[#This Row],[Control Resolving Time 1]:[Control Resolving Time 10]])</f>
        <v>0</v>
      </c>
      <c r="N52" s="3">
        <f>Table16[[#This Row],[Control Resolving Time Avg (ns)]]/1000000</f>
        <v>-9.9999999999999995E-7</v>
      </c>
      <c r="O52" s="3">
        <f>Table16[[#This Row],[Control Resolving Time Sdev (ns)]]/1000000</f>
        <v>0</v>
      </c>
      <c r="P52" t="s">
        <v>32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f>AVERAGE(Table16[[#This Row],[Refactored Resolving Time 1]:[Refactored Resolving Time 10]])</f>
        <v>-1</v>
      </c>
      <c r="AB52" s="3">
        <f>STDEV(Table16[[#This Row],[Refactored Resolving Time 1]:[Refactored Resolving Time 10]])</f>
        <v>0</v>
      </c>
      <c r="AC52" s="3">
        <f>Table16[[#This Row],[Refactored Resolving Time Avg (ns)]]/1000000</f>
        <v>-9.9999999999999995E-7</v>
      </c>
      <c r="AD52" s="3">
        <f>Table16[[#This Row],[Refactored Resolving Time Sdev (ns)]]/1000000</f>
        <v>0</v>
      </c>
      <c r="AE52" t="b">
        <f>IF(Table16[[#This Row],[Control Bundle]]=Table16[[#This Row],[Refactored Bundle]],TRUE,FALSE)</f>
        <v>1</v>
      </c>
      <c r="AF52">
        <f>IF(Table16[[#This Row],[Refactored Resolving Time Avg (ns)]]=-1,0,ROUND(LOG10(Table16[[#This Row],[Refactored Resolving Time Sdev (ns)]]/Table16[[#This Row],[Control Resolving Time Sdev (ns)]]),0))</f>
        <v>0</v>
      </c>
      <c r="AG52" t="b">
        <f>IF(Table16[[#This Row],[Same Sdev OoM?]]=0,TRUE,FALSE)</f>
        <v>1</v>
      </c>
      <c r="AH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2" s="3">
        <f>Table16[[#This Row],[Control Resolving Time Avg (ms)]]-Table16[[#This Row],[Refactored Resolving Time Avg (ms)]]</f>
        <v>0</v>
      </c>
      <c r="AJ52" s="4">
        <f>Table16[[#This Row],[Absolute Diff?]]/Table16[[#This Row],[Control Resolving Time Avg (ms)]]</f>
        <v>0</v>
      </c>
    </row>
    <row r="53" spans="1:36" x14ac:dyDescent="0.2">
      <c r="A53" t="s">
        <v>254</v>
      </c>
      <c r="B53" s="3">
        <v>-1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f>AVERAGE(Table16[[#This Row],[Control Resolving Time 1]:[Control Resolving Time 10]])</f>
        <v>-1</v>
      </c>
      <c r="M53" s="3">
        <f>STDEV(Table16[[#This Row],[Control Resolving Time 1]:[Control Resolving Time 10]])</f>
        <v>0</v>
      </c>
      <c r="N53" s="3">
        <f>Table16[[#This Row],[Control Resolving Time Avg (ns)]]/1000000</f>
        <v>-9.9999999999999995E-7</v>
      </c>
      <c r="O53" s="3">
        <f>Table16[[#This Row],[Control Resolving Time Sdev (ns)]]/1000000</f>
        <v>0</v>
      </c>
      <c r="P53" t="s">
        <v>254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f>AVERAGE(Table16[[#This Row],[Refactored Resolving Time 1]:[Refactored Resolving Time 10]])</f>
        <v>-1</v>
      </c>
      <c r="AB53" s="3">
        <f>STDEV(Table16[[#This Row],[Refactored Resolving Time 1]:[Refactored Resolving Time 10]])</f>
        <v>0</v>
      </c>
      <c r="AC53" s="3">
        <f>Table16[[#This Row],[Refactored Resolving Time Avg (ns)]]/1000000</f>
        <v>-9.9999999999999995E-7</v>
      </c>
      <c r="AD53" s="3">
        <f>Table16[[#This Row],[Refactored Resolving Time Sdev (ns)]]/1000000</f>
        <v>0</v>
      </c>
      <c r="AE53" t="b">
        <f>IF(Table16[[#This Row],[Control Bundle]]=Table16[[#This Row],[Refactored Bundle]],TRUE,FALSE)</f>
        <v>1</v>
      </c>
      <c r="AF53">
        <f>IF(Table16[[#This Row],[Refactored Resolving Time Avg (ns)]]=-1,0,ROUND(LOG10(Table16[[#This Row],[Refactored Resolving Time Sdev (ns)]]/Table16[[#This Row],[Control Resolving Time Sdev (ns)]]),0))</f>
        <v>0</v>
      </c>
      <c r="AG53" t="b">
        <f>IF(Table16[[#This Row],[Same Sdev OoM?]]=0,TRUE,FALSE)</f>
        <v>1</v>
      </c>
      <c r="AH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3" s="3">
        <f>Table16[[#This Row],[Control Resolving Time Avg (ms)]]-Table16[[#This Row],[Refactored Resolving Time Avg (ms)]]</f>
        <v>0</v>
      </c>
      <c r="AJ53" s="4">
        <f>Table16[[#This Row],[Absolute Diff?]]/Table16[[#This Row],[Control Resolving Time Avg (ms)]]</f>
        <v>0</v>
      </c>
    </row>
    <row r="54" spans="1:36" x14ac:dyDescent="0.2">
      <c r="A54" t="s">
        <v>318</v>
      </c>
      <c r="B54" s="3">
        <v>-1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f>AVERAGE(Table16[[#This Row],[Control Resolving Time 1]:[Control Resolving Time 10]])</f>
        <v>-1</v>
      </c>
      <c r="M54" s="3">
        <f>STDEV(Table16[[#This Row],[Control Resolving Time 1]:[Control Resolving Time 10]])</f>
        <v>0</v>
      </c>
      <c r="N54" s="3">
        <f>Table16[[#This Row],[Control Resolving Time Avg (ns)]]/1000000</f>
        <v>-9.9999999999999995E-7</v>
      </c>
      <c r="O54" s="3">
        <f>Table16[[#This Row],[Control Resolving Time Sdev (ns)]]/1000000</f>
        <v>0</v>
      </c>
      <c r="P54" t="s">
        <v>318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f>AVERAGE(Table16[[#This Row],[Refactored Resolving Time 1]:[Refactored Resolving Time 10]])</f>
        <v>-1</v>
      </c>
      <c r="AB54" s="3">
        <f>STDEV(Table16[[#This Row],[Refactored Resolving Time 1]:[Refactored Resolving Time 10]])</f>
        <v>0</v>
      </c>
      <c r="AC54" s="3">
        <f>Table16[[#This Row],[Refactored Resolving Time Avg (ns)]]/1000000</f>
        <v>-9.9999999999999995E-7</v>
      </c>
      <c r="AD54" s="3">
        <f>Table16[[#This Row],[Refactored Resolving Time Sdev (ns)]]/1000000</f>
        <v>0</v>
      </c>
      <c r="AE54" t="b">
        <f>IF(Table16[[#This Row],[Control Bundle]]=Table16[[#This Row],[Refactored Bundle]],TRUE,FALSE)</f>
        <v>1</v>
      </c>
      <c r="AF54">
        <f>IF(Table16[[#This Row],[Refactored Resolving Time Avg (ns)]]=-1,0,ROUND(LOG10(Table16[[#This Row],[Refactored Resolving Time Sdev (ns)]]/Table16[[#This Row],[Control Resolving Time Sdev (ns)]]),0))</f>
        <v>0</v>
      </c>
      <c r="AG54" t="b">
        <f>IF(Table16[[#This Row],[Same Sdev OoM?]]=0,TRUE,FALSE)</f>
        <v>1</v>
      </c>
      <c r="AH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4" s="3">
        <f>Table16[[#This Row],[Control Resolving Time Avg (ms)]]-Table16[[#This Row],[Refactored Resolving Time Avg (ms)]]</f>
        <v>0</v>
      </c>
      <c r="AJ54" s="4">
        <f>Table16[[#This Row],[Absolute Diff?]]/Table16[[#This Row],[Control Resolving Time Avg (ms)]]</f>
        <v>0</v>
      </c>
    </row>
    <row r="55" spans="1:36" x14ac:dyDescent="0.2">
      <c r="A55" t="s">
        <v>205</v>
      </c>
      <c r="B55" s="3">
        <v>-1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f>AVERAGE(Table16[[#This Row],[Control Resolving Time 1]:[Control Resolving Time 10]])</f>
        <v>-1</v>
      </c>
      <c r="M55" s="3">
        <f>STDEV(Table16[[#This Row],[Control Resolving Time 1]:[Control Resolving Time 10]])</f>
        <v>0</v>
      </c>
      <c r="N55" s="3">
        <f>Table16[[#This Row],[Control Resolving Time Avg (ns)]]/1000000</f>
        <v>-9.9999999999999995E-7</v>
      </c>
      <c r="O55" s="3">
        <f>Table16[[#This Row],[Control Resolving Time Sdev (ns)]]/1000000</f>
        <v>0</v>
      </c>
      <c r="P55" t="s">
        <v>205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f>AVERAGE(Table16[[#This Row],[Refactored Resolving Time 1]:[Refactored Resolving Time 10]])</f>
        <v>-1</v>
      </c>
      <c r="AB55" s="3">
        <f>STDEV(Table16[[#This Row],[Refactored Resolving Time 1]:[Refactored Resolving Time 10]])</f>
        <v>0</v>
      </c>
      <c r="AC55" s="3">
        <f>Table16[[#This Row],[Refactored Resolving Time Avg (ns)]]/1000000</f>
        <v>-9.9999999999999995E-7</v>
      </c>
      <c r="AD55" s="3">
        <f>Table16[[#This Row],[Refactored Resolving Time Sdev (ns)]]/1000000</f>
        <v>0</v>
      </c>
      <c r="AE55" t="b">
        <f>IF(Table16[[#This Row],[Control Bundle]]=Table16[[#This Row],[Refactored Bundle]],TRUE,FALSE)</f>
        <v>1</v>
      </c>
      <c r="AF55">
        <f>IF(Table16[[#This Row],[Refactored Resolving Time Avg (ns)]]=-1,0,ROUND(LOG10(Table16[[#This Row],[Refactored Resolving Time Sdev (ns)]]/Table16[[#This Row],[Control Resolving Time Sdev (ns)]]),0))</f>
        <v>0</v>
      </c>
      <c r="AG55" t="b">
        <f>IF(Table16[[#This Row],[Same Sdev OoM?]]=0,TRUE,FALSE)</f>
        <v>1</v>
      </c>
      <c r="AH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5" s="3">
        <f>Table16[[#This Row],[Control Resolving Time Avg (ms)]]-Table16[[#This Row],[Refactored Resolving Time Avg (ms)]]</f>
        <v>0</v>
      </c>
      <c r="AJ55" s="4">
        <f>Table16[[#This Row],[Absolute Diff?]]/Table16[[#This Row],[Control Resolving Time Avg (ms)]]</f>
        <v>0</v>
      </c>
    </row>
    <row r="56" spans="1:36" x14ac:dyDescent="0.2">
      <c r="A56" t="s">
        <v>207</v>
      </c>
      <c r="B56" s="3">
        <v>-1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f>AVERAGE(Table16[[#This Row],[Control Resolving Time 1]:[Control Resolving Time 10]])</f>
        <v>-1</v>
      </c>
      <c r="M56" s="3">
        <f>STDEV(Table16[[#This Row],[Control Resolving Time 1]:[Control Resolving Time 10]])</f>
        <v>0</v>
      </c>
      <c r="N56" s="3">
        <f>Table16[[#This Row],[Control Resolving Time Avg (ns)]]/1000000</f>
        <v>-9.9999999999999995E-7</v>
      </c>
      <c r="O56" s="3">
        <f>Table16[[#This Row],[Control Resolving Time Sdev (ns)]]/1000000</f>
        <v>0</v>
      </c>
      <c r="P56" t="s">
        <v>207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f>AVERAGE(Table16[[#This Row],[Refactored Resolving Time 1]:[Refactored Resolving Time 10]])</f>
        <v>-1</v>
      </c>
      <c r="AB56" s="3">
        <f>STDEV(Table16[[#This Row],[Refactored Resolving Time 1]:[Refactored Resolving Time 10]])</f>
        <v>0</v>
      </c>
      <c r="AC56" s="3">
        <f>Table16[[#This Row],[Refactored Resolving Time Avg (ns)]]/1000000</f>
        <v>-9.9999999999999995E-7</v>
      </c>
      <c r="AD56" s="3">
        <f>Table16[[#This Row],[Refactored Resolving Time Sdev (ns)]]/1000000</f>
        <v>0</v>
      </c>
      <c r="AE56" t="b">
        <f>IF(Table16[[#This Row],[Control Bundle]]=Table16[[#This Row],[Refactored Bundle]],TRUE,FALSE)</f>
        <v>1</v>
      </c>
      <c r="AF56">
        <f>IF(Table16[[#This Row],[Refactored Resolving Time Avg (ns)]]=-1,0,ROUND(LOG10(Table16[[#This Row],[Refactored Resolving Time Sdev (ns)]]/Table16[[#This Row],[Control Resolving Time Sdev (ns)]]),0))</f>
        <v>0</v>
      </c>
      <c r="AG56" t="b">
        <f>IF(Table16[[#This Row],[Same Sdev OoM?]]=0,TRUE,FALSE)</f>
        <v>1</v>
      </c>
      <c r="AH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6" s="3">
        <f>Table16[[#This Row],[Control Resolving Time Avg (ms)]]-Table16[[#This Row],[Refactored Resolving Time Avg (ms)]]</f>
        <v>0</v>
      </c>
      <c r="AJ56" s="4">
        <f>Table16[[#This Row],[Absolute Diff?]]/Table16[[#This Row],[Control Resolving Time Avg (ms)]]</f>
        <v>0</v>
      </c>
    </row>
    <row r="57" spans="1:36" x14ac:dyDescent="0.2">
      <c r="A57" t="s">
        <v>294</v>
      </c>
      <c r="B57" s="3">
        <v>-1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f>AVERAGE(Table16[[#This Row],[Control Resolving Time 1]:[Control Resolving Time 10]])</f>
        <v>-1</v>
      </c>
      <c r="M57" s="3">
        <f>STDEV(Table16[[#This Row],[Control Resolving Time 1]:[Control Resolving Time 10]])</f>
        <v>0</v>
      </c>
      <c r="N57" s="3">
        <f>Table16[[#This Row],[Control Resolving Time Avg (ns)]]/1000000</f>
        <v>-9.9999999999999995E-7</v>
      </c>
      <c r="O57" s="3">
        <f>Table16[[#This Row],[Control Resolving Time Sdev (ns)]]/1000000</f>
        <v>0</v>
      </c>
      <c r="P57" t="s">
        <v>294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f>AVERAGE(Table16[[#This Row],[Refactored Resolving Time 1]:[Refactored Resolving Time 10]])</f>
        <v>-1</v>
      </c>
      <c r="AB57" s="3">
        <f>STDEV(Table16[[#This Row],[Refactored Resolving Time 1]:[Refactored Resolving Time 10]])</f>
        <v>0</v>
      </c>
      <c r="AC57" s="3">
        <f>Table16[[#This Row],[Refactored Resolving Time Avg (ns)]]/1000000</f>
        <v>-9.9999999999999995E-7</v>
      </c>
      <c r="AD57" s="3">
        <f>Table16[[#This Row],[Refactored Resolving Time Sdev (ns)]]/1000000</f>
        <v>0</v>
      </c>
      <c r="AE57" t="b">
        <f>IF(Table16[[#This Row],[Control Bundle]]=Table16[[#This Row],[Refactored Bundle]],TRUE,FALSE)</f>
        <v>1</v>
      </c>
      <c r="AF57">
        <f>IF(Table16[[#This Row],[Refactored Resolving Time Avg (ns)]]=-1,0,ROUND(LOG10(Table16[[#This Row],[Refactored Resolving Time Sdev (ns)]]/Table16[[#This Row],[Control Resolving Time Sdev (ns)]]),0))</f>
        <v>0</v>
      </c>
      <c r="AG57" t="b">
        <f>IF(Table16[[#This Row],[Same Sdev OoM?]]=0,TRUE,FALSE)</f>
        <v>1</v>
      </c>
      <c r="AH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7" s="5">
        <f>Table16[[#This Row],[Control Resolving Time Avg (ms)]]-Table16[[#This Row],[Refactored Resolving Time Avg (ms)]]</f>
        <v>0</v>
      </c>
      <c r="AJ57" s="6">
        <f>Table16[[#This Row],[Absolute Diff?]]/Table16[[#This Row],[Control Resolving Time Avg (ms)]]</f>
        <v>0</v>
      </c>
    </row>
    <row r="58" spans="1:36" x14ac:dyDescent="0.2">
      <c r="A58" t="s">
        <v>25</v>
      </c>
      <c r="B58" s="3">
        <v>-1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f>AVERAGE(Table16[[#This Row],[Control Resolving Time 1]:[Control Resolving Time 10]])</f>
        <v>-1</v>
      </c>
      <c r="M58" s="3">
        <f>STDEV(Table16[[#This Row],[Control Resolving Time 1]:[Control Resolving Time 10]])</f>
        <v>0</v>
      </c>
      <c r="N58" s="3">
        <f>Table16[[#This Row],[Control Resolving Time Avg (ns)]]/1000000</f>
        <v>-9.9999999999999995E-7</v>
      </c>
      <c r="O58" s="3">
        <f>Table16[[#This Row],[Control Resolving Time Sdev (ns)]]/1000000</f>
        <v>0</v>
      </c>
      <c r="P58" t="s">
        <v>25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f>AVERAGE(Table16[[#This Row],[Refactored Resolving Time 1]:[Refactored Resolving Time 10]])</f>
        <v>-1</v>
      </c>
      <c r="AB58" s="3">
        <f>STDEV(Table16[[#This Row],[Refactored Resolving Time 1]:[Refactored Resolving Time 10]])</f>
        <v>0</v>
      </c>
      <c r="AC58" s="3">
        <f>Table16[[#This Row],[Refactored Resolving Time Avg (ns)]]/1000000</f>
        <v>-9.9999999999999995E-7</v>
      </c>
      <c r="AD58" s="3">
        <f>Table16[[#This Row],[Refactored Resolving Time Sdev (ns)]]/1000000</f>
        <v>0</v>
      </c>
      <c r="AE58" t="b">
        <f>IF(Table16[[#This Row],[Control Bundle]]=Table16[[#This Row],[Refactored Bundle]],TRUE,FALSE)</f>
        <v>1</v>
      </c>
      <c r="AF58">
        <f>IF(Table16[[#This Row],[Refactored Resolving Time Avg (ns)]]=-1,0,ROUND(LOG10(Table16[[#This Row],[Refactored Resolving Time Sdev (ns)]]/Table16[[#This Row],[Control Resolving Time Sdev (ns)]]),0))</f>
        <v>0</v>
      </c>
      <c r="AG58" t="b">
        <f>IF(Table16[[#This Row],[Same Sdev OoM?]]=0,TRUE,FALSE)</f>
        <v>1</v>
      </c>
      <c r="AH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58" s="3">
        <f>Table16[[#This Row],[Control Resolving Time Avg (ms)]]-Table16[[#This Row],[Refactored Resolving Time Avg (ms)]]</f>
        <v>0</v>
      </c>
      <c r="AJ58" s="4">
        <f>Table16[[#This Row],[Absolute Diff?]]/Table16[[#This Row],[Control Resolving Time Avg (ms)]]</f>
        <v>0</v>
      </c>
    </row>
    <row r="59" spans="1:36" x14ac:dyDescent="0.2">
      <c r="A59" t="s">
        <v>174</v>
      </c>
      <c r="B59" s="3">
        <v>863615437</v>
      </c>
      <c r="C59" s="3">
        <v>789140384</v>
      </c>
      <c r="D59" s="3">
        <v>840707879</v>
      </c>
      <c r="E59" s="3">
        <v>789070241</v>
      </c>
      <c r="F59" s="3">
        <v>818980904</v>
      </c>
      <c r="G59" s="3">
        <v>804658146</v>
      </c>
      <c r="H59" s="3">
        <v>862144390</v>
      </c>
      <c r="I59" s="3">
        <v>824636054</v>
      </c>
      <c r="J59" s="3">
        <v>833029797</v>
      </c>
      <c r="K59" s="3">
        <v>821871908</v>
      </c>
      <c r="L59" s="3">
        <f>AVERAGE(Table16[[#This Row],[Control Resolving Time 1]:[Control Resolving Time 10]])</f>
        <v>824785514</v>
      </c>
      <c r="M59" s="3">
        <f>STDEV(Table16[[#This Row],[Control Resolving Time 1]:[Control Resolving Time 10]])</f>
        <v>26285632.623592868</v>
      </c>
      <c r="N59" s="3">
        <f>Table16[[#This Row],[Control Resolving Time Avg (ns)]]/1000000</f>
        <v>824.78551400000003</v>
      </c>
      <c r="O59" s="3">
        <f>Table16[[#This Row],[Control Resolving Time Sdev (ns)]]/1000000</f>
        <v>26.285632623592868</v>
      </c>
      <c r="P59" t="s">
        <v>174</v>
      </c>
      <c r="Q59" s="3">
        <v>918061990</v>
      </c>
      <c r="R59" s="3">
        <v>898853013</v>
      </c>
      <c r="S59" s="3">
        <v>921113369</v>
      </c>
      <c r="T59" s="3">
        <v>892037954</v>
      </c>
      <c r="U59" s="3">
        <v>922727097</v>
      </c>
      <c r="V59" s="3">
        <v>908843887</v>
      </c>
      <c r="W59" s="3">
        <v>944397724</v>
      </c>
      <c r="X59" s="3">
        <v>953904599</v>
      </c>
      <c r="Y59" s="3">
        <v>913091425</v>
      </c>
      <c r="Z59" s="3">
        <v>900334005</v>
      </c>
      <c r="AA59" s="3">
        <f>AVERAGE(Table16[[#This Row],[Refactored Resolving Time 1]:[Refactored Resolving Time 10]])</f>
        <v>917336506.29999995</v>
      </c>
      <c r="AB59" s="3">
        <f>STDEV(Table16[[#This Row],[Refactored Resolving Time 1]:[Refactored Resolving Time 10]])</f>
        <v>19647649.039439678</v>
      </c>
      <c r="AC59" s="3">
        <f>Table16[[#This Row],[Refactored Resolving Time Avg (ns)]]/1000000</f>
        <v>917.3365063</v>
      </c>
      <c r="AD59" s="3">
        <f>Table16[[#This Row],[Refactored Resolving Time Sdev (ns)]]/1000000</f>
        <v>19.647649039439678</v>
      </c>
      <c r="AE59" t="b">
        <f>IF(Table16[[#This Row],[Control Bundle]]=Table16[[#This Row],[Refactored Bundle]],TRUE,FALSE)</f>
        <v>1</v>
      </c>
      <c r="AF59">
        <f>IF(Table16[[#This Row],[Refactored Resolving Time Avg (ns)]]=-1,0,ROUND(LOG10(Table16[[#This Row],[Refactored Resolving Time Sdev (ns)]]/Table16[[#This Row],[Control Resolving Time Sdev (ns)]]),0))</f>
        <v>0</v>
      </c>
      <c r="AG59" t="b">
        <f>IF(Table16[[#This Row],[Same Sdev OoM?]]=0,TRUE,FALSE)</f>
        <v>1</v>
      </c>
      <c r="AH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59" s="5">
        <f>Table16[[#This Row],[Control Resolving Time Avg (ms)]]-Table16[[#This Row],[Refactored Resolving Time Avg (ms)]]</f>
        <v>-92.550992299999962</v>
      </c>
      <c r="AJ59" s="6">
        <f>Table16[[#This Row],[Absolute Diff?]]/Table16[[#This Row],[Control Resolving Time Avg (ms)]]</f>
        <v>-0.11221219423599134</v>
      </c>
    </row>
    <row r="60" spans="1:36" x14ac:dyDescent="0.2">
      <c r="A60" t="s">
        <v>84</v>
      </c>
      <c r="B60" s="3">
        <v>-1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f>AVERAGE(Table16[[#This Row],[Control Resolving Time 1]:[Control Resolving Time 10]])</f>
        <v>-1</v>
      </c>
      <c r="M60" s="3">
        <f>STDEV(Table16[[#This Row],[Control Resolving Time 1]:[Control Resolving Time 10]])</f>
        <v>0</v>
      </c>
      <c r="N60" s="3">
        <f>Table16[[#This Row],[Control Resolving Time Avg (ns)]]/1000000</f>
        <v>-9.9999999999999995E-7</v>
      </c>
      <c r="O60" s="3">
        <f>Table16[[#This Row],[Control Resolving Time Sdev (ns)]]/1000000</f>
        <v>0</v>
      </c>
      <c r="P60" t="s">
        <v>84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f>AVERAGE(Table16[[#This Row],[Refactored Resolving Time 1]:[Refactored Resolving Time 10]])</f>
        <v>-1</v>
      </c>
      <c r="AB60" s="3">
        <f>STDEV(Table16[[#This Row],[Refactored Resolving Time 1]:[Refactored Resolving Time 10]])</f>
        <v>0</v>
      </c>
      <c r="AC60" s="3">
        <f>Table16[[#This Row],[Refactored Resolving Time Avg (ns)]]/1000000</f>
        <v>-9.9999999999999995E-7</v>
      </c>
      <c r="AD60" s="3">
        <f>Table16[[#This Row],[Refactored Resolving Time Sdev (ns)]]/1000000</f>
        <v>0</v>
      </c>
      <c r="AE60" t="b">
        <f>IF(Table16[[#This Row],[Control Bundle]]=Table16[[#This Row],[Refactored Bundle]],TRUE,FALSE)</f>
        <v>1</v>
      </c>
      <c r="AF60">
        <f>IF(Table16[[#This Row],[Refactored Resolving Time Avg (ns)]]=-1,0,ROUND(LOG10(Table16[[#This Row],[Refactored Resolving Time Sdev (ns)]]/Table16[[#This Row],[Control Resolving Time Sdev (ns)]]),0))</f>
        <v>0</v>
      </c>
      <c r="AG60" t="b">
        <f>IF(Table16[[#This Row],[Same Sdev OoM?]]=0,TRUE,FALSE)</f>
        <v>1</v>
      </c>
      <c r="AH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0" s="5">
        <f>Table16[[#This Row],[Control Resolving Time Avg (ms)]]-Table16[[#This Row],[Refactored Resolving Time Avg (ms)]]</f>
        <v>0</v>
      </c>
      <c r="AJ60" s="6">
        <f>Table16[[#This Row],[Absolute Diff?]]/Table16[[#This Row],[Control Resolving Time Avg (ms)]]</f>
        <v>0</v>
      </c>
    </row>
    <row r="61" spans="1:36" x14ac:dyDescent="0.2">
      <c r="A61" t="s">
        <v>189</v>
      </c>
      <c r="B61" s="3">
        <v>-1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f>AVERAGE(Table16[[#This Row],[Control Resolving Time 1]:[Control Resolving Time 10]])</f>
        <v>-1</v>
      </c>
      <c r="M61" s="3">
        <f>STDEV(Table16[[#This Row],[Control Resolving Time 1]:[Control Resolving Time 10]])</f>
        <v>0</v>
      </c>
      <c r="N61" s="3">
        <f>Table16[[#This Row],[Control Resolving Time Avg (ns)]]/1000000</f>
        <v>-9.9999999999999995E-7</v>
      </c>
      <c r="O61" s="3">
        <f>Table16[[#This Row],[Control Resolving Time Sdev (ns)]]/1000000</f>
        <v>0</v>
      </c>
      <c r="P61" t="s">
        <v>189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f>AVERAGE(Table16[[#This Row],[Refactored Resolving Time 1]:[Refactored Resolving Time 10]])</f>
        <v>-1</v>
      </c>
      <c r="AB61" s="3">
        <f>STDEV(Table16[[#This Row],[Refactored Resolving Time 1]:[Refactored Resolving Time 10]])</f>
        <v>0</v>
      </c>
      <c r="AC61" s="3">
        <f>Table16[[#This Row],[Refactored Resolving Time Avg (ns)]]/1000000</f>
        <v>-9.9999999999999995E-7</v>
      </c>
      <c r="AD61" s="3">
        <f>Table16[[#This Row],[Refactored Resolving Time Sdev (ns)]]/1000000</f>
        <v>0</v>
      </c>
      <c r="AE61" t="b">
        <f>IF(Table16[[#This Row],[Control Bundle]]=Table16[[#This Row],[Refactored Bundle]],TRUE,FALSE)</f>
        <v>1</v>
      </c>
      <c r="AF61">
        <f>IF(Table16[[#This Row],[Refactored Resolving Time Avg (ns)]]=-1,0,ROUND(LOG10(Table16[[#This Row],[Refactored Resolving Time Sdev (ns)]]/Table16[[#This Row],[Control Resolving Time Sdev (ns)]]),0))</f>
        <v>0</v>
      </c>
      <c r="AG61" t="b">
        <f>IF(Table16[[#This Row],[Same Sdev OoM?]]=0,TRUE,FALSE)</f>
        <v>1</v>
      </c>
      <c r="AH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1" s="5">
        <f>Table16[[#This Row],[Control Resolving Time Avg (ms)]]-Table16[[#This Row],[Refactored Resolving Time Avg (ms)]]</f>
        <v>0</v>
      </c>
      <c r="AJ61" s="6">
        <f>Table16[[#This Row],[Absolute Diff?]]/Table16[[#This Row],[Control Resolving Time Avg (ms)]]</f>
        <v>0</v>
      </c>
    </row>
    <row r="62" spans="1:36" x14ac:dyDescent="0.2">
      <c r="A62" t="s">
        <v>215</v>
      </c>
      <c r="B62" s="3">
        <v>860001117</v>
      </c>
      <c r="C62" s="3">
        <v>786881558</v>
      </c>
      <c r="D62" s="3">
        <v>836582263</v>
      </c>
      <c r="E62" s="3">
        <v>785486783</v>
      </c>
      <c r="F62" s="3">
        <v>815520414</v>
      </c>
      <c r="G62" s="3">
        <v>800938800</v>
      </c>
      <c r="H62" s="3">
        <v>858172372</v>
      </c>
      <c r="I62" s="3">
        <v>821024286</v>
      </c>
      <c r="J62" s="3">
        <v>828929050</v>
      </c>
      <c r="K62" s="3">
        <v>818613109</v>
      </c>
      <c r="L62" s="3">
        <f>AVERAGE(Table16[[#This Row],[Control Resolving Time 1]:[Control Resolving Time 10]])</f>
        <v>821214975.20000005</v>
      </c>
      <c r="M62" s="3">
        <f>STDEV(Table16[[#This Row],[Control Resolving Time 1]:[Control Resolving Time 10]])</f>
        <v>25973317.699591286</v>
      </c>
      <c r="N62" s="3">
        <f>Table16[[#This Row],[Control Resolving Time Avg (ns)]]/1000000</f>
        <v>821.21497520000003</v>
      </c>
      <c r="O62" s="3">
        <f>Table16[[#This Row],[Control Resolving Time Sdev (ns)]]/1000000</f>
        <v>25.973317699591288</v>
      </c>
      <c r="P62" t="s">
        <v>215</v>
      </c>
      <c r="Q62" s="3">
        <v>914559703</v>
      </c>
      <c r="R62" s="3">
        <v>894926594</v>
      </c>
      <c r="S62" s="3">
        <v>917502852</v>
      </c>
      <c r="T62" s="3">
        <v>888232395</v>
      </c>
      <c r="U62" s="3">
        <v>919381967</v>
      </c>
      <c r="V62" s="3">
        <v>905040593</v>
      </c>
      <c r="W62" s="3">
        <v>940456826</v>
      </c>
      <c r="X62" s="3">
        <v>950281965</v>
      </c>
      <c r="Y62" s="3">
        <v>909033087</v>
      </c>
      <c r="Z62" s="3">
        <v>896089268</v>
      </c>
      <c r="AA62" s="3">
        <f>AVERAGE(Table16[[#This Row],[Refactored Resolving Time 1]:[Refactored Resolving Time 10]])</f>
        <v>913550525</v>
      </c>
      <c r="AB62" s="3">
        <f>STDEV(Table16[[#This Row],[Refactored Resolving Time 1]:[Refactored Resolving Time 10]])</f>
        <v>19746653.612600785</v>
      </c>
      <c r="AC62" s="3">
        <f>Table16[[#This Row],[Refactored Resolving Time Avg (ns)]]/1000000</f>
        <v>913.55052499999999</v>
      </c>
      <c r="AD62" s="3">
        <f>Table16[[#This Row],[Refactored Resolving Time Sdev (ns)]]/1000000</f>
        <v>19.746653612600785</v>
      </c>
      <c r="AE62" t="b">
        <f>IF(Table16[[#This Row],[Control Bundle]]=Table16[[#This Row],[Refactored Bundle]],TRUE,FALSE)</f>
        <v>1</v>
      </c>
      <c r="AF62">
        <f>IF(Table16[[#This Row],[Refactored Resolving Time Avg (ns)]]=-1,0,ROUND(LOG10(Table16[[#This Row],[Refactored Resolving Time Sdev (ns)]]/Table16[[#This Row],[Control Resolving Time Sdev (ns)]]),0))</f>
        <v>0</v>
      </c>
      <c r="AG62" t="b">
        <f>IF(Table16[[#This Row],[Same Sdev OoM?]]=0,TRUE,FALSE)</f>
        <v>1</v>
      </c>
      <c r="AH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62" s="5">
        <f>Table16[[#This Row],[Control Resolving Time Avg (ms)]]-Table16[[#This Row],[Refactored Resolving Time Avg (ms)]]</f>
        <v>-92.335549799999967</v>
      </c>
      <c r="AJ62" s="6">
        <f>Table16[[#This Row],[Absolute Diff?]]/Table16[[#This Row],[Control Resolving Time Avg (ms)]]</f>
        <v>-0.11243773261381701</v>
      </c>
    </row>
    <row r="63" spans="1:36" x14ac:dyDescent="0.2">
      <c r="A63" t="s">
        <v>273</v>
      </c>
      <c r="B63" s="3">
        <v>856382520</v>
      </c>
      <c r="C63" s="3">
        <v>783272035</v>
      </c>
      <c r="D63" s="3">
        <v>831689521</v>
      </c>
      <c r="E63" s="3">
        <v>781427103</v>
      </c>
      <c r="F63" s="3">
        <v>811913303</v>
      </c>
      <c r="G63" s="3">
        <v>796700600</v>
      </c>
      <c r="H63" s="3">
        <v>853938734</v>
      </c>
      <c r="I63" s="3">
        <v>817168522</v>
      </c>
      <c r="J63" s="3">
        <v>824855971</v>
      </c>
      <c r="K63" s="3">
        <v>815572711</v>
      </c>
      <c r="L63" s="3">
        <f>AVERAGE(Table16[[#This Row],[Control Resolving Time 1]:[Control Resolving Time 10]])</f>
        <v>817292102</v>
      </c>
      <c r="M63" s="3">
        <f>STDEV(Table16[[#This Row],[Control Resolving Time 1]:[Control Resolving Time 10]])</f>
        <v>25895324.174987108</v>
      </c>
      <c r="N63" s="3">
        <f>Table16[[#This Row],[Control Resolving Time Avg (ns)]]/1000000</f>
        <v>817.292102</v>
      </c>
      <c r="O63" s="3">
        <f>Table16[[#This Row],[Control Resolving Time Sdev (ns)]]/1000000</f>
        <v>25.895324174987106</v>
      </c>
      <c r="P63" t="s">
        <v>273</v>
      </c>
      <c r="Q63" s="3">
        <v>910137154</v>
      </c>
      <c r="R63" s="3">
        <v>890141962</v>
      </c>
      <c r="S63" s="3">
        <v>913085811</v>
      </c>
      <c r="T63" s="3">
        <v>884518431</v>
      </c>
      <c r="U63" s="3">
        <v>914711650</v>
      </c>
      <c r="V63" s="3">
        <v>901126203</v>
      </c>
      <c r="W63" s="3">
        <v>936157968</v>
      </c>
      <c r="X63" s="3">
        <v>945731140</v>
      </c>
      <c r="Y63" s="3">
        <v>904328298</v>
      </c>
      <c r="Z63" s="3">
        <v>891786729</v>
      </c>
      <c r="AA63" s="3">
        <f>AVERAGE(Table16[[#This Row],[Refactored Resolving Time 1]:[Refactored Resolving Time 10]])</f>
        <v>909172534.60000002</v>
      </c>
      <c r="AB63" s="3">
        <f>STDEV(Table16[[#This Row],[Refactored Resolving Time 1]:[Refactored Resolving Time 10]])</f>
        <v>19641608.616464205</v>
      </c>
      <c r="AC63" s="3">
        <f>Table16[[#This Row],[Refactored Resolving Time Avg (ns)]]/1000000</f>
        <v>909.17253460000006</v>
      </c>
      <c r="AD63" s="3">
        <f>Table16[[#This Row],[Refactored Resolving Time Sdev (ns)]]/1000000</f>
        <v>19.641608616464204</v>
      </c>
      <c r="AE63" t="b">
        <f>IF(Table16[[#This Row],[Control Bundle]]=Table16[[#This Row],[Refactored Bundle]],TRUE,FALSE)</f>
        <v>1</v>
      </c>
      <c r="AF63">
        <f>IF(Table16[[#This Row],[Refactored Resolving Time Avg (ns)]]=-1,0,ROUND(LOG10(Table16[[#This Row],[Refactored Resolving Time Sdev (ns)]]/Table16[[#This Row],[Control Resolving Time Sdev (ns)]]),0))</f>
        <v>0</v>
      </c>
      <c r="AG63" t="b">
        <f>IF(Table16[[#This Row],[Same Sdev OoM?]]=0,TRUE,FALSE)</f>
        <v>1</v>
      </c>
      <c r="AH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63" s="5">
        <f>Table16[[#This Row],[Control Resolving Time Avg (ms)]]-Table16[[#This Row],[Refactored Resolving Time Avg (ms)]]</f>
        <v>-91.880432600000063</v>
      </c>
      <c r="AJ63" s="6">
        <f>Table16[[#This Row],[Absolute Diff?]]/Table16[[#This Row],[Control Resolving Time Avg (ms)]]</f>
        <v>-0.11242055609635643</v>
      </c>
    </row>
    <row r="64" spans="1:36" x14ac:dyDescent="0.2">
      <c r="A64" t="s">
        <v>82</v>
      </c>
      <c r="B64" s="3">
        <v>-1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f>AVERAGE(Table16[[#This Row],[Control Resolving Time 1]:[Control Resolving Time 10]])</f>
        <v>-1</v>
      </c>
      <c r="M64" s="3">
        <f>STDEV(Table16[[#This Row],[Control Resolving Time 1]:[Control Resolving Time 10]])</f>
        <v>0</v>
      </c>
      <c r="N64" s="3">
        <f>Table16[[#This Row],[Control Resolving Time Avg (ns)]]/1000000</f>
        <v>-9.9999999999999995E-7</v>
      </c>
      <c r="O64" s="3">
        <f>Table16[[#This Row],[Control Resolving Time Sdev (ns)]]/1000000</f>
        <v>0</v>
      </c>
      <c r="P64" t="s">
        <v>82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f>AVERAGE(Table16[[#This Row],[Refactored Resolving Time 1]:[Refactored Resolving Time 10]])</f>
        <v>-1</v>
      </c>
      <c r="AB64" s="3">
        <f>STDEV(Table16[[#This Row],[Refactored Resolving Time 1]:[Refactored Resolving Time 10]])</f>
        <v>0</v>
      </c>
      <c r="AC64" s="3">
        <f>Table16[[#This Row],[Refactored Resolving Time Avg (ns)]]/1000000</f>
        <v>-9.9999999999999995E-7</v>
      </c>
      <c r="AD64" s="3">
        <f>Table16[[#This Row],[Refactored Resolving Time Sdev (ns)]]/1000000</f>
        <v>0</v>
      </c>
      <c r="AE64" t="b">
        <f>IF(Table16[[#This Row],[Control Bundle]]=Table16[[#This Row],[Refactored Bundle]],TRUE,FALSE)</f>
        <v>1</v>
      </c>
      <c r="AF64">
        <f>IF(Table16[[#This Row],[Refactored Resolving Time Avg (ns)]]=-1,0,ROUND(LOG10(Table16[[#This Row],[Refactored Resolving Time Sdev (ns)]]/Table16[[#This Row],[Control Resolving Time Sdev (ns)]]),0))</f>
        <v>0</v>
      </c>
      <c r="AG64" t="b">
        <f>IF(Table16[[#This Row],[Same Sdev OoM?]]=0,TRUE,FALSE)</f>
        <v>1</v>
      </c>
      <c r="AH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4" s="5">
        <f>Table16[[#This Row],[Control Resolving Time Avg (ms)]]-Table16[[#This Row],[Refactored Resolving Time Avg (ms)]]</f>
        <v>0</v>
      </c>
      <c r="AJ64" s="6">
        <f>Table16[[#This Row],[Absolute Diff?]]/Table16[[#This Row],[Control Resolving Time Avg (ms)]]</f>
        <v>0</v>
      </c>
    </row>
    <row r="65" spans="1:36" x14ac:dyDescent="0.2">
      <c r="A65" t="s">
        <v>352</v>
      </c>
      <c r="B65" s="3">
        <v>-1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f>AVERAGE(Table16[[#This Row],[Control Resolving Time 1]:[Control Resolving Time 10]])</f>
        <v>-1</v>
      </c>
      <c r="M65" s="3">
        <f>STDEV(Table16[[#This Row],[Control Resolving Time 1]:[Control Resolving Time 10]])</f>
        <v>0</v>
      </c>
      <c r="N65" s="3">
        <f>Table16[[#This Row],[Control Resolving Time Avg (ns)]]/1000000</f>
        <v>-9.9999999999999995E-7</v>
      </c>
      <c r="O65" s="3">
        <f>Table16[[#This Row],[Control Resolving Time Sdev (ns)]]/1000000</f>
        <v>0</v>
      </c>
      <c r="P65" t="s">
        <v>352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f>AVERAGE(Table16[[#This Row],[Refactored Resolving Time 1]:[Refactored Resolving Time 10]])</f>
        <v>-1</v>
      </c>
      <c r="AB65" s="3">
        <f>STDEV(Table16[[#This Row],[Refactored Resolving Time 1]:[Refactored Resolving Time 10]])</f>
        <v>0</v>
      </c>
      <c r="AC65" s="3">
        <f>Table16[[#This Row],[Refactored Resolving Time Avg (ns)]]/1000000</f>
        <v>-9.9999999999999995E-7</v>
      </c>
      <c r="AD65" s="3">
        <f>Table16[[#This Row],[Refactored Resolving Time Sdev (ns)]]/1000000</f>
        <v>0</v>
      </c>
      <c r="AE65" t="b">
        <f>IF(Table16[[#This Row],[Control Bundle]]=Table16[[#This Row],[Refactored Bundle]],TRUE,FALSE)</f>
        <v>1</v>
      </c>
      <c r="AF65">
        <f>IF(Table16[[#This Row],[Refactored Resolving Time Avg (ns)]]=-1,0,ROUND(LOG10(Table16[[#This Row],[Refactored Resolving Time Sdev (ns)]]/Table16[[#This Row],[Control Resolving Time Sdev (ns)]]),0))</f>
        <v>0</v>
      </c>
      <c r="AG65" t="b">
        <f>IF(Table16[[#This Row],[Same Sdev OoM?]]=0,TRUE,FALSE)</f>
        <v>1</v>
      </c>
      <c r="AH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5" s="5">
        <f>Table16[[#This Row],[Control Resolving Time Avg (ms)]]-Table16[[#This Row],[Refactored Resolving Time Avg (ms)]]</f>
        <v>0</v>
      </c>
      <c r="AJ65" s="6">
        <f>Table16[[#This Row],[Absolute Diff?]]/Table16[[#This Row],[Control Resolving Time Avg (ms)]]</f>
        <v>0</v>
      </c>
    </row>
    <row r="66" spans="1:36" x14ac:dyDescent="0.2">
      <c r="A66" t="s">
        <v>15</v>
      </c>
      <c r="B66" s="3">
        <v>-1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f>AVERAGE(Table16[[#This Row],[Control Resolving Time 1]:[Control Resolving Time 10]])</f>
        <v>-1</v>
      </c>
      <c r="M66" s="3">
        <f>STDEV(Table16[[#This Row],[Control Resolving Time 1]:[Control Resolving Time 10]])</f>
        <v>0</v>
      </c>
      <c r="N66" s="3">
        <f>Table16[[#This Row],[Control Resolving Time Avg (ns)]]/1000000</f>
        <v>-9.9999999999999995E-7</v>
      </c>
      <c r="O66" s="3">
        <f>Table16[[#This Row],[Control Resolving Time Sdev (ns)]]/1000000</f>
        <v>0</v>
      </c>
      <c r="P66" t="s">
        <v>15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f>AVERAGE(Table16[[#This Row],[Refactored Resolving Time 1]:[Refactored Resolving Time 10]])</f>
        <v>-1</v>
      </c>
      <c r="AB66" s="3">
        <f>STDEV(Table16[[#This Row],[Refactored Resolving Time 1]:[Refactored Resolving Time 10]])</f>
        <v>0</v>
      </c>
      <c r="AC66" s="3">
        <f>Table16[[#This Row],[Refactored Resolving Time Avg (ns)]]/1000000</f>
        <v>-9.9999999999999995E-7</v>
      </c>
      <c r="AD66" s="3">
        <f>Table16[[#This Row],[Refactored Resolving Time Sdev (ns)]]/1000000</f>
        <v>0</v>
      </c>
      <c r="AE66" t="b">
        <f>IF(Table16[[#This Row],[Control Bundle]]=Table16[[#This Row],[Refactored Bundle]],TRUE,FALSE)</f>
        <v>1</v>
      </c>
      <c r="AF66">
        <f>IF(Table16[[#This Row],[Refactored Resolving Time Avg (ns)]]=-1,0,ROUND(LOG10(Table16[[#This Row],[Refactored Resolving Time Sdev (ns)]]/Table16[[#This Row],[Control Resolving Time Sdev (ns)]]),0))</f>
        <v>0</v>
      </c>
      <c r="AG66" t="b">
        <f>IF(Table16[[#This Row],[Same Sdev OoM?]]=0,TRUE,FALSE)</f>
        <v>1</v>
      </c>
      <c r="AH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6" s="5">
        <f>Table16[[#This Row],[Control Resolving Time Avg (ms)]]-Table16[[#This Row],[Refactored Resolving Time Avg (ms)]]</f>
        <v>0</v>
      </c>
      <c r="AJ66" s="6">
        <f>Table16[[#This Row],[Absolute Diff?]]/Table16[[#This Row],[Control Resolving Time Avg (ms)]]</f>
        <v>0</v>
      </c>
    </row>
    <row r="67" spans="1:36" x14ac:dyDescent="0.2">
      <c r="A67" t="s">
        <v>71</v>
      </c>
      <c r="B67" s="3">
        <v>-1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f>AVERAGE(Table16[[#This Row],[Control Resolving Time 1]:[Control Resolving Time 10]])</f>
        <v>-1</v>
      </c>
      <c r="M67" s="3">
        <f>STDEV(Table16[[#This Row],[Control Resolving Time 1]:[Control Resolving Time 10]])</f>
        <v>0</v>
      </c>
      <c r="N67" s="3">
        <f>Table16[[#This Row],[Control Resolving Time Avg (ns)]]/1000000</f>
        <v>-9.9999999999999995E-7</v>
      </c>
      <c r="O67" s="3">
        <f>Table16[[#This Row],[Control Resolving Time Sdev (ns)]]/1000000</f>
        <v>0</v>
      </c>
      <c r="P67" t="s">
        <v>71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f>AVERAGE(Table16[[#This Row],[Refactored Resolving Time 1]:[Refactored Resolving Time 10]])</f>
        <v>-1</v>
      </c>
      <c r="AB67" s="3">
        <f>STDEV(Table16[[#This Row],[Refactored Resolving Time 1]:[Refactored Resolving Time 10]])</f>
        <v>0</v>
      </c>
      <c r="AC67" s="3">
        <f>Table16[[#This Row],[Refactored Resolving Time Avg (ns)]]/1000000</f>
        <v>-9.9999999999999995E-7</v>
      </c>
      <c r="AD67" s="3">
        <f>Table16[[#This Row],[Refactored Resolving Time Sdev (ns)]]/1000000</f>
        <v>0</v>
      </c>
      <c r="AE67" t="b">
        <f>IF(Table16[[#This Row],[Control Bundle]]=Table16[[#This Row],[Refactored Bundle]],TRUE,FALSE)</f>
        <v>1</v>
      </c>
      <c r="AF67">
        <f>IF(Table16[[#This Row],[Refactored Resolving Time Avg (ns)]]=-1,0,ROUND(LOG10(Table16[[#This Row],[Refactored Resolving Time Sdev (ns)]]/Table16[[#This Row],[Control Resolving Time Sdev (ns)]]),0))</f>
        <v>0</v>
      </c>
      <c r="AG67" t="b">
        <f>IF(Table16[[#This Row],[Same Sdev OoM?]]=0,TRUE,FALSE)</f>
        <v>1</v>
      </c>
      <c r="AH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7" s="3">
        <f>Table16[[#This Row],[Control Resolving Time Avg (ms)]]-Table16[[#This Row],[Refactored Resolving Time Avg (ms)]]</f>
        <v>0</v>
      </c>
      <c r="AJ67" s="4">
        <f>Table16[[#This Row],[Absolute Diff?]]/Table16[[#This Row],[Control Resolving Time Avg (ms)]]</f>
        <v>0</v>
      </c>
    </row>
    <row r="68" spans="1:36" x14ac:dyDescent="0.2">
      <c r="A68" t="s">
        <v>172</v>
      </c>
      <c r="B68" s="3">
        <v>854145396</v>
      </c>
      <c r="C68" s="3">
        <v>780090149</v>
      </c>
      <c r="D68" s="3">
        <v>828892583</v>
      </c>
      <c r="E68" s="3">
        <v>776824447</v>
      </c>
      <c r="F68" s="3">
        <v>808808439</v>
      </c>
      <c r="G68" s="3">
        <v>793429045</v>
      </c>
      <c r="H68" s="3">
        <v>849973217</v>
      </c>
      <c r="I68" s="3">
        <v>814059787</v>
      </c>
      <c r="J68" s="3">
        <v>822604894</v>
      </c>
      <c r="K68" s="3">
        <v>812587924</v>
      </c>
      <c r="L68" s="3">
        <f>AVERAGE(Table16[[#This Row],[Control Resolving Time 1]:[Control Resolving Time 10]])</f>
        <v>814141588.10000002</v>
      </c>
      <c r="M68" s="3">
        <f>STDEV(Table16[[#This Row],[Control Resolving Time 1]:[Control Resolving Time 10]])</f>
        <v>26215711.325315151</v>
      </c>
      <c r="N68" s="3">
        <f>Table16[[#This Row],[Control Resolving Time Avg (ns)]]/1000000</f>
        <v>814.14158810000004</v>
      </c>
      <c r="O68" s="3">
        <f>Table16[[#This Row],[Control Resolving Time Sdev (ns)]]/1000000</f>
        <v>26.215711325315151</v>
      </c>
      <c r="P68" t="s">
        <v>172</v>
      </c>
      <c r="Q68" s="3">
        <v>906600827</v>
      </c>
      <c r="R68" s="3">
        <v>883968611</v>
      </c>
      <c r="S68" s="3">
        <v>909379316</v>
      </c>
      <c r="T68" s="3">
        <v>879898990</v>
      </c>
      <c r="U68" s="3">
        <v>911165528</v>
      </c>
      <c r="V68" s="3">
        <v>897252397</v>
      </c>
      <c r="W68" s="3">
        <v>932232314</v>
      </c>
      <c r="X68" s="3">
        <v>941920685</v>
      </c>
      <c r="Y68" s="3">
        <v>901541740</v>
      </c>
      <c r="Z68" s="3">
        <v>888331657</v>
      </c>
      <c r="AA68" s="3">
        <f>AVERAGE(Table16[[#This Row],[Refactored Resolving Time 1]:[Refactored Resolving Time 10]])</f>
        <v>905229206.5</v>
      </c>
      <c r="AB68" s="3">
        <f>STDEV(Table16[[#This Row],[Refactored Resolving Time 1]:[Refactored Resolving Time 10]])</f>
        <v>19961529.50281629</v>
      </c>
      <c r="AC68" s="3">
        <f>Table16[[#This Row],[Refactored Resolving Time Avg (ns)]]/1000000</f>
        <v>905.22920650000003</v>
      </c>
      <c r="AD68" s="3">
        <f>Table16[[#This Row],[Refactored Resolving Time Sdev (ns)]]/1000000</f>
        <v>19.96152950281629</v>
      </c>
      <c r="AE68" t="b">
        <f>IF(Table16[[#This Row],[Control Bundle]]=Table16[[#This Row],[Refactored Bundle]],TRUE,FALSE)</f>
        <v>1</v>
      </c>
      <c r="AF68">
        <f>IF(Table16[[#This Row],[Refactored Resolving Time Avg (ns)]]=-1,0,ROUND(LOG10(Table16[[#This Row],[Refactored Resolving Time Sdev (ns)]]/Table16[[#This Row],[Control Resolving Time Sdev (ns)]]),0))</f>
        <v>0</v>
      </c>
      <c r="AG68" t="b">
        <f>IF(Table16[[#This Row],[Same Sdev OoM?]]=0,TRUE,FALSE)</f>
        <v>1</v>
      </c>
      <c r="AH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68" s="5">
        <f>Table16[[#This Row],[Control Resolving Time Avg (ms)]]-Table16[[#This Row],[Refactored Resolving Time Avg (ms)]]</f>
        <v>-91.087618399999997</v>
      </c>
      <c r="AJ68" s="6">
        <f>Table16[[#This Row],[Absolute Diff?]]/Table16[[#This Row],[Control Resolving Time Avg (ms)]]</f>
        <v>-0.11188179025785354</v>
      </c>
    </row>
    <row r="69" spans="1:36" x14ac:dyDescent="0.2">
      <c r="A69" t="s">
        <v>340</v>
      </c>
      <c r="B69" s="3">
        <v>-1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f>AVERAGE(Table16[[#This Row],[Control Resolving Time 1]:[Control Resolving Time 10]])</f>
        <v>-1</v>
      </c>
      <c r="M69" s="3">
        <f>STDEV(Table16[[#This Row],[Control Resolving Time 1]:[Control Resolving Time 10]])</f>
        <v>0</v>
      </c>
      <c r="N69" s="3">
        <f>Table16[[#This Row],[Control Resolving Time Avg (ns)]]/1000000</f>
        <v>-9.9999999999999995E-7</v>
      </c>
      <c r="O69" s="3">
        <f>Table16[[#This Row],[Control Resolving Time Sdev (ns)]]/1000000</f>
        <v>0</v>
      </c>
      <c r="P69" t="s">
        <v>340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f>AVERAGE(Table16[[#This Row],[Refactored Resolving Time 1]:[Refactored Resolving Time 10]])</f>
        <v>-1</v>
      </c>
      <c r="AB69" s="3">
        <f>STDEV(Table16[[#This Row],[Refactored Resolving Time 1]:[Refactored Resolving Time 10]])</f>
        <v>0</v>
      </c>
      <c r="AC69" s="3">
        <f>Table16[[#This Row],[Refactored Resolving Time Avg (ns)]]/1000000</f>
        <v>-9.9999999999999995E-7</v>
      </c>
      <c r="AD69" s="3">
        <f>Table16[[#This Row],[Refactored Resolving Time Sdev (ns)]]/1000000</f>
        <v>0</v>
      </c>
      <c r="AE69" t="b">
        <f>IF(Table16[[#This Row],[Control Bundle]]=Table16[[#This Row],[Refactored Bundle]],TRUE,FALSE)</f>
        <v>1</v>
      </c>
      <c r="AF69">
        <f>IF(Table16[[#This Row],[Refactored Resolving Time Avg (ns)]]=-1,0,ROUND(LOG10(Table16[[#This Row],[Refactored Resolving Time Sdev (ns)]]/Table16[[#This Row],[Control Resolving Time Sdev (ns)]]),0))</f>
        <v>0</v>
      </c>
      <c r="AG69" t="b">
        <f>IF(Table16[[#This Row],[Same Sdev OoM?]]=0,TRUE,FALSE)</f>
        <v>1</v>
      </c>
      <c r="AH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69" s="5">
        <f>Table16[[#This Row],[Control Resolving Time Avg (ms)]]-Table16[[#This Row],[Refactored Resolving Time Avg (ms)]]</f>
        <v>0</v>
      </c>
      <c r="AJ69" s="6">
        <f>Table16[[#This Row],[Absolute Diff?]]/Table16[[#This Row],[Control Resolving Time Avg (ms)]]</f>
        <v>0</v>
      </c>
    </row>
    <row r="70" spans="1:36" x14ac:dyDescent="0.2">
      <c r="A70" t="s">
        <v>56</v>
      </c>
      <c r="B70" s="3">
        <v>-1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f>AVERAGE(Table16[[#This Row],[Control Resolving Time 1]:[Control Resolving Time 10]])</f>
        <v>-1</v>
      </c>
      <c r="M70" s="3">
        <f>STDEV(Table16[[#This Row],[Control Resolving Time 1]:[Control Resolving Time 10]])</f>
        <v>0</v>
      </c>
      <c r="N70" s="3">
        <f>Table16[[#This Row],[Control Resolving Time Avg (ns)]]/1000000</f>
        <v>-9.9999999999999995E-7</v>
      </c>
      <c r="O70" s="3">
        <f>Table16[[#This Row],[Control Resolving Time Sdev (ns)]]/1000000</f>
        <v>0</v>
      </c>
      <c r="P70" t="s">
        <v>56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f>AVERAGE(Table16[[#This Row],[Refactored Resolving Time 1]:[Refactored Resolving Time 10]])</f>
        <v>-1</v>
      </c>
      <c r="AB70" s="3">
        <f>STDEV(Table16[[#This Row],[Refactored Resolving Time 1]:[Refactored Resolving Time 10]])</f>
        <v>0</v>
      </c>
      <c r="AC70" s="3">
        <f>Table16[[#This Row],[Refactored Resolving Time Avg (ns)]]/1000000</f>
        <v>-9.9999999999999995E-7</v>
      </c>
      <c r="AD70" s="3">
        <f>Table16[[#This Row],[Refactored Resolving Time Sdev (ns)]]/1000000</f>
        <v>0</v>
      </c>
      <c r="AE70" t="b">
        <f>IF(Table16[[#This Row],[Control Bundle]]=Table16[[#This Row],[Refactored Bundle]],TRUE,FALSE)</f>
        <v>1</v>
      </c>
      <c r="AF70">
        <f>IF(Table16[[#This Row],[Refactored Resolving Time Avg (ns)]]=-1,0,ROUND(LOG10(Table16[[#This Row],[Refactored Resolving Time Sdev (ns)]]/Table16[[#This Row],[Control Resolving Time Sdev (ns)]]),0))</f>
        <v>0</v>
      </c>
      <c r="AG70" t="b">
        <f>IF(Table16[[#This Row],[Same Sdev OoM?]]=0,TRUE,FALSE)</f>
        <v>1</v>
      </c>
      <c r="AH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70" s="3">
        <f>Table16[[#This Row],[Control Resolving Time Avg (ms)]]-Table16[[#This Row],[Refactored Resolving Time Avg (ms)]]</f>
        <v>0</v>
      </c>
      <c r="AJ70" s="4">
        <f>Table16[[#This Row],[Absolute Diff?]]/Table16[[#This Row],[Control Resolving Time Avg (ms)]]</f>
        <v>0</v>
      </c>
    </row>
    <row r="71" spans="1:36" x14ac:dyDescent="0.2">
      <c r="A71" t="s">
        <v>307</v>
      </c>
      <c r="B71" s="3">
        <v>853231906</v>
      </c>
      <c r="C71" s="3">
        <v>777010368</v>
      </c>
      <c r="D71" s="3">
        <v>827943816</v>
      </c>
      <c r="E71" s="3">
        <v>775621838</v>
      </c>
      <c r="F71" s="3">
        <v>807525975</v>
      </c>
      <c r="G71" s="3">
        <v>792511907</v>
      </c>
      <c r="H71" s="3">
        <v>848681729</v>
      </c>
      <c r="I71" s="3">
        <v>812790375</v>
      </c>
      <c r="J71" s="3">
        <v>821585028</v>
      </c>
      <c r="K71" s="3">
        <v>811076259</v>
      </c>
      <c r="L71" s="3">
        <f>AVERAGE(Table16[[#This Row],[Control Resolving Time 1]:[Control Resolving Time 10]])</f>
        <v>812797920.10000002</v>
      </c>
      <c r="M71" s="3">
        <f>STDEV(Table16[[#This Row],[Control Resolving Time 1]:[Control Resolving Time 10]])</f>
        <v>26529346.972135771</v>
      </c>
      <c r="N71" s="3">
        <f>Table16[[#This Row],[Control Resolving Time Avg (ns)]]/1000000</f>
        <v>812.79792010000006</v>
      </c>
      <c r="O71" s="3">
        <f>Table16[[#This Row],[Control Resolving Time Sdev (ns)]]/1000000</f>
        <v>26.52934697213577</v>
      </c>
      <c r="P71" t="s">
        <v>307</v>
      </c>
      <c r="Q71" s="3">
        <v>905407351</v>
      </c>
      <c r="R71" s="3">
        <v>882839056</v>
      </c>
      <c r="S71" s="3">
        <v>908170196</v>
      </c>
      <c r="T71" s="3">
        <v>878674995</v>
      </c>
      <c r="U71" s="3">
        <v>910046465</v>
      </c>
      <c r="V71" s="3">
        <v>892482047</v>
      </c>
      <c r="W71" s="3">
        <v>930379405</v>
      </c>
      <c r="X71" s="3">
        <v>940654761</v>
      </c>
      <c r="Y71" s="3">
        <v>900688065</v>
      </c>
      <c r="Z71" s="3">
        <v>887244601</v>
      </c>
      <c r="AA71" s="3">
        <f>AVERAGE(Table16[[#This Row],[Refactored Resolving Time 1]:[Refactored Resolving Time 10]])</f>
        <v>903658694.20000005</v>
      </c>
      <c r="AB71" s="3">
        <f>STDEV(Table16[[#This Row],[Refactored Resolving Time 1]:[Refactored Resolving Time 10]])</f>
        <v>20021453.787171643</v>
      </c>
      <c r="AC71" s="3">
        <f>Table16[[#This Row],[Refactored Resolving Time Avg (ns)]]/1000000</f>
        <v>903.65869420000001</v>
      </c>
      <c r="AD71" s="3">
        <f>Table16[[#This Row],[Refactored Resolving Time Sdev (ns)]]/1000000</f>
        <v>20.021453787171644</v>
      </c>
      <c r="AE71" t="b">
        <f>IF(Table16[[#This Row],[Control Bundle]]=Table16[[#This Row],[Refactored Bundle]],TRUE,FALSE)</f>
        <v>1</v>
      </c>
      <c r="AF71">
        <f>IF(Table16[[#This Row],[Refactored Resolving Time Avg (ns)]]=-1,0,ROUND(LOG10(Table16[[#This Row],[Refactored Resolving Time Sdev (ns)]]/Table16[[#This Row],[Control Resolving Time Sdev (ns)]]),0))</f>
        <v>0</v>
      </c>
      <c r="AG71" t="b">
        <f>IF(Table16[[#This Row],[Same Sdev OoM?]]=0,TRUE,FALSE)</f>
        <v>1</v>
      </c>
      <c r="AH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1" s="3">
        <f>Table16[[#This Row],[Control Resolving Time Avg (ms)]]-Table16[[#This Row],[Refactored Resolving Time Avg (ms)]]</f>
        <v>-90.860774099999958</v>
      </c>
      <c r="AJ71" s="4">
        <f>Table16[[#This Row],[Absolute Diff?]]/Table16[[#This Row],[Control Resolving Time Avg (ms)]]</f>
        <v>-0.11178765576666484</v>
      </c>
    </row>
    <row r="72" spans="1:36" x14ac:dyDescent="0.2">
      <c r="A72" t="s">
        <v>243</v>
      </c>
      <c r="B72" s="3">
        <v>852425916</v>
      </c>
      <c r="C72" s="3">
        <v>776321203</v>
      </c>
      <c r="D72" s="3">
        <v>827335513</v>
      </c>
      <c r="E72" s="3">
        <v>774394575</v>
      </c>
      <c r="F72" s="3">
        <v>806657215</v>
      </c>
      <c r="G72" s="3">
        <v>791915244</v>
      </c>
      <c r="H72" s="3">
        <v>847761495</v>
      </c>
      <c r="I72" s="3">
        <v>811888674</v>
      </c>
      <c r="J72" s="3">
        <v>820797955</v>
      </c>
      <c r="K72" s="3">
        <v>810087713</v>
      </c>
      <c r="L72" s="3">
        <f>AVERAGE(Table16[[#This Row],[Control Resolving Time 1]:[Control Resolving Time 10]])</f>
        <v>811958550.29999995</v>
      </c>
      <c r="M72" s="3">
        <f>STDEV(Table16[[#This Row],[Control Resolving Time 1]:[Control Resolving Time 10]])</f>
        <v>26559075.77549259</v>
      </c>
      <c r="N72" s="3">
        <f>Table16[[#This Row],[Control Resolving Time Avg (ns)]]/1000000</f>
        <v>811.95855029999996</v>
      </c>
      <c r="O72" s="3">
        <f>Table16[[#This Row],[Control Resolving Time Sdev (ns)]]/1000000</f>
        <v>26.559075775492591</v>
      </c>
      <c r="P72" t="s">
        <v>243</v>
      </c>
      <c r="Q72" s="3">
        <v>904360774</v>
      </c>
      <c r="R72" s="3">
        <v>881907545</v>
      </c>
      <c r="S72" s="3">
        <v>907237413</v>
      </c>
      <c r="T72" s="3">
        <v>877677080</v>
      </c>
      <c r="U72" s="3">
        <v>909093532</v>
      </c>
      <c r="V72" s="3">
        <v>891288476</v>
      </c>
      <c r="W72" s="3">
        <v>929470950</v>
      </c>
      <c r="X72" s="3">
        <v>939688097</v>
      </c>
      <c r="Y72" s="3">
        <v>899241684</v>
      </c>
      <c r="Z72" s="3">
        <v>886334618</v>
      </c>
      <c r="AA72" s="3">
        <f>AVERAGE(Table16[[#This Row],[Refactored Resolving Time 1]:[Refactored Resolving Time 10]])</f>
        <v>902630016.89999998</v>
      </c>
      <c r="AB72" s="3">
        <f>STDEV(Table16[[#This Row],[Refactored Resolving Time 1]:[Refactored Resolving Time 10]])</f>
        <v>20048438.325176083</v>
      </c>
      <c r="AC72" s="3">
        <f>Table16[[#This Row],[Refactored Resolving Time Avg (ns)]]/1000000</f>
        <v>902.63001689999999</v>
      </c>
      <c r="AD72" s="3">
        <f>Table16[[#This Row],[Refactored Resolving Time Sdev (ns)]]/1000000</f>
        <v>20.048438325176082</v>
      </c>
      <c r="AE72" t="b">
        <f>IF(Table16[[#This Row],[Control Bundle]]=Table16[[#This Row],[Refactored Bundle]],TRUE,FALSE)</f>
        <v>1</v>
      </c>
      <c r="AF72">
        <f>IF(Table16[[#This Row],[Refactored Resolving Time Avg (ns)]]=-1,0,ROUND(LOG10(Table16[[#This Row],[Refactored Resolving Time Sdev (ns)]]/Table16[[#This Row],[Control Resolving Time Sdev (ns)]]),0))</f>
        <v>0</v>
      </c>
      <c r="AG72" t="b">
        <f>IF(Table16[[#This Row],[Same Sdev OoM?]]=0,TRUE,FALSE)</f>
        <v>1</v>
      </c>
      <c r="AH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2" s="5">
        <f>Table16[[#This Row],[Control Resolving Time Avg (ms)]]-Table16[[#This Row],[Refactored Resolving Time Avg (ms)]]</f>
        <v>-90.671466600000031</v>
      </c>
      <c r="AJ72" s="6">
        <f>Table16[[#This Row],[Absolute Diff?]]/Table16[[#This Row],[Control Resolving Time Avg (ms)]]</f>
        <v>-0.11167006809214462</v>
      </c>
    </row>
    <row r="73" spans="1:36" x14ac:dyDescent="0.2">
      <c r="A73" t="s">
        <v>119</v>
      </c>
      <c r="B73" s="3">
        <v>851873100</v>
      </c>
      <c r="C73" s="3">
        <v>775670422</v>
      </c>
      <c r="D73" s="3">
        <v>826862049</v>
      </c>
      <c r="E73" s="3">
        <v>773633592</v>
      </c>
      <c r="F73" s="3">
        <v>806000976</v>
      </c>
      <c r="G73" s="3">
        <v>791462238</v>
      </c>
      <c r="H73" s="3">
        <v>847076176</v>
      </c>
      <c r="I73" s="3">
        <v>811166448</v>
      </c>
      <c r="J73" s="3">
        <v>820012168</v>
      </c>
      <c r="K73" s="3">
        <v>809561240</v>
      </c>
      <c r="L73" s="3">
        <f>AVERAGE(Table16[[#This Row],[Control Resolving Time 1]:[Control Resolving Time 10]])</f>
        <v>811331840.89999998</v>
      </c>
      <c r="M73" s="3">
        <f>STDEV(Table16[[#This Row],[Control Resolving Time 1]:[Control Resolving Time 10]])</f>
        <v>26577064.075331625</v>
      </c>
      <c r="N73" s="3">
        <f>Table16[[#This Row],[Control Resolving Time Avg (ns)]]/1000000</f>
        <v>811.33184089999997</v>
      </c>
      <c r="O73" s="3">
        <f>Table16[[#This Row],[Control Resolving Time Sdev (ns)]]/1000000</f>
        <v>26.577064075331624</v>
      </c>
      <c r="P73" t="s">
        <v>119</v>
      </c>
      <c r="Q73" s="3">
        <v>903317191</v>
      </c>
      <c r="R73" s="3">
        <v>881241682</v>
      </c>
      <c r="S73" s="3">
        <v>906486073</v>
      </c>
      <c r="T73" s="3">
        <v>876934121</v>
      </c>
      <c r="U73" s="3">
        <v>908402220</v>
      </c>
      <c r="V73" s="3">
        <v>890353977</v>
      </c>
      <c r="W73" s="3">
        <v>928678994</v>
      </c>
      <c r="X73" s="3">
        <v>939024808</v>
      </c>
      <c r="Y73" s="3">
        <v>898387107</v>
      </c>
      <c r="Z73" s="3">
        <v>885578081</v>
      </c>
      <c r="AA73" s="3">
        <f>AVERAGE(Table16[[#This Row],[Refactored Resolving Time 1]:[Refactored Resolving Time 10]])</f>
        <v>901840425.39999998</v>
      </c>
      <c r="AB73" s="3">
        <f>STDEV(Table16[[#This Row],[Refactored Resolving Time 1]:[Refactored Resolving Time 10]])</f>
        <v>20063142.213188846</v>
      </c>
      <c r="AC73" s="3">
        <f>Table16[[#This Row],[Refactored Resolving Time Avg (ns)]]/1000000</f>
        <v>901.84042539999996</v>
      </c>
      <c r="AD73" s="3">
        <f>Table16[[#This Row],[Refactored Resolving Time Sdev (ns)]]/1000000</f>
        <v>20.063142213188847</v>
      </c>
      <c r="AE73" t="b">
        <f>IF(Table16[[#This Row],[Control Bundle]]=Table16[[#This Row],[Refactored Bundle]],TRUE,FALSE)</f>
        <v>1</v>
      </c>
      <c r="AF73">
        <f>IF(Table16[[#This Row],[Refactored Resolving Time Avg (ns)]]=-1,0,ROUND(LOG10(Table16[[#This Row],[Refactored Resolving Time Sdev (ns)]]/Table16[[#This Row],[Control Resolving Time Sdev (ns)]]),0))</f>
        <v>0</v>
      </c>
      <c r="AG73" t="b">
        <f>IF(Table16[[#This Row],[Same Sdev OoM?]]=0,TRUE,FALSE)</f>
        <v>1</v>
      </c>
      <c r="AH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3" s="5">
        <f>Table16[[#This Row],[Control Resolving Time Avg (ms)]]-Table16[[#This Row],[Refactored Resolving Time Avg (ms)]]</f>
        <v>-90.508584499999984</v>
      </c>
      <c r="AJ73" s="6">
        <f>Table16[[#This Row],[Absolute Diff?]]/Table16[[#This Row],[Control Resolving Time Avg (ms)]]</f>
        <v>-0.11155556818724133</v>
      </c>
    </row>
    <row r="74" spans="1:36" x14ac:dyDescent="0.2">
      <c r="A74" t="s">
        <v>305</v>
      </c>
      <c r="B74" s="3">
        <v>850871922</v>
      </c>
      <c r="C74" s="3">
        <v>774132239</v>
      </c>
      <c r="D74" s="3">
        <v>825884705</v>
      </c>
      <c r="E74" s="3">
        <v>771637970</v>
      </c>
      <c r="F74" s="3">
        <v>804420140</v>
      </c>
      <c r="G74" s="3">
        <v>790323347</v>
      </c>
      <c r="H74" s="3">
        <v>845462419</v>
      </c>
      <c r="I74" s="3">
        <v>809623700</v>
      </c>
      <c r="J74" s="3">
        <v>818661006</v>
      </c>
      <c r="K74" s="3">
        <v>806398560</v>
      </c>
      <c r="L74" s="3">
        <f>AVERAGE(Table16[[#This Row],[Control Resolving Time 1]:[Control Resolving Time 10]])</f>
        <v>809741600.79999995</v>
      </c>
      <c r="M74" s="3">
        <f>STDEV(Table16[[#This Row],[Control Resolving Time 1]:[Control Resolving Time 10]])</f>
        <v>26758852.020818852</v>
      </c>
      <c r="N74" s="3">
        <f>Table16[[#This Row],[Control Resolving Time Avg (ns)]]/1000000</f>
        <v>809.7416007999999</v>
      </c>
      <c r="O74" s="3">
        <f>Table16[[#This Row],[Control Resolving Time Sdev (ns)]]/1000000</f>
        <v>26.758852020818853</v>
      </c>
      <c r="P74" t="s">
        <v>305</v>
      </c>
      <c r="Q74" s="3">
        <v>901356139</v>
      </c>
      <c r="R74" s="3">
        <v>880063000</v>
      </c>
      <c r="S74" s="3">
        <v>905104236</v>
      </c>
      <c r="T74" s="3">
        <v>875537081</v>
      </c>
      <c r="U74" s="3">
        <v>906779084</v>
      </c>
      <c r="V74" s="3">
        <v>888382721</v>
      </c>
      <c r="W74" s="3">
        <v>926736389</v>
      </c>
      <c r="X74" s="3">
        <v>937369365</v>
      </c>
      <c r="Y74" s="3">
        <v>896783430</v>
      </c>
      <c r="Z74" s="3">
        <v>884079518</v>
      </c>
      <c r="AA74" s="3">
        <f>AVERAGE(Table16[[#This Row],[Refactored Resolving Time 1]:[Refactored Resolving Time 10]])</f>
        <v>900219096.29999995</v>
      </c>
      <c r="AB74" s="3">
        <f>STDEV(Table16[[#This Row],[Refactored Resolving Time 1]:[Refactored Resolving Time 10]])</f>
        <v>19942583.80514618</v>
      </c>
      <c r="AC74" s="3">
        <f>Table16[[#This Row],[Refactored Resolving Time Avg (ns)]]/1000000</f>
        <v>900.21909629999993</v>
      </c>
      <c r="AD74" s="3">
        <f>Table16[[#This Row],[Refactored Resolving Time Sdev (ns)]]/1000000</f>
        <v>19.942583805146182</v>
      </c>
      <c r="AE74" t="b">
        <f>IF(Table16[[#This Row],[Control Bundle]]=Table16[[#This Row],[Refactored Bundle]],TRUE,FALSE)</f>
        <v>1</v>
      </c>
      <c r="AF74">
        <f>IF(Table16[[#This Row],[Refactored Resolving Time Avg (ns)]]=-1,0,ROUND(LOG10(Table16[[#This Row],[Refactored Resolving Time Sdev (ns)]]/Table16[[#This Row],[Control Resolving Time Sdev (ns)]]),0))</f>
        <v>0</v>
      </c>
      <c r="AG74" t="b">
        <f>IF(Table16[[#This Row],[Same Sdev OoM?]]=0,TRUE,FALSE)</f>
        <v>1</v>
      </c>
      <c r="AH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4" s="5">
        <f>Table16[[#This Row],[Control Resolving Time Avg (ms)]]-Table16[[#This Row],[Refactored Resolving Time Avg (ms)]]</f>
        <v>-90.477495500000032</v>
      </c>
      <c r="AJ74" s="6">
        <f>Table16[[#This Row],[Absolute Diff?]]/Table16[[#This Row],[Control Resolving Time Avg (ms)]]</f>
        <v>-0.11173625686343772</v>
      </c>
    </row>
    <row r="75" spans="1:36" x14ac:dyDescent="0.2">
      <c r="A75" t="s">
        <v>290</v>
      </c>
      <c r="B75" s="3">
        <v>849786489</v>
      </c>
      <c r="C75" s="3">
        <v>772980834</v>
      </c>
      <c r="D75" s="3">
        <v>824296366</v>
      </c>
      <c r="E75" s="3">
        <v>770537502</v>
      </c>
      <c r="F75" s="3">
        <v>803150103</v>
      </c>
      <c r="G75" s="3">
        <v>788907134</v>
      </c>
      <c r="H75" s="3">
        <v>844210838</v>
      </c>
      <c r="I75" s="3">
        <v>808428525</v>
      </c>
      <c r="J75" s="3">
        <v>817547309</v>
      </c>
      <c r="K75" s="3">
        <v>805072732</v>
      </c>
      <c r="L75" s="3">
        <f>AVERAGE(Table16[[#This Row],[Control Resolving Time 1]:[Control Resolving Time 10]])</f>
        <v>808491783.20000005</v>
      </c>
      <c r="M75" s="3">
        <f>STDEV(Table16[[#This Row],[Control Resolving Time 1]:[Control Resolving Time 10]])</f>
        <v>26746197.874668624</v>
      </c>
      <c r="N75" s="3">
        <f>Table16[[#This Row],[Control Resolving Time Avg (ns)]]/1000000</f>
        <v>808.4917832000001</v>
      </c>
      <c r="O75" s="3">
        <f>Table16[[#This Row],[Control Resolving Time Sdev (ns)]]/1000000</f>
        <v>26.746197874668624</v>
      </c>
      <c r="P75" t="s">
        <v>290</v>
      </c>
      <c r="Q75" s="3">
        <v>900075984</v>
      </c>
      <c r="R75" s="3">
        <v>878973297</v>
      </c>
      <c r="S75" s="3">
        <v>903815579</v>
      </c>
      <c r="T75" s="3">
        <v>874194531</v>
      </c>
      <c r="U75" s="3">
        <v>905166142</v>
      </c>
      <c r="V75" s="3">
        <v>887126717</v>
      </c>
      <c r="W75" s="3">
        <v>925285295</v>
      </c>
      <c r="X75" s="3">
        <v>936106054</v>
      </c>
      <c r="Y75" s="3">
        <v>895587169</v>
      </c>
      <c r="Z75" s="3">
        <v>882812954</v>
      </c>
      <c r="AA75" s="3">
        <f>AVERAGE(Table16[[#This Row],[Refactored Resolving Time 1]:[Refactored Resolving Time 10]])</f>
        <v>898914372.20000005</v>
      </c>
      <c r="AB75" s="3">
        <f>STDEV(Table16[[#This Row],[Refactored Resolving Time 1]:[Refactored Resolving Time 10]])</f>
        <v>19891635.186466388</v>
      </c>
      <c r="AC75" s="3">
        <f>Table16[[#This Row],[Refactored Resolving Time Avg (ns)]]/1000000</f>
        <v>898.9143722</v>
      </c>
      <c r="AD75" s="3">
        <f>Table16[[#This Row],[Refactored Resolving Time Sdev (ns)]]/1000000</f>
        <v>19.891635186466388</v>
      </c>
      <c r="AE75" t="b">
        <f>IF(Table16[[#This Row],[Control Bundle]]=Table16[[#This Row],[Refactored Bundle]],TRUE,FALSE)</f>
        <v>1</v>
      </c>
      <c r="AF75">
        <f>IF(Table16[[#This Row],[Refactored Resolving Time Avg (ns)]]=-1,0,ROUND(LOG10(Table16[[#This Row],[Refactored Resolving Time Sdev (ns)]]/Table16[[#This Row],[Control Resolving Time Sdev (ns)]]),0))</f>
        <v>0</v>
      </c>
      <c r="AG75" t="b">
        <f>IF(Table16[[#This Row],[Same Sdev OoM?]]=0,TRUE,FALSE)</f>
        <v>1</v>
      </c>
      <c r="AH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5" s="5">
        <f>Table16[[#This Row],[Control Resolving Time Avg (ms)]]-Table16[[#This Row],[Refactored Resolving Time Avg (ms)]]</f>
        <v>-90.422588999999903</v>
      </c>
      <c r="AJ75" s="6">
        <f>Table16[[#This Row],[Absolute Diff?]]/Table16[[#This Row],[Control Resolving Time Avg (ms)]]</f>
        <v>-0.11184107356305893</v>
      </c>
    </row>
    <row r="76" spans="1:36" x14ac:dyDescent="0.2">
      <c r="A76" t="s">
        <v>64</v>
      </c>
      <c r="B76" s="3">
        <v>848597091</v>
      </c>
      <c r="C76" s="3">
        <v>771150014</v>
      </c>
      <c r="D76" s="3">
        <v>823317036</v>
      </c>
      <c r="E76" s="3">
        <v>769586345</v>
      </c>
      <c r="F76" s="3">
        <v>801941723</v>
      </c>
      <c r="G76" s="3">
        <v>787495258</v>
      </c>
      <c r="H76" s="3">
        <v>843026291</v>
      </c>
      <c r="I76" s="3">
        <v>806637526</v>
      </c>
      <c r="J76" s="3">
        <v>816388145</v>
      </c>
      <c r="K76" s="3">
        <v>803880459</v>
      </c>
      <c r="L76" s="3">
        <f>AVERAGE(Table16[[#This Row],[Control Resolving Time 1]:[Control Resolving Time 10]])</f>
        <v>807201988.79999995</v>
      </c>
      <c r="M76" s="3">
        <f>STDEV(Table16[[#This Row],[Control Resolving Time 1]:[Control Resolving Time 10]])</f>
        <v>26839178.835960228</v>
      </c>
      <c r="N76" s="3">
        <f>Table16[[#This Row],[Control Resolving Time Avg (ns)]]/1000000</f>
        <v>807.20198879999998</v>
      </c>
      <c r="O76" s="3">
        <f>Table16[[#This Row],[Control Resolving Time Sdev (ns)]]/1000000</f>
        <v>26.839178835960229</v>
      </c>
      <c r="P76" t="s">
        <v>64</v>
      </c>
      <c r="Q76" s="3">
        <v>898646053</v>
      </c>
      <c r="R76" s="3">
        <v>877535688</v>
      </c>
      <c r="S76" s="3">
        <v>901593979</v>
      </c>
      <c r="T76" s="3">
        <v>872893571</v>
      </c>
      <c r="U76" s="3">
        <v>903581092</v>
      </c>
      <c r="V76" s="3">
        <v>886161488</v>
      </c>
      <c r="W76" s="3">
        <v>923775296</v>
      </c>
      <c r="X76" s="3">
        <v>934698517</v>
      </c>
      <c r="Y76" s="3">
        <v>894333214</v>
      </c>
      <c r="Z76" s="3">
        <v>881421913</v>
      </c>
      <c r="AA76" s="3">
        <f>AVERAGE(Table16[[#This Row],[Refactored Resolving Time 1]:[Refactored Resolving Time 10]])</f>
        <v>897464081.10000002</v>
      </c>
      <c r="AB76" s="3">
        <f>STDEV(Table16[[#This Row],[Refactored Resolving Time 1]:[Refactored Resolving Time 10]])</f>
        <v>19805462.484279267</v>
      </c>
      <c r="AC76" s="3">
        <f>Table16[[#This Row],[Refactored Resolving Time Avg (ns)]]/1000000</f>
        <v>897.46408110000004</v>
      </c>
      <c r="AD76" s="3">
        <f>Table16[[#This Row],[Refactored Resolving Time Sdev (ns)]]/1000000</f>
        <v>19.805462484279268</v>
      </c>
      <c r="AE76" t="b">
        <f>IF(Table16[[#This Row],[Control Bundle]]=Table16[[#This Row],[Refactored Bundle]],TRUE,FALSE)</f>
        <v>1</v>
      </c>
      <c r="AF76">
        <f>IF(Table16[[#This Row],[Refactored Resolving Time Avg (ns)]]=-1,0,ROUND(LOG10(Table16[[#This Row],[Refactored Resolving Time Sdev (ns)]]/Table16[[#This Row],[Control Resolving Time Sdev (ns)]]),0))</f>
        <v>0</v>
      </c>
      <c r="AG76" t="b">
        <f>IF(Table16[[#This Row],[Same Sdev OoM?]]=0,TRUE,FALSE)</f>
        <v>1</v>
      </c>
      <c r="AH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6" s="5">
        <f>Table16[[#This Row],[Control Resolving Time Avg (ms)]]-Table16[[#This Row],[Refactored Resolving Time Avg (ms)]]</f>
        <v>-90.262092300000063</v>
      </c>
      <c r="AJ76" s="6">
        <f>Table16[[#This Row],[Absolute Diff?]]/Table16[[#This Row],[Control Resolving Time Avg (ms)]]</f>
        <v>-0.11182094884848488</v>
      </c>
    </row>
    <row r="77" spans="1:36" x14ac:dyDescent="0.2">
      <c r="A77" t="s">
        <v>258</v>
      </c>
      <c r="B77" s="3">
        <v>844180903</v>
      </c>
      <c r="C77" s="3">
        <v>767399896</v>
      </c>
      <c r="D77" s="3">
        <v>815490952</v>
      </c>
      <c r="E77" s="3">
        <v>764988256</v>
      </c>
      <c r="F77" s="3">
        <v>796674948</v>
      </c>
      <c r="G77" s="3">
        <v>781818195</v>
      </c>
      <c r="H77" s="3">
        <v>837692047</v>
      </c>
      <c r="I77" s="3">
        <v>801161268</v>
      </c>
      <c r="J77" s="3">
        <v>808260424</v>
      </c>
      <c r="K77" s="3">
        <v>798360380</v>
      </c>
      <c r="L77" s="3">
        <f>AVERAGE(Table16[[#This Row],[Control Resolving Time 1]:[Control Resolving Time 10]])</f>
        <v>801602726.89999998</v>
      </c>
      <c r="M77" s="3">
        <f>STDEV(Table16[[#This Row],[Control Resolving Time 1]:[Control Resolving Time 10]])</f>
        <v>26435286.518879283</v>
      </c>
      <c r="N77" s="3">
        <f>Table16[[#This Row],[Control Resolving Time Avg (ns)]]/1000000</f>
        <v>801.60272689999999</v>
      </c>
      <c r="O77" s="3">
        <f>Table16[[#This Row],[Control Resolving Time Sdev (ns)]]/1000000</f>
        <v>26.435286518879284</v>
      </c>
      <c r="P77" t="s">
        <v>258</v>
      </c>
      <c r="Q77" s="3">
        <v>892849318</v>
      </c>
      <c r="R77" s="3">
        <v>867830515</v>
      </c>
      <c r="S77" s="3">
        <v>895595741</v>
      </c>
      <c r="T77" s="3">
        <v>867566113</v>
      </c>
      <c r="U77" s="3">
        <v>897995052</v>
      </c>
      <c r="V77" s="3">
        <v>881568763</v>
      </c>
      <c r="W77" s="3">
        <v>914698709</v>
      </c>
      <c r="X77" s="3">
        <v>929495571</v>
      </c>
      <c r="Y77" s="3">
        <v>888741830</v>
      </c>
      <c r="Z77" s="3">
        <v>873151482</v>
      </c>
      <c r="AA77" s="3">
        <f>AVERAGE(Table16[[#This Row],[Refactored Resolving Time 1]:[Refactored Resolving Time 10]])</f>
        <v>890949309.39999998</v>
      </c>
      <c r="AB77" s="3">
        <f>STDEV(Table16[[#This Row],[Refactored Resolving Time 1]:[Refactored Resolving Time 10]])</f>
        <v>20043211.423183035</v>
      </c>
      <c r="AC77" s="3">
        <f>Table16[[#This Row],[Refactored Resolving Time Avg (ns)]]/1000000</f>
        <v>890.94930939999995</v>
      </c>
      <c r="AD77" s="3">
        <f>Table16[[#This Row],[Refactored Resolving Time Sdev (ns)]]/1000000</f>
        <v>20.043211423183035</v>
      </c>
      <c r="AE77" t="b">
        <f>IF(Table16[[#This Row],[Control Bundle]]=Table16[[#This Row],[Refactored Bundle]],TRUE,FALSE)</f>
        <v>1</v>
      </c>
      <c r="AF77">
        <f>IF(Table16[[#This Row],[Refactored Resolving Time Avg (ns)]]=-1,0,ROUND(LOG10(Table16[[#This Row],[Refactored Resolving Time Sdev (ns)]]/Table16[[#This Row],[Control Resolving Time Sdev (ns)]]),0))</f>
        <v>0</v>
      </c>
      <c r="AG77" t="b">
        <f>IF(Table16[[#This Row],[Same Sdev OoM?]]=0,TRUE,FALSE)</f>
        <v>1</v>
      </c>
      <c r="AH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7" s="3">
        <f>Table16[[#This Row],[Control Resolving Time Avg (ms)]]-Table16[[#This Row],[Refactored Resolving Time Avg (ms)]]</f>
        <v>-89.346582499999954</v>
      </c>
      <c r="AJ77" s="4">
        <f>Table16[[#This Row],[Absolute Diff?]]/Table16[[#This Row],[Control Resolving Time Avg (ms)]]</f>
        <v>-0.11145992834321526</v>
      </c>
    </row>
    <row r="78" spans="1:36" x14ac:dyDescent="0.2">
      <c r="A78" t="s">
        <v>365</v>
      </c>
      <c r="B78" s="3">
        <v>843169707</v>
      </c>
      <c r="C78" s="3">
        <v>766222272</v>
      </c>
      <c r="D78" s="3">
        <v>814364895</v>
      </c>
      <c r="E78" s="3">
        <v>764106683</v>
      </c>
      <c r="F78" s="3">
        <v>795492491</v>
      </c>
      <c r="G78" s="3">
        <v>780767349</v>
      </c>
      <c r="H78" s="3">
        <v>836462947</v>
      </c>
      <c r="I78" s="3">
        <v>800000793</v>
      </c>
      <c r="J78" s="3">
        <v>807120161</v>
      </c>
      <c r="K78" s="3">
        <v>797357282</v>
      </c>
      <c r="L78" s="3">
        <f>AVERAGE(Table16[[#This Row],[Control Resolving Time 1]:[Control Resolving Time 10]])</f>
        <v>800506458</v>
      </c>
      <c r="M78" s="3">
        <f>STDEV(Table16[[#This Row],[Control Resolving Time 1]:[Control Resolving Time 10]])</f>
        <v>26403100.797262624</v>
      </c>
      <c r="N78" s="3">
        <f>Table16[[#This Row],[Control Resolving Time Avg (ns)]]/1000000</f>
        <v>800.50645799999995</v>
      </c>
      <c r="O78" s="3">
        <f>Table16[[#This Row],[Control Resolving Time Sdev (ns)]]/1000000</f>
        <v>26.403100797262624</v>
      </c>
      <c r="P78" t="s">
        <v>365</v>
      </c>
      <c r="Q78" s="3">
        <v>891716980</v>
      </c>
      <c r="R78" s="3">
        <v>866151995</v>
      </c>
      <c r="S78" s="3">
        <v>894473338</v>
      </c>
      <c r="T78" s="3">
        <v>866572257</v>
      </c>
      <c r="U78" s="3">
        <v>897195596</v>
      </c>
      <c r="V78" s="3">
        <v>880461492</v>
      </c>
      <c r="W78" s="3">
        <v>913681928</v>
      </c>
      <c r="X78" s="3">
        <v>928540657</v>
      </c>
      <c r="Y78" s="3">
        <v>887507401</v>
      </c>
      <c r="Z78" s="3">
        <v>872212766</v>
      </c>
      <c r="AA78" s="3">
        <f>AVERAGE(Table16[[#This Row],[Refactored Resolving Time 1]:[Refactored Resolving Time 10]])</f>
        <v>889851441</v>
      </c>
      <c r="AB78" s="3">
        <f>STDEV(Table16[[#This Row],[Refactored Resolving Time 1]:[Refactored Resolving Time 10]])</f>
        <v>20143648.007822819</v>
      </c>
      <c r="AC78" s="3">
        <f>Table16[[#This Row],[Refactored Resolving Time Avg (ns)]]/1000000</f>
        <v>889.85144100000002</v>
      </c>
      <c r="AD78" s="3">
        <f>Table16[[#This Row],[Refactored Resolving Time Sdev (ns)]]/1000000</f>
        <v>20.143648007822819</v>
      </c>
      <c r="AE78" t="b">
        <f>IF(Table16[[#This Row],[Control Bundle]]=Table16[[#This Row],[Refactored Bundle]],TRUE,FALSE)</f>
        <v>1</v>
      </c>
      <c r="AF78">
        <f>IF(Table16[[#This Row],[Refactored Resolving Time Avg (ns)]]=-1,0,ROUND(LOG10(Table16[[#This Row],[Refactored Resolving Time Sdev (ns)]]/Table16[[#This Row],[Control Resolving Time Sdev (ns)]]),0))</f>
        <v>0</v>
      </c>
      <c r="AG78" t="b">
        <f>IF(Table16[[#This Row],[Same Sdev OoM?]]=0,TRUE,FALSE)</f>
        <v>1</v>
      </c>
      <c r="AH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8" s="5">
        <f>Table16[[#This Row],[Control Resolving Time Avg (ms)]]-Table16[[#This Row],[Refactored Resolving Time Avg (ms)]]</f>
        <v>-89.34498300000007</v>
      </c>
      <c r="AJ78" s="6">
        <f>Table16[[#This Row],[Absolute Diff?]]/Table16[[#This Row],[Control Resolving Time Avg (ms)]]</f>
        <v>-0.11161057116668517</v>
      </c>
    </row>
    <row r="79" spans="1:36" x14ac:dyDescent="0.2">
      <c r="A79" t="s">
        <v>201</v>
      </c>
      <c r="B79" s="3">
        <v>842188896</v>
      </c>
      <c r="C79" s="3">
        <v>765280250</v>
      </c>
      <c r="D79" s="3">
        <v>813291714</v>
      </c>
      <c r="E79" s="3">
        <v>763324034</v>
      </c>
      <c r="F79" s="3">
        <v>793653996</v>
      </c>
      <c r="G79" s="3">
        <v>779800109</v>
      </c>
      <c r="H79" s="3">
        <v>835222645</v>
      </c>
      <c r="I79" s="3">
        <v>798964980</v>
      </c>
      <c r="J79" s="3">
        <v>806158352</v>
      </c>
      <c r="K79" s="3">
        <v>795901686</v>
      </c>
      <c r="L79" s="3">
        <f>AVERAGE(Table16[[#This Row],[Control Resolving Time 1]:[Control Resolving Time 10]])</f>
        <v>799378666.20000005</v>
      </c>
      <c r="M79" s="3">
        <f>STDEV(Table16[[#This Row],[Control Resolving Time 1]:[Control Resolving Time 10]])</f>
        <v>26348169.65879301</v>
      </c>
      <c r="N79" s="3">
        <f>Table16[[#This Row],[Control Resolving Time Avg (ns)]]/1000000</f>
        <v>799.3786662</v>
      </c>
      <c r="O79" s="3">
        <f>Table16[[#This Row],[Control Resolving Time Sdev (ns)]]/1000000</f>
        <v>26.348169658793008</v>
      </c>
      <c r="P79" t="s">
        <v>201</v>
      </c>
      <c r="Q79" s="3">
        <v>890616106</v>
      </c>
      <c r="R79" s="3">
        <v>864862188</v>
      </c>
      <c r="S79" s="3">
        <v>893656477</v>
      </c>
      <c r="T79" s="3">
        <v>865723406</v>
      </c>
      <c r="U79" s="3">
        <v>896674361</v>
      </c>
      <c r="V79" s="3">
        <v>879636014</v>
      </c>
      <c r="W79" s="3">
        <v>909855721</v>
      </c>
      <c r="X79" s="3">
        <v>927790556</v>
      </c>
      <c r="Y79" s="3">
        <v>886457949</v>
      </c>
      <c r="Z79" s="3">
        <v>871609418</v>
      </c>
      <c r="AA79" s="3">
        <f>AVERAGE(Table16[[#This Row],[Refactored Resolving Time 1]:[Refactored Resolving Time 10]])</f>
        <v>888688219.60000002</v>
      </c>
      <c r="AB79" s="3">
        <f>STDEV(Table16[[#This Row],[Refactored Resolving Time 1]:[Refactored Resolving Time 10]])</f>
        <v>19840752.260143548</v>
      </c>
      <c r="AC79" s="3">
        <f>Table16[[#This Row],[Refactored Resolving Time Avg (ns)]]/1000000</f>
        <v>888.68821960000002</v>
      </c>
      <c r="AD79" s="3">
        <f>Table16[[#This Row],[Refactored Resolving Time Sdev (ns)]]/1000000</f>
        <v>19.84075226014355</v>
      </c>
      <c r="AE79" t="b">
        <f>IF(Table16[[#This Row],[Control Bundle]]=Table16[[#This Row],[Refactored Bundle]],TRUE,FALSE)</f>
        <v>1</v>
      </c>
      <c r="AF79">
        <f>IF(Table16[[#This Row],[Refactored Resolving Time Avg (ns)]]=-1,0,ROUND(LOG10(Table16[[#This Row],[Refactored Resolving Time Sdev (ns)]]/Table16[[#This Row],[Control Resolving Time Sdev (ns)]]),0))</f>
        <v>0</v>
      </c>
      <c r="AG79" t="b">
        <f>IF(Table16[[#This Row],[Same Sdev OoM?]]=0,TRUE,FALSE)</f>
        <v>1</v>
      </c>
      <c r="AH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79" s="5">
        <f>Table16[[#This Row],[Control Resolving Time Avg (ms)]]-Table16[[#This Row],[Refactored Resolving Time Avg (ms)]]</f>
        <v>-89.309553400000027</v>
      </c>
      <c r="AJ79" s="6">
        <f>Table16[[#This Row],[Absolute Diff?]]/Table16[[#This Row],[Control Resolving Time Avg (ms)]]</f>
        <v>-0.11172371389963424</v>
      </c>
    </row>
    <row r="80" spans="1:36" x14ac:dyDescent="0.2">
      <c r="A80" t="s">
        <v>26</v>
      </c>
      <c r="B80" s="3">
        <v>839006163</v>
      </c>
      <c r="C80" s="3">
        <v>762429437</v>
      </c>
      <c r="D80" s="3">
        <v>810949780</v>
      </c>
      <c r="E80" s="3">
        <v>759630038</v>
      </c>
      <c r="F80" s="3">
        <v>791090197</v>
      </c>
      <c r="G80" s="3">
        <v>776664053</v>
      </c>
      <c r="H80" s="3">
        <v>832125888</v>
      </c>
      <c r="I80" s="3">
        <v>796555675</v>
      </c>
      <c r="J80" s="3">
        <v>803926106</v>
      </c>
      <c r="K80" s="3">
        <v>793218763</v>
      </c>
      <c r="L80" s="3">
        <f>AVERAGE(Table16[[#This Row],[Control Resolving Time 1]:[Control Resolving Time 10]])</f>
        <v>796559610</v>
      </c>
      <c r="M80" s="3">
        <f>STDEV(Table16[[#This Row],[Control Resolving Time 1]:[Control Resolving Time 10]])</f>
        <v>26444035.636040404</v>
      </c>
      <c r="N80" s="3">
        <f>Table16[[#This Row],[Control Resolving Time Avg (ns)]]/1000000</f>
        <v>796.55961000000002</v>
      </c>
      <c r="O80" s="3">
        <f>Table16[[#This Row],[Control Resolving Time Sdev (ns)]]/1000000</f>
        <v>26.444035636040404</v>
      </c>
      <c r="P80" t="s">
        <v>26</v>
      </c>
      <c r="Q80" s="3">
        <v>887860732</v>
      </c>
      <c r="R80" s="3">
        <v>862518868</v>
      </c>
      <c r="S80" s="3">
        <v>890757605</v>
      </c>
      <c r="T80" s="3">
        <v>863149569</v>
      </c>
      <c r="U80" s="3">
        <v>894071678</v>
      </c>
      <c r="V80" s="3">
        <v>877108057</v>
      </c>
      <c r="W80" s="3">
        <v>906934506</v>
      </c>
      <c r="X80" s="3">
        <v>925039428</v>
      </c>
      <c r="Y80" s="3">
        <v>883840193</v>
      </c>
      <c r="Z80" s="3">
        <v>868944901</v>
      </c>
      <c r="AA80" s="3">
        <f>AVERAGE(Table16[[#This Row],[Refactored Resolving Time 1]:[Refactored Resolving Time 10]])</f>
        <v>886022553.70000005</v>
      </c>
      <c r="AB80" s="3">
        <f>STDEV(Table16[[#This Row],[Refactored Resolving Time 1]:[Refactored Resolving Time 10]])</f>
        <v>19725021.00650733</v>
      </c>
      <c r="AC80" s="3">
        <f>Table16[[#This Row],[Refactored Resolving Time Avg (ns)]]/1000000</f>
        <v>886.0225537</v>
      </c>
      <c r="AD80" s="3">
        <f>Table16[[#This Row],[Refactored Resolving Time Sdev (ns)]]/1000000</f>
        <v>19.72502100650733</v>
      </c>
      <c r="AE80" t="b">
        <f>IF(Table16[[#This Row],[Control Bundle]]=Table16[[#This Row],[Refactored Bundle]],TRUE,FALSE)</f>
        <v>1</v>
      </c>
      <c r="AF80">
        <f>IF(Table16[[#This Row],[Refactored Resolving Time Avg (ns)]]=-1,0,ROUND(LOG10(Table16[[#This Row],[Refactored Resolving Time Sdev (ns)]]/Table16[[#This Row],[Control Resolving Time Sdev (ns)]]),0))</f>
        <v>0</v>
      </c>
      <c r="AG80" t="b">
        <f>IF(Table16[[#This Row],[Same Sdev OoM?]]=0,TRUE,FALSE)</f>
        <v>1</v>
      </c>
      <c r="AH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0" s="3">
        <f>Table16[[#This Row],[Control Resolving Time Avg (ms)]]-Table16[[#This Row],[Refactored Resolving Time Avg (ms)]]</f>
        <v>-89.462943699999983</v>
      </c>
      <c r="AJ80" s="4">
        <f>Table16[[#This Row],[Absolute Diff?]]/Table16[[#This Row],[Control Resolving Time Avg (ms)]]</f>
        <v>-0.11231167457762511</v>
      </c>
    </row>
    <row r="81" spans="1:36" x14ac:dyDescent="0.2">
      <c r="A81" t="s">
        <v>260</v>
      </c>
      <c r="B81" s="3">
        <v>841333150</v>
      </c>
      <c r="C81" s="3">
        <v>764496266</v>
      </c>
      <c r="D81" s="3">
        <v>812662411</v>
      </c>
      <c r="E81" s="3">
        <v>762665138</v>
      </c>
      <c r="F81" s="3">
        <v>792799785</v>
      </c>
      <c r="G81" s="3">
        <v>779007554</v>
      </c>
      <c r="H81" s="3">
        <v>833940260</v>
      </c>
      <c r="I81" s="3">
        <v>798256334</v>
      </c>
      <c r="J81" s="3">
        <v>805544449</v>
      </c>
      <c r="K81" s="3">
        <v>794962681</v>
      </c>
      <c r="L81" s="3">
        <f>AVERAGE(Table16[[#This Row],[Control Resolving Time 1]:[Control Resolving Time 10]])</f>
        <v>798566802.79999995</v>
      </c>
      <c r="M81" s="3">
        <f>STDEV(Table16[[#This Row],[Control Resolving Time 1]:[Control Resolving Time 10]])</f>
        <v>26259930.291297004</v>
      </c>
      <c r="N81" s="3">
        <f>Table16[[#This Row],[Control Resolving Time Avg (ns)]]/1000000</f>
        <v>798.5668028</v>
      </c>
      <c r="O81" s="3">
        <f>Table16[[#This Row],[Control Resolving Time Sdev (ns)]]/1000000</f>
        <v>26.259930291297003</v>
      </c>
      <c r="P81" t="s">
        <v>260</v>
      </c>
      <c r="Q81" s="3">
        <v>889787161</v>
      </c>
      <c r="R81" s="3">
        <v>864129171</v>
      </c>
      <c r="S81" s="3">
        <v>892704093</v>
      </c>
      <c r="T81" s="3">
        <v>865052219</v>
      </c>
      <c r="U81" s="3">
        <v>895931366</v>
      </c>
      <c r="V81" s="3">
        <v>878877241</v>
      </c>
      <c r="W81" s="3">
        <v>908838928</v>
      </c>
      <c r="X81" s="3">
        <v>927033657</v>
      </c>
      <c r="Y81" s="3">
        <v>885630020</v>
      </c>
      <c r="Z81" s="3">
        <v>870971623</v>
      </c>
      <c r="AA81" s="3">
        <f>AVERAGE(Table16[[#This Row],[Refactored Resolving Time 1]:[Refactored Resolving Time 10]])</f>
        <v>887895547.89999998</v>
      </c>
      <c r="AB81" s="3">
        <f>STDEV(Table16[[#This Row],[Refactored Resolving Time 1]:[Refactored Resolving Time 10]])</f>
        <v>19779988.452943563</v>
      </c>
      <c r="AC81" s="3">
        <f>Table16[[#This Row],[Refactored Resolving Time Avg (ns)]]/1000000</f>
        <v>887.8955479</v>
      </c>
      <c r="AD81" s="3">
        <f>Table16[[#This Row],[Refactored Resolving Time Sdev (ns)]]/1000000</f>
        <v>19.779988452943563</v>
      </c>
      <c r="AE81" t="b">
        <f>IF(Table16[[#This Row],[Control Bundle]]=Table16[[#This Row],[Refactored Bundle]],TRUE,FALSE)</f>
        <v>1</v>
      </c>
      <c r="AF81">
        <f>IF(Table16[[#This Row],[Refactored Resolving Time Avg (ns)]]=-1,0,ROUND(LOG10(Table16[[#This Row],[Refactored Resolving Time Sdev (ns)]]/Table16[[#This Row],[Control Resolving Time Sdev (ns)]]),0))</f>
        <v>0</v>
      </c>
      <c r="AG81" t="b">
        <f>IF(Table16[[#This Row],[Same Sdev OoM?]]=0,TRUE,FALSE)</f>
        <v>1</v>
      </c>
      <c r="AH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1" s="3">
        <f>Table16[[#This Row],[Control Resolving Time Avg (ms)]]-Table16[[#This Row],[Refactored Resolving Time Avg (ms)]]</f>
        <v>-89.328745099999992</v>
      </c>
      <c r="AJ81" s="4">
        <f>Table16[[#This Row],[Absolute Diff?]]/Table16[[#This Row],[Control Resolving Time Avg (ms)]]</f>
        <v>-0.11186133055717852</v>
      </c>
    </row>
    <row r="82" spans="1:36" x14ac:dyDescent="0.2">
      <c r="A82" t="s">
        <v>115</v>
      </c>
      <c r="B82" s="3">
        <v>840229449</v>
      </c>
      <c r="C82" s="3">
        <v>763478023</v>
      </c>
      <c r="D82" s="3">
        <v>811724007</v>
      </c>
      <c r="E82" s="3">
        <v>761118343</v>
      </c>
      <c r="F82" s="3">
        <v>792099595</v>
      </c>
      <c r="G82" s="3">
        <v>777840151</v>
      </c>
      <c r="H82" s="3">
        <v>833148610</v>
      </c>
      <c r="I82" s="3">
        <v>797430808</v>
      </c>
      <c r="J82" s="3">
        <v>804899753</v>
      </c>
      <c r="K82" s="3">
        <v>794203670</v>
      </c>
      <c r="L82" s="3">
        <f>AVERAGE(Table16[[#This Row],[Control Resolving Time 1]:[Control Resolving Time 10]])</f>
        <v>797617240.89999998</v>
      </c>
      <c r="M82" s="3">
        <f>STDEV(Table16[[#This Row],[Control Resolving Time 1]:[Control Resolving Time 10]])</f>
        <v>26375988.602871362</v>
      </c>
      <c r="N82" s="3">
        <f>Table16[[#This Row],[Control Resolving Time Avg (ns)]]/1000000</f>
        <v>797.61724089999996</v>
      </c>
      <c r="O82" s="3">
        <f>Table16[[#This Row],[Control Resolving Time Sdev (ns)]]/1000000</f>
        <v>26.375988602871363</v>
      </c>
      <c r="P82" t="s">
        <v>115</v>
      </c>
      <c r="Q82" s="3">
        <v>888840162</v>
      </c>
      <c r="R82" s="3">
        <v>863328234</v>
      </c>
      <c r="S82" s="3">
        <v>891624778</v>
      </c>
      <c r="T82" s="3">
        <v>864032851</v>
      </c>
      <c r="U82" s="3">
        <v>895016351</v>
      </c>
      <c r="V82" s="3">
        <v>877977208</v>
      </c>
      <c r="W82" s="3">
        <v>907910062</v>
      </c>
      <c r="X82" s="3">
        <v>926012279</v>
      </c>
      <c r="Y82" s="3">
        <v>884746402</v>
      </c>
      <c r="Z82" s="3">
        <v>870063145</v>
      </c>
      <c r="AA82" s="3">
        <f>AVERAGE(Table16[[#This Row],[Refactored Resolving Time 1]:[Refactored Resolving Time 10]])</f>
        <v>886955147.20000005</v>
      </c>
      <c r="AB82" s="3">
        <f>STDEV(Table16[[#This Row],[Refactored Resolving Time 1]:[Refactored Resolving Time 10]])</f>
        <v>19746713.12854816</v>
      </c>
      <c r="AC82" s="3">
        <f>Table16[[#This Row],[Refactored Resolving Time Avg (ns)]]/1000000</f>
        <v>886.95514720000006</v>
      </c>
      <c r="AD82" s="3">
        <f>Table16[[#This Row],[Refactored Resolving Time Sdev (ns)]]/1000000</f>
        <v>19.746713128548159</v>
      </c>
      <c r="AE82" t="b">
        <f>IF(Table16[[#This Row],[Control Bundle]]=Table16[[#This Row],[Refactored Bundle]],TRUE,FALSE)</f>
        <v>1</v>
      </c>
      <c r="AF82">
        <f>IF(Table16[[#This Row],[Refactored Resolving Time Avg (ns)]]=-1,0,ROUND(LOG10(Table16[[#This Row],[Refactored Resolving Time Sdev (ns)]]/Table16[[#This Row],[Control Resolving Time Sdev (ns)]]),0))</f>
        <v>0</v>
      </c>
      <c r="AG82" t="b">
        <f>IF(Table16[[#This Row],[Same Sdev OoM?]]=0,TRUE,FALSE)</f>
        <v>1</v>
      </c>
      <c r="AH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2" s="5">
        <f>Table16[[#This Row],[Control Resolving Time Avg (ms)]]-Table16[[#This Row],[Refactored Resolving Time Avg (ms)]]</f>
        <v>-89.3379063000001</v>
      </c>
      <c r="AJ82" s="6">
        <f>Table16[[#This Row],[Absolute Diff?]]/Table16[[#This Row],[Control Resolving Time Avg (ms)]]</f>
        <v>-0.11200598698091671</v>
      </c>
    </row>
    <row r="83" spans="1:36" x14ac:dyDescent="0.2">
      <c r="A83" t="s">
        <v>274</v>
      </c>
      <c r="B83" s="3">
        <v>837850907</v>
      </c>
      <c r="C83" s="3">
        <v>761255342</v>
      </c>
      <c r="D83" s="3">
        <v>809728721</v>
      </c>
      <c r="E83" s="3">
        <v>758281111</v>
      </c>
      <c r="F83" s="3">
        <v>789932274</v>
      </c>
      <c r="G83" s="3">
        <v>775576031</v>
      </c>
      <c r="H83" s="3">
        <v>829656302</v>
      </c>
      <c r="I83" s="3">
        <v>795373985</v>
      </c>
      <c r="J83" s="3">
        <v>802752411</v>
      </c>
      <c r="K83" s="3">
        <v>792015638</v>
      </c>
      <c r="L83" s="3">
        <f>AVERAGE(Table16[[#This Row],[Control Resolving Time 1]:[Control Resolving Time 10]])</f>
        <v>795242272.20000005</v>
      </c>
      <c r="M83" s="3">
        <f>STDEV(Table16[[#This Row],[Control Resolving Time 1]:[Control Resolving Time 10]])</f>
        <v>26273571.622534979</v>
      </c>
      <c r="N83" s="3">
        <f>Table16[[#This Row],[Control Resolving Time Avg (ns)]]/1000000</f>
        <v>795.2422722</v>
      </c>
      <c r="O83" s="3">
        <f>Table16[[#This Row],[Control Resolving Time Sdev (ns)]]/1000000</f>
        <v>26.27357162253498</v>
      </c>
      <c r="P83" t="s">
        <v>274</v>
      </c>
      <c r="Q83" s="3">
        <v>886853712</v>
      </c>
      <c r="R83" s="3">
        <v>861353560</v>
      </c>
      <c r="S83" s="3">
        <v>889757552</v>
      </c>
      <c r="T83" s="3">
        <v>862028630</v>
      </c>
      <c r="U83" s="3">
        <v>893016533</v>
      </c>
      <c r="V83" s="3">
        <v>876114357</v>
      </c>
      <c r="W83" s="3">
        <v>905675890</v>
      </c>
      <c r="X83" s="3">
        <v>923975693</v>
      </c>
      <c r="Y83" s="3">
        <v>882501795</v>
      </c>
      <c r="Z83" s="3">
        <v>865782868</v>
      </c>
      <c r="AA83" s="3">
        <f>AVERAGE(Table16[[#This Row],[Refactored Resolving Time 1]:[Refactored Resolving Time 10]])</f>
        <v>884706059</v>
      </c>
      <c r="AB83" s="3">
        <f>STDEV(Table16[[#This Row],[Refactored Resolving Time 1]:[Refactored Resolving Time 10]])</f>
        <v>19937123.98728862</v>
      </c>
      <c r="AC83" s="3">
        <f>Table16[[#This Row],[Refactored Resolving Time Avg (ns)]]/1000000</f>
        <v>884.70605899999998</v>
      </c>
      <c r="AD83" s="3">
        <f>Table16[[#This Row],[Refactored Resolving Time Sdev (ns)]]/1000000</f>
        <v>19.937123987288619</v>
      </c>
      <c r="AE83" t="b">
        <f>IF(Table16[[#This Row],[Control Bundle]]=Table16[[#This Row],[Refactored Bundle]],TRUE,FALSE)</f>
        <v>1</v>
      </c>
      <c r="AF83">
        <f>IF(Table16[[#This Row],[Refactored Resolving Time Avg (ns)]]=-1,0,ROUND(LOG10(Table16[[#This Row],[Refactored Resolving Time Sdev (ns)]]/Table16[[#This Row],[Control Resolving Time Sdev (ns)]]),0))</f>
        <v>0</v>
      </c>
      <c r="AG83" t="b">
        <f>IF(Table16[[#This Row],[Same Sdev OoM?]]=0,TRUE,FALSE)</f>
        <v>1</v>
      </c>
      <c r="AH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3" s="5">
        <f>Table16[[#This Row],[Control Resolving Time Avg (ms)]]-Table16[[#This Row],[Refactored Resolving Time Avg (ms)]]</f>
        <v>-89.46378679999998</v>
      </c>
      <c r="AJ83" s="6">
        <f>Table16[[#This Row],[Absolute Diff?]]/Table16[[#This Row],[Control Resolving Time Avg (ms)]]</f>
        <v>-0.1124987817266085</v>
      </c>
    </row>
    <row r="84" spans="1:36" x14ac:dyDescent="0.2">
      <c r="A84" t="s">
        <v>186</v>
      </c>
      <c r="B84" s="3">
        <v>837038016</v>
      </c>
      <c r="C84" s="3">
        <v>760209431</v>
      </c>
      <c r="D84" s="3">
        <v>808967002</v>
      </c>
      <c r="E84" s="3">
        <v>755312769</v>
      </c>
      <c r="F84" s="3">
        <v>788938870</v>
      </c>
      <c r="G84" s="3">
        <v>774839398</v>
      </c>
      <c r="H84" s="3">
        <v>828881632</v>
      </c>
      <c r="I84" s="3">
        <v>794549885</v>
      </c>
      <c r="J84" s="3">
        <v>801610434</v>
      </c>
      <c r="K84" s="3">
        <v>791165079</v>
      </c>
      <c r="L84" s="3">
        <f>AVERAGE(Table16[[#This Row],[Control Resolving Time 1]:[Control Resolving Time 10]])</f>
        <v>794151251.60000002</v>
      </c>
      <c r="M84" s="3">
        <f>STDEV(Table16[[#This Row],[Control Resolving Time 1]:[Control Resolving Time 10]])</f>
        <v>26646424.418319464</v>
      </c>
      <c r="N84" s="3">
        <f>Table16[[#This Row],[Control Resolving Time Avg (ns)]]/1000000</f>
        <v>794.15125160000002</v>
      </c>
      <c r="O84" s="3">
        <f>Table16[[#This Row],[Control Resolving Time Sdev (ns)]]/1000000</f>
        <v>26.646424418319462</v>
      </c>
      <c r="P84" t="s">
        <v>186</v>
      </c>
      <c r="Q84" s="3">
        <v>886228992</v>
      </c>
      <c r="R84" s="3">
        <v>860529267</v>
      </c>
      <c r="S84" s="3">
        <v>888949857</v>
      </c>
      <c r="T84" s="3">
        <v>859726626</v>
      </c>
      <c r="U84" s="3">
        <v>890639763</v>
      </c>
      <c r="V84" s="3">
        <v>875324563</v>
      </c>
      <c r="W84" s="3">
        <v>904510586</v>
      </c>
      <c r="X84" s="3">
        <v>923171523</v>
      </c>
      <c r="Y84" s="3">
        <v>881569510</v>
      </c>
      <c r="Z84" s="3">
        <v>864590315</v>
      </c>
      <c r="AA84" s="3">
        <f>AVERAGE(Table16[[#This Row],[Refactored Resolving Time 1]:[Refactored Resolving Time 10]])</f>
        <v>883524100.20000005</v>
      </c>
      <c r="AB84" s="3">
        <f>STDEV(Table16[[#This Row],[Refactored Resolving Time 1]:[Refactored Resolving Time 10]])</f>
        <v>20067557.681881208</v>
      </c>
      <c r="AC84" s="3">
        <f>Table16[[#This Row],[Refactored Resolving Time Avg (ns)]]/1000000</f>
        <v>883.52410020000002</v>
      </c>
      <c r="AD84" s="3">
        <f>Table16[[#This Row],[Refactored Resolving Time Sdev (ns)]]/1000000</f>
        <v>20.067557681881208</v>
      </c>
      <c r="AE84" t="b">
        <f>IF(Table16[[#This Row],[Control Bundle]]=Table16[[#This Row],[Refactored Bundle]],TRUE,FALSE)</f>
        <v>1</v>
      </c>
      <c r="AF84">
        <f>IF(Table16[[#This Row],[Refactored Resolving Time Avg (ns)]]=-1,0,ROUND(LOG10(Table16[[#This Row],[Refactored Resolving Time Sdev (ns)]]/Table16[[#This Row],[Control Resolving Time Sdev (ns)]]),0))</f>
        <v>0</v>
      </c>
      <c r="AG84" t="b">
        <f>IF(Table16[[#This Row],[Same Sdev OoM?]]=0,TRUE,FALSE)</f>
        <v>1</v>
      </c>
      <c r="AH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4" s="5">
        <f>Table16[[#This Row],[Control Resolving Time Avg (ms)]]-Table16[[#This Row],[Refactored Resolving Time Avg (ms)]]</f>
        <v>-89.372848599999998</v>
      </c>
      <c r="AJ84" s="6">
        <f>Table16[[#This Row],[Absolute Diff?]]/Table16[[#This Row],[Control Resolving Time Avg (ms)]]</f>
        <v>-0.11253882483964846</v>
      </c>
    </row>
    <row r="85" spans="1:36" x14ac:dyDescent="0.2">
      <c r="A85" t="s">
        <v>111</v>
      </c>
      <c r="B85" s="3">
        <v>827771572</v>
      </c>
      <c r="C85" s="3">
        <v>752796283</v>
      </c>
      <c r="D85" s="3">
        <v>800004965</v>
      </c>
      <c r="E85" s="3">
        <v>745805830</v>
      </c>
      <c r="F85" s="3">
        <v>778855720</v>
      </c>
      <c r="G85" s="3">
        <v>761512074</v>
      </c>
      <c r="H85" s="3">
        <v>819071589</v>
      </c>
      <c r="I85" s="3">
        <v>786219592</v>
      </c>
      <c r="J85" s="3">
        <v>786298816</v>
      </c>
      <c r="K85" s="3">
        <v>777408506</v>
      </c>
      <c r="L85" s="3">
        <f>AVERAGE(Table16[[#This Row],[Control Resolving Time 1]:[Control Resolving Time 10]])</f>
        <v>783574494.70000005</v>
      </c>
      <c r="M85" s="3">
        <f>STDEV(Table16[[#This Row],[Control Resolving Time 1]:[Control Resolving Time 10]])</f>
        <v>26705411.797131371</v>
      </c>
      <c r="N85" s="3">
        <f>Table16[[#This Row],[Control Resolving Time Avg (ns)]]/1000000</f>
        <v>783.57449470000006</v>
      </c>
      <c r="O85" s="3">
        <f>Table16[[#This Row],[Control Resolving Time Sdev (ns)]]/1000000</f>
        <v>26.705411797131372</v>
      </c>
      <c r="P85" t="s">
        <v>111</v>
      </c>
      <c r="Q85" s="3">
        <v>879780050</v>
      </c>
      <c r="R85" s="3">
        <v>850382149</v>
      </c>
      <c r="S85" s="3">
        <v>876844327</v>
      </c>
      <c r="T85" s="3">
        <v>845250794</v>
      </c>
      <c r="U85" s="3">
        <v>881802020</v>
      </c>
      <c r="V85" s="3">
        <v>865437580</v>
      </c>
      <c r="W85" s="3">
        <v>894958336</v>
      </c>
      <c r="X85" s="3">
        <v>913758598</v>
      </c>
      <c r="Y85" s="3">
        <v>872653124</v>
      </c>
      <c r="Z85" s="3">
        <v>858254798</v>
      </c>
      <c r="AA85" s="3">
        <f>AVERAGE(Table16[[#This Row],[Refactored Resolving Time 1]:[Refactored Resolving Time 10]])</f>
        <v>873912177.60000002</v>
      </c>
      <c r="AB85" s="3">
        <f>STDEV(Table16[[#This Row],[Refactored Resolving Time 1]:[Refactored Resolving Time 10]])</f>
        <v>20628060.053039212</v>
      </c>
      <c r="AC85" s="3">
        <f>Table16[[#This Row],[Refactored Resolving Time Avg (ns)]]/1000000</f>
        <v>873.91217760000006</v>
      </c>
      <c r="AD85" s="3">
        <f>Table16[[#This Row],[Refactored Resolving Time Sdev (ns)]]/1000000</f>
        <v>20.628060053039214</v>
      </c>
      <c r="AE85" t="b">
        <f>IF(Table16[[#This Row],[Control Bundle]]=Table16[[#This Row],[Refactored Bundle]],TRUE,FALSE)</f>
        <v>1</v>
      </c>
      <c r="AF85">
        <f>IF(Table16[[#This Row],[Refactored Resolving Time Avg (ns)]]=-1,0,ROUND(LOG10(Table16[[#This Row],[Refactored Resolving Time Sdev (ns)]]/Table16[[#This Row],[Control Resolving Time Sdev (ns)]]),0))</f>
        <v>0</v>
      </c>
      <c r="AG85" t="b">
        <f>IF(Table16[[#This Row],[Same Sdev OoM?]]=0,TRUE,FALSE)</f>
        <v>1</v>
      </c>
      <c r="AH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5" s="3">
        <f>Table16[[#This Row],[Control Resolving Time Avg (ms)]]-Table16[[#This Row],[Refactored Resolving Time Avg (ms)]]</f>
        <v>-90.337682900000004</v>
      </c>
      <c r="AJ85" s="4">
        <f>Table16[[#This Row],[Absolute Diff?]]/Table16[[#This Row],[Control Resolving Time Avg (ms)]]</f>
        <v>-0.11528920799621836</v>
      </c>
    </row>
    <row r="86" spans="1:36" x14ac:dyDescent="0.2">
      <c r="A86" t="s">
        <v>304</v>
      </c>
      <c r="B86" s="3">
        <v>836005722</v>
      </c>
      <c r="C86" s="3">
        <v>759495944</v>
      </c>
      <c r="D86" s="3">
        <v>808261168</v>
      </c>
      <c r="E86" s="3">
        <v>753999312</v>
      </c>
      <c r="F86" s="3">
        <v>787851856</v>
      </c>
      <c r="G86" s="3">
        <v>774154510</v>
      </c>
      <c r="H86" s="3">
        <v>828051265</v>
      </c>
      <c r="I86" s="3">
        <v>793554791</v>
      </c>
      <c r="J86" s="3">
        <v>800841894</v>
      </c>
      <c r="K86" s="3">
        <v>790380356</v>
      </c>
      <c r="L86" s="3">
        <f>AVERAGE(Table16[[#This Row],[Control Resolving Time 1]:[Control Resolving Time 10]])</f>
        <v>793259681.79999995</v>
      </c>
      <c r="M86" s="3">
        <f>STDEV(Table16[[#This Row],[Control Resolving Time 1]:[Control Resolving Time 10]])</f>
        <v>26675434.282313403</v>
      </c>
      <c r="N86" s="3">
        <f>Table16[[#This Row],[Control Resolving Time Avg (ns)]]/1000000</f>
        <v>793.25968179999995</v>
      </c>
      <c r="O86" s="3">
        <f>Table16[[#This Row],[Control Resolving Time Sdev (ns)]]/1000000</f>
        <v>26.675434282313404</v>
      </c>
      <c r="P86" t="s">
        <v>304</v>
      </c>
      <c r="Q86" s="3">
        <v>888105573</v>
      </c>
      <c r="R86" s="3">
        <v>859267666</v>
      </c>
      <c r="S86" s="3">
        <v>887207665</v>
      </c>
      <c r="T86" s="3">
        <v>858611088</v>
      </c>
      <c r="U86" s="3">
        <v>890075188</v>
      </c>
      <c r="V86" s="3">
        <v>874202104</v>
      </c>
      <c r="W86" s="3">
        <v>903250876</v>
      </c>
      <c r="X86" s="3">
        <v>921972040</v>
      </c>
      <c r="Y86" s="3">
        <v>880451082</v>
      </c>
      <c r="Z86" s="3">
        <v>863531108</v>
      </c>
      <c r="AA86" s="3">
        <f>AVERAGE(Table16[[#This Row],[Refactored Resolving Time 1]:[Refactored Resolving Time 10]])</f>
        <v>882667439</v>
      </c>
      <c r="AB86" s="3">
        <f>STDEV(Table16[[#This Row],[Refactored Resolving Time 1]:[Refactored Resolving Time 10]])</f>
        <v>20118045.896723799</v>
      </c>
      <c r="AC86" s="3">
        <f>Table16[[#This Row],[Refactored Resolving Time Avg (ns)]]/1000000</f>
        <v>882.66743899999994</v>
      </c>
      <c r="AD86" s="3">
        <f>Table16[[#This Row],[Refactored Resolving Time Sdev (ns)]]/1000000</f>
        <v>20.1180458967238</v>
      </c>
      <c r="AE86" t="b">
        <f>IF(Table16[[#This Row],[Control Bundle]]=Table16[[#This Row],[Refactored Bundle]],TRUE,FALSE)</f>
        <v>1</v>
      </c>
      <c r="AF86">
        <f>IF(Table16[[#This Row],[Refactored Resolving Time Avg (ns)]]=-1,0,ROUND(LOG10(Table16[[#This Row],[Refactored Resolving Time Sdev (ns)]]/Table16[[#This Row],[Control Resolving Time Sdev (ns)]]),0))</f>
        <v>0</v>
      </c>
      <c r="AG86" t="b">
        <f>IF(Table16[[#This Row],[Same Sdev OoM?]]=0,TRUE,FALSE)</f>
        <v>1</v>
      </c>
      <c r="AH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6" s="3">
        <f>Table16[[#This Row],[Control Resolving Time Avg (ms)]]-Table16[[#This Row],[Refactored Resolving Time Avg (ms)]]</f>
        <v>-89.407757199999992</v>
      </c>
      <c r="AJ86" s="4">
        <f>Table16[[#This Row],[Absolute Diff?]]/Table16[[#This Row],[Control Resolving Time Avg (ms)]]</f>
        <v>-0.11270931732862463</v>
      </c>
    </row>
    <row r="87" spans="1:36" x14ac:dyDescent="0.2">
      <c r="A87" t="s">
        <v>221</v>
      </c>
      <c r="B87" s="3">
        <v>-1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f>AVERAGE(Table16[[#This Row],[Control Resolving Time 1]:[Control Resolving Time 10]])</f>
        <v>-1</v>
      </c>
      <c r="M87" s="3">
        <f>STDEV(Table16[[#This Row],[Control Resolving Time 1]:[Control Resolving Time 10]])</f>
        <v>0</v>
      </c>
      <c r="N87" s="3">
        <f>Table16[[#This Row],[Control Resolving Time Avg (ns)]]/1000000</f>
        <v>-9.9999999999999995E-7</v>
      </c>
      <c r="O87" s="3">
        <f>Table16[[#This Row],[Control Resolving Time Sdev (ns)]]/1000000</f>
        <v>0</v>
      </c>
      <c r="P87" t="s">
        <v>221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f>AVERAGE(Table16[[#This Row],[Refactored Resolving Time 1]:[Refactored Resolving Time 10]])</f>
        <v>-1</v>
      </c>
      <c r="AB87" s="3">
        <f>STDEV(Table16[[#This Row],[Refactored Resolving Time 1]:[Refactored Resolving Time 10]])</f>
        <v>0</v>
      </c>
      <c r="AC87" s="3">
        <f>Table16[[#This Row],[Refactored Resolving Time Avg (ns)]]/1000000</f>
        <v>-9.9999999999999995E-7</v>
      </c>
      <c r="AD87" s="3">
        <f>Table16[[#This Row],[Refactored Resolving Time Sdev (ns)]]/1000000</f>
        <v>0</v>
      </c>
      <c r="AE87" t="b">
        <f>IF(Table16[[#This Row],[Control Bundle]]=Table16[[#This Row],[Refactored Bundle]],TRUE,FALSE)</f>
        <v>1</v>
      </c>
      <c r="AF87">
        <f>IF(Table16[[#This Row],[Refactored Resolving Time Avg (ns)]]=-1,0,ROUND(LOG10(Table16[[#This Row],[Refactored Resolving Time Sdev (ns)]]/Table16[[#This Row],[Control Resolving Time Sdev (ns)]]),0))</f>
        <v>0</v>
      </c>
      <c r="AG87" t="b">
        <f>IF(Table16[[#This Row],[Same Sdev OoM?]]=0,TRUE,FALSE)</f>
        <v>1</v>
      </c>
      <c r="AH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7" s="3">
        <f>Table16[[#This Row],[Control Resolving Time Avg (ms)]]-Table16[[#This Row],[Refactored Resolving Time Avg (ms)]]</f>
        <v>0</v>
      </c>
      <c r="AJ87" s="4">
        <f>Table16[[#This Row],[Absolute Diff?]]/Table16[[#This Row],[Control Resolving Time Avg (ms)]]</f>
        <v>0</v>
      </c>
    </row>
    <row r="88" spans="1:36" x14ac:dyDescent="0.2">
      <c r="A88" t="s">
        <v>255</v>
      </c>
      <c r="B88" s="3">
        <v>-1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f>AVERAGE(Table16[[#This Row],[Control Resolving Time 1]:[Control Resolving Time 10]])</f>
        <v>-1</v>
      </c>
      <c r="M88" s="3">
        <f>STDEV(Table16[[#This Row],[Control Resolving Time 1]:[Control Resolving Time 10]])</f>
        <v>0</v>
      </c>
      <c r="N88" s="3">
        <f>Table16[[#This Row],[Control Resolving Time Avg (ns)]]/1000000</f>
        <v>-9.9999999999999995E-7</v>
      </c>
      <c r="O88" s="3">
        <f>Table16[[#This Row],[Control Resolving Time Sdev (ns)]]/1000000</f>
        <v>0</v>
      </c>
      <c r="P88" t="s">
        <v>255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f>AVERAGE(Table16[[#This Row],[Refactored Resolving Time 1]:[Refactored Resolving Time 10]])</f>
        <v>-1</v>
      </c>
      <c r="AB88" s="3">
        <f>STDEV(Table16[[#This Row],[Refactored Resolving Time 1]:[Refactored Resolving Time 10]])</f>
        <v>0</v>
      </c>
      <c r="AC88" s="3">
        <f>Table16[[#This Row],[Refactored Resolving Time Avg (ns)]]/1000000</f>
        <v>-9.9999999999999995E-7</v>
      </c>
      <c r="AD88" s="3">
        <f>Table16[[#This Row],[Refactored Resolving Time Sdev (ns)]]/1000000</f>
        <v>0</v>
      </c>
      <c r="AE88" t="b">
        <f>IF(Table16[[#This Row],[Control Bundle]]=Table16[[#This Row],[Refactored Bundle]],TRUE,FALSE)</f>
        <v>1</v>
      </c>
      <c r="AF88">
        <f>IF(Table16[[#This Row],[Refactored Resolving Time Avg (ns)]]=-1,0,ROUND(LOG10(Table16[[#This Row],[Refactored Resolving Time Sdev (ns)]]/Table16[[#This Row],[Control Resolving Time Sdev (ns)]]),0))</f>
        <v>0</v>
      </c>
      <c r="AG88" t="b">
        <f>IF(Table16[[#This Row],[Same Sdev OoM?]]=0,TRUE,FALSE)</f>
        <v>1</v>
      </c>
      <c r="AH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88" s="3">
        <f>Table16[[#This Row],[Control Resolving Time Avg (ms)]]-Table16[[#This Row],[Refactored Resolving Time Avg (ms)]]</f>
        <v>0</v>
      </c>
      <c r="AJ88" s="4">
        <f>Table16[[#This Row],[Absolute Diff?]]/Table16[[#This Row],[Control Resolving Time Avg (ms)]]</f>
        <v>0</v>
      </c>
    </row>
    <row r="89" spans="1:36" x14ac:dyDescent="0.2">
      <c r="A89" t="s">
        <v>91</v>
      </c>
      <c r="B89" s="3">
        <v>829944240</v>
      </c>
      <c r="C89" s="3">
        <v>755110436</v>
      </c>
      <c r="D89" s="3">
        <v>802211321</v>
      </c>
      <c r="E89" s="3">
        <v>747930340</v>
      </c>
      <c r="F89" s="3">
        <v>780869233</v>
      </c>
      <c r="G89" s="3">
        <v>767429528</v>
      </c>
      <c r="H89" s="3">
        <v>821370914</v>
      </c>
      <c r="I89" s="3">
        <v>788129757</v>
      </c>
      <c r="J89" s="3">
        <v>794004242</v>
      </c>
      <c r="K89" s="3">
        <v>785207389</v>
      </c>
      <c r="L89" s="3">
        <f>AVERAGE(Table16[[#This Row],[Control Resolving Time 1]:[Control Resolving Time 10]])</f>
        <v>787220740</v>
      </c>
      <c r="M89" s="3">
        <f>STDEV(Table16[[#This Row],[Control Resolving Time 1]:[Control Resolving Time 10]])</f>
        <v>26402832.376406848</v>
      </c>
      <c r="N89" s="3">
        <f>Table16[[#This Row],[Control Resolving Time Avg (ns)]]/1000000</f>
        <v>787.22073999999998</v>
      </c>
      <c r="O89" s="3">
        <f>Table16[[#This Row],[Control Resolving Time Sdev (ns)]]/1000000</f>
        <v>26.402832376406849</v>
      </c>
      <c r="P89" t="s">
        <v>91</v>
      </c>
      <c r="Q89" s="3">
        <v>882094695</v>
      </c>
      <c r="R89" s="3">
        <v>852443769</v>
      </c>
      <c r="S89" s="3">
        <v>879792106</v>
      </c>
      <c r="T89" s="3">
        <v>849954251</v>
      </c>
      <c r="U89" s="3">
        <v>884163327</v>
      </c>
      <c r="V89" s="3">
        <v>867709262</v>
      </c>
      <c r="W89" s="3">
        <v>897146746</v>
      </c>
      <c r="X89" s="3">
        <v>915915225</v>
      </c>
      <c r="Y89" s="3">
        <v>874493490</v>
      </c>
      <c r="Z89" s="3">
        <v>859815530</v>
      </c>
      <c r="AA89" s="3">
        <f>AVERAGE(Table16[[#This Row],[Refactored Resolving Time 1]:[Refactored Resolving Time 10]])</f>
        <v>876352840.10000002</v>
      </c>
      <c r="AB89" s="3">
        <f>STDEV(Table16[[#This Row],[Refactored Resolving Time 1]:[Refactored Resolving Time 10]])</f>
        <v>20340300.480236158</v>
      </c>
      <c r="AC89" s="3">
        <f>Table16[[#This Row],[Refactored Resolving Time Avg (ns)]]/1000000</f>
        <v>876.35284009999998</v>
      </c>
      <c r="AD89" s="3">
        <f>Table16[[#This Row],[Refactored Resolving Time Sdev (ns)]]/1000000</f>
        <v>20.340300480236159</v>
      </c>
      <c r="AE89" t="b">
        <f>IF(Table16[[#This Row],[Control Bundle]]=Table16[[#This Row],[Refactored Bundle]],TRUE,FALSE)</f>
        <v>1</v>
      </c>
      <c r="AF89">
        <f>IF(Table16[[#This Row],[Refactored Resolving Time Avg (ns)]]=-1,0,ROUND(LOG10(Table16[[#This Row],[Refactored Resolving Time Sdev (ns)]]/Table16[[#This Row],[Control Resolving Time Sdev (ns)]]),0))</f>
        <v>0</v>
      </c>
      <c r="AG89" t="b">
        <f>IF(Table16[[#This Row],[Same Sdev OoM?]]=0,TRUE,FALSE)</f>
        <v>1</v>
      </c>
      <c r="AH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89" s="5">
        <f>Table16[[#This Row],[Control Resolving Time Avg (ms)]]-Table16[[#This Row],[Refactored Resolving Time Avg (ms)]]</f>
        <v>-89.132100100000002</v>
      </c>
      <c r="AJ89" s="6">
        <f>Table16[[#This Row],[Absolute Diff?]]/Table16[[#This Row],[Control Resolving Time Avg (ms)]]</f>
        <v>-0.11322377012069068</v>
      </c>
    </row>
    <row r="90" spans="1:36" x14ac:dyDescent="0.2">
      <c r="A90" t="s">
        <v>62</v>
      </c>
      <c r="B90" s="3">
        <v>828856080</v>
      </c>
      <c r="C90" s="3">
        <v>754366278</v>
      </c>
      <c r="D90" s="3">
        <v>801148285</v>
      </c>
      <c r="E90" s="3">
        <v>746968640</v>
      </c>
      <c r="F90" s="3">
        <v>779994615</v>
      </c>
      <c r="G90" s="3">
        <v>764159642</v>
      </c>
      <c r="H90" s="3">
        <v>820487581</v>
      </c>
      <c r="I90" s="3">
        <v>787272213</v>
      </c>
      <c r="J90" s="3">
        <v>791833986</v>
      </c>
      <c r="K90" s="3">
        <v>783648119</v>
      </c>
      <c r="L90" s="3">
        <f>AVERAGE(Table16[[#This Row],[Control Resolving Time 1]:[Control Resolving Time 10]])</f>
        <v>785873543.89999998</v>
      </c>
      <c r="M90" s="3">
        <f>STDEV(Table16[[#This Row],[Control Resolving Time 1]:[Control Resolving Time 10]])</f>
        <v>26528261.750610035</v>
      </c>
      <c r="N90" s="3">
        <f>Table16[[#This Row],[Control Resolving Time Avg (ns)]]/1000000</f>
        <v>785.87354389999996</v>
      </c>
      <c r="O90" s="3">
        <f>Table16[[#This Row],[Control Resolving Time Sdev (ns)]]/1000000</f>
        <v>26.528261750610035</v>
      </c>
      <c r="P90" t="s">
        <v>62</v>
      </c>
      <c r="Q90" s="3">
        <v>881023487</v>
      </c>
      <c r="R90" s="3">
        <v>851557656</v>
      </c>
      <c r="S90" s="3">
        <v>878437147</v>
      </c>
      <c r="T90" s="3">
        <v>847991862</v>
      </c>
      <c r="U90" s="3">
        <v>883440439</v>
      </c>
      <c r="V90" s="3">
        <v>866791765</v>
      </c>
      <c r="W90" s="3">
        <v>896143782</v>
      </c>
      <c r="X90" s="3">
        <v>914998858</v>
      </c>
      <c r="Y90" s="3">
        <v>873660166</v>
      </c>
      <c r="Z90" s="3">
        <v>859273852</v>
      </c>
      <c r="AA90" s="3">
        <f>AVERAGE(Table16[[#This Row],[Refactored Resolving Time 1]:[Refactored Resolving Time 10]])</f>
        <v>875331901.39999998</v>
      </c>
      <c r="AB90" s="3">
        <f>STDEV(Table16[[#This Row],[Refactored Resolving Time 1]:[Refactored Resolving Time 10]])</f>
        <v>20441431.177195095</v>
      </c>
      <c r="AC90" s="3">
        <f>Table16[[#This Row],[Refactored Resolving Time Avg (ns)]]/1000000</f>
        <v>875.33190139999999</v>
      </c>
      <c r="AD90" s="3">
        <f>Table16[[#This Row],[Refactored Resolving Time Sdev (ns)]]/1000000</f>
        <v>20.441431177195096</v>
      </c>
      <c r="AE90" t="b">
        <f>IF(Table16[[#This Row],[Control Bundle]]=Table16[[#This Row],[Refactored Bundle]],TRUE,FALSE)</f>
        <v>1</v>
      </c>
      <c r="AF90">
        <f>IF(Table16[[#This Row],[Refactored Resolving Time Avg (ns)]]=-1,0,ROUND(LOG10(Table16[[#This Row],[Refactored Resolving Time Sdev (ns)]]/Table16[[#This Row],[Control Resolving Time Sdev (ns)]]),0))</f>
        <v>0</v>
      </c>
      <c r="AG90" t="b">
        <f>IF(Table16[[#This Row],[Same Sdev OoM?]]=0,TRUE,FALSE)</f>
        <v>1</v>
      </c>
      <c r="AH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0" s="5">
        <f>Table16[[#This Row],[Control Resolving Time Avg (ms)]]-Table16[[#This Row],[Refactored Resolving Time Avg (ms)]]</f>
        <v>-89.458357500000034</v>
      </c>
      <c r="AJ90" s="6">
        <f>Table16[[#This Row],[Absolute Diff?]]/Table16[[#This Row],[Control Resolving Time Avg (ms)]]</f>
        <v>-0.11383301829458627</v>
      </c>
    </row>
    <row r="91" spans="1:36" x14ac:dyDescent="0.2">
      <c r="A91" t="s">
        <v>180</v>
      </c>
      <c r="B91" s="3">
        <v>826768665</v>
      </c>
      <c r="C91" s="3">
        <v>751627617</v>
      </c>
      <c r="D91" s="3">
        <v>798841664</v>
      </c>
      <c r="E91" s="3">
        <v>744721764</v>
      </c>
      <c r="F91" s="3">
        <v>777829692</v>
      </c>
      <c r="G91" s="3">
        <v>759932732</v>
      </c>
      <c r="H91" s="3">
        <v>818010121</v>
      </c>
      <c r="I91" s="3">
        <v>784678611</v>
      </c>
      <c r="J91" s="3">
        <v>785290966</v>
      </c>
      <c r="K91" s="3">
        <v>776181794</v>
      </c>
      <c r="L91" s="3">
        <f>AVERAGE(Table16[[#This Row],[Control Resolving Time 1]:[Control Resolving Time 10]])</f>
        <v>782388362.60000002</v>
      </c>
      <c r="M91" s="3">
        <f>STDEV(Table16[[#This Row],[Control Resolving Time 1]:[Control Resolving Time 10]])</f>
        <v>26773653.759796027</v>
      </c>
      <c r="N91" s="3">
        <f>Table16[[#This Row],[Control Resolving Time Avg (ns)]]/1000000</f>
        <v>782.38836260000005</v>
      </c>
      <c r="O91" s="3">
        <f>Table16[[#This Row],[Control Resolving Time Sdev (ns)]]/1000000</f>
        <v>26.773653759796026</v>
      </c>
      <c r="P91" t="s">
        <v>180</v>
      </c>
      <c r="Q91" s="3">
        <v>878312014</v>
      </c>
      <c r="R91" s="3">
        <v>849472447</v>
      </c>
      <c r="S91" s="3">
        <v>875734254</v>
      </c>
      <c r="T91" s="3">
        <v>844043509</v>
      </c>
      <c r="U91" s="3">
        <v>880746618</v>
      </c>
      <c r="V91" s="3">
        <v>864386064</v>
      </c>
      <c r="W91" s="3">
        <v>893958149</v>
      </c>
      <c r="X91" s="3">
        <v>912791782</v>
      </c>
      <c r="Y91" s="3">
        <v>871485158</v>
      </c>
      <c r="Z91" s="3">
        <v>857184580</v>
      </c>
      <c r="AA91" s="3">
        <f>AVERAGE(Table16[[#This Row],[Refactored Resolving Time 1]:[Refactored Resolving Time 10]])</f>
        <v>872811457.5</v>
      </c>
      <c r="AB91" s="3">
        <f>STDEV(Table16[[#This Row],[Refactored Resolving Time 1]:[Refactored Resolving Time 10]])</f>
        <v>20646830.37359393</v>
      </c>
      <c r="AC91" s="3">
        <f>Table16[[#This Row],[Refactored Resolving Time Avg (ns)]]/1000000</f>
        <v>872.81145749999996</v>
      </c>
      <c r="AD91" s="3">
        <f>Table16[[#This Row],[Refactored Resolving Time Sdev (ns)]]/1000000</f>
        <v>20.646830373593929</v>
      </c>
      <c r="AE91" t="b">
        <f>IF(Table16[[#This Row],[Control Bundle]]=Table16[[#This Row],[Refactored Bundle]],TRUE,FALSE)</f>
        <v>1</v>
      </c>
      <c r="AF91">
        <f>IF(Table16[[#This Row],[Refactored Resolving Time Avg (ns)]]=-1,0,ROUND(LOG10(Table16[[#This Row],[Refactored Resolving Time Sdev (ns)]]/Table16[[#This Row],[Control Resolving Time Sdev (ns)]]),0))</f>
        <v>0</v>
      </c>
      <c r="AG91" t="b">
        <f>IF(Table16[[#This Row],[Same Sdev OoM?]]=0,TRUE,FALSE)</f>
        <v>1</v>
      </c>
      <c r="AH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1" s="3">
        <f>Table16[[#This Row],[Control Resolving Time Avg (ms)]]-Table16[[#This Row],[Refactored Resolving Time Avg (ms)]]</f>
        <v>-90.42309489999991</v>
      </c>
      <c r="AJ91" s="4">
        <f>Table16[[#This Row],[Absolute Diff?]]/Table16[[#This Row],[Control Resolving Time Avg (ms)]]</f>
        <v>-0.1155731593444331</v>
      </c>
    </row>
    <row r="92" spans="1:36" x14ac:dyDescent="0.2">
      <c r="A92" t="s">
        <v>100</v>
      </c>
      <c r="B92" s="3">
        <v>825305431</v>
      </c>
      <c r="C92" s="3">
        <v>747825502</v>
      </c>
      <c r="D92" s="3">
        <v>797360797</v>
      </c>
      <c r="E92" s="3">
        <v>743186054</v>
      </c>
      <c r="F92" s="3">
        <v>770085014</v>
      </c>
      <c r="G92" s="3">
        <v>758285260</v>
      </c>
      <c r="H92" s="3">
        <v>816335904</v>
      </c>
      <c r="I92" s="3">
        <v>779772906</v>
      </c>
      <c r="J92" s="3">
        <v>783988821</v>
      </c>
      <c r="K92" s="3">
        <v>774422774</v>
      </c>
      <c r="L92" s="3">
        <f>AVERAGE(Table16[[#This Row],[Control Resolving Time 1]:[Control Resolving Time 10]])</f>
        <v>779656846.29999995</v>
      </c>
      <c r="M92" s="3">
        <f>STDEV(Table16[[#This Row],[Control Resolving Time 1]:[Control Resolving Time 10]])</f>
        <v>27244712.559913181</v>
      </c>
      <c r="N92" s="3">
        <f>Table16[[#This Row],[Control Resolving Time Avg (ns)]]/1000000</f>
        <v>779.65684629999998</v>
      </c>
      <c r="O92" s="3">
        <f>Table16[[#This Row],[Control Resolving Time Sdev (ns)]]/1000000</f>
        <v>27.244712559913182</v>
      </c>
      <c r="P92" t="s">
        <v>100</v>
      </c>
      <c r="Q92" s="3">
        <v>876493637</v>
      </c>
      <c r="R92" s="3">
        <v>848034205</v>
      </c>
      <c r="S92" s="3">
        <v>874643100</v>
      </c>
      <c r="T92" s="3">
        <v>842237271</v>
      </c>
      <c r="U92" s="3">
        <v>879306284</v>
      </c>
      <c r="V92" s="3">
        <v>862671947</v>
      </c>
      <c r="W92" s="3">
        <v>892005419</v>
      </c>
      <c r="X92" s="3">
        <v>911305589</v>
      </c>
      <c r="Y92" s="3">
        <v>869796918</v>
      </c>
      <c r="Z92" s="3">
        <v>854131574</v>
      </c>
      <c r="AA92" s="3">
        <f>AVERAGE(Table16[[#This Row],[Refactored Resolving Time 1]:[Refactored Resolving Time 10]])</f>
        <v>871062594.39999998</v>
      </c>
      <c r="AB92" s="3">
        <f>STDEV(Table16[[#This Row],[Refactored Resolving Time 1]:[Refactored Resolving Time 10]])</f>
        <v>20785265.931787856</v>
      </c>
      <c r="AC92" s="3">
        <f>Table16[[#This Row],[Refactored Resolving Time Avg (ns)]]/1000000</f>
        <v>871.06259439999997</v>
      </c>
      <c r="AD92" s="3">
        <f>Table16[[#This Row],[Refactored Resolving Time Sdev (ns)]]/1000000</f>
        <v>20.785265931787855</v>
      </c>
      <c r="AE92" t="b">
        <f>IF(Table16[[#This Row],[Control Bundle]]=Table16[[#This Row],[Refactored Bundle]],TRUE,FALSE)</f>
        <v>1</v>
      </c>
      <c r="AF92">
        <f>IF(Table16[[#This Row],[Refactored Resolving Time Avg (ns)]]=-1,0,ROUND(LOG10(Table16[[#This Row],[Refactored Resolving Time Sdev (ns)]]/Table16[[#This Row],[Control Resolving Time Sdev (ns)]]),0))</f>
        <v>0</v>
      </c>
      <c r="AG92" t="b">
        <f>IF(Table16[[#This Row],[Same Sdev OoM?]]=0,TRUE,FALSE)</f>
        <v>1</v>
      </c>
      <c r="AH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2" s="3">
        <f>Table16[[#This Row],[Control Resolving Time Avg (ms)]]-Table16[[#This Row],[Refactored Resolving Time Avg (ms)]]</f>
        <v>-91.405748099999983</v>
      </c>
      <c r="AJ92" s="4">
        <f>Table16[[#This Row],[Absolute Diff?]]/Table16[[#This Row],[Control Resolving Time Avg (ms)]]</f>
        <v>-0.1172384344904841</v>
      </c>
    </row>
    <row r="93" spans="1:36" x14ac:dyDescent="0.2">
      <c r="A93" t="s">
        <v>20</v>
      </c>
      <c r="B93" s="3">
        <v>822911940</v>
      </c>
      <c r="C93" s="3">
        <v>744643295</v>
      </c>
      <c r="D93" s="3">
        <v>789917919</v>
      </c>
      <c r="E93" s="3">
        <v>740513275</v>
      </c>
      <c r="F93" s="3">
        <v>767302692</v>
      </c>
      <c r="G93" s="3">
        <v>755904138</v>
      </c>
      <c r="H93" s="3">
        <v>813473470</v>
      </c>
      <c r="I93" s="3">
        <v>777419962</v>
      </c>
      <c r="J93" s="3">
        <v>782161597</v>
      </c>
      <c r="K93" s="3">
        <v>772084475</v>
      </c>
      <c r="L93" s="3">
        <f>AVERAGE(Table16[[#This Row],[Control Resolving Time 1]:[Control Resolving Time 10]])</f>
        <v>776633276.29999995</v>
      </c>
      <c r="M93" s="3">
        <f>STDEV(Table16[[#This Row],[Control Resolving Time 1]:[Control Resolving Time 10]])</f>
        <v>27022705.453672927</v>
      </c>
      <c r="N93" s="3">
        <f>Table16[[#This Row],[Control Resolving Time Avg (ns)]]/1000000</f>
        <v>776.63327629999992</v>
      </c>
      <c r="O93" s="3">
        <f>Table16[[#This Row],[Control Resolving Time Sdev (ns)]]/1000000</f>
        <v>27.022705453672927</v>
      </c>
      <c r="P93" t="s">
        <v>20</v>
      </c>
      <c r="Q93" s="3">
        <v>873971998</v>
      </c>
      <c r="R93" s="3">
        <v>845384326</v>
      </c>
      <c r="S93" s="3">
        <v>872470493</v>
      </c>
      <c r="T93" s="3">
        <v>840142280</v>
      </c>
      <c r="U93" s="3">
        <v>877315567</v>
      </c>
      <c r="V93" s="3">
        <v>859007837</v>
      </c>
      <c r="W93" s="3">
        <v>889805188</v>
      </c>
      <c r="X93" s="3">
        <v>908961564</v>
      </c>
      <c r="Y93" s="3">
        <v>867358863</v>
      </c>
      <c r="Z93" s="3">
        <v>851562788</v>
      </c>
      <c r="AA93" s="3">
        <f>AVERAGE(Table16[[#This Row],[Refactored Resolving Time 1]:[Refactored Resolving Time 10]])</f>
        <v>868598090.39999998</v>
      </c>
      <c r="AB93" s="3">
        <f>STDEV(Table16[[#This Row],[Refactored Resolving Time 1]:[Refactored Resolving Time 10]])</f>
        <v>20899606.451795049</v>
      </c>
      <c r="AC93" s="3">
        <f>Table16[[#This Row],[Refactored Resolving Time Avg (ns)]]/1000000</f>
        <v>868.59809039999993</v>
      </c>
      <c r="AD93" s="3">
        <f>Table16[[#This Row],[Refactored Resolving Time Sdev (ns)]]/1000000</f>
        <v>20.899606451795048</v>
      </c>
      <c r="AE93" t="b">
        <f>IF(Table16[[#This Row],[Control Bundle]]=Table16[[#This Row],[Refactored Bundle]],TRUE,FALSE)</f>
        <v>1</v>
      </c>
      <c r="AF93">
        <f>IF(Table16[[#This Row],[Refactored Resolving Time Avg (ns)]]=-1,0,ROUND(LOG10(Table16[[#This Row],[Refactored Resolving Time Sdev (ns)]]/Table16[[#This Row],[Control Resolving Time Sdev (ns)]]),0))</f>
        <v>0</v>
      </c>
      <c r="AG93" t="b">
        <f>IF(Table16[[#This Row],[Same Sdev OoM?]]=0,TRUE,FALSE)</f>
        <v>1</v>
      </c>
      <c r="AH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3" s="3">
        <f>Table16[[#This Row],[Control Resolving Time Avg (ms)]]-Table16[[#This Row],[Refactored Resolving Time Avg (ms)]]</f>
        <v>-91.964814100000012</v>
      </c>
      <c r="AJ93" s="4">
        <f>Table16[[#This Row],[Absolute Diff?]]/Table16[[#This Row],[Control Resolving Time Avg (ms)]]</f>
        <v>-0.11841472276095932</v>
      </c>
    </row>
    <row r="94" spans="1:36" x14ac:dyDescent="0.2">
      <c r="A94" t="s">
        <v>165</v>
      </c>
      <c r="B94" s="3">
        <v>824257923</v>
      </c>
      <c r="C94" s="3">
        <v>746027574</v>
      </c>
      <c r="D94" s="3">
        <v>796273930</v>
      </c>
      <c r="E94" s="3">
        <v>742091491</v>
      </c>
      <c r="F94" s="3">
        <v>768508083</v>
      </c>
      <c r="G94" s="3">
        <v>757246773</v>
      </c>
      <c r="H94" s="3">
        <v>814993860</v>
      </c>
      <c r="I94" s="3">
        <v>778680724</v>
      </c>
      <c r="J94" s="3">
        <v>783093222</v>
      </c>
      <c r="K94" s="3">
        <v>773460831</v>
      </c>
      <c r="L94" s="3">
        <f>AVERAGE(Table16[[#This Row],[Control Resolving Time 1]:[Control Resolving Time 10]])</f>
        <v>778463441.10000002</v>
      </c>
      <c r="M94" s="3">
        <f>STDEV(Table16[[#This Row],[Control Resolving Time 1]:[Control Resolving Time 10]])</f>
        <v>27324364.731824014</v>
      </c>
      <c r="N94" s="3">
        <f>Table16[[#This Row],[Control Resolving Time Avg (ns)]]/1000000</f>
        <v>778.46344110000007</v>
      </c>
      <c r="O94" s="3">
        <f>Table16[[#This Row],[Control Resolving Time Sdev (ns)]]/1000000</f>
        <v>27.324364731824016</v>
      </c>
      <c r="P94" t="s">
        <v>165</v>
      </c>
      <c r="Q94" s="3">
        <v>875312999</v>
      </c>
      <c r="R94" s="3">
        <v>846999703</v>
      </c>
      <c r="S94" s="3">
        <v>873625331</v>
      </c>
      <c r="T94" s="3">
        <v>841315854</v>
      </c>
      <c r="U94" s="3">
        <v>878439325</v>
      </c>
      <c r="V94" s="3">
        <v>861586205</v>
      </c>
      <c r="W94" s="3">
        <v>891051401</v>
      </c>
      <c r="X94" s="3">
        <v>910180875</v>
      </c>
      <c r="Y94" s="3">
        <v>868551704</v>
      </c>
      <c r="Z94" s="3">
        <v>852931252</v>
      </c>
      <c r="AA94" s="3">
        <f>AVERAGE(Table16[[#This Row],[Refactored Resolving Time 1]:[Refactored Resolving Time 10]])</f>
        <v>869999464.89999998</v>
      </c>
      <c r="AB94" s="3">
        <f>STDEV(Table16[[#This Row],[Refactored Resolving Time 1]:[Refactored Resolving Time 10]])</f>
        <v>20780019.640630659</v>
      </c>
      <c r="AC94" s="3">
        <f>Table16[[#This Row],[Refactored Resolving Time Avg (ns)]]/1000000</f>
        <v>869.99946490000002</v>
      </c>
      <c r="AD94" s="3">
        <f>Table16[[#This Row],[Refactored Resolving Time Sdev (ns)]]/1000000</f>
        <v>20.780019640630659</v>
      </c>
      <c r="AE94" t="b">
        <f>IF(Table16[[#This Row],[Control Bundle]]=Table16[[#This Row],[Refactored Bundle]],TRUE,FALSE)</f>
        <v>1</v>
      </c>
      <c r="AF94">
        <f>IF(Table16[[#This Row],[Refactored Resolving Time Avg (ns)]]=-1,0,ROUND(LOG10(Table16[[#This Row],[Refactored Resolving Time Sdev (ns)]]/Table16[[#This Row],[Control Resolving Time Sdev (ns)]]),0))</f>
        <v>0</v>
      </c>
      <c r="AG94" t="b">
        <f>IF(Table16[[#This Row],[Same Sdev OoM?]]=0,TRUE,FALSE)</f>
        <v>1</v>
      </c>
      <c r="AH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4" s="3">
        <f>Table16[[#This Row],[Control Resolving Time Avg (ms)]]-Table16[[#This Row],[Refactored Resolving Time Avg (ms)]]</f>
        <v>-91.536023799999953</v>
      </c>
      <c r="AJ94" s="4">
        <f>Table16[[#This Row],[Absolute Diff?]]/Table16[[#This Row],[Control Resolving Time Avg (ms)]]</f>
        <v>-0.11758551393326304</v>
      </c>
    </row>
    <row r="95" spans="1:36" x14ac:dyDescent="0.2">
      <c r="A95" t="s">
        <v>278</v>
      </c>
      <c r="B95" s="3">
        <v>822069461</v>
      </c>
      <c r="C95" s="3">
        <v>743710304</v>
      </c>
      <c r="D95" s="3">
        <v>789025175</v>
      </c>
      <c r="E95" s="3">
        <v>739617551</v>
      </c>
      <c r="F95" s="3">
        <v>766579973</v>
      </c>
      <c r="G95" s="3">
        <v>755133218</v>
      </c>
      <c r="H95" s="3">
        <v>812570387</v>
      </c>
      <c r="I95" s="3">
        <v>776738563</v>
      </c>
      <c r="J95" s="3">
        <v>781361727</v>
      </c>
      <c r="K95" s="3">
        <v>771351104</v>
      </c>
      <c r="L95" s="3">
        <f>AVERAGE(Table16[[#This Row],[Control Resolving Time 1]:[Control Resolving Time 10]])</f>
        <v>775815746.29999995</v>
      </c>
      <c r="M95" s="3">
        <f>STDEV(Table16[[#This Row],[Control Resolving Time 1]:[Control Resolving Time 10]])</f>
        <v>27019491.976788953</v>
      </c>
      <c r="N95" s="3">
        <f>Table16[[#This Row],[Control Resolving Time Avg (ns)]]/1000000</f>
        <v>775.8157463</v>
      </c>
      <c r="O95" s="3">
        <f>Table16[[#This Row],[Control Resolving Time Sdev (ns)]]/1000000</f>
        <v>27.019491976788952</v>
      </c>
      <c r="P95" t="s">
        <v>278</v>
      </c>
      <c r="Q95" s="3">
        <v>873843371</v>
      </c>
      <c r="R95" s="3">
        <v>844467617</v>
      </c>
      <c r="S95" s="3">
        <v>871862923</v>
      </c>
      <c r="T95" s="3">
        <v>839191352</v>
      </c>
      <c r="U95" s="3">
        <v>876485282</v>
      </c>
      <c r="V95" s="3">
        <v>858076016</v>
      </c>
      <c r="W95" s="3">
        <v>889014490</v>
      </c>
      <c r="X95" s="3">
        <v>908104427</v>
      </c>
      <c r="Y95" s="3">
        <v>866678518</v>
      </c>
      <c r="Z95" s="3">
        <v>850756394</v>
      </c>
      <c r="AA95" s="3">
        <f>AVERAGE(Table16[[#This Row],[Refactored Resolving Time 1]:[Refactored Resolving Time 10]])</f>
        <v>867848039</v>
      </c>
      <c r="AB95" s="3">
        <f>STDEV(Table16[[#This Row],[Refactored Resolving Time 1]:[Refactored Resolving Time 10]])</f>
        <v>20955230.249029908</v>
      </c>
      <c r="AC95" s="3">
        <f>Table16[[#This Row],[Refactored Resolving Time Avg (ns)]]/1000000</f>
        <v>867.84803899999997</v>
      </c>
      <c r="AD95" s="3">
        <f>Table16[[#This Row],[Refactored Resolving Time Sdev (ns)]]/1000000</f>
        <v>20.95523024902991</v>
      </c>
      <c r="AE95" t="b">
        <f>IF(Table16[[#This Row],[Control Bundle]]=Table16[[#This Row],[Refactored Bundle]],TRUE,FALSE)</f>
        <v>1</v>
      </c>
      <c r="AF95">
        <f>IF(Table16[[#This Row],[Refactored Resolving Time Avg (ns)]]=-1,0,ROUND(LOG10(Table16[[#This Row],[Refactored Resolving Time Sdev (ns)]]/Table16[[#This Row],[Control Resolving Time Sdev (ns)]]),0))</f>
        <v>0</v>
      </c>
      <c r="AG95" t="b">
        <f>IF(Table16[[#This Row],[Same Sdev OoM?]]=0,TRUE,FALSE)</f>
        <v>1</v>
      </c>
      <c r="AH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5" s="3">
        <f>Table16[[#This Row],[Control Resolving Time Avg (ms)]]-Table16[[#This Row],[Refactored Resolving Time Avg (ms)]]</f>
        <v>-92.032292699999971</v>
      </c>
      <c r="AJ95" s="4">
        <f>Table16[[#This Row],[Absolute Diff?]]/Table16[[#This Row],[Control Resolving Time Avg (ms)]]</f>
        <v>-0.11862648204669467</v>
      </c>
    </row>
    <row r="96" spans="1:36" x14ac:dyDescent="0.2">
      <c r="A96" t="s">
        <v>271</v>
      </c>
      <c r="B96" s="3">
        <v>821234745</v>
      </c>
      <c r="C96" s="3">
        <v>742745369</v>
      </c>
      <c r="D96" s="3">
        <v>788301666</v>
      </c>
      <c r="E96" s="3">
        <v>738749116</v>
      </c>
      <c r="F96" s="3">
        <v>765702816</v>
      </c>
      <c r="G96" s="3">
        <v>754422086</v>
      </c>
      <c r="H96" s="3">
        <v>811751418</v>
      </c>
      <c r="I96" s="3">
        <v>775970557</v>
      </c>
      <c r="J96" s="3">
        <v>780529306</v>
      </c>
      <c r="K96" s="3">
        <v>770679529</v>
      </c>
      <c r="L96" s="3">
        <f>AVERAGE(Table16[[#This Row],[Control Resolving Time 1]:[Control Resolving Time 10]])</f>
        <v>775008660.79999995</v>
      </c>
      <c r="M96" s="3">
        <f>STDEV(Table16[[#This Row],[Control Resolving Time 1]:[Control Resolving Time 10]])</f>
        <v>27038675.182349313</v>
      </c>
      <c r="N96" s="3">
        <f>Table16[[#This Row],[Control Resolving Time Avg (ns)]]/1000000</f>
        <v>775.00866079999992</v>
      </c>
      <c r="O96" s="3">
        <f>Table16[[#This Row],[Control Resolving Time Sdev (ns)]]/1000000</f>
        <v>27.038675182349312</v>
      </c>
      <c r="P96" t="s">
        <v>271</v>
      </c>
      <c r="Q96" s="3">
        <v>873094356</v>
      </c>
      <c r="R96" s="3">
        <v>843633096</v>
      </c>
      <c r="S96" s="3">
        <v>871315887</v>
      </c>
      <c r="T96" s="3">
        <v>838298174</v>
      </c>
      <c r="U96" s="3">
        <v>875645990</v>
      </c>
      <c r="V96" s="3">
        <v>857225435</v>
      </c>
      <c r="W96" s="3">
        <v>888202797</v>
      </c>
      <c r="X96" s="3">
        <v>907211654</v>
      </c>
      <c r="Y96" s="3">
        <v>865848061</v>
      </c>
      <c r="Z96" s="3">
        <v>849464725</v>
      </c>
      <c r="AA96" s="3">
        <f>AVERAGE(Table16[[#This Row],[Refactored Resolving Time 1]:[Refactored Resolving Time 10]])</f>
        <v>866994017.5</v>
      </c>
      <c r="AB96" s="3">
        <f>STDEV(Table16[[#This Row],[Refactored Resolving Time 1]:[Refactored Resolving Time 10]])</f>
        <v>21005868.309359886</v>
      </c>
      <c r="AC96" s="3">
        <f>Table16[[#This Row],[Refactored Resolving Time Avg (ns)]]/1000000</f>
        <v>866.99401750000004</v>
      </c>
      <c r="AD96" s="3">
        <f>Table16[[#This Row],[Refactored Resolving Time Sdev (ns)]]/1000000</f>
        <v>21.005868309359887</v>
      </c>
      <c r="AE96" t="b">
        <f>IF(Table16[[#This Row],[Control Bundle]]=Table16[[#This Row],[Refactored Bundle]],TRUE,FALSE)</f>
        <v>1</v>
      </c>
      <c r="AF96">
        <f>IF(Table16[[#This Row],[Refactored Resolving Time Avg (ns)]]=-1,0,ROUND(LOG10(Table16[[#This Row],[Refactored Resolving Time Sdev (ns)]]/Table16[[#This Row],[Control Resolving Time Sdev (ns)]]),0))</f>
        <v>0</v>
      </c>
      <c r="AG96" t="b">
        <f>IF(Table16[[#This Row],[Same Sdev OoM?]]=0,TRUE,FALSE)</f>
        <v>1</v>
      </c>
      <c r="AH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6" s="3">
        <f>Table16[[#This Row],[Control Resolving Time Avg (ms)]]-Table16[[#This Row],[Refactored Resolving Time Avg (ms)]]</f>
        <v>-91.985356700000125</v>
      </c>
      <c r="AJ96" s="4">
        <f>Table16[[#This Row],[Absolute Diff?]]/Table16[[#This Row],[Control Resolving Time Avg (ms)]]</f>
        <v>-0.1186894564572331</v>
      </c>
    </row>
    <row r="97" spans="1:36" x14ac:dyDescent="0.2">
      <c r="A97" t="s">
        <v>261</v>
      </c>
      <c r="B97" s="3">
        <v>819373973</v>
      </c>
      <c r="C97" s="3">
        <v>740881687</v>
      </c>
      <c r="D97" s="3">
        <v>786591579</v>
      </c>
      <c r="E97" s="3">
        <v>736917868</v>
      </c>
      <c r="F97" s="3">
        <v>763473666</v>
      </c>
      <c r="G97" s="3">
        <v>752645217</v>
      </c>
      <c r="H97" s="3">
        <v>809291036</v>
      </c>
      <c r="I97" s="3">
        <v>774227846</v>
      </c>
      <c r="J97" s="3">
        <v>778749437</v>
      </c>
      <c r="K97" s="3">
        <v>768947132</v>
      </c>
      <c r="L97" s="3">
        <f>AVERAGE(Table16[[#This Row],[Control Resolving Time 1]:[Control Resolving Time 10]])</f>
        <v>773109944.10000002</v>
      </c>
      <c r="M97" s="3">
        <f>STDEV(Table16[[#This Row],[Control Resolving Time 1]:[Control Resolving Time 10]])</f>
        <v>26960379.755712651</v>
      </c>
      <c r="N97" s="3">
        <f>Table16[[#This Row],[Control Resolving Time Avg (ns)]]/1000000</f>
        <v>773.10994410000001</v>
      </c>
      <c r="O97" s="3">
        <f>Table16[[#This Row],[Control Resolving Time Sdev (ns)]]/1000000</f>
        <v>26.960379755712651</v>
      </c>
      <c r="P97" t="s">
        <v>261</v>
      </c>
      <c r="Q97" s="3">
        <v>869575332</v>
      </c>
      <c r="R97" s="3">
        <v>841655917</v>
      </c>
      <c r="S97" s="3">
        <v>868779177</v>
      </c>
      <c r="T97" s="3">
        <v>836355173</v>
      </c>
      <c r="U97" s="3">
        <v>873798288</v>
      </c>
      <c r="V97" s="3">
        <v>855222639</v>
      </c>
      <c r="W97" s="3">
        <v>886337117</v>
      </c>
      <c r="X97" s="3">
        <v>905260592</v>
      </c>
      <c r="Y97" s="3">
        <v>864066268</v>
      </c>
      <c r="Z97" s="3">
        <v>847464298</v>
      </c>
      <c r="AA97" s="3">
        <f>AVERAGE(Table16[[#This Row],[Refactored Resolving Time 1]:[Refactored Resolving Time 10]])</f>
        <v>864851480.10000002</v>
      </c>
      <c r="AB97" s="3">
        <f>STDEV(Table16[[#This Row],[Refactored Resolving Time 1]:[Refactored Resolving Time 10]])</f>
        <v>20970971.405120559</v>
      </c>
      <c r="AC97" s="3">
        <f>Table16[[#This Row],[Refactored Resolving Time Avg (ns)]]/1000000</f>
        <v>864.8514801</v>
      </c>
      <c r="AD97" s="3">
        <f>Table16[[#This Row],[Refactored Resolving Time Sdev (ns)]]/1000000</f>
        <v>20.970971405120558</v>
      </c>
      <c r="AE97" t="b">
        <f>IF(Table16[[#This Row],[Control Bundle]]=Table16[[#This Row],[Refactored Bundle]],TRUE,FALSE)</f>
        <v>1</v>
      </c>
      <c r="AF97">
        <f>IF(Table16[[#This Row],[Refactored Resolving Time Avg (ns)]]=-1,0,ROUND(LOG10(Table16[[#This Row],[Refactored Resolving Time Sdev (ns)]]/Table16[[#This Row],[Control Resolving Time Sdev (ns)]]),0))</f>
        <v>0</v>
      </c>
      <c r="AG97" t="b">
        <f>IF(Table16[[#This Row],[Same Sdev OoM?]]=0,TRUE,FALSE)</f>
        <v>1</v>
      </c>
      <c r="AH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7" s="3">
        <f>Table16[[#This Row],[Control Resolving Time Avg (ms)]]-Table16[[#This Row],[Refactored Resolving Time Avg (ms)]]</f>
        <v>-91.741535999999996</v>
      </c>
      <c r="AJ97" s="4">
        <f>Table16[[#This Row],[Absolute Diff?]]/Table16[[#This Row],[Control Resolving Time Avg (ms)]]</f>
        <v>-0.11866557492906007</v>
      </c>
    </row>
    <row r="98" spans="1:36" x14ac:dyDescent="0.2">
      <c r="A98" t="s">
        <v>113</v>
      </c>
      <c r="B98" s="3">
        <v>818207314</v>
      </c>
      <c r="C98" s="3">
        <v>739846223</v>
      </c>
      <c r="D98" s="3">
        <v>785489394</v>
      </c>
      <c r="E98" s="3">
        <v>735908381</v>
      </c>
      <c r="F98" s="3">
        <v>762688884</v>
      </c>
      <c r="G98" s="3">
        <v>751484146</v>
      </c>
      <c r="H98" s="3">
        <v>807990272</v>
      </c>
      <c r="I98" s="3">
        <v>773158706</v>
      </c>
      <c r="J98" s="3">
        <v>777703555</v>
      </c>
      <c r="K98" s="3">
        <v>767951466</v>
      </c>
      <c r="L98" s="3">
        <f>AVERAGE(Table16[[#This Row],[Control Resolving Time 1]:[Control Resolving Time 10]])</f>
        <v>772042834.10000002</v>
      </c>
      <c r="M98" s="3">
        <f>STDEV(Table16[[#This Row],[Control Resolving Time 1]:[Control Resolving Time 10]])</f>
        <v>26888023.354724452</v>
      </c>
      <c r="N98" s="3">
        <f>Table16[[#This Row],[Control Resolving Time Avg (ns)]]/1000000</f>
        <v>772.04283410000005</v>
      </c>
      <c r="O98" s="3">
        <f>Table16[[#This Row],[Control Resolving Time Sdev (ns)]]/1000000</f>
        <v>26.888023354724453</v>
      </c>
      <c r="P98" t="s">
        <v>113</v>
      </c>
      <c r="Q98" s="3">
        <v>868780968</v>
      </c>
      <c r="R98" s="3">
        <v>840477279</v>
      </c>
      <c r="S98" s="3">
        <v>867617544</v>
      </c>
      <c r="T98" s="3">
        <v>835281921</v>
      </c>
      <c r="U98" s="3">
        <v>872808988</v>
      </c>
      <c r="V98" s="3">
        <v>854130388</v>
      </c>
      <c r="W98" s="3">
        <v>885344845</v>
      </c>
      <c r="X98" s="3">
        <v>904208633</v>
      </c>
      <c r="Y98" s="3">
        <v>862937007</v>
      </c>
      <c r="Z98" s="3">
        <v>846373924</v>
      </c>
      <c r="AA98" s="3">
        <f>AVERAGE(Table16[[#This Row],[Refactored Resolving Time 1]:[Refactored Resolving Time 10]])</f>
        <v>863796149.70000005</v>
      </c>
      <c r="AB98" s="3">
        <f>STDEV(Table16[[#This Row],[Refactored Resolving Time 1]:[Refactored Resolving Time 10]])</f>
        <v>21009859.565208815</v>
      </c>
      <c r="AC98" s="3">
        <f>Table16[[#This Row],[Refactored Resolving Time Avg (ns)]]/1000000</f>
        <v>863.7961497</v>
      </c>
      <c r="AD98" s="3">
        <f>Table16[[#This Row],[Refactored Resolving Time Sdev (ns)]]/1000000</f>
        <v>21.009859565208814</v>
      </c>
      <c r="AE98" t="b">
        <f>IF(Table16[[#This Row],[Control Bundle]]=Table16[[#This Row],[Refactored Bundle]],TRUE,FALSE)</f>
        <v>1</v>
      </c>
      <c r="AF98">
        <f>IF(Table16[[#This Row],[Refactored Resolving Time Avg (ns)]]=-1,0,ROUND(LOG10(Table16[[#This Row],[Refactored Resolving Time Sdev (ns)]]/Table16[[#This Row],[Control Resolving Time Sdev (ns)]]),0))</f>
        <v>0</v>
      </c>
      <c r="AG98" t="b">
        <f>IF(Table16[[#This Row],[Same Sdev OoM?]]=0,TRUE,FALSE)</f>
        <v>1</v>
      </c>
      <c r="AH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98" s="3">
        <f>Table16[[#This Row],[Control Resolving Time Avg (ms)]]-Table16[[#This Row],[Refactored Resolving Time Avg (ms)]]</f>
        <v>-91.753315599999951</v>
      </c>
      <c r="AJ98" s="4">
        <f>Table16[[#This Row],[Absolute Diff?]]/Table16[[#This Row],[Control Resolving Time Avg (ms)]]</f>
        <v>-0.11884485102042339</v>
      </c>
    </row>
    <row r="99" spans="1:36" x14ac:dyDescent="0.2">
      <c r="A99" t="s">
        <v>298</v>
      </c>
      <c r="B99" s="3">
        <v>-1</v>
      </c>
      <c r="C99" s="3">
        <v>-1</v>
      </c>
      <c r="D99" s="3">
        <v>-1</v>
      </c>
      <c r="E99" s="3">
        <v>-1</v>
      </c>
      <c r="F99" s="3">
        <v>-1</v>
      </c>
      <c r="G99" s="3">
        <v>-1</v>
      </c>
      <c r="H99" s="3">
        <v>-1</v>
      </c>
      <c r="I99" s="3">
        <v>-1</v>
      </c>
      <c r="J99" s="3">
        <v>-1</v>
      </c>
      <c r="K99" s="3">
        <v>-1</v>
      </c>
      <c r="L99" s="3">
        <f>AVERAGE(Table16[[#This Row],[Control Resolving Time 1]:[Control Resolving Time 10]])</f>
        <v>-1</v>
      </c>
      <c r="M99" s="3">
        <f>STDEV(Table16[[#This Row],[Control Resolving Time 1]:[Control Resolving Time 10]])</f>
        <v>0</v>
      </c>
      <c r="N99" s="3">
        <f>Table16[[#This Row],[Control Resolving Time Avg (ns)]]/1000000</f>
        <v>-9.9999999999999995E-7</v>
      </c>
      <c r="O99" s="3">
        <f>Table16[[#This Row],[Control Resolving Time Sdev (ns)]]/1000000</f>
        <v>0</v>
      </c>
      <c r="P99" t="s">
        <v>298</v>
      </c>
      <c r="Q99" s="3">
        <v>-1</v>
      </c>
      <c r="R99" s="3">
        <v>-1</v>
      </c>
      <c r="S99" s="3">
        <v>-1</v>
      </c>
      <c r="T99" s="3">
        <v>-1</v>
      </c>
      <c r="U99" s="3">
        <v>-1</v>
      </c>
      <c r="V99" s="3">
        <v>-1</v>
      </c>
      <c r="W99" s="3">
        <v>-1</v>
      </c>
      <c r="X99" s="3">
        <v>-1</v>
      </c>
      <c r="Y99" s="3">
        <v>-1</v>
      </c>
      <c r="Z99" s="3">
        <v>-1</v>
      </c>
      <c r="AA99" s="3">
        <f>AVERAGE(Table16[[#This Row],[Refactored Resolving Time 1]:[Refactored Resolving Time 10]])</f>
        <v>-1</v>
      </c>
      <c r="AB99" s="3">
        <f>STDEV(Table16[[#This Row],[Refactored Resolving Time 1]:[Refactored Resolving Time 10]])</f>
        <v>0</v>
      </c>
      <c r="AC99" s="3">
        <f>Table16[[#This Row],[Refactored Resolving Time Avg (ns)]]/1000000</f>
        <v>-9.9999999999999995E-7</v>
      </c>
      <c r="AD99" s="3">
        <f>Table16[[#This Row],[Refactored Resolving Time Sdev (ns)]]/1000000</f>
        <v>0</v>
      </c>
      <c r="AE99" t="b">
        <f>IF(Table16[[#This Row],[Control Bundle]]=Table16[[#This Row],[Refactored Bundle]],TRUE,FALSE)</f>
        <v>1</v>
      </c>
      <c r="AF99">
        <f>IF(Table16[[#This Row],[Refactored Resolving Time Avg (ns)]]=-1,0,ROUND(LOG10(Table16[[#This Row],[Refactored Resolving Time Sdev (ns)]]/Table16[[#This Row],[Control Resolving Time Sdev (ns)]]),0))</f>
        <v>0</v>
      </c>
      <c r="AG99" t="b">
        <f>IF(Table16[[#This Row],[Same Sdev OoM?]]=0,TRUE,FALSE)</f>
        <v>1</v>
      </c>
      <c r="AH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99" s="3">
        <f>Table16[[#This Row],[Control Resolving Time Avg (ms)]]-Table16[[#This Row],[Refactored Resolving Time Avg (ms)]]</f>
        <v>0</v>
      </c>
      <c r="AJ99" s="4">
        <f>Table16[[#This Row],[Absolute Diff?]]/Table16[[#This Row],[Control Resolving Time Avg (ms)]]</f>
        <v>0</v>
      </c>
    </row>
    <row r="100" spans="1:36" x14ac:dyDescent="0.2">
      <c r="A100" t="s">
        <v>9</v>
      </c>
      <c r="B100" s="3">
        <v>816863175</v>
      </c>
      <c r="C100" s="3">
        <v>738260895</v>
      </c>
      <c r="D100" s="3">
        <v>783601206</v>
      </c>
      <c r="E100" s="3">
        <v>734399147</v>
      </c>
      <c r="F100" s="3">
        <v>761327324</v>
      </c>
      <c r="G100" s="3">
        <v>750097919</v>
      </c>
      <c r="H100" s="3">
        <v>806255125</v>
      </c>
      <c r="I100" s="3">
        <v>771714211</v>
      </c>
      <c r="J100" s="3">
        <v>776165590</v>
      </c>
      <c r="K100" s="3">
        <v>766195454</v>
      </c>
      <c r="L100" s="3">
        <f>AVERAGE(Table16[[#This Row],[Control Resolving Time 1]:[Control Resolving Time 10]])</f>
        <v>770488004.60000002</v>
      </c>
      <c r="M100" s="3">
        <f>STDEV(Table16[[#This Row],[Control Resolving Time 1]:[Control Resolving Time 10]])</f>
        <v>26863295.543116454</v>
      </c>
      <c r="N100" s="3">
        <f>Table16[[#This Row],[Control Resolving Time Avg (ns)]]/1000000</f>
        <v>770.48800460000007</v>
      </c>
      <c r="O100" s="3">
        <f>Table16[[#This Row],[Control Resolving Time Sdev (ns)]]/1000000</f>
        <v>26.863295543116454</v>
      </c>
      <c r="P100" t="s">
        <v>9</v>
      </c>
      <c r="Q100" s="3">
        <v>867648032</v>
      </c>
      <c r="R100" s="3">
        <v>838430257</v>
      </c>
      <c r="S100" s="3">
        <v>866166203</v>
      </c>
      <c r="T100" s="3">
        <v>831995221</v>
      </c>
      <c r="U100" s="3">
        <v>871145500</v>
      </c>
      <c r="V100" s="3">
        <v>852493925</v>
      </c>
      <c r="W100" s="3">
        <v>883786814</v>
      </c>
      <c r="X100" s="3">
        <v>902620859</v>
      </c>
      <c r="Y100" s="3">
        <v>861201762</v>
      </c>
      <c r="Z100" s="3">
        <v>843273327</v>
      </c>
      <c r="AA100" s="3">
        <f>AVERAGE(Table16[[#This Row],[Refactored Resolving Time 1]:[Refactored Resolving Time 10]])</f>
        <v>861876190</v>
      </c>
      <c r="AB100" s="3">
        <f>STDEV(Table16[[#This Row],[Refactored Resolving Time 1]:[Refactored Resolving Time 10]])</f>
        <v>21486363.426218338</v>
      </c>
      <c r="AC100" s="3">
        <f>Table16[[#This Row],[Refactored Resolving Time Avg (ns)]]/1000000</f>
        <v>861.87618999999995</v>
      </c>
      <c r="AD100" s="3">
        <f>Table16[[#This Row],[Refactored Resolving Time Sdev (ns)]]/1000000</f>
        <v>21.48636342621834</v>
      </c>
      <c r="AE100" t="b">
        <f>IF(Table16[[#This Row],[Control Bundle]]=Table16[[#This Row],[Refactored Bundle]],TRUE,FALSE)</f>
        <v>1</v>
      </c>
      <c r="AF100">
        <f>IF(Table16[[#This Row],[Refactored Resolving Time Avg (ns)]]=-1,0,ROUND(LOG10(Table16[[#This Row],[Refactored Resolving Time Sdev (ns)]]/Table16[[#This Row],[Control Resolving Time Sdev (ns)]]),0))</f>
        <v>0</v>
      </c>
      <c r="AG100" t="b">
        <f>IF(Table16[[#This Row],[Same Sdev OoM?]]=0,TRUE,FALSE)</f>
        <v>1</v>
      </c>
      <c r="AH1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0" s="3">
        <f>Table16[[#This Row],[Control Resolving Time Avg (ms)]]-Table16[[#This Row],[Refactored Resolving Time Avg (ms)]]</f>
        <v>-91.388185399999884</v>
      </c>
      <c r="AJ100" s="4">
        <f>Table16[[#This Row],[Absolute Diff?]]/Table16[[#This Row],[Control Resolving Time Avg (ms)]]</f>
        <v>-0.11861078284722186</v>
      </c>
    </row>
    <row r="101" spans="1:36" x14ac:dyDescent="0.2">
      <c r="A101" t="s">
        <v>236</v>
      </c>
      <c r="B101" s="3">
        <v>809269595</v>
      </c>
      <c r="C101" s="3">
        <v>728305896</v>
      </c>
      <c r="D101" s="3">
        <v>776229377</v>
      </c>
      <c r="E101" s="3">
        <v>723285962</v>
      </c>
      <c r="F101" s="3">
        <v>754173805</v>
      </c>
      <c r="G101" s="3">
        <v>739463281</v>
      </c>
      <c r="H101" s="3">
        <v>798611208</v>
      </c>
      <c r="I101" s="3">
        <v>765080435</v>
      </c>
      <c r="J101" s="3">
        <v>764776045</v>
      </c>
      <c r="K101" s="3">
        <v>758400986</v>
      </c>
      <c r="L101" s="3">
        <f>AVERAGE(Table16[[#This Row],[Control Resolving Time 1]:[Control Resolving Time 10]])</f>
        <v>761759659</v>
      </c>
      <c r="M101" s="3">
        <f>STDEV(Table16[[#This Row],[Control Resolving Time 1]:[Control Resolving Time 10]])</f>
        <v>27908707.354960229</v>
      </c>
      <c r="N101" s="3">
        <f>Table16[[#This Row],[Control Resolving Time Avg (ns)]]/1000000</f>
        <v>761.75965900000006</v>
      </c>
      <c r="O101" s="3">
        <f>Table16[[#This Row],[Control Resolving Time Sdev (ns)]]/1000000</f>
        <v>27.908707354960228</v>
      </c>
      <c r="P101" t="s">
        <v>236</v>
      </c>
      <c r="Q101" s="3">
        <v>859895219</v>
      </c>
      <c r="R101" s="3">
        <v>830612610</v>
      </c>
      <c r="S101" s="3">
        <v>851238549</v>
      </c>
      <c r="T101" s="3">
        <v>821365028</v>
      </c>
      <c r="U101" s="3">
        <v>864010746</v>
      </c>
      <c r="V101" s="3">
        <v>844897504</v>
      </c>
      <c r="W101" s="3">
        <v>871635081</v>
      </c>
      <c r="X101" s="3">
        <v>893621600</v>
      </c>
      <c r="Y101" s="3">
        <v>851925639</v>
      </c>
      <c r="Z101" s="3">
        <v>835384333</v>
      </c>
      <c r="AA101" s="3">
        <f>AVERAGE(Table16[[#This Row],[Refactored Resolving Time 1]:[Refactored Resolving Time 10]])</f>
        <v>852458630.89999998</v>
      </c>
      <c r="AB101" s="3">
        <f>STDEV(Table16[[#This Row],[Refactored Resolving Time 1]:[Refactored Resolving Time 10]])</f>
        <v>21201195.482194971</v>
      </c>
      <c r="AC101" s="3">
        <f>Table16[[#This Row],[Refactored Resolving Time Avg (ns)]]/1000000</f>
        <v>852.4586309</v>
      </c>
      <c r="AD101" s="3">
        <f>Table16[[#This Row],[Refactored Resolving Time Sdev (ns)]]/1000000</f>
        <v>21.201195482194972</v>
      </c>
      <c r="AE101" t="b">
        <f>IF(Table16[[#This Row],[Control Bundle]]=Table16[[#This Row],[Refactored Bundle]],TRUE,FALSE)</f>
        <v>1</v>
      </c>
      <c r="AF101">
        <f>IF(Table16[[#This Row],[Refactored Resolving Time Avg (ns)]]=-1,0,ROUND(LOG10(Table16[[#This Row],[Refactored Resolving Time Sdev (ns)]]/Table16[[#This Row],[Control Resolving Time Sdev (ns)]]),0))</f>
        <v>0</v>
      </c>
      <c r="AG101" t="b">
        <f>IF(Table16[[#This Row],[Same Sdev OoM?]]=0,TRUE,FALSE)</f>
        <v>1</v>
      </c>
      <c r="AH1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1" s="3">
        <f>Table16[[#This Row],[Control Resolving Time Avg (ms)]]-Table16[[#This Row],[Refactored Resolving Time Avg (ms)]]</f>
        <v>-90.698971899999947</v>
      </c>
      <c r="AJ101" s="4">
        <f>Table16[[#This Row],[Absolute Diff?]]/Table16[[#This Row],[Control Resolving Time Avg (ms)]]</f>
        <v>-0.11906507627230487</v>
      </c>
    </row>
    <row r="102" spans="1:36" x14ac:dyDescent="0.2">
      <c r="A102" t="s">
        <v>277</v>
      </c>
      <c r="B102" s="3">
        <v>815936879</v>
      </c>
      <c r="C102" s="3">
        <v>736076914</v>
      </c>
      <c r="D102" s="3">
        <v>782364497</v>
      </c>
      <c r="E102" s="3">
        <v>733282395</v>
      </c>
      <c r="F102" s="3">
        <v>760319060</v>
      </c>
      <c r="G102" s="3">
        <v>748671371</v>
      </c>
      <c r="H102" s="3">
        <v>804920326</v>
      </c>
      <c r="I102" s="3">
        <v>770596973</v>
      </c>
      <c r="J102" s="3">
        <v>774850856</v>
      </c>
      <c r="K102" s="3">
        <v>765003199</v>
      </c>
      <c r="L102" s="3">
        <f>AVERAGE(Table16[[#This Row],[Control Resolving Time 1]:[Control Resolving Time 10]])</f>
        <v>769202247</v>
      </c>
      <c r="M102" s="3">
        <f>STDEV(Table16[[#This Row],[Control Resolving Time 1]:[Control Resolving Time 10]])</f>
        <v>27023831.46556133</v>
      </c>
      <c r="N102" s="3">
        <f>Table16[[#This Row],[Control Resolving Time Avg (ns)]]/1000000</f>
        <v>769.20224700000006</v>
      </c>
      <c r="O102" s="3">
        <f>Table16[[#This Row],[Control Resolving Time Sdev (ns)]]/1000000</f>
        <v>27.023831465561329</v>
      </c>
      <c r="P102" t="s">
        <v>277</v>
      </c>
      <c r="Q102" s="3">
        <v>866996881</v>
      </c>
      <c r="R102" s="3">
        <v>837177946</v>
      </c>
      <c r="S102" s="3">
        <v>865280250</v>
      </c>
      <c r="T102" s="3">
        <v>830561407</v>
      </c>
      <c r="U102" s="3">
        <v>870265470</v>
      </c>
      <c r="V102" s="3">
        <v>851482674</v>
      </c>
      <c r="W102" s="3">
        <v>882391331</v>
      </c>
      <c r="X102" s="3">
        <v>900758363</v>
      </c>
      <c r="Y102" s="3">
        <v>859905031</v>
      </c>
      <c r="Z102" s="3">
        <v>842343511</v>
      </c>
      <c r="AA102" s="3">
        <f>AVERAGE(Table16[[#This Row],[Refactored Resolving Time 1]:[Refactored Resolving Time 10]])</f>
        <v>860716286.39999998</v>
      </c>
      <c r="AB102" s="3">
        <f>STDEV(Table16[[#This Row],[Refactored Resolving Time 1]:[Refactored Resolving Time 10]])</f>
        <v>21373620.361301985</v>
      </c>
      <c r="AC102" s="3">
        <f>Table16[[#This Row],[Refactored Resolving Time Avg (ns)]]/1000000</f>
        <v>860.71628639999994</v>
      </c>
      <c r="AD102" s="3">
        <f>Table16[[#This Row],[Refactored Resolving Time Sdev (ns)]]/1000000</f>
        <v>21.373620361301985</v>
      </c>
      <c r="AE102" t="b">
        <f>IF(Table16[[#This Row],[Control Bundle]]=Table16[[#This Row],[Refactored Bundle]],TRUE,FALSE)</f>
        <v>1</v>
      </c>
      <c r="AF102">
        <f>IF(Table16[[#This Row],[Refactored Resolving Time Avg (ns)]]=-1,0,ROUND(LOG10(Table16[[#This Row],[Refactored Resolving Time Sdev (ns)]]/Table16[[#This Row],[Control Resolving Time Sdev (ns)]]),0))</f>
        <v>0</v>
      </c>
      <c r="AG102" t="b">
        <f>IF(Table16[[#This Row],[Same Sdev OoM?]]=0,TRUE,FALSE)</f>
        <v>1</v>
      </c>
      <c r="AH1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2" s="3">
        <f>Table16[[#This Row],[Control Resolving Time Avg (ms)]]-Table16[[#This Row],[Refactored Resolving Time Avg (ms)]]</f>
        <v>-91.514039399999888</v>
      </c>
      <c r="AJ102" s="4">
        <f>Table16[[#This Row],[Absolute Diff?]]/Table16[[#This Row],[Control Resolving Time Avg (ms)]]</f>
        <v>-0.11897266259545895</v>
      </c>
    </row>
    <row r="103" spans="1:36" x14ac:dyDescent="0.2">
      <c r="A103" t="s">
        <v>88</v>
      </c>
      <c r="B103" s="3">
        <v>814040564</v>
      </c>
      <c r="C103" s="3">
        <v>733989229</v>
      </c>
      <c r="D103" s="3">
        <v>780190014</v>
      </c>
      <c r="E103" s="3">
        <v>731119292</v>
      </c>
      <c r="F103" s="3">
        <v>758006899</v>
      </c>
      <c r="G103" s="3">
        <v>746184674</v>
      </c>
      <c r="H103" s="3">
        <v>802617290</v>
      </c>
      <c r="I103" s="3">
        <v>768524452</v>
      </c>
      <c r="J103" s="3">
        <v>772756394</v>
      </c>
      <c r="K103" s="3">
        <v>762319541</v>
      </c>
      <c r="L103" s="3">
        <f>AVERAGE(Table16[[#This Row],[Control Resolving Time 1]:[Control Resolving Time 10]])</f>
        <v>766974834.89999998</v>
      </c>
      <c r="M103" s="3">
        <f>STDEV(Table16[[#This Row],[Control Resolving Time 1]:[Control Resolving Time 10]])</f>
        <v>27088400.013848104</v>
      </c>
      <c r="N103" s="3">
        <f>Table16[[#This Row],[Control Resolving Time Avg (ns)]]/1000000</f>
        <v>766.97483490000002</v>
      </c>
      <c r="O103" s="3">
        <f>Table16[[#This Row],[Control Resolving Time Sdev (ns)]]/1000000</f>
        <v>27.088400013848105</v>
      </c>
      <c r="P103" t="s">
        <v>88</v>
      </c>
      <c r="Q103" s="3">
        <v>864618218</v>
      </c>
      <c r="R103" s="3">
        <v>834643048</v>
      </c>
      <c r="S103" s="3">
        <v>861090783</v>
      </c>
      <c r="T103" s="3">
        <v>826545493</v>
      </c>
      <c r="U103" s="3">
        <v>867947719</v>
      </c>
      <c r="V103" s="3">
        <v>849425596</v>
      </c>
      <c r="W103" s="3">
        <v>880389991</v>
      </c>
      <c r="X103" s="3">
        <v>898005676</v>
      </c>
      <c r="Y103" s="3">
        <v>857754065</v>
      </c>
      <c r="Z103" s="3">
        <v>840002002</v>
      </c>
      <c r="AA103" s="3">
        <f>AVERAGE(Table16[[#This Row],[Refactored Resolving Time 1]:[Refactored Resolving Time 10]])</f>
        <v>858042259.10000002</v>
      </c>
      <c r="AB103" s="3">
        <f>STDEV(Table16[[#This Row],[Refactored Resolving Time 1]:[Refactored Resolving Time 10]])</f>
        <v>21567724.988366041</v>
      </c>
      <c r="AC103" s="3">
        <f>Table16[[#This Row],[Refactored Resolving Time Avg (ns)]]/1000000</f>
        <v>858.04225910000002</v>
      </c>
      <c r="AD103" s="3">
        <f>Table16[[#This Row],[Refactored Resolving Time Sdev (ns)]]/1000000</f>
        <v>21.567724988366042</v>
      </c>
      <c r="AE103" t="b">
        <f>IF(Table16[[#This Row],[Control Bundle]]=Table16[[#This Row],[Refactored Bundle]],TRUE,FALSE)</f>
        <v>1</v>
      </c>
      <c r="AF103">
        <f>IF(Table16[[#This Row],[Refactored Resolving Time Avg (ns)]]=-1,0,ROUND(LOG10(Table16[[#This Row],[Refactored Resolving Time Sdev (ns)]]/Table16[[#This Row],[Control Resolving Time Sdev (ns)]]),0))</f>
        <v>0</v>
      </c>
      <c r="AG103" t="b">
        <f>IF(Table16[[#This Row],[Same Sdev OoM?]]=0,TRUE,FALSE)</f>
        <v>1</v>
      </c>
      <c r="AH1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3" s="5">
        <f>Table16[[#This Row],[Control Resolving Time Avg (ms)]]-Table16[[#This Row],[Refactored Resolving Time Avg (ms)]]</f>
        <v>-91.067424200000005</v>
      </c>
      <c r="AJ103" s="6">
        <f>Table16[[#This Row],[Absolute Diff?]]/Table16[[#This Row],[Control Resolving Time Avg (ms)]]</f>
        <v>-0.1187358698827108</v>
      </c>
    </row>
    <row r="104" spans="1:36" x14ac:dyDescent="0.2">
      <c r="A104" t="s">
        <v>302</v>
      </c>
      <c r="B104" s="3">
        <v>815352433</v>
      </c>
      <c r="C104" s="3">
        <v>735299691</v>
      </c>
      <c r="D104" s="3">
        <v>781478326</v>
      </c>
      <c r="E104" s="3">
        <v>732411870</v>
      </c>
      <c r="F104" s="3">
        <v>759579558</v>
      </c>
      <c r="G104" s="3">
        <v>747806801</v>
      </c>
      <c r="H104" s="3">
        <v>804041938</v>
      </c>
      <c r="I104" s="3">
        <v>769692170</v>
      </c>
      <c r="J104" s="3">
        <v>774094368</v>
      </c>
      <c r="K104" s="3">
        <v>764286716</v>
      </c>
      <c r="L104" s="3">
        <f>AVERAGE(Table16[[#This Row],[Control Resolving Time 1]:[Control Resolving Time 10]])</f>
        <v>768404387.10000002</v>
      </c>
      <c r="M104" s="3">
        <f>STDEV(Table16[[#This Row],[Control Resolving Time 1]:[Control Resolving Time 10]])</f>
        <v>27058766.831401672</v>
      </c>
      <c r="N104" s="3">
        <f>Table16[[#This Row],[Control Resolving Time Avg (ns)]]/1000000</f>
        <v>768.40438710000001</v>
      </c>
      <c r="O104" s="3">
        <f>Table16[[#This Row],[Control Resolving Time Sdev (ns)]]/1000000</f>
        <v>27.058766831401673</v>
      </c>
      <c r="P104" t="s">
        <v>302</v>
      </c>
      <c r="Q104" s="3">
        <v>865976865</v>
      </c>
      <c r="R104" s="3">
        <v>836137954</v>
      </c>
      <c r="S104" s="3">
        <v>864412000</v>
      </c>
      <c r="T104" s="3">
        <v>828743483</v>
      </c>
      <c r="U104" s="3">
        <v>869353875</v>
      </c>
      <c r="V104" s="3">
        <v>850768667</v>
      </c>
      <c r="W104" s="3">
        <v>881517407</v>
      </c>
      <c r="X104" s="3">
        <v>899585379</v>
      </c>
      <c r="Y104" s="3">
        <v>859008296</v>
      </c>
      <c r="Z104" s="3">
        <v>841274590</v>
      </c>
      <c r="AA104" s="3">
        <f>AVERAGE(Table16[[#This Row],[Refactored Resolving Time 1]:[Refactored Resolving Time 10]])</f>
        <v>859677851.60000002</v>
      </c>
      <c r="AB104" s="3">
        <f>STDEV(Table16[[#This Row],[Refactored Resolving Time 1]:[Refactored Resolving Time 10]])</f>
        <v>21486057.32699677</v>
      </c>
      <c r="AC104" s="3">
        <f>Table16[[#This Row],[Refactored Resolving Time Avg (ns)]]/1000000</f>
        <v>859.67785160000005</v>
      </c>
      <c r="AD104" s="3">
        <f>Table16[[#This Row],[Refactored Resolving Time Sdev (ns)]]/1000000</f>
        <v>21.486057326996768</v>
      </c>
      <c r="AE104" t="b">
        <f>IF(Table16[[#This Row],[Control Bundle]]=Table16[[#This Row],[Refactored Bundle]],TRUE,FALSE)</f>
        <v>1</v>
      </c>
      <c r="AF104">
        <f>IF(Table16[[#This Row],[Refactored Resolving Time Avg (ns)]]=-1,0,ROUND(LOG10(Table16[[#This Row],[Refactored Resolving Time Sdev (ns)]]/Table16[[#This Row],[Control Resolving Time Sdev (ns)]]),0))</f>
        <v>0</v>
      </c>
      <c r="AG104" t="b">
        <f>IF(Table16[[#This Row],[Same Sdev OoM?]]=0,TRUE,FALSE)</f>
        <v>1</v>
      </c>
      <c r="AH1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4" s="5">
        <f>Table16[[#This Row],[Control Resolving Time Avg (ms)]]-Table16[[#This Row],[Refactored Resolving Time Avg (ms)]]</f>
        <v>-91.273464500000046</v>
      </c>
      <c r="AJ104" s="6">
        <f>Table16[[#This Row],[Absolute Diff?]]/Table16[[#This Row],[Control Resolving Time Avg (ms)]]</f>
        <v>-0.1187831121637281</v>
      </c>
    </row>
    <row r="105" spans="1:36" x14ac:dyDescent="0.2">
      <c r="A105" t="s">
        <v>110</v>
      </c>
      <c r="B105" s="3">
        <v>812408193</v>
      </c>
      <c r="C105" s="3">
        <v>732072730</v>
      </c>
      <c r="D105" s="3">
        <v>778724544</v>
      </c>
      <c r="E105" s="3">
        <v>725830919</v>
      </c>
      <c r="F105" s="3">
        <v>756422623</v>
      </c>
      <c r="G105" s="3">
        <v>741865141</v>
      </c>
      <c r="H105" s="3">
        <v>800945801</v>
      </c>
      <c r="I105" s="3">
        <v>767137917</v>
      </c>
      <c r="J105" s="3">
        <v>768472321</v>
      </c>
      <c r="K105" s="3">
        <v>760703345</v>
      </c>
      <c r="L105" s="3">
        <f>AVERAGE(Table16[[#This Row],[Control Resolving Time 1]:[Control Resolving Time 10]])</f>
        <v>764458353.39999998</v>
      </c>
      <c r="M105" s="3">
        <f>STDEV(Table16[[#This Row],[Control Resolving Time 1]:[Control Resolving Time 10]])</f>
        <v>27863498.08595527</v>
      </c>
      <c r="N105" s="3">
        <f>Table16[[#This Row],[Control Resolving Time Avg (ns)]]/1000000</f>
        <v>764.45835339999996</v>
      </c>
      <c r="O105" s="3">
        <f>Table16[[#This Row],[Control Resolving Time Sdev (ns)]]/1000000</f>
        <v>27.863498085955271</v>
      </c>
      <c r="P105" t="s">
        <v>110</v>
      </c>
      <c r="Q105" s="3">
        <v>862268696</v>
      </c>
      <c r="R105" s="3">
        <v>832920374</v>
      </c>
      <c r="S105" s="3">
        <v>854669948</v>
      </c>
      <c r="T105" s="3">
        <v>824736989</v>
      </c>
      <c r="U105" s="3">
        <v>866221347</v>
      </c>
      <c r="V105" s="3">
        <v>847985075</v>
      </c>
      <c r="W105" s="3">
        <v>878639120</v>
      </c>
      <c r="X105" s="3">
        <v>896034889</v>
      </c>
      <c r="Y105" s="3">
        <v>856066150</v>
      </c>
      <c r="Z105" s="3">
        <v>838283428</v>
      </c>
      <c r="AA105" s="3">
        <f>AVERAGE(Table16[[#This Row],[Refactored Resolving Time 1]:[Refactored Resolving Time 10]])</f>
        <v>855782601.60000002</v>
      </c>
      <c r="AB105" s="3">
        <f>STDEV(Table16[[#This Row],[Refactored Resolving Time 1]:[Refactored Resolving Time 10]])</f>
        <v>21469762.479735516</v>
      </c>
      <c r="AC105" s="3">
        <f>Table16[[#This Row],[Refactored Resolving Time Avg (ns)]]/1000000</f>
        <v>855.78260160000002</v>
      </c>
      <c r="AD105" s="3">
        <f>Table16[[#This Row],[Refactored Resolving Time Sdev (ns)]]/1000000</f>
        <v>21.469762479735515</v>
      </c>
      <c r="AE105" t="b">
        <f>IF(Table16[[#This Row],[Control Bundle]]=Table16[[#This Row],[Refactored Bundle]],TRUE,FALSE)</f>
        <v>1</v>
      </c>
      <c r="AF105">
        <f>IF(Table16[[#This Row],[Refactored Resolving Time Avg (ns)]]=-1,0,ROUND(LOG10(Table16[[#This Row],[Refactored Resolving Time Sdev (ns)]]/Table16[[#This Row],[Control Resolving Time Sdev (ns)]]),0))</f>
        <v>0</v>
      </c>
      <c r="AG105" t="b">
        <f>IF(Table16[[#This Row],[Same Sdev OoM?]]=0,TRUE,FALSE)</f>
        <v>1</v>
      </c>
      <c r="AH1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5" s="5">
        <f>Table16[[#This Row],[Control Resolving Time Avg (ms)]]-Table16[[#This Row],[Refactored Resolving Time Avg (ms)]]</f>
        <v>-91.324248200000056</v>
      </c>
      <c r="AJ105" s="6">
        <f>Table16[[#This Row],[Absolute Diff?]]/Table16[[#This Row],[Control Resolving Time Avg (ms)]]</f>
        <v>-0.11946268595774633</v>
      </c>
    </row>
    <row r="106" spans="1:36" x14ac:dyDescent="0.2">
      <c r="A106" t="s">
        <v>315</v>
      </c>
      <c r="B106" s="3">
        <v>811427179</v>
      </c>
      <c r="C106" s="3">
        <v>729714536</v>
      </c>
      <c r="D106" s="3">
        <v>777301618</v>
      </c>
      <c r="E106" s="3">
        <v>724750185</v>
      </c>
      <c r="F106" s="3">
        <v>755604456</v>
      </c>
      <c r="G106" s="3">
        <v>740901921</v>
      </c>
      <c r="H106" s="3">
        <v>799999079</v>
      </c>
      <c r="I106" s="3">
        <v>766483742</v>
      </c>
      <c r="J106" s="3">
        <v>766643668</v>
      </c>
      <c r="K106" s="3">
        <v>759782016</v>
      </c>
      <c r="L106" s="3">
        <f>AVERAGE(Table16[[#This Row],[Control Resolving Time 1]:[Control Resolving Time 10]])</f>
        <v>763260840</v>
      </c>
      <c r="M106" s="3">
        <f>STDEV(Table16[[#This Row],[Control Resolving Time 1]:[Control Resolving Time 10]])</f>
        <v>28023278.495495588</v>
      </c>
      <c r="N106" s="3">
        <f>Table16[[#This Row],[Control Resolving Time Avg (ns)]]/1000000</f>
        <v>763.26084000000003</v>
      </c>
      <c r="O106" s="3">
        <f>Table16[[#This Row],[Control Resolving Time Sdev (ns)]]/1000000</f>
        <v>28.023278495495589</v>
      </c>
      <c r="P106" t="s">
        <v>315</v>
      </c>
      <c r="Q106" s="3">
        <v>861362046</v>
      </c>
      <c r="R106" s="3">
        <v>832036741</v>
      </c>
      <c r="S106" s="3">
        <v>853466757</v>
      </c>
      <c r="T106" s="3">
        <v>823029197</v>
      </c>
      <c r="U106" s="3">
        <v>865306609</v>
      </c>
      <c r="V106" s="3">
        <v>846813582</v>
      </c>
      <c r="W106" s="3">
        <v>876175423</v>
      </c>
      <c r="X106" s="3">
        <v>895117941</v>
      </c>
      <c r="Y106" s="3">
        <v>853320222</v>
      </c>
      <c r="Z106" s="3">
        <v>837379411</v>
      </c>
      <c r="AA106" s="3">
        <f>AVERAGE(Table16[[#This Row],[Refactored Resolving Time 1]:[Refactored Resolving Time 10]])</f>
        <v>854400792.89999998</v>
      </c>
      <c r="AB106" s="3">
        <f>STDEV(Table16[[#This Row],[Refactored Resolving Time 1]:[Refactored Resolving Time 10]])</f>
        <v>21429672.183878262</v>
      </c>
      <c r="AC106" s="3">
        <f>Table16[[#This Row],[Refactored Resolving Time Avg (ns)]]/1000000</f>
        <v>854.40079289999994</v>
      </c>
      <c r="AD106" s="3">
        <f>Table16[[#This Row],[Refactored Resolving Time Sdev (ns)]]/1000000</f>
        <v>21.42967218387826</v>
      </c>
      <c r="AE106" t="b">
        <f>IF(Table16[[#This Row],[Control Bundle]]=Table16[[#This Row],[Refactored Bundle]],TRUE,FALSE)</f>
        <v>1</v>
      </c>
      <c r="AF106">
        <f>IF(Table16[[#This Row],[Refactored Resolving Time Avg (ns)]]=-1,0,ROUND(LOG10(Table16[[#This Row],[Refactored Resolving Time Sdev (ns)]]/Table16[[#This Row],[Control Resolving Time Sdev (ns)]]),0))</f>
        <v>0</v>
      </c>
      <c r="AG106" t="b">
        <f>IF(Table16[[#This Row],[Same Sdev OoM?]]=0,TRUE,FALSE)</f>
        <v>1</v>
      </c>
      <c r="AH1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6" s="5">
        <f>Table16[[#This Row],[Control Resolving Time Avg (ms)]]-Table16[[#This Row],[Refactored Resolving Time Avg (ms)]]</f>
        <v>-91.139952899999912</v>
      </c>
      <c r="AJ106" s="6">
        <f>Table16[[#This Row],[Absolute Diff?]]/Table16[[#This Row],[Control Resolving Time Avg (ms)]]</f>
        <v>-0.11940865838210685</v>
      </c>
    </row>
    <row r="107" spans="1:36" x14ac:dyDescent="0.2">
      <c r="A107" t="s">
        <v>124</v>
      </c>
      <c r="B107" s="3">
        <v>799148494</v>
      </c>
      <c r="C107" s="3">
        <v>718282799</v>
      </c>
      <c r="D107" s="3">
        <v>767020391</v>
      </c>
      <c r="E107" s="3">
        <v>713204122</v>
      </c>
      <c r="F107" s="3">
        <v>740920465</v>
      </c>
      <c r="G107" s="3">
        <v>730437375</v>
      </c>
      <c r="H107" s="3">
        <v>788045951</v>
      </c>
      <c r="I107" s="3">
        <v>750917037</v>
      </c>
      <c r="J107" s="3">
        <v>753964231</v>
      </c>
      <c r="K107" s="3">
        <v>744982409</v>
      </c>
      <c r="L107" s="3">
        <f>AVERAGE(Table16[[#This Row],[Control Resolving Time 1]:[Control Resolving Time 10]])</f>
        <v>750692327.39999998</v>
      </c>
      <c r="M107" s="3">
        <f>STDEV(Table16[[#This Row],[Control Resolving Time 1]:[Control Resolving Time 10]])</f>
        <v>27918041.599899668</v>
      </c>
      <c r="N107" s="3">
        <f>Table16[[#This Row],[Control Resolving Time Avg (ns)]]/1000000</f>
        <v>750.69232739999995</v>
      </c>
      <c r="O107" s="3">
        <f>Table16[[#This Row],[Control Resolving Time Sdev (ns)]]/1000000</f>
        <v>27.918041599899666</v>
      </c>
      <c r="P107" t="s">
        <v>124</v>
      </c>
      <c r="Q107" s="3">
        <v>847189007</v>
      </c>
      <c r="R107" s="3">
        <v>821303152</v>
      </c>
      <c r="S107" s="3">
        <v>840180309</v>
      </c>
      <c r="T107" s="3">
        <v>811309564</v>
      </c>
      <c r="U107" s="3">
        <v>855317813</v>
      </c>
      <c r="V107" s="3">
        <v>835978404</v>
      </c>
      <c r="W107" s="3">
        <v>862505672</v>
      </c>
      <c r="X107" s="3">
        <v>883170795</v>
      </c>
      <c r="Y107" s="3">
        <v>837521460</v>
      </c>
      <c r="Z107" s="3">
        <v>824827236</v>
      </c>
      <c r="AA107" s="3">
        <f>AVERAGE(Table16[[#This Row],[Refactored Resolving Time 1]:[Refactored Resolving Time 10]])</f>
        <v>841930341.20000005</v>
      </c>
      <c r="AB107" s="3">
        <f>STDEV(Table16[[#This Row],[Refactored Resolving Time 1]:[Refactored Resolving Time 10]])</f>
        <v>21198932.821744815</v>
      </c>
      <c r="AC107" s="3">
        <f>Table16[[#This Row],[Refactored Resolving Time Avg (ns)]]/1000000</f>
        <v>841.93034120000004</v>
      </c>
      <c r="AD107" s="3">
        <f>Table16[[#This Row],[Refactored Resolving Time Sdev (ns)]]/1000000</f>
        <v>21.198932821744815</v>
      </c>
      <c r="AE107" t="b">
        <f>IF(Table16[[#This Row],[Control Bundle]]=Table16[[#This Row],[Refactored Bundle]],TRUE,FALSE)</f>
        <v>1</v>
      </c>
      <c r="AF107">
        <f>IF(Table16[[#This Row],[Refactored Resolving Time Avg (ns)]]=-1,0,ROUND(LOG10(Table16[[#This Row],[Refactored Resolving Time Sdev (ns)]]/Table16[[#This Row],[Control Resolving Time Sdev (ns)]]),0))</f>
        <v>0</v>
      </c>
      <c r="AG107" t="b">
        <f>IF(Table16[[#This Row],[Same Sdev OoM?]]=0,TRUE,FALSE)</f>
        <v>1</v>
      </c>
      <c r="AH1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7" s="3">
        <f>Table16[[#This Row],[Control Resolving Time Avg (ms)]]-Table16[[#This Row],[Refactored Resolving Time Avg (ms)]]</f>
        <v>-91.23801380000009</v>
      </c>
      <c r="AJ107" s="4">
        <f>Table16[[#This Row],[Absolute Diff?]]/Table16[[#This Row],[Control Resolving Time Avg (ms)]]</f>
        <v>-0.12153849249532118</v>
      </c>
    </row>
    <row r="108" spans="1:36" x14ac:dyDescent="0.2">
      <c r="A108" t="s">
        <v>60</v>
      </c>
      <c r="B108" s="3">
        <v>808008387</v>
      </c>
      <c r="C108" s="3">
        <v>726128458</v>
      </c>
      <c r="D108" s="3">
        <v>775297971</v>
      </c>
      <c r="E108" s="3">
        <v>722245008</v>
      </c>
      <c r="F108" s="3">
        <v>753177694</v>
      </c>
      <c r="G108" s="3">
        <v>738338432</v>
      </c>
      <c r="H108" s="3">
        <v>797508042</v>
      </c>
      <c r="I108" s="3">
        <v>764117662</v>
      </c>
      <c r="J108" s="3">
        <v>763110661</v>
      </c>
      <c r="K108" s="3">
        <v>757247261</v>
      </c>
      <c r="L108" s="3">
        <f>AVERAGE(Table16[[#This Row],[Control Resolving Time 1]:[Control Resolving Time 10]])</f>
        <v>760517957.60000002</v>
      </c>
      <c r="M108" s="3">
        <f>STDEV(Table16[[#This Row],[Control Resolving Time 1]:[Control Resolving Time 10]])</f>
        <v>28019240.696623236</v>
      </c>
      <c r="N108" s="3">
        <f>Table16[[#This Row],[Control Resolving Time Avg (ns)]]/1000000</f>
        <v>760.51795760000005</v>
      </c>
      <c r="O108" s="3">
        <f>Table16[[#This Row],[Control Resolving Time Sdev (ns)]]/1000000</f>
        <v>28.019240696623235</v>
      </c>
      <c r="P108" t="s">
        <v>60</v>
      </c>
      <c r="Q108" s="3">
        <v>858702191</v>
      </c>
      <c r="R108" s="3">
        <v>829531474</v>
      </c>
      <c r="S108" s="3">
        <v>849576132</v>
      </c>
      <c r="T108" s="3">
        <v>820176063</v>
      </c>
      <c r="U108" s="3">
        <v>863134369</v>
      </c>
      <c r="V108" s="3">
        <v>843675897</v>
      </c>
      <c r="W108" s="3">
        <v>870439228</v>
      </c>
      <c r="X108" s="3">
        <v>892470702</v>
      </c>
      <c r="Y108" s="3">
        <v>850869864</v>
      </c>
      <c r="Z108" s="3">
        <v>834110117</v>
      </c>
      <c r="AA108" s="3">
        <f>AVERAGE(Table16[[#This Row],[Refactored Resolving Time 1]:[Refactored Resolving Time 10]])</f>
        <v>851268603.70000005</v>
      </c>
      <c r="AB108" s="3">
        <f>STDEV(Table16[[#This Row],[Refactored Resolving Time 1]:[Refactored Resolving Time 10]])</f>
        <v>21227643.288153399</v>
      </c>
      <c r="AC108" s="3">
        <f>Table16[[#This Row],[Refactored Resolving Time Avg (ns)]]/1000000</f>
        <v>851.26860370000009</v>
      </c>
      <c r="AD108" s="3">
        <f>Table16[[#This Row],[Refactored Resolving Time Sdev (ns)]]/1000000</f>
        <v>21.227643288153399</v>
      </c>
      <c r="AE108" t="b">
        <f>IF(Table16[[#This Row],[Control Bundle]]=Table16[[#This Row],[Refactored Bundle]],TRUE,FALSE)</f>
        <v>1</v>
      </c>
      <c r="AF108">
        <f>IF(Table16[[#This Row],[Refactored Resolving Time Avg (ns)]]=-1,0,ROUND(LOG10(Table16[[#This Row],[Refactored Resolving Time Sdev (ns)]]/Table16[[#This Row],[Control Resolving Time Sdev (ns)]]),0))</f>
        <v>0</v>
      </c>
      <c r="AG108" t="b">
        <f>IF(Table16[[#This Row],[Same Sdev OoM?]]=0,TRUE,FALSE)</f>
        <v>1</v>
      </c>
      <c r="AH1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8" s="3">
        <f>Table16[[#This Row],[Control Resolving Time Avg (ms)]]-Table16[[#This Row],[Refactored Resolving Time Avg (ms)]]</f>
        <v>-90.75064610000004</v>
      </c>
      <c r="AJ108" s="4">
        <f>Table16[[#This Row],[Absolute Diff?]]/Table16[[#This Row],[Control Resolving Time Avg (ms)]]</f>
        <v>-0.11932742046800031</v>
      </c>
    </row>
    <row r="109" spans="1:36" x14ac:dyDescent="0.2">
      <c r="A109" t="s">
        <v>73</v>
      </c>
      <c r="B109" s="3">
        <v>805924519</v>
      </c>
      <c r="C109" s="3">
        <v>724350943</v>
      </c>
      <c r="D109" s="3">
        <v>773770873</v>
      </c>
      <c r="E109" s="3">
        <v>721008699</v>
      </c>
      <c r="F109" s="3">
        <v>751726777</v>
      </c>
      <c r="G109" s="3">
        <v>736673692</v>
      </c>
      <c r="H109" s="3">
        <v>795985965</v>
      </c>
      <c r="I109" s="3">
        <v>762602408</v>
      </c>
      <c r="J109" s="3">
        <v>760245097</v>
      </c>
      <c r="K109" s="3">
        <v>755722502</v>
      </c>
      <c r="L109" s="3">
        <f>AVERAGE(Table16[[#This Row],[Control Resolving Time 1]:[Control Resolving Time 10]])</f>
        <v>758801147.5</v>
      </c>
      <c r="M109" s="3">
        <f>STDEV(Table16[[#This Row],[Control Resolving Time 1]:[Control Resolving Time 10]])</f>
        <v>27904967.42683693</v>
      </c>
      <c r="N109" s="3">
        <f>Table16[[#This Row],[Control Resolving Time Avg (ns)]]/1000000</f>
        <v>758.80114749999996</v>
      </c>
      <c r="O109" s="3">
        <f>Table16[[#This Row],[Control Resolving Time Sdev (ns)]]/1000000</f>
        <v>27.904967426836929</v>
      </c>
      <c r="P109" t="s">
        <v>73</v>
      </c>
      <c r="Q109" s="3">
        <v>854818636</v>
      </c>
      <c r="R109" s="3">
        <v>827765364</v>
      </c>
      <c r="S109" s="3">
        <v>847953652</v>
      </c>
      <c r="T109" s="3">
        <v>818691153</v>
      </c>
      <c r="U109" s="3">
        <v>861706924</v>
      </c>
      <c r="V109" s="3">
        <v>842088355</v>
      </c>
      <c r="W109" s="3">
        <v>868980866</v>
      </c>
      <c r="X109" s="3">
        <v>890838428</v>
      </c>
      <c r="Y109" s="3">
        <v>847441539</v>
      </c>
      <c r="Z109" s="3">
        <v>831954767</v>
      </c>
      <c r="AA109" s="3">
        <f>AVERAGE(Table16[[#This Row],[Refactored Resolving Time 1]:[Refactored Resolving Time 10]])</f>
        <v>849223968.39999998</v>
      </c>
      <c r="AB109" s="3">
        <f>STDEV(Table16[[#This Row],[Refactored Resolving Time 1]:[Refactored Resolving Time 10]])</f>
        <v>21228597.874877471</v>
      </c>
      <c r="AC109" s="3">
        <f>Table16[[#This Row],[Refactored Resolving Time Avg (ns)]]/1000000</f>
        <v>849.22396839999999</v>
      </c>
      <c r="AD109" s="3">
        <f>Table16[[#This Row],[Refactored Resolving Time Sdev (ns)]]/1000000</f>
        <v>21.228597874877472</v>
      </c>
      <c r="AE109" t="b">
        <f>IF(Table16[[#This Row],[Control Bundle]]=Table16[[#This Row],[Refactored Bundle]],TRUE,FALSE)</f>
        <v>1</v>
      </c>
      <c r="AF109">
        <f>IF(Table16[[#This Row],[Refactored Resolving Time Avg (ns)]]=-1,0,ROUND(LOG10(Table16[[#This Row],[Refactored Resolving Time Sdev (ns)]]/Table16[[#This Row],[Control Resolving Time Sdev (ns)]]),0))</f>
        <v>0</v>
      </c>
      <c r="AG109" t="b">
        <f>IF(Table16[[#This Row],[Same Sdev OoM?]]=0,TRUE,FALSE)</f>
        <v>1</v>
      </c>
      <c r="AH1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09" s="3">
        <f>Table16[[#This Row],[Control Resolving Time Avg (ms)]]-Table16[[#This Row],[Refactored Resolving Time Avg (ms)]]</f>
        <v>-90.422820900000033</v>
      </c>
      <c r="AJ109" s="4">
        <f>Table16[[#This Row],[Absolute Diff?]]/Table16[[#This Row],[Control Resolving Time Avg (ms)]]</f>
        <v>-0.11916537184730606</v>
      </c>
    </row>
    <row r="110" spans="1:36" x14ac:dyDescent="0.2">
      <c r="A110" t="s">
        <v>61</v>
      </c>
      <c r="B110" s="3">
        <v>801449358</v>
      </c>
      <c r="C110" s="3">
        <v>720407236</v>
      </c>
      <c r="D110" s="3">
        <v>769171275</v>
      </c>
      <c r="E110" s="3">
        <v>715473908</v>
      </c>
      <c r="F110" s="3">
        <v>743440718</v>
      </c>
      <c r="G110" s="3">
        <v>732678232</v>
      </c>
      <c r="H110" s="3">
        <v>792817012</v>
      </c>
      <c r="I110" s="3">
        <v>753237518</v>
      </c>
      <c r="J110" s="3">
        <v>756201357</v>
      </c>
      <c r="K110" s="3">
        <v>748978021</v>
      </c>
      <c r="L110" s="3">
        <f>AVERAGE(Table16[[#This Row],[Control Resolving Time 1]:[Control Resolving Time 10]])</f>
        <v>753385463.5</v>
      </c>
      <c r="M110" s="3">
        <f>STDEV(Table16[[#This Row],[Control Resolving Time 1]:[Control Resolving Time 10]])</f>
        <v>28272661.390111923</v>
      </c>
      <c r="N110" s="3">
        <f>Table16[[#This Row],[Control Resolving Time Avg (ns)]]/1000000</f>
        <v>753.38546350000001</v>
      </c>
      <c r="O110" s="3">
        <f>Table16[[#This Row],[Control Resolving Time Sdev (ns)]]/1000000</f>
        <v>28.272661390111924</v>
      </c>
      <c r="P110" t="s">
        <v>61</v>
      </c>
      <c r="Q110" s="3">
        <v>850239777</v>
      </c>
      <c r="R110" s="3">
        <v>823808468</v>
      </c>
      <c r="S110" s="3">
        <v>843637493</v>
      </c>
      <c r="T110" s="3">
        <v>813487466</v>
      </c>
      <c r="U110" s="3">
        <v>857278543</v>
      </c>
      <c r="V110" s="3">
        <v>837872104</v>
      </c>
      <c r="W110" s="3">
        <v>864514595</v>
      </c>
      <c r="X110" s="3">
        <v>886262227</v>
      </c>
      <c r="Y110" s="3">
        <v>839717028</v>
      </c>
      <c r="Z110" s="3">
        <v>827234775</v>
      </c>
      <c r="AA110" s="3">
        <f>AVERAGE(Table16[[#This Row],[Refactored Resolving Time 1]:[Refactored Resolving Time 10]])</f>
        <v>844405247.60000002</v>
      </c>
      <c r="AB110" s="3">
        <f>STDEV(Table16[[#This Row],[Refactored Resolving Time 1]:[Refactored Resolving Time 10]])</f>
        <v>21334293.048273578</v>
      </c>
      <c r="AC110" s="3">
        <f>Table16[[#This Row],[Refactored Resolving Time Avg (ns)]]/1000000</f>
        <v>844.40524760000005</v>
      </c>
      <c r="AD110" s="3">
        <f>Table16[[#This Row],[Refactored Resolving Time Sdev (ns)]]/1000000</f>
        <v>21.33429304827358</v>
      </c>
      <c r="AE110" t="b">
        <f>IF(Table16[[#This Row],[Control Bundle]]=Table16[[#This Row],[Refactored Bundle]],TRUE,FALSE)</f>
        <v>1</v>
      </c>
      <c r="AF110">
        <f>IF(Table16[[#This Row],[Refactored Resolving Time Avg (ns)]]=-1,0,ROUND(LOG10(Table16[[#This Row],[Refactored Resolving Time Sdev (ns)]]/Table16[[#This Row],[Control Resolving Time Sdev (ns)]]),0))</f>
        <v>0</v>
      </c>
      <c r="AG110" t="b">
        <f>IF(Table16[[#This Row],[Same Sdev OoM?]]=0,TRUE,FALSE)</f>
        <v>1</v>
      </c>
      <c r="AH1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0" s="5">
        <f>Table16[[#This Row],[Control Resolving Time Avg (ms)]]-Table16[[#This Row],[Refactored Resolving Time Avg (ms)]]</f>
        <v>-91.019784100000038</v>
      </c>
      <c r="AJ110" s="6">
        <f>Table16[[#This Row],[Absolute Diff?]]/Table16[[#This Row],[Control Resolving Time Avg (ms)]]</f>
        <v>-0.12081436198297452</v>
      </c>
    </row>
    <row r="111" spans="1:36" x14ac:dyDescent="0.2">
      <c r="A111" t="s">
        <v>291</v>
      </c>
      <c r="B111" s="3">
        <v>803760559</v>
      </c>
      <c r="C111" s="3">
        <v>722326195</v>
      </c>
      <c r="D111" s="3">
        <v>771730239</v>
      </c>
      <c r="E111" s="3">
        <v>718964294</v>
      </c>
      <c r="F111" s="3">
        <v>749702478</v>
      </c>
      <c r="G111" s="3">
        <v>734670994</v>
      </c>
      <c r="H111" s="3">
        <v>795022195</v>
      </c>
      <c r="I111" s="3">
        <v>755887677</v>
      </c>
      <c r="J111" s="3">
        <v>758025604</v>
      </c>
      <c r="K111" s="3">
        <v>753741356</v>
      </c>
      <c r="L111" s="3">
        <f>AVERAGE(Table16[[#This Row],[Control Resolving Time 1]:[Control Resolving Time 10]])</f>
        <v>756383159.10000002</v>
      </c>
      <c r="M111" s="3">
        <f>STDEV(Table16[[#This Row],[Control Resolving Time 1]:[Control Resolving Time 10]])</f>
        <v>28006241.589596022</v>
      </c>
      <c r="N111" s="3">
        <f>Table16[[#This Row],[Control Resolving Time Avg (ns)]]/1000000</f>
        <v>756.38315910000006</v>
      </c>
      <c r="O111" s="3">
        <f>Table16[[#This Row],[Control Resolving Time Sdev (ns)]]/1000000</f>
        <v>28.006241589596023</v>
      </c>
      <c r="P111" t="s">
        <v>291</v>
      </c>
      <c r="Q111" s="3">
        <v>852447786</v>
      </c>
      <c r="R111" s="3">
        <v>825788243</v>
      </c>
      <c r="S111" s="3">
        <v>845667038</v>
      </c>
      <c r="T111" s="3">
        <v>816178475</v>
      </c>
      <c r="U111" s="3">
        <v>859744042</v>
      </c>
      <c r="V111" s="3">
        <v>839907714</v>
      </c>
      <c r="W111" s="3">
        <v>866804429</v>
      </c>
      <c r="X111" s="3">
        <v>888729471</v>
      </c>
      <c r="Y111" s="3">
        <v>841956709</v>
      </c>
      <c r="Z111" s="3">
        <v>829635644</v>
      </c>
      <c r="AA111" s="3">
        <f>AVERAGE(Table16[[#This Row],[Refactored Resolving Time 1]:[Refactored Resolving Time 10]])</f>
        <v>846685955.10000002</v>
      </c>
      <c r="AB111" s="3">
        <f>STDEV(Table16[[#This Row],[Refactored Resolving Time 1]:[Refactored Resolving Time 10]])</f>
        <v>21353128.53716084</v>
      </c>
      <c r="AC111" s="3">
        <f>Table16[[#This Row],[Refactored Resolving Time Avg (ns)]]/1000000</f>
        <v>846.6859551</v>
      </c>
      <c r="AD111" s="3">
        <f>Table16[[#This Row],[Refactored Resolving Time Sdev (ns)]]/1000000</f>
        <v>21.353128537160838</v>
      </c>
      <c r="AE111" t="b">
        <f>IF(Table16[[#This Row],[Control Bundle]]=Table16[[#This Row],[Refactored Bundle]],TRUE,FALSE)</f>
        <v>1</v>
      </c>
      <c r="AF111">
        <f>IF(Table16[[#This Row],[Refactored Resolving Time Avg (ns)]]=-1,0,ROUND(LOG10(Table16[[#This Row],[Refactored Resolving Time Sdev (ns)]]/Table16[[#This Row],[Control Resolving Time Sdev (ns)]]),0))</f>
        <v>0</v>
      </c>
      <c r="AG111" t="b">
        <f>IF(Table16[[#This Row],[Same Sdev OoM?]]=0,TRUE,FALSE)</f>
        <v>1</v>
      </c>
      <c r="AH1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1" s="3">
        <f>Table16[[#This Row],[Control Resolving Time Avg (ms)]]-Table16[[#This Row],[Refactored Resolving Time Avg (ms)]]</f>
        <v>-90.302795999999944</v>
      </c>
      <c r="AJ111" s="4">
        <f>Table16[[#This Row],[Absolute Diff?]]/Table16[[#This Row],[Control Resolving Time Avg (ms)]]</f>
        <v>-0.1193876343141336</v>
      </c>
    </row>
    <row r="112" spans="1:36" x14ac:dyDescent="0.2">
      <c r="A112" t="s">
        <v>286</v>
      </c>
      <c r="B112" s="3">
        <v>805024362</v>
      </c>
      <c r="C112" s="3">
        <v>723513279</v>
      </c>
      <c r="D112" s="3">
        <v>772922549</v>
      </c>
      <c r="E112" s="3">
        <v>720217887</v>
      </c>
      <c r="F112" s="3">
        <v>750888313</v>
      </c>
      <c r="G112" s="3">
        <v>735785205</v>
      </c>
      <c r="H112" s="3">
        <v>795259319</v>
      </c>
      <c r="I112" s="3">
        <v>761700467</v>
      </c>
      <c r="J112" s="3">
        <v>759293299</v>
      </c>
      <c r="K112" s="3">
        <v>754905464</v>
      </c>
      <c r="L112" s="3">
        <f>AVERAGE(Table16[[#This Row],[Control Resolving Time 1]:[Control Resolving Time 10]])</f>
        <v>757951014.39999998</v>
      </c>
      <c r="M112" s="3">
        <f>STDEV(Table16[[#This Row],[Control Resolving Time 1]:[Control Resolving Time 10]])</f>
        <v>27904685.737443853</v>
      </c>
      <c r="N112" s="3">
        <f>Table16[[#This Row],[Control Resolving Time Avg (ns)]]/1000000</f>
        <v>757.95101439999996</v>
      </c>
      <c r="O112" s="3">
        <f>Table16[[#This Row],[Control Resolving Time Sdev (ns)]]/1000000</f>
        <v>27.904685737443852</v>
      </c>
      <c r="P112" t="s">
        <v>286</v>
      </c>
      <c r="Q112" s="3">
        <v>853803344</v>
      </c>
      <c r="R112" s="3">
        <v>826979128</v>
      </c>
      <c r="S112" s="3">
        <v>847000902</v>
      </c>
      <c r="T112" s="3">
        <v>817825163</v>
      </c>
      <c r="U112" s="3">
        <v>860947802</v>
      </c>
      <c r="V112" s="3">
        <v>841245814</v>
      </c>
      <c r="W112" s="3">
        <v>868050785</v>
      </c>
      <c r="X112" s="3">
        <v>889865688</v>
      </c>
      <c r="Y112" s="3">
        <v>843298725</v>
      </c>
      <c r="Z112" s="3">
        <v>830994221</v>
      </c>
      <c r="AA112" s="3">
        <f>AVERAGE(Table16[[#This Row],[Refactored Resolving Time 1]:[Refactored Resolving Time 10]])</f>
        <v>848001157.20000005</v>
      </c>
      <c r="AB112" s="3">
        <f>STDEV(Table16[[#This Row],[Refactored Resolving Time 1]:[Refactored Resolving Time 10]])</f>
        <v>21256130.500340655</v>
      </c>
      <c r="AC112" s="3">
        <f>Table16[[#This Row],[Refactored Resolving Time Avg (ns)]]/1000000</f>
        <v>848.00115720000008</v>
      </c>
      <c r="AD112" s="3">
        <f>Table16[[#This Row],[Refactored Resolving Time Sdev (ns)]]/1000000</f>
        <v>21.256130500340657</v>
      </c>
      <c r="AE112" t="b">
        <f>IF(Table16[[#This Row],[Control Bundle]]=Table16[[#This Row],[Refactored Bundle]],TRUE,FALSE)</f>
        <v>1</v>
      </c>
      <c r="AF112">
        <f>IF(Table16[[#This Row],[Refactored Resolving Time Avg (ns)]]=-1,0,ROUND(LOG10(Table16[[#This Row],[Refactored Resolving Time Sdev (ns)]]/Table16[[#This Row],[Control Resolving Time Sdev (ns)]]),0))</f>
        <v>0</v>
      </c>
      <c r="AG112" t="b">
        <f>IF(Table16[[#This Row],[Same Sdev OoM?]]=0,TRUE,FALSE)</f>
        <v>1</v>
      </c>
      <c r="AH1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2" s="3">
        <f>Table16[[#This Row],[Control Resolving Time Avg (ms)]]-Table16[[#This Row],[Refactored Resolving Time Avg (ms)]]</f>
        <v>-90.050142800000117</v>
      </c>
      <c r="AJ112" s="4">
        <f>Table16[[#This Row],[Absolute Diff?]]/Table16[[#This Row],[Control Resolving Time Avg (ms)]]</f>
        <v>-0.11880733858676147</v>
      </c>
    </row>
    <row r="113" spans="1:36" x14ac:dyDescent="0.2">
      <c r="A113" t="s">
        <v>116</v>
      </c>
      <c r="B113" s="3">
        <v>802787261</v>
      </c>
      <c r="C113" s="3">
        <v>721572108</v>
      </c>
      <c r="D113" s="3">
        <v>770587613</v>
      </c>
      <c r="E113" s="3">
        <v>716741407</v>
      </c>
      <c r="F113" s="3">
        <v>744542697</v>
      </c>
      <c r="G113" s="3">
        <v>733904793</v>
      </c>
      <c r="H113" s="3">
        <v>794270486</v>
      </c>
      <c r="I113" s="3">
        <v>754653432</v>
      </c>
      <c r="J113" s="3">
        <v>757280962</v>
      </c>
      <c r="K113" s="3">
        <v>752824030</v>
      </c>
      <c r="L113" s="3">
        <f>AVERAGE(Table16[[#This Row],[Control Resolving Time 1]:[Control Resolving Time 10]])</f>
        <v>754916478.89999998</v>
      </c>
      <c r="M113" s="3">
        <f>STDEV(Table16[[#This Row],[Control Resolving Time 1]:[Control Resolving Time 10]])</f>
        <v>28312270.395693127</v>
      </c>
      <c r="N113" s="3">
        <f>Table16[[#This Row],[Control Resolving Time Avg (ns)]]/1000000</f>
        <v>754.91647890000002</v>
      </c>
      <c r="O113" s="3">
        <f>Table16[[#This Row],[Control Resolving Time Sdev (ns)]]/1000000</f>
        <v>28.312270395693126</v>
      </c>
      <c r="P113" t="s">
        <v>116</v>
      </c>
      <c r="Q113" s="3">
        <v>851719810</v>
      </c>
      <c r="R113" s="3">
        <v>824973147</v>
      </c>
      <c r="S113" s="3">
        <v>844755479</v>
      </c>
      <c r="T113" s="3">
        <v>815346546</v>
      </c>
      <c r="U113" s="3">
        <v>858973392</v>
      </c>
      <c r="V113" s="3">
        <v>839062369</v>
      </c>
      <c r="W113" s="3">
        <v>865892403</v>
      </c>
      <c r="X113" s="3">
        <v>887636105</v>
      </c>
      <c r="Y113" s="3">
        <v>841097187</v>
      </c>
      <c r="Z113" s="3">
        <v>828683311</v>
      </c>
      <c r="AA113" s="3">
        <f>AVERAGE(Table16[[#This Row],[Refactored Resolving Time 1]:[Refactored Resolving Time 10]])</f>
        <v>845813974.89999998</v>
      </c>
      <c r="AB113" s="3">
        <f>STDEV(Table16[[#This Row],[Refactored Resolving Time 1]:[Refactored Resolving Time 10]])</f>
        <v>21305449.612168647</v>
      </c>
      <c r="AC113" s="3">
        <f>Table16[[#This Row],[Refactored Resolving Time Avg (ns)]]/1000000</f>
        <v>845.81397489999995</v>
      </c>
      <c r="AD113" s="3">
        <f>Table16[[#This Row],[Refactored Resolving Time Sdev (ns)]]/1000000</f>
        <v>21.305449612168648</v>
      </c>
      <c r="AE113" t="b">
        <f>IF(Table16[[#This Row],[Control Bundle]]=Table16[[#This Row],[Refactored Bundle]],TRUE,FALSE)</f>
        <v>1</v>
      </c>
      <c r="AF113">
        <f>IF(Table16[[#This Row],[Refactored Resolving Time Avg (ns)]]=-1,0,ROUND(LOG10(Table16[[#This Row],[Refactored Resolving Time Sdev (ns)]]/Table16[[#This Row],[Control Resolving Time Sdev (ns)]]),0))</f>
        <v>0</v>
      </c>
      <c r="AG113" t="b">
        <f>IF(Table16[[#This Row],[Same Sdev OoM?]]=0,TRUE,FALSE)</f>
        <v>1</v>
      </c>
      <c r="AH1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3" s="3">
        <f>Table16[[#This Row],[Control Resolving Time Avg (ms)]]-Table16[[#This Row],[Refactored Resolving Time Avg (ms)]]</f>
        <v>-90.897495999999933</v>
      </c>
      <c r="AJ113" s="4">
        <f>Table16[[#This Row],[Absolute Diff?]]/Table16[[#This Row],[Control Resolving Time Avg (ms)]]</f>
        <v>-0.12040735437706701</v>
      </c>
    </row>
    <row r="114" spans="1:36" x14ac:dyDescent="0.2">
      <c r="A114" t="s">
        <v>361</v>
      </c>
      <c r="B114" s="3">
        <v>800564610</v>
      </c>
      <c r="C114" s="3">
        <v>719529061</v>
      </c>
      <c r="D114" s="3">
        <v>768335611</v>
      </c>
      <c r="E114" s="3">
        <v>714505981</v>
      </c>
      <c r="F114" s="3">
        <v>742577592</v>
      </c>
      <c r="G114" s="3">
        <v>731821674</v>
      </c>
      <c r="H114" s="3">
        <v>791858878</v>
      </c>
      <c r="I114" s="3">
        <v>752316644</v>
      </c>
      <c r="J114" s="3">
        <v>755222763</v>
      </c>
      <c r="K114" s="3">
        <v>746412773</v>
      </c>
      <c r="L114" s="3">
        <f>AVERAGE(Table16[[#This Row],[Control Resolving Time 1]:[Control Resolving Time 10]])</f>
        <v>752314558.70000005</v>
      </c>
      <c r="M114" s="3">
        <f>STDEV(Table16[[#This Row],[Control Resolving Time 1]:[Control Resolving Time 10]])</f>
        <v>28305727.214309484</v>
      </c>
      <c r="N114" s="3">
        <f>Table16[[#This Row],[Control Resolving Time Avg (ns)]]/1000000</f>
        <v>752.31455870000002</v>
      </c>
      <c r="O114" s="3">
        <f>Table16[[#This Row],[Control Resolving Time Sdev (ns)]]/1000000</f>
        <v>28.305727214309485</v>
      </c>
      <c r="P114" t="s">
        <v>361</v>
      </c>
      <c r="Q114" s="3">
        <v>849261805</v>
      </c>
      <c r="R114" s="3">
        <v>822776803</v>
      </c>
      <c r="S114" s="3">
        <v>841756739</v>
      </c>
      <c r="T114" s="3">
        <v>812634499</v>
      </c>
      <c r="U114" s="3">
        <v>856486401</v>
      </c>
      <c r="V114" s="3">
        <v>837060957</v>
      </c>
      <c r="W114" s="3">
        <v>863692290</v>
      </c>
      <c r="X114" s="3">
        <v>884455665</v>
      </c>
      <c r="Y114" s="3">
        <v>838778007</v>
      </c>
      <c r="Z114" s="3">
        <v>826157759</v>
      </c>
      <c r="AA114" s="3">
        <f>AVERAGE(Table16[[#This Row],[Refactored Resolving Time 1]:[Refactored Resolving Time 10]])</f>
        <v>843306092.5</v>
      </c>
      <c r="AB114" s="3">
        <f>STDEV(Table16[[#This Row],[Refactored Resolving Time 1]:[Refactored Resolving Time 10]])</f>
        <v>21177149.367465496</v>
      </c>
      <c r="AC114" s="3">
        <f>Table16[[#This Row],[Refactored Resolving Time Avg (ns)]]/1000000</f>
        <v>843.30609249999998</v>
      </c>
      <c r="AD114" s="3">
        <f>Table16[[#This Row],[Refactored Resolving Time Sdev (ns)]]/1000000</f>
        <v>21.177149367465496</v>
      </c>
      <c r="AE114" t="b">
        <f>IF(Table16[[#This Row],[Control Bundle]]=Table16[[#This Row],[Refactored Bundle]],TRUE,FALSE)</f>
        <v>1</v>
      </c>
      <c r="AF114">
        <f>IF(Table16[[#This Row],[Refactored Resolving Time Avg (ns)]]=-1,0,ROUND(LOG10(Table16[[#This Row],[Refactored Resolving Time Sdev (ns)]]/Table16[[#This Row],[Control Resolving Time Sdev (ns)]]),0))</f>
        <v>0</v>
      </c>
      <c r="AG114" t="b">
        <f>IF(Table16[[#This Row],[Same Sdev OoM?]]=0,TRUE,FALSE)</f>
        <v>1</v>
      </c>
      <c r="AH1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4" s="3">
        <f>Table16[[#This Row],[Control Resolving Time Avg (ms)]]-Table16[[#This Row],[Refactored Resolving Time Avg (ms)]]</f>
        <v>-90.991533799999956</v>
      </c>
      <c r="AJ114" s="4">
        <f>Table16[[#This Row],[Absolute Diff?]]/Table16[[#This Row],[Control Resolving Time Avg (ms)]]</f>
        <v>-0.12094878764174573</v>
      </c>
    </row>
    <row r="115" spans="1:36" x14ac:dyDescent="0.2">
      <c r="A115" t="s">
        <v>203</v>
      </c>
      <c r="B115" s="3">
        <v>797695661</v>
      </c>
      <c r="C115" s="3">
        <v>716738642</v>
      </c>
      <c r="D115" s="3">
        <v>765494702</v>
      </c>
      <c r="E115" s="3">
        <v>711371720</v>
      </c>
      <c r="F115" s="3">
        <v>739470793</v>
      </c>
      <c r="G115" s="3">
        <v>724868934</v>
      </c>
      <c r="H115" s="3">
        <v>786473805</v>
      </c>
      <c r="I115" s="3">
        <v>749373526</v>
      </c>
      <c r="J115" s="3">
        <v>752528036</v>
      </c>
      <c r="K115" s="3">
        <v>743552743</v>
      </c>
      <c r="L115" s="3">
        <f>AVERAGE(Table16[[#This Row],[Control Resolving Time 1]:[Control Resolving Time 10]])</f>
        <v>748756856.20000005</v>
      </c>
      <c r="M115" s="3">
        <f>STDEV(Table16[[#This Row],[Control Resolving Time 1]:[Control Resolving Time 10]])</f>
        <v>28321749.481078546</v>
      </c>
      <c r="N115" s="3">
        <f>Table16[[#This Row],[Control Resolving Time Avg (ns)]]/1000000</f>
        <v>748.75685620000002</v>
      </c>
      <c r="O115" s="3">
        <f>Table16[[#This Row],[Control Resolving Time Sdev (ns)]]/1000000</f>
        <v>28.321749481078548</v>
      </c>
      <c r="P115" t="s">
        <v>203</v>
      </c>
      <c r="Q115" s="3">
        <v>845454145</v>
      </c>
      <c r="R115" s="3">
        <v>819799928</v>
      </c>
      <c r="S115" s="3">
        <v>838755519</v>
      </c>
      <c r="T115" s="3">
        <v>809894004</v>
      </c>
      <c r="U115" s="3">
        <v>853763578</v>
      </c>
      <c r="V115" s="3">
        <v>834591715</v>
      </c>
      <c r="W115" s="3">
        <v>861068774</v>
      </c>
      <c r="X115" s="3">
        <v>881192337</v>
      </c>
      <c r="Y115" s="3">
        <v>836194230</v>
      </c>
      <c r="Z115" s="3">
        <v>823501024</v>
      </c>
      <c r="AA115" s="3">
        <f>AVERAGE(Table16[[#This Row],[Refactored Resolving Time 1]:[Refactored Resolving Time 10]])</f>
        <v>840421525.39999998</v>
      </c>
      <c r="AB115" s="3">
        <f>STDEV(Table16[[#This Row],[Refactored Resolving Time 1]:[Refactored Resolving Time 10]])</f>
        <v>21055537.893070012</v>
      </c>
      <c r="AC115" s="3">
        <f>Table16[[#This Row],[Refactored Resolving Time Avg (ns)]]/1000000</f>
        <v>840.42152539999995</v>
      </c>
      <c r="AD115" s="3">
        <f>Table16[[#This Row],[Refactored Resolving Time Sdev (ns)]]/1000000</f>
        <v>21.055537893070014</v>
      </c>
      <c r="AE115" t="b">
        <f>IF(Table16[[#This Row],[Control Bundle]]=Table16[[#This Row],[Refactored Bundle]],TRUE,FALSE)</f>
        <v>1</v>
      </c>
      <c r="AF115">
        <f>IF(Table16[[#This Row],[Refactored Resolving Time Avg (ns)]]=-1,0,ROUND(LOG10(Table16[[#This Row],[Refactored Resolving Time Sdev (ns)]]/Table16[[#This Row],[Control Resolving Time Sdev (ns)]]),0))</f>
        <v>0</v>
      </c>
      <c r="AG115" t="b">
        <f>IF(Table16[[#This Row],[Same Sdev OoM?]]=0,TRUE,FALSE)</f>
        <v>1</v>
      </c>
      <c r="AH1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5" s="3">
        <f>Table16[[#This Row],[Control Resolving Time Avg (ms)]]-Table16[[#This Row],[Refactored Resolving Time Avg (ms)]]</f>
        <v>-91.664669199999935</v>
      </c>
      <c r="AJ115" s="4">
        <f>Table16[[#This Row],[Absolute Diff?]]/Table16[[#This Row],[Control Resolving Time Avg (ms)]]</f>
        <v>-0.12242247725811199</v>
      </c>
    </row>
    <row r="116" spans="1:36" x14ac:dyDescent="0.2">
      <c r="A116" t="s">
        <v>128</v>
      </c>
      <c r="B116" s="3">
        <v>792660012</v>
      </c>
      <c r="C116" s="3">
        <v>711801463</v>
      </c>
      <c r="D116" s="3">
        <v>760001467</v>
      </c>
      <c r="E116" s="3">
        <v>706571706</v>
      </c>
      <c r="F116" s="3">
        <v>734140234</v>
      </c>
      <c r="G116" s="3">
        <v>718943760</v>
      </c>
      <c r="H116" s="3">
        <v>782458250</v>
      </c>
      <c r="I116" s="3">
        <v>744128976</v>
      </c>
      <c r="J116" s="3">
        <v>748101767</v>
      </c>
      <c r="K116" s="3">
        <v>738784347</v>
      </c>
      <c r="L116" s="3">
        <f>AVERAGE(Table16[[#This Row],[Control Resolving Time 1]:[Control Resolving Time 10]])</f>
        <v>743759198.20000005</v>
      </c>
      <c r="M116" s="3">
        <f>STDEV(Table16[[#This Row],[Control Resolving Time 1]:[Control Resolving Time 10]])</f>
        <v>28497559.624049556</v>
      </c>
      <c r="N116" s="3">
        <f>Table16[[#This Row],[Control Resolving Time Avg (ns)]]/1000000</f>
        <v>743.75919820000001</v>
      </c>
      <c r="O116" s="3">
        <f>Table16[[#This Row],[Control Resolving Time Sdev (ns)]]/1000000</f>
        <v>28.497559624049554</v>
      </c>
      <c r="P116" t="s">
        <v>128</v>
      </c>
      <c r="Q116" s="3">
        <v>840414180</v>
      </c>
      <c r="R116" s="3">
        <v>814863554</v>
      </c>
      <c r="S116" s="3">
        <v>828955630</v>
      </c>
      <c r="T116" s="3">
        <v>805103105</v>
      </c>
      <c r="U116" s="3">
        <v>849329611</v>
      </c>
      <c r="V116" s="3">
        <v>830095659</v>
      </c>
      <c r="W116" s="3">
        <v>856383234</v>
      </c>
      <c r="X116" s="3">
        <v>874551406</v>
      </c>
      <c r="Y116" s="3">
        <v>831828365</v>
      </c>
      <c r="Z116" s="3">
        <v>818997290</v>
      </c>
      <c r="AA116" s="3">
        <f>AVERAGE(Table16[[#This Row],[Refactored Resolving Time 1]:[Refactored Resolving Time 10]])</f>
        <v>835052203.39999998</v>
      </c>
      <c r="AB116" s="3">
        <f>STDEV(Table16[[#This Row],[Refactored Resolving Time 1]:[Refactored Resolving Time 10]])</f>
        <v>20769138.458620239</v>
      </c>
      <c r="AC116" s="3">
        <f>Table16[[#This Row],[Refactored Resolving Time Avg (ns)]]/1000000</f>
        <v>835.05220339999994</v>
      </c>
      <c r="AD116" s="3">
        <f>Table16[[#This Row],[Refactored Resolving Time Sdev (ns)]]/1000000</f>
        <v>20.76913845862024</v>
      </c>
      <c r="AE116" t="b">
        <f>IF(Table16[[#This Row],[Control Bundle]]=Table16[[#This Row],[Refactored Bundle]],TRUE,FALSE)</f>
        <v>1</v>
      </c>
      <c r="AF116">
        <f>IF(Table16[[#This Row],[Refactored Resolving Time Avg (ns)]]=-1,0,ROUND(LOG10(Table16[[#This Row],[Refactored Resolving Time Sdev (ns)]]/Table16[[#This Row],[Control Resolving Time Sdev (ns)]]),0))</f>
        <v>0</v>
      </c>
      <c r="AG116" t="b">
        <f>IF(Table16[[#This Row],[Same Sdev OoM?]]=0,TRUE,FALSE)</f>
        <v>1</v>
      </c>
      <c r="AH1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6" s="3">
        <f>Table16[[#This Row],[Control Resolving Time Avg (ms)]]-Table16[[#This Row],[Refactored Resolving Time Avg (ms)]]</f>
        <v>-91.293005199999925</v>
      </c>
      <c r="AJ116" s="4">
        <f>Table16[[#This Row],[Absolute Diff?]]/Table16[[#This Row],[Control Resolving Time Avg (ms)]]</f>
        <v>-0.12274537971556064</v>
      </c>
    </row>
    <row r="117" spans="1:36" x14ac:dyDescent="0.2">
      <c r="A117" t="s">
        <v>156</v>
      </c>
      <c r="B117" s="3">
        <v>796760863</v>
      </c>
      <c r="C117" s="3">
        <v>715734349</v>
      </c>
      <c r="D117" s="3">
        <v>764444402</v>
      </c>
      <c r="E117" s="3">
        <v>710332163</v>
      </c>
      <c r="F117" s="3">
        <v>738370063</v>
      </c>
      <c r="G117" s="3">
        <v>723132249</v>
      </c>
      <c r="H117" s="3">
        <v>785598996</v>
      </c>
      <c r="I117" s="3">
        <v>748454792</v>
      </c>
      <c r="J117" s="3">
        <v>751566025</v>
      </c>
      <c r="K117" s="3">
        <v>742592696</v>
      </c>
      <c r="L117" s="3">
        <f>AVERAGE(Table16[[#This Row],[Control Resolving Time 1]:[Control Resolving Time 10]])</f>
        <v>747698659.79999995</v>
      </c>
      <c r="M117" s="3">
        <f>STDEV(Table16[[#This Row],[Control Resolving Time 1]:[Control Resolving Time 10]])</f>
        <v>28429362.306592796</v>
      </c>
      <c r="N117" s="3">
        <f>Table16[[#This Row],[Control Resolving Time Avg (ns)]]/1000000</f>
        <v>747.69865979999997</v>
      </c>
      <c r="O117" s="3">
        <f>Table16[[#This Row],[Control Resolving Time Sdev (ns)]]/1000000</f>
        <v>28.429362306592797</v>
      </c>
      <c r="P117" t="s">
        <v>156</v>
      </c>
      <c r="Q117" s="3">
        <v>843940472</v>
      </c>
      <c r="R117" s="3">
        <v>818536668</v>
      </c>
      <c r="S117" s="3">
        <v>835602996</v>
      </c>
      <c r="T117" s="3">
        <v>808909535</v>
      </c>
      <c r="U117" s="3">
        <v>852832953</v>
      </c>
      <c r="V117" s="3">
        <v>833595342</v>
      </c>
      <c r="W117" s="3">
        <v>860071193</v>
      </c>
      <c r="X117" s="3">
        <v>879126281</v>
      </c>
      <c r="Y117" s="3">
        <v>835336283</v>
      </c>
      <c r="Z117" s="3">
        <v>822466244</v>
      </c>
      <c r="AA117" s="3">
        <f>AVERAGE(Table16[[#This Row],[Refactored Resolving Time 1]:[Refactored Resolving Time 10]])</f>
        <v>839041796.70000005</v>
      </c>
      <c r="AB117" s="3">
        <f>STDEV(Table16[[#This Row],[Refactored Resolving Time 1]:[Refactored Resolving Time 10]])</f>
        <v>20874165.048986454</v>
      </c>
      <c r="AC117" s="3">
        <f>Table16[[#This Row],[Refactored Resolving Time Avg (ns)]]/1000000</f>
        <v>839.04179670000008</v>
      </c>
      <c r="AD117" s="3">
        <f>Table16[[#This Row],[Refactored Resolving Time Sdev (ns)]]/1000000</f>
        <v>20.874165048986452</v>
      </c>
      <c r="AE117" t="b">
        <f>IF(Table16[[#This Row],[Control Bundle]]=Table16[[#This Row],[Refactored Bundle]],TRUE,FALSE)</f>
        <v>1</v>
      </c>
      <c r="AF117">
        <f>IF(Table16[[#This Row],[Refactored Resolving Time Avg (ns)]]=-1,0,ROUND(LOG10(Table16[[#This Row],[Refactored Resolving Time Sdev (ns)]]/Table16[[#This Row],[Control Resolving Time Sdev (ns)]]),0))</f>
        <v>0</v>
      </c>
      <c r="AG117" t="b">
        <f>IF(Table16[[#This Row],[Same Sdev OoM?]]=0,TRUE,FALSE)</f>
        <v>1</v>
      </c>
      <c r="AH1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7" s="3">
        <f>Table16[[#This Row],[Control Resolving Time Avg (ms)]]-Table16[[#This Row],[Refactored Resolving Time Avg (ms)]]</f>
        <v>-91.343136900000104</v>
      </c>
      <c r="AJ117" s="4">
        <f>Table16[[#This Row],[Absolute Diff?]]/Table16[[#This Row],[Control Resolving Time Avg (ms)]]</f>
        <v>-0.12216570900960723</v>
      </c>
    </row>
    <row r="118" spans="1:36" x14ac:dyDescent="0.2">
      <c r="A118" t="s">
        <v>308</v>
      </c>
      <c r="B118" s="3">
        <v>795638640</v>
      </c>
      <c r="C118" s="3">
        <v>714253877</v>
      </c>
      <c r="D118" s="3">
        <v>763286014</v>
      </c>
      <c r="E118" s="3">
        <v>709082734</v>
      </c>
      <c r="F118" s="3">
        <v>737023132</v>
      </c>
      <c r="G118" s="3">
        <v>721817097</v>
      </c>
      <c r="H118" s="3">
        <v>784542617</v>
      </c>
      <c r="I118" s="3">
        <v>746949982</v>
      </c>
      <c r="J118" s="3">
        <v>750551573</v>
      </c>
      <c r="K118" s="3">
        <v>741505090</v>
      </c>
      <c r="L118" s="3">
        <f>AVERAGE(Table16[[#This Row],[Control Resolving Time 1]:[Control Resolving Time 10]])</f>
        <v>746465075.60000002</v>
      </c>
      <c r="M118" s="3">
        <f>STDEV(Table16[[#This Row],[Control Resolving Time 1]:[Control Resolving Time 10]])</f>
        <v>28526970.752166763</v>
      </c>
      <c r="N118" s="3">
        <f>Table16[[#This Row],[Control Resolving Time Avg (ns)]]/1000000</f>
        <v>746.46507559999998</v>
      </c>
      <c r="O118" s="3">
        <f>Table16[[#This Row],[Control Resolving Time Sdev (ns)]]/1000000</f>
        <v>28.526970752166761</v>
      </c>
      <c r="P118" t="s">
        <v>308</v>
      </c>
      <c r="Q118" s="3">
        <v>842760233</v>
      </c>
      <c r="R118" s="3">
        <v>817423588</v>
      </c>
      <c r="S118" s="3">
        <v>831659028</v>
      </c>
      <c r="T118" s="3">
        <v>807777956</v>
      </c>
      <c r="U118" s="3">
        <v>851306884</v>
      </c>
      <c r="V118" s="3">
        <v>832484531</v>
      </c>
      <c r="W118" s="3">
        <v>858963668</v>
      </c>
      <c r="X118" s="3">
        <v>877179594</v>
      </c>
      <c r="Y118" s="3">
        <v>833958419</v>
      </c>
      <c r="Z118" s="3">
        <v>821271639</v>
      </c>
      <c r="AA118" s="3">
        <f>AVERAGE(Table16[[#This Row],[Refactored Resolving Time 1]:[Refactored Resolving Time 10]])</f>
        <v>837478554</v>
      </c>
      <c r="AB118" s="3">
        <f>STDEV(Table16[[#This Row],[Refactored Resolving Time 1]:[Refactored Resolving Time 10]])</f>
        <v>20750077.161746632</v>
      </c>
      <c r="AC118" s="3">
        <f>Table16[[#This Row],[Refactored Resolving Time Avg (ns)]]/1000000</f>
        <v>837.47855400000003</v>
      </c>
      <c r="AD118" s="3">
        <f>Table16[[#This Row],[Refactored Resolving Time Sdev (ns)]]/1000000</f>
        <v>20.750077161746631</v>
      </c>
      <c r="AE118" t="b">
        <f>IF(Table16[[#This Row],[Control Bundle]]=Table16[[#This Row],[Refactored Bundle]],TRUE,FALSE)</f>
        <v>1</v>
      </c>
      <c r="AF118">
        <f>IF(Table16[[#This Row],[Refactored Resolving Time Avg (ns)]]=-1,0,ROUND(LOG10(Table16[[#This Row],[Refactored Resolving Time Sdev (ns)]]/Table16[[#This Row],[Control Resolving Time Sdev (ns)]]),0))</f>
        <v>0</v>
      </c>
      <c r="AG118" t="b">
        <f>IF(Table16[[#This Row],[Same Sdev OoM?]]=0,TRUE,FALSE)</f>
        <v>1</v>
      </c>
      <c r="AH1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8" s="5">
        <f>Table16[[#This Row],[Control Resolving Time Avg (ms)]]-Table16[[#This Row],[Refactored Resolving Time Avg (ms)]]</f>
        <v>-91.013478400000054</v>
      </c>
      <c r="AJ118" s="6">
        <f>Table16[[#This Row],[Absolute Diff?]]/Table16[[#This Row],[Control Resolving Time Avg (ms)]]</f>
        <v>-0.12192596998170943</v>
      </c>
    </row>
    <row r="119" spans="1:36" x14ac:dyDescent="0.2">
      <c r="A119" t="s">
        <v>57</v>
      </c>
      <c r="B119" s="3">
        <v>791466600</v>
      </c>
      <c r="C119" s="3">
        <v>710633170</v>
      </c>
      <c r="D119" s="3">
        <v>758570314</v>
      </c>
      <c r="E119" s="3">
        <v>703604714</v>
      </c>
      <c r="F119" s="3">
        <v>732900273</v>
      </c>
      <c r="G119" s="3">
        <v>717498072</v>
      </c>
      <c r="H119" s="3">
        <v>781077830</v>
      </c>
      <c r="I119" s="3">
        <v>742153637</v>
      </c>
      <c r="J119" s="3">
        <v>746744116</v>
      </c>
      <c r="K119" s="3">
        <v>737073393</v>
      </c>
      <c r="L119" s="3">
        <f>AVERAGE(Table16[[#This Row],[Control Resolving Time 1]:[Control Resolving Time 10]])</f>
        <v>742172211.89999998</v>
      </c>
      <c r="M119" s="3">
        <f>STDEV(Table16[[#This Row],[Control Resolving Time 1]:[Control Resolving Time 10]])</f>
        <v>28744714.03712837</v>
      </c>
      <c r="N119" s="3">
        <f>Table16[[#This Row],[Control Resolving Time Avg (ns)]]/1000000</f>
        <v>742.17221189999998</v>
      </c>
      <c r="O119" s="3">
        <f>Table16[[#This Row],[Control Resolving Time Sdev (ns)]]/1000000</f>
        <v>28.744714037128372</v>
      </c>
      <c r="P119" t="s">
        <v>57</v>
      </c>
      <c r="Q119" s="3">
        <v>838975484</v>
      </c>
      <c r="R119" s="3">
        <v>813606539</v>
      </c>
      <c r="S119" s="3">
        <v>827838598</v>
      </c>
      <c r="T119" s="3">
        <v>803878333</v>
      </c>
      <c r="U119" s="3">
        <v>848233539</v>
      </c>
      <c r="V119" s="3">
        <v>828831985</v>
      </c>
      <c r="W119" s="3">
        <v>855185252</v>
      </c>
      <c r="X119" s="3">
        <v>873151145</v>
      </c>
      <c r="Y119" s="3">
        <v>829434105</v>
      </c>
      <c r="Z119" s="3">
        <v>816494930</v>
      </c>
      <c r="AA119" s="3">
        <f>AVERAGE(Table16[[#This Row],[Refactored Resolving Time 1]:[Refactored Resolving Time 10]])</f>
        <v>833562991</v>
      </c>
      <c r="AB119" s="3">
        <f>STDEV(Table16[[#This Row],[Refactored Resolving Time 1]:[Refactored Resolving Time 10]])</f>
        <v>20875878.05970129</v>
      </c>
      <c r="AC119" s="3">
        <f>Table16[[#This Row],[Refactored Resolving Time Avg (ns)]]/1000000</f>
        <v>833.56299100000001</v>
      </c>
      <c r="AD119" s="3">
        <f>Table16[[#This Row],[Refactored Resolving Time Sdev (ns)]]/1000000</f>
        <v>20.875878059701289</v>
      </c>
      <c r="AE119" t="b">
        <f>IF(Table16[[#This Row],[Control Bundle]]=Table16[[#This Row],[Refactored Bundle]],TRUE,FALSE)</f>
        <v>1</v>
      </c>
      <c r="AF119">
        <f>IF(Table16[[#This Row],[Refactored Resolving Time Avg (ns)]]=-1,0,ROUND(LOG10(Table16[[#This Row],[Refactored Resolving Time Sdev (ns)]]/Table16[[#This Row],[Control Resolving Time Sdev (ns)]]),0))</f>
        <v>0</v>
      </c>
      <c r="AG119" t="b">
        <f>IF(Table16[[#This Row],[Same Sdev OoM?]]=0,TRUE,FALSE)</f>
        <v>1</v>
      </c>
      <c r="AH1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19" s="3">
        <f>Table16[[#This Row],[Control Resolving Time Avg (ms)]]-Table16[[#This Row],[Refactored Resolving Time Avg (ms)]]</f>
        <v>-91.390779100000032</v>
      </c>
      <c r="AJ119" s="4">
        <f>Table16[[#This Row],[Absolute Diff?]]/Table16[[#This Row],[Control Resolving Time Avg (ms)]]</f>
        <v>-0.12313958625052104</v>
      </c>
    </row>
    <row r="120" spans="1:36" x14ac:dyDescent="0.2">
      <c r="A120" t="s">
        <v>321</v>
      </c>
      <c r="B120" s="3">
        <v>790327309</v>
      </c>
      <c r="C120" s="3">
        <v>709727961</v>
      </c>
      <c r="D120" s="3">
        <v>757619780</v>
      </c>
      <c r="E120" s="3">
        <v>702442889</v>
      </c>
      <c r="F120" s="3">
        <v>732156821</v>
      </c>
      <c r="G120" s="3">
        <v>716554922</v>
      </c>
      <c r="H120" s="3">
        <v>780083407</v>
      </c>
      <c r="I120" s="3">
        <v>741136196</v>
      </c>
      <c r="J120" s="3">
        <v>745873742</v>
      </c>
      <c r="K120" s="3">
        <v>736106380</v>
      </c>
      <c r="L120" s="3">
        <f>AVERAGE(Table16[[#This Row],[Control Resolving Time 1]:[Control Resolving Time 10]])</f>
        <v>741202940.70000005</v>
      </c>
      <c r="M120" s="3">
        <f>STDEV(Table16[[#This Row],[Control Resolving Time 1]:[Control Resolving Time 10]])</f>
        <v>28721992.476060167</v>
      </c>
      <c r="N120" s="3">
        <f>Table16[[#This Row],[Control Resolving Time Avg (ns)]]/1000000</f>
        <v>741.2029407</v>
      </c>
      <c r="O120" s="3">
        <f>Table16[[#This Row],[Control Resolving Time Sdev (ns)]]/1000000</f>
        <v>28.721992476060166</v>
      </c>
      <c r="P120" t="s">
        <v>321</v>
      </c>
      <c r="Q120" s="3">
        <v>837862325</v>
      </c>
      <c r="R120" s="3">
        <v>812596749</v>
      </c>
      <c r="S120" s="3">
        <v>826663494</v>
      </c>
      <c r="T120" s="3">
        <v>802369764</v>
      </c>
      <c r="U120" s="3">
        <v>847209961</v>
      </c>
      <c r="V120" s="3">
        <v>827862402</v>
      </c>
      <c r="W120" s="3">
        <v>854043442</v>
      </c>
      <c r="X120" s="3">
        <v>872163781</v>
      </c>
      <c r="Y120" s="3">
        <v>828368482</v>
      </c>
      <c r="Z120" s="3">
        <v>815358775</v>
      </c>
      <c r="AA120" s="3">
        <f>AVERAGE(Table16[[#This Row],[Refactored Resolving Time 1]:[Refactored Resolving Time 10]])</f>
        <v>832449917.5</v>
      </c>
      <c r="AB120" s="3">
        <f>STDEV(Table16[[#This Row],[Refactored Resolving Time 1]:[Refactored Resolving Time 10]])</f>
        <v>20957315.059821777</v>
      </c>
      <c r="AC120" s="3">
        <f>Table16[[#This Row],[Refactored Resolving Time Avg (ns)]]/1000000</f>
        <v>832.44991749999997</v>
      </c>
      <c r="AD120" s="3">
        <f>Table16[[#This Row],[Refactored Resolving Time Sdev (ns)]]/1000000</f>
        <v>20.957315059821777</v>
      </c>
      <c r="AE120" t="b">
        <f>IF(Table16[[#This Row],[Control Bundle]]=Table16[[#This Row],[Refactored Bundle]],TRUE,FALSE)</f>
        <v>1</v>
      </c>
      <c r="AF120">
        <f>IF(Table16[[#This Row],[Refactored Resolving Time Avg (ns)]]=-1,0,ROUND(LOG10(Table16[[#This Row],[Refactored Resolving Time Sdev (ns)]]/Table16[[#This Row],[Control Resolving Time Sdev (ns)]]),0))</f>
        <v>0</v>
      </c>
      <c r="AG120" t="b">
        <f>IF(Table16[[#This Row],[Same Sdev OoM?]]=0,TRUE,FALSE)</f>
        <v>1</v>
      </c>
      <c r="AH1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0" s="3">
        <f>Table16[[#This Row],[Control Resolving Time Avg (ms)]]-Table16[[#This Row],[Refactored Resolving Time Avg (ms)]]</f>
        <v>-91.24697679999997</v>
      </c>
      <c r="AJ120" s="4">
        <f>Table16[[#This Row],[Absolute Diff?]]/Table16[[#This Row],[Control Resolving Time Avg (ms)]]</f>
        <v>-0.12310660385916082</v>
      </c>
    </row>
    <row r="121" spans="1:36" x14ac:dyDescent="0.2">
      <c r="A121" t="s">
        <v>319</v>
      </c>
      <c r="B121" s="3">
        <v>789296946</v>
      </c>
      <c r="C121" s="3">
        <v>708997017</v>
      </c>
      <c r="D121" s="3">
        <v>756655409</v>
      </c>
      <c r="E121" s="3">
        <v>701216592</v>
      </c>
      <c r="F121" s="3">
        <v>729964578</v>
      </c>
      <c r="G121" s="3">
        <v>715531647</v>
      </c>
      <c r="H121" s="3">
        <v>778959537</v>
      </c>
      <c r="I121" s="3">
        <v>740138561</v>
      </c>
      <c r="J121" s="3">
        <v>744764438</v>
      </c>
      <c r="K121" s="3">
        <v>734990165</v>
      </c>
      <c r="L121" s="3">
        <f>AVERAGE(Table16[[#This Row],[Control Resolving Time 1]:[Control Resolving Time 10]])</f>
        <v>740051489</v>
      </c>
      <c r="M121" s="3">
        <f>STDEV(Table16[[#This Row],[Control Resolving Time 1]:[Control Resolving Time 10]])</f>
        <v>28747899.914688632</v>
      </c>
      <c r="N121" s="3">
        <f>Table16[[#This Row],[Control Resolving Time Avg (ns)]]/1000000</f>
        <v>740.05148899999995</v>
      </c>
      <c r="O121" s="3">
        <f>Table16[[#This Row],[Control Resolving Time Sdev (ns)]]/1000000</f>
        <v>28.747899914688631</v>
      </c>
      <c r="P121" t="s">
        <v>319</v>
      </c>
      <c r="Q121" s="3">
        <v>827446447</v>
      </c>
      <c r="R121" s="3">
        <v>810451046</v>
      </c>
      <c r="S121" s="3">
        <v>825565085</v>
      </c>
      <c r="T121" s="3">
        <v>801299216</v>
      </c>
      <c r="U121" s="3">
        <v>846249494</v>
      </c>
      <c r="V121" s="3">
        <v>826874872</v>
      </c>
      <c r="W121" s="3">
        <v>852985340</v>
      </c>
      <c r="X121" s="3">
        <v>870985720</v>
      </c>
      <c r="Y121" s="3">
        <v>827310435</v>
      </c>
      <c r="Z121" s="3">
        <v>814077642</v>
      </c>
      <c r="AA121" s="3">
        <f>AVERAGE(Table16[[#This Row],[Refactored Resolving Time 1]:[Refactored Resolving Time 10]])</f>
        <v>830324529.70000005</v>
      </c>
      <c r="AB121" s="3">
        <f>STDEV(Table16[[#This Row],[Refactored Resolving Time 1]:[Refactored Resolving Time 10]])</f>
        <v>21012576.48992303</v>
      </c>
      <c r="AC121" s="3">
        <f>Table16[[#This Row],[Refactored Resolving Time Avg (ns)]]/1000000</f>
        <v>830.32452970000008</v>
      </c>
      <c r="AD121" s="3">
        <f>Table16[[#This Row],[Refactored Resolving Time Sdev (ns)]]/1000000</f>
        <v>21.012576489923031</v>
      </c>
      <c r="AE121" t="b">
        <f>IF(Table16[[#This Row],[Control Bundle]]=Table16[[#This Row],[Refactored Bundle]],TRUE,FALSE)</f>
        <v>1</v>
      </c>
      <c r="AF121">
        <f>IF(Table16[[#This Row],[Refactored Resolving Time Avg (ns)]]=-1,0,ROUND(LOG10(Table16[[#This Row],[Refactored Resolving Time Sdev (ns)]]/Table16[[#This Row],[Control Resolving Time Sdev (ns)]]),0))</f>
        <v>0</v>
      </c>
      <c r="AG121" t="b">
        <f>IF(Table16[[#This Row],[Same Sdev OoM?]]=0,TRUE,FALSE)</f>
        <v>1</v>
      </c>
      <c r="AH1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1" s="5">
        <f>Table16[[#This Row],[Control Resolving Time Avg (ms)]]-Table16[[#This Row],[Refactored Resolving Time Avg (ms)]]</f>
        <v>-90.273040700000138</v>
      </c>
      <c r="AJ121" s="6">
        <f>Table16[[#This Row],[Absolute Diff?]]/Table16[[#This Row],[Control Resolving Time Avg (ms)]]</f>
        <v>-0.12198210805843017</v>
      </c>
    </row>
    <row r="122" spans="1:36" x14ac:dyDescent="0.2">
      <c r="A122" t="s">
        <v>374</v>
      </c>
      <c r="B122" s="3">
        <v>-1</v>
      </c>
      <c r="C122" s="3">
        <v>-1</v>
      </c>
      <c r="D122" s="3">
        <v>-1</v>
      </c>
      <c r="E122" s="3">
        <v>-1</v>
      </c>
      <c r="F122" s="3">
        <v>-1</v>
      </c>
      <c r="G122" s="3">
        <v>-1</v>
      </c>
      <c r="H122" s="3">
        <v>-1</v>
      </c>
      <c r="I122" s="3">
        <v>-1</v>
      </c>
      <c r="J122" s="3">
        <v>-1</v>
      </c>
      <c r="K122" s="3">
        <v>-1</v>
      </c>
      <c r="L122" s="3">
        <f>AVERAGE(Table16[[#This Row],[Control Resolving Time 1]:[Control Resolving Time 10]])</f>
        <v>-1</v>
      </c>
      <c r="M122" s="3">
        <f>STDEV(Table16[[#This Row],[Control Resolving Time 1]:[Control Resolving Time 10]])</f>
        <v>0</v>
      </c>
      <c r="N122" s="3">
        <f>Table16[[#This Row],[Control Resolving Time Avg (ns)]]/1000000</f>
        <v>-9.9999999999999995E-7</v>
      </c>
      <c r="O122" s="3">
        <f>Table16[[#This Row],[Control Resolving Time Sdev (ns)]]/1000000</f>
        <v>0</v>
      </c>
      <c r="P122" t="s">
        <v>374</v>
      </c>
      <c r="Q122" s="3">
        <v>-1</v>
      </c>
      <c r="R122" s="3">
        <v>-1</v>
      </c>
      <c r="S122" s="3">
        <v>-1</v>
      </c>
      <c r="T122" s="3">
        <v>-1</v>
      </c>
      <c r="U122" s="3">
        <v>-1</v>
      </c>
      <c r="V122" s="3">
        <v>-1</v>
      </c>
      <c r="W122" s="3">
        <v>-1</v>
      </c>
      <c r="X122" s="3">
        <v>-1</v>
      </c>
      <c r="Y122" s="3">
        <v>-1</v>
      </c>
      <c r="Z122" s="3">
        <v>-1</v>
      </c>
      <c r="AA122" s="3">
        <f>AVERAGE(Table16[[#This Row],[Refactored Resolving Time 1]:[Refactored Resolving Time 10]])</f>
        <v>-1</v>
      </c>
      <c r="AB122" s="3">
        <f>STDEV(Table16[[#This Row],[Refactored Resolving Time 1]:[Refactored Resolving Time 10]])</f>
        <v>0</v>
      </c>
      <c r="AC122" s="3">
        <f>Table16[[#This Row],[Refactored Resolving Time Avg (ns)]]/1000000</f>
        <v>-9.9999999999999995E-7</v>
      </c>
      <c r="AD122" s="3">
        <f>Table16[[#This Row],[Refactored Resolving Time Sdev (ns)]]/1000000</f>
        <v>0</v>
      </c>
      <c r="AE122" t="b">
        <f>IF(Table16[[#This Row],[Control Bundle]]=Table16[[#This Row],[Refactored Bundle]],TRUE,FALSE)</f>
        <v>1</v>
      </c>
      <c r="AF122">
        <f>IF(Table16[[#This Row],[Refactored Resolving Time Avg (ns)]]=-1,0,ROUND(LOG10(Table16[[#This Row],[Refactored Resolving Time Sdev (ns)]]/Table16[[#This Row],[Control Resolving Time Sdev (ns)]]),0))</f>
        <v>0</v>
      </c>
      <c r="AG122" t="b">
        <f>IF(Table16[[#This Row],[Same Sdev OoM?]]=0,TRUE,FALSE)</f>
        <v>1</v>
      </c>
      <c r="AH1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2" s="5">
        <f>Table16[[#This Row],[Control Resolving Time Avg (ms)]]-Table16[[#This Row],[Refactored Resolving Time Avg (ms)]]</f>
        <v>0</v>
      </c>
      <c r="AJ122" s="6">
        <f>Table16[[#This Row],[Absolute Diff?]]/Table16[[#This Row],[Control Resolving Time Avg (ms)]]</f>
        <v>0</v>
      </c>
    </row>
    <row r="123" spans="1:36" x14ac:dyDescent="0.2">
      <c r="A123" t="s">
        <v>364</v>
      </c>
      <c r="B123" s="3">
        <v>787146660</v>
      </c>
      <c r="C123" s="3">
        <v>707162948</v>
      </c>
      <c r="D123" s="3">
        <v>753101556</v>
      </c>
      <c r="E123" s="3">
        <v>698955205</v>
      </c>
      <c r="F123" s="3">
        <v>727712580</v>
      </c>
      <c r="G123" s="3">
        <v>713526415</v>
      </c>
      <c r="H123" s="3">
        <v>776687982</v>
      </c>
      <c r="I123" s="3">
        <v>737741562</v>
      </c>
      <c r="J123" s="3">
        <v>739546695</v>
      </c>
      <c r="K123" s="3">
        <v>731720788</v>
      </c>
      <c r="L123" s="3">
        <f>AVERAGE(Table16[[#This Row],[Control Resolving Time 1]:[Control Resolving Time 10]])</f>
        <v>737330239.10000002</v>
      </c>
      <c r="M123" s="3">
        <f>STDEV(Table16[[#This Row],[Control Resolving Time 1]:[Control Resolving Time 10]])</f>
        <v>28592578.800164483</v>
      </c>
      <c r="N123" s="3">
        <f>Table16[[#This Row],[Control Resolving Time Avg (ns)]]/1000000</f>
        <v>737.33023909999997</v>
      </c>
      <c r="O123" s="3">
        <f>Table16[[#This Row],[Control Resolving Time Sdev (ns)]]/1000000</f>
        <v>28.592578800164482</v>
      </c>
      <c r="P123" t="s">
        <v>364</v>
      </c>
      <c r="Q123" s="3">
        <v>825041219</v>
      </c>
      <c r="R123" s="3">
        <v>808291113</v>
      </c>
      <c r="S123" s="3">
        <v>821196807</v>
      </c>
      <c r="T123" s="3">
        <v>797858717</v>
      </c>
      <c r="U123" s="3">
        <v>844410270</v>
      </c>
      <c r="V123" s="3">
        <v>824508748</v>
      </c>
      <c r="W123" s="3">
        <v>850758503</v>
      </c>
      <c r="X123" s="3">
        <v>868713858</v>
      </c>
      <c r="Y123" s="3">
        <v>824072592</v>
      </c>
      <c r="Z123" s="3">
        <v>811728793</v>
      </c>
      <c r="AA123" s="3">
        <f>AVERAGE(Table16[[#This Row],[Refactored Resolving Time 1]:[Refactored Resolving Time 10]])</f>
        <v>827658062</v>
      </c>
      <c r="AB123" s="3">
        <f>STDEV(Table16[[#This Row],[Refactored Resolving Time 1]:[Refactored Resolving Time 10]])</f>
        <v>21312583.597981416</v>
      </c>
      <c r="AC123" s="3">
        <f>Table16[[#This Row],[Refactored Resolving Time Avg (ns)]]/1000000</f>
        <v>827.65806199999997</v>
      </c>
      <c r="AD123" s="3">
        <f>Table16[[#This Row],[Refactored Resolving Time Sdev (ns)]]/1000000</f>
        <v>21.312583597981416</v>
      </c>
      <c r="AE123" t="b">
        <f>IF(Table16[[#This Row],[Control Bundle]]=Table16[[#This Row],[Refactored Bundle]],TRUE,FALSE)</f>
        <v>1</v>
      </c>
      <c r="AF123">
        <f>IF(Table16[[#This Row],[Refactored Resolving Time Avg (ns)]]=-1,0,ROUND(LOG10(Table16[[#This Row],[Refactored Resolving Time Sdev (ns)]]/Table16[[#This Row],[Control Resolving Time Sdev (ns)]]),0))</f>
        <v>0</v>
      </c>
      <c r="AG123" t="b">
        <f>IF(Table16[[#This Row],[Same Sdev OoM?]]=0,TRUE,FALSE)</f>
        <v>1</v>
      </c>
      <c r="AH1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3" s="3">
        <f>Table16[[#This Row],[Control Resolving Time Avg (ms)]]-Table16[[#This Row],[Refactored Resolving Time Avg (ms)]]</f>
        <v>-90.327822900000001</v>
      </c>
      <c r="AJ123" s="4">
        <f>Table16[[#This Row],[Absolute Diff?]]/Table16[[#This Row],[Control Resolving Time Avg (ms)]]</f>
        <v>-0.12250660302533631</v>
      </c>
    </row>
    <row r="124" spans="1:36" x14ac:dyDescent="0.2">
      <c r="A124" t="s">
        <v>375</v>
      </c>
      <c r="B124" s="3">
        <v>-1</v>
      </c>
      <c r="C124" s="3">
        <v>-1</v>
      </c>
      <c r="D124" s="3">
        <v>-1</v>
      </c>
      <c r="E124" s="3">
        <v>-1</v>
      </c>
      <c r="F124" s="3">
        <v>-1</v>
      </c>
      <c r="G124" s="3">
        <v>-1</v>
      </c>
      <c r="H124" s="3">
        <v>-1</v>
      </c>
      <c r="I124" s="3">
        <v>-1</v>
      </c>
      <c r="J124" s="3">
        <v>-1</v>
      </c>
      <c r="K124" s="3">
        <v>-1</v>
      </c>
      <c r="L124" s="3">
        <f>AVERAGE(Table16[[#This Row],[Control Resolving Time 1]:[Control Resolving Time 10]])</f>
        <v>-1</v>
      </c>
      <c r="M124" s="3">
        <f>STDEV(Table16[[#This Row],[Control Resolving Time 1]:[Control Resolving Time 10]])</f>
        <v>0</v>
      </c>
      <c r="N124" s="3">
        <f>Table16[[#This Row],[Control Resolving Time Avg (ns)]]/1000000</f>
        <v>-9.9999999999999995E-7</v>
      </c>
      <c r="O124" s="3">
        <f>Table16[[#This Row],[Control Resolving Time Sdev (ns)]]/1000000</f>
        <v>0</v>
      </c>
      <c r="P124" t="s">
        <v>375</v>
      </c>
      <c r="Q124" s="3">
        <v>-1</v>
      </c>
      <c r="R124" s="3">
        <v>-1</v>
      </c>
      <c r="S124" s="3">
        <v>-1</v>
      </c>
      <c r="T124" s="3">
        <v>-1</v>
      </c>
      <c r="U124" s="3">
        <v>-1</v>
      </c>
      <c r="V124" s="3">
        <v>-1</v>
      </c>
      <c r="W124" s="3">
        <v>-1</v>
      </c>
      <c r="X124" s="3">
        <v>-1</v>
      </c>
      <c r="Y124" s="3">
        <v>-1</v>
      </c>
      <c r="Z124" s="3">
        <v>-1</v>
      </c>
      <c r="AA124" s="3">
        <f>AVERAGE(Table16[[#This Row],[Refactored Resolving Time 1]:[Refactored Resolving Time 10]])</f>
        <v>-1</v>
      </c>
      <c r="AB124" s="3">
        <f>STDEV(Table16[[#This Row],[Refactored Resolving Time 1]:[Refactored Resolving Time 10]])</f>
        <v>0</v>
      </c>
      <c r="AC124" s="3">
        <f>Table16[[#This Row],[Refactored Resolving Time Avg (ns)]]/1000000</f>
        <v>-9.9999999999999995E-7</v>
      </c>
      <c r="AD124" s="3">
        <f>Table16[[#This Row],[Refactored Resolving Time Sdev (ns)]]/1000000</f>
        <v>0</v>
      </c>
      <c r="AE124" t="b">
        <f>IF(Table16[[#This Row],[Control Bundle]]=Table16[[#This Row],[Refactored Bundle]],TRUE,FALSE)</f>
        <v>1</v>
      </c>
      <c r="AF124">
        <f>IF(Table16[[#This Row],[Refactored Resolving Time Avg (ns)]]=-1,0,ROUND(LOG10(Table16[[#This Row],[Refactored Resolving Time Sdev (ns)]]/Table16[[#This Row],[Control Resolving Time Sdev (ns)]]),0))</f>
        <v>0</v>
      </c>
      <c r="AG124" t="b">
        <f>IF(Table16[[#This Row],[Same Sdev OoM?]]=0,TRUE,FALSE)</f>
        <v>1</v>
      </c>
      <c r="AH1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24" s="5">
        <f>Table16[[#This Row],[Control Resolving Time Avg (ms)]]-Table16[[#This Row],[Refactored Resolving Time Avg (ms)]]</f>
        <v>0</v>
      </c>
      <c r="AJ124" s="6">
        <f>Table16[[#This Row],[Absolute Diff?]]/Table16[[#This Row],[Control Resolving Time Avg (ms)]]</f>
        <v>0</v>
      </c>
    </row>
    <row r="125" spans="1:36" x14ac:dyDescent="0.2">
      <c r="A125" t="s">
        <v>190</v>
      </c>
      <c r="B125" s="3">
        <v>786372946</v>
      </c>
      <c r="C125" s="3">
        <v>706559137</v>
      </c>
      <c r="D125" s="3">
        <v>752511392</v>
      </c>
      <c r="E125" s="3">
        <v>698142335</v>
      </c>
      <c r="F125" s="3">
        <v>726392451</v>
      </c>
      <c r="G125" s="3">
        <v>712811930</v>
      </c>
      <c r="H125" s="3">
        <v>775910896</v>
      </c>
      <c r="I125" s="3">
        <v>736881522</v>
      </c>
      <c r="J125" s="3">
        <v>738770633</v>
      </c>
      <c r="K125" s="3">
        <v>730724784</v>
      </c>
      <c r="L125" s="3">
        <f>AVERAGE(Table16[[#This Row],[Control Resolving Time 1]:[Control Resolving Time 10]])</f>
        <v>736507802.60000002</v>
      </c>
      <c r="M125" s="3">
        <f>STDEV(Table16[[#This Row],[Control Resolving Time 1]:[Control Resolving Time 10]])</f>
        <v>28609634.998772416</v>
      </c>
      <c r="N125" s="3">
        <f>Table16[[#This Row],[Control Resolving Time Avg (ns)]]/1000000</f>
        <v>736.50780259999999</v>
      </c>
      <c r="O125" s="3">
        <f>Table16[[#This Row],[Control Resolving Time Sdev (ns)]]/1000000</f>
        <v>28.609634998772417</v>
      </c>
      <c r="P125" t="s">
        <v>190</v>
      </c>
      <c r="Q125" s="3">
        <v>824224402</v>
      </c>
      <c r="R125" s="3">
        <v>807563348</v>
      </c>
      <c r="S125" s="3">
        <v>820426735</v>
      </c>
      <c r="T125" s="3">
        <v>797112071</v>
      </c>
      <c r="U125" s="3">
        <v>843766963</v>
      </c>
      <c r="V125" s="3">
        <v>823652135</v>
      </c>
      <c r="W125" s="3">
        <v>850014025</v>
      </c>
      <c r="X125" s="3">
        <v>867833045</v>
      </c>
      <c r="Y125" s="3">
        <v>823206252</v>
      </c>
      <c r="Z125" s="3">
        <v>811048960</v>
      </c>
      <c r="AA125" s="3">
        <f>AVERAGE(Table16[[#This Row],[Refactored Resolving Time 1]:[Refactored Resolving Time 10]])</f>
        <v>826884793.60000002</v>
      </c>
      <c r="AB125" s="3">
        <f>STDEV(Table16[[#This Row],[Refactored Resolving Time 1]:[Refactored Resolving Time 10]])</f>
        <v>21291628.852395155</v>
      </c>
      <c r="AC125" s="3">
        <f>Table16[[#This Row],[Refactored Resolving Time Avg (ns)]]/1000000</f>
        <v>826.88479360000008</v>
      </c>
      <c r="AD125" s="3">
        <f>Table16[[#This Row],[Refactored Resolving Time Sdev (ns)]]/1000000</f>
        <v>21.291628852395153</v>
      </c>
      <c r="AE125" t="b">
        <f>IF(Table16[[#This Row],[Control Bundle]]=Table16[[#This Row],[Refactored Bundle]],TRUE,FALSE)</f>
        <v>1</v>
      </c>
      <c r="AF125">
        <f>IF(Table16[[#This Row],[Refactored Resolving Time Avg (ns)]]=-1,0,ROUND(LOG10(Table16[[#This Row],[Refactored Resolving Time Sdev (ns)]]/Table16[[#This Row],[Control Resolving Time Sdev (ns)]]),0))</f>
        <v>0</v>
      </c>
      <c r="AG125" t="b">
        <f>IF(Table16[[#This Row],[Same Sdev OoM?]]=0,TRUE,FALSE)</f>
        <v>1</v>
      </c>
      <c r="AH1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5" s="3">
        <f>Table16[[#This Row],[Control Resolving Time Avg (ms)]]-Table16[[#This Row],[Refactored Resolving Time Avg (ms)]]</f>
        <v>-90.376991000000089</v>
      </c>
      <c r="AJ125" s="4">
        <f>Table16[[#This Row],[Absolute Diff?]]/Table16[[#This Row],[Control Resolving Time Avg (ms)]]</f>
        <v>-0.1227101609527471</v>
      </c>
    </row>
    <row r="126" spans="1:36" x14ac:dyDescent="0.2">
      <c r="A126" t="s">
        <v>293</v>
      </c>
      <c r="B126" s="3">
        <v>783170805</v>
      </c>
      <c r="C126" s="3">
        <v>705513305</v>
      </c>
      <c r="D126" s="3">
        <v>751705553</v>
      </c>
      <c r="E126" s="3">
        <v>696250107</v>
      </c>
      <c r="F126" s="3">
        <v>724993688</v>
      </c>
      <c r="G126" s="3">
        <v>711703505</v>
      </c>
      <c r="H126" s="3">
        <v>774618999</v>
      </c>
      <c r="I126" s="3">
        <v>735695962</v>
      </c>
      <c r="J126" s="3">
        <v>737667937</v>
      </c>
      <c r="K126" s="3">
        <v>729546884</v>
      </c>
      <c r="L126" s="3">
        <f>AVERAGE(Table16[[#This Row],[Control Resolving Time 1]:[Control Resolving Time 10]])</f>
        <v>735086674.5</v>
      </c>
      <c r="M126" s="3">
        <f>STDEV(Table16[[#This Row],[Control Resolving Time 1]:[Control Resolving Time 10]])</f>
        <v>28324122.004962567</v>
      </c>
      <c r="N126" s="3">
        <f>Table16[[#This Row],[Control Resolving Time Avg (ns)]]/1000000</f>
        <v>735.08667449999996</v>
      </c>
      <c r="O126" s="3">
        <f>Table16[[#This Row],[Control Resolving Time Sdev (ns)]]/1000000</f>
        <v>28.324122004962568</v>
      </c>
      <c r="P126" t="s">
        <v>293</v>
      </c>
      <c r="Q126" s="3">
        <v>823103130</v>
      </c>
      <c r="R126" s="3">
        <v>806471217</v>
      </c>
      <c r="S126" s="3">
        <v>819363876</v>
      </c>
      <c r="T126" s="3">
        <v>796192254</v>
      </c>
      <c r="U126" s="3">
        <v>842695069</v>
      </c>
      <c r="V126" s="3">
        <v>822593873</v>
      </c>
      <c r="W126" s="3">
        <v>848829761</v>
      </c>
      <c r="X126" s="3">
        <v>866695493</v>
      </c>
      <c r="Y126" s="3">
        <v>822076588</v>
      </c>
      <c r="Z126" s="3">
        <v>809951108</v>
      </c>
      <c r="AA126" s="3">
        <f>AVERAGE(Table16[[#This Row],[Refactored Resolving Time 1]:[Refactored Resolving Time 10]])</f>
        <v>825797236.89999998</v>
      </c>
      <c r="AB126" s="3">
        <f>STDEV(Table16[[#This Row],[Refactored Resolving Time 1]:[Refactored Resolving Time 10]])</f>
        <v>21245920.444716841</v>
      </c>
      <c r="AC126" s="3">
        <f>Table16[[#This Row],[Refactored Resolving Time Avg (ns)]]/1000000</f>
        <v>825.79723690000003</v>
      </c>
      <c r="AD126" s="3">
        <f>Table16[[#This Row],[Refactored Resolving Time Sdev (ns)]]/1000000</f>
        <v>21.245920444716841</v>
      </c>
      <c r="AE126" t="b">
        <f>IF(Table16[[#This Row],[Control Bundle]]=Table16[[#This Row],[Refactored Bundle]],TRUE,FALSE)</f>
        <v>1</v>
      </c>
      <c r="AF126">
        <f>IF(Table16[[#This Row],[Refactored Resolving Time Avg (ns)]]=-1,0,ROUND(LOG10(Table16[[#This Row],[Refactored Resolving Time Sdev (ns)]]/Table16[[#This Row],[Control Resolving Time Sdev (ns)]]),0))</f>
        <v>0</v>
      </c>
      <c r="AG126" t="b">
        <f>IF(Table16[[#This Row],[Same Sdev OoM?]]=0,TRUE,FALSE)</f>
        <v>1</v>
      </c>
      <c r="AH1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6" s="3">
        <f>Table16[[#This Row],[Control Resolving Time Avg (ms)]]-Table16[[#This Row],[Refactored Resolving Time Avg (ms)]]</f>
        <v>-90.710562400000072</v>
      </c>
      <c r="AJ126" s="4">
        <f>Table16[[#This Row],[Absolute Diff?]]/Table16[[#This Row],[Control Resolving Time Avg (ms)]]</f>
        <v>-0.12340117913537293</v>
      </c>
    </row>
    <row r="127" spans="1:36" x14ac:dyDescent="0.2">
      <c r="A127" t="s">
        <v>103</v>
      </c>
      <c r="B127" s="3">
        <v>780511273</v>
      </c>
      <c r="C127" s="3">
        <v>703388999</v>
      </c>
      <c r="D127" s="3">
        <v>749577663</v>
      </c>
      <c r="E127" s="3">
        <v>694001108</v>
      </c>
      <c r="F127" s="3">
        <v>722909113</v>
      </c>
      <c r="G127" s="3">
        <v>709506648</v>
      </c>
      <c r="H127" s="3">
        <v>772378088</v>
      </c>
      <c r="I127" s="3">
        <v>733848407</v>
      </c>
      <c r="J127" s="3">
        <v>735622397</v>
      </c>
      <c r="K127" s="3">
        <v>727376530</v>
      </c>
      <c r="L127" s="3">
        <f>AVERAGE(Table16[[#This Row],[Control Resolving Time 1]:[Control Resolving Time 10]])</f>
        <v>732912022.60000002</v>
      </c>
      <c r="M127" s="3">
        <f>STDEV(Table16[[#This Row],[Control Resolving Time 1]:[Control Resolving Time 10]])</f>
        <v>28231985.619791899</v>
      </c>
      <c r="N127" s="3">
        <f>Table16[[#This Row],[Control Resolving Time Avg (ns)]]/1000000</f>
        <v>732.9120226</v>
      </c>
      <c r="O127" s="3">
        <f>Table16[[#This Row],[Control Resolving Time Sdev (ns)]]/1000000</f>
        <v>28.231985619791899</v>
      </c>
      <c r="P127" t="s">
        <v>103</v>
      </c>
      <c r="Q127" s="3">
        <v>820808429</v>
      </c>
      <c r="R127" s="3">
        <v>804223476</v>
      </c>
      <c r="S127" s="3">
        <v>817501782</v>
      </c>
      <c r="T127" s="3">
        <v>794088943</v>
      </c>
      <c r="U127" s="3">
        <v>840307701</v>
      </c>
      <c r="V127" s="3">
        <v>820632078</v>
      </c>
      <c r="W127" s="3">
        <v>846580380</v>
      </c>
      <c r="X127" s="3">
        <v>864502803</v>
      </c>
      <c r="Y127" s="3">
        <v>819529773</v>
      </c>
      <c r="Z127" s="3">
        <v>807871906</v>
      </c>
      <c r="AA127" s="3">
        <f>AVERAGE(Table16[[#This Row],[Refactored Resolving Time 1]:[Refactored Resolving Time 10]])</f>
        <v>823604727.10000002</v>
      </c>
      <c r="AB127" s="3">
        <f>STDEV(Table16[[#This Row],[Refactored Resolving Time 1]:[Refactored Resolving Time 10]])</f>
        <v>21198442.700028975</v>
      </c>
      <c r="AC127" s="3">
        <f>Table16[[#This Row],[Refactored Resolving Time Avg (ns)]]/1000000</f>
        <v>823.60472709999999</v>
      </c>
      <c r="AD127" s="3">
        <f>Table16[[#This Row],[Refactored Resolving Time Sdev (ns)]]/1000000</f>
        <v>21.198442700028973</v>
      </c>
      <c r="AE127" t="b">
        <f>IF(Table16[[#This Row],[Control Bundle]]=Table16[[#This Row],[Refactored Bundle]],TRUE,FALSE)</f>
        <v>1</v>
      </c>
      <c r="AF127">
        <f>IF(Table16[[#This Row],[Refactored Resolving Time Avg (ns)]]=-1,0,ROUND(LOG10(Table16[[#This Row],[Refactored Resolving Time Sdev (ns)]]/Table16[[#This Row],[Control Resolving Time Sdev (ns)]]),0))</f>
        <v>0</v>
      </c>
      <c r="AG127" t="b">
        <f>IF(Table16[[#This Row],[Same Sdev OoM?]]=0,TRUE,FALSE)</f>
        <v>1</v>
      </c>
      <c r="AH1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7" s="5">
        <f>Table16[[#This Row],[Control Resolving Time Avg (ms)]]-Table16[[#This Row],[Refactored Resolving Time Avg (ms)]]</f>
        <v>-90.692704499999991</v>
      </c>
      <c r="AJ127" s="6">
        <f>Table16[[#This Row],[Absolute Diff?]]/Table16[[#This Row],[Control Resolving Time Avg (ms)]]</f>
        <v>-0.12374296191549471</v>
      </c>
    </row>
    <row r="128" spans="1:36" x14ac:dyDescent="0.2">
      <c r="A128" t="s">
        <v>168</v>
      </c>
      <c r="B128" s="3">
        <v>779556547</v>
      </c>
      <c r="C128" s="3">
        <v>702503894</v>
      </c>
      <c r="D128" s="3">
        <v>748668519</v>
      </c>
      <c r="E128" s="3">
        <v>692989909</v>
      </c>
      <c r="F128" s="3">
        <v>721897021</v>
      </c>
      <c r="G128" s="3">
        <v>708680264</v>
      </c>
      <c r="H128" s="3">
        <v>771483080</v>
      </c>
      <c r="I128" s="3">
        <v>730989700</v>
      </c>
      <c r="J128" s="3">
        <v>734630738</v>
      </c>
      <c r="K128" s="3">
        <v>726382950</v>
      </c>
      <c r="L128" s="3">
        <f>AVERAGE(Table16[[#This Row],[Control Resolving Time 1]:[Control Resolving Time 10]])</f>
        <v>731778262.20000005</v>
      </c>
      <c r="M128" s="3">
        <f>STDEV(Table16[[#This Row],[Control Resolving Time 1]:[Control Resolving Time 10]])</f>
        <v>28235255.932130661</v>
      </c>
      <c r="N128" s="3">
        <f>Table16[[#This Row],[Control Resolving Time Avg (ns)]]/1000000</f>
        <v>731.77826220000009</v>
      </c>
      <c r="O128" s="3">
        <f>Table16[[#This Row],[Control Resolving Time Sdev (ns)]]/1000000</f>
        <v>28.235255932130659</v>
      </c>
      <c r="P128" t="s">
        <v>168</v>
      </c>
      <c r="Q128" s="3">
        <v>819633855</v>
      </c>
      <c r="R128" s="3">
        <v>803281620</v>
      </c>
      <c r="S128" s="3">
        <v>816381576</v>
      </c>
      <c r="T128" s="3">
        <v>793132114</v>
      </c>
      <c r="U128" s="3">
        <v>839133937</v>
      </c>
      <c r="V128" s="3">
        <v>819699647</v>
      </c>
      <c r="W128" s="3">
        <v>845543272</v>
      </c>
      <c r="X128" s="3">
        <v>863635247</v>
      </c>
      <c r="Y128" s="3">
        <v>818035365</v>
      </c>
      <c r="Z128" s="3">
        <v>807357289</v>
      </c>
      <c r="AA128" s="3">
        <f>AVERAGE(Table16[[#This Row],[Refactored Resolving Time 1]:[Refactored Resolving Time 10]])</f>
        <v>822583392.20000005</v>
      </c>
      <c r="AB128" s="3">
        <f>STDEV(Table16[[#This Row],[Refactored Resolving Time 1]:[Refactored Resolving Time 10]])</f>
        <v>21171953.786193199</v>
      </c>
      <c r="AC128" s="3">
        <f>Table16[[#This Row],[Refactored Resolving Time Avg (ns)]]/1000000</f>
        <v>822.58339220000005</v>
      </c>
      <c r="AD128" s="3">
        <f>Table16[[#This Row],[Refactored Resolving Time Sdev (ns)]]/1000000</f>
        <v>21.1719537861932</v>
      </c>
      <c r="AE128" t="b">
        <f>IF(Table16[[#This Row],[Control Bundle]]=Table16[[#This Row],[Refactored Bundle]],TRUE,FALSE)</f>
        <v>1</v>
      </c>
      <c r="AF128">
        <f>IF(Table16[[#This Row],[Refactored Resolving Time Avg (ns)]]=-1,0,ROUND(LOG10(Table16[[#This Row],[Refactored Resolving Time Sdev (ns)]]/Table16[[#This Row],[Control Resolving Time Sdev (ns)]]),0))</f>
        <v>0</v>
      </c>
      <c r="AG128" t="b">
        <f>IF(Table16[[#This Row],[Same Sdev OoM?]]=0,TRUE,FALSE)</f>
        <v>1</v>
      </c>
      <c r="AH1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8" s="3">
        <f>Table16[[#This Row],[Control Resolving Time Avg (ms)]]-Table16[[#This Row],[Refactored Resolving Time Avg (ms)]]</f>
        <v>-90.805129999999963</v>
      </c>
      <c r="AJ128" s="4">
        <f>Table16[[#This Row],[Absolute Diff?]]/Table16[[#This Row],[Control Resolving Time Avg (ms)]]</f>
        <v>-0.12408831293649754</v>
      </c>
    </row>
    <row r="129" spans="1:36" x14ac:dyDescent="0.2">
      <c r="A129" t="s">
        <v>142</v>
      </c>
      <c r="B129" s="3">
        <v>775326196</v>
      </c>
      <c r="C129" s="3">
        <v>698303067</v>
      </c>
      <c r="D129" s="3">
        <v>744459979</v>
      </c>
      <c r="E129" s="3">
        <v>689110061</v>
      </c>
      <c r="F129" s="3">
        <v>717816813</v>
      </c>
      <c r="G129" s="3">
        <v>704731783</v>
      </c>
      <c r="H129" s="3">
        <v>766847144</v>
      </c>
      <c r="I129" s="3">
        <v>725942837</v>
      </c>
      <c r="J129" s="3">
        <v>731033261</v>
      </c>
      <c r="K129" s="3">
        <v>722963947</v>
      </c>
      <c r="L129" s="3">
        <f>AVERAGE(Table16[[#This Row],[Control Resolving Time 1]:[Control Resolving Time 10]])</f>
        <v>727653508.79999995</v>
      </c>
      <c r="M129" s="3">
        <f>STDEV(Table16[[#This Row],[Control Resolving Time 1]:[Control Resolving Time 10]])</f>
        <v>28080908.102082822</v>
      </c>
      <c r="N129" s="3">
        <f>Table16[[#This Row],[Control Resolving Time Avg (ns)]]/1000000</f>
        <v>727.65350879999994</v>
      </c>
      <c r="O129" s="3">
        <f>Table16[[#This Row],[Control Resolving Time Sdev (ns)]]/1000000</f>
        <v>28.080908102082823</v>
      </c>
      <c r="P129" t="s">
        <v>142</v>
      </c>
      <c r="Q129" s="3">
        <v>816074780</v>
      </c>
      <c r="R129" s="3">
        <v>801803197</v>
      </c>
      <c r="S129" s="3">
        <v>813090675</v>
      </c>
      <c r="T129" s="3">
        <v>789479166</v>
      </c>
      <c r="U129" s="3">
        <v>837800827</v>
      </c>
      <c r="V129" s="3">
        <v>818341332</v>
      </c>
      <c r="W129" s="3">
        <v>844199394</v>
      </c>
      <c r="X129" s="3">
        <v>862316086</v>
      </c>
      <c r="Y129" s="3">
        <v>813840236</v>
      </c>
      <c r="Z129" s="3">
        <v>802929420</v>
      </c>
      <c r="AA129" s="3">
        <f>AVERAGE(Table16[[#This Row],[Refactored Resolving Time 1]:[Refactored Resolving Time 10]])</f>
        <v>819987511.29999995</v>
      </c>
      <c r="AB129" s="3">
        <f>STDEV(Table16[[#This Row],[Refactored Resolving Time 1]:[Refactored Resolving Time 10]])</f>
        <v>21987418.957265828</v>
      </c>
      <c r="AC129" s="3">
        <f>Table16[[#This Row],[Refactored Resolving Time Avg (ns)]]/1000000</f>
        <v>819.98751129999994</v>
      </c>
      <c r="AD129" s="3">
        <f>Table16[[#This Row],[Refactored Resolving Time Sdev (ns)]]/1000000</f>
        <v>21.987418957265827</v>
      </c>
      <c r="AE129" t="b">
        <f>IF(Table16[[#This Row],[Control Bundle]]=Table16[[#This Row],[Refactored Bundle]],TRUE,FALSE)</f>
        <v>1</v>
      </c>
      <c r="AF129">
        <f>IF(Table16[[#This Row],[Refactored Resolving Time Avg (ns)]]=-1,0,ROUND(LOG10(Table16[[#This Row],[Refactored Resolving Time Sdev (ns)]]/Table16[[#This Row],[Control Resolving Time Sdev (ns)]]),0))</f>
        <v>0</v>
      </c>
      <c r="AG129" t="b">
        <f>IF(Table16[[#This Row],[Same Sdev OoM?]]=0,TRUE,FALSE)</f>
        <v>1</v>
      </c>
      <c r="AH1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29" s="3">
        <f>Table16[[#This Row],[Control Resolving Time Avg (ms)]]-Table16[[#This Row],[Refactored Resolving Time Avg (ms)]]</f>
        <v>-92.334002499999997</v>
      </c>
      <c r="AJ129" s="4">
        <f>Table16[[#This Row],[Absolute Diff?]]/Table16[[#This Row],[Control Resolving Time Avg (ms)]]</f>
        <v>-0.12689281558233861</v>
      </c>
    </row>
    <row r="130" spans="1:36" x14ac:dyDescent="0.2">
      <c r="A130" t="s">
        <v>77</v>
      </c>
      <c r="B130" s="3">
        <v>774287327</v>
      </c>
      <c r="C130" s="3">
        <v>697263104</v>
      </c>
      <c r="D130" s="3">
        <v>743316944</v>
      </c>
      <c r="E130" s="3">
        <v>688254412</v>
      </c>
      <c r="F130" s="3">
        <v>716910304</v>
      </c>
      <c r="G130" s="3">
        <v>703840877</v>
      </c>
      <c r="H130" s="3">
        <v>765710108</v>
      </c>
      <c r="I130" s="3">
        <v>725083197</v>
      </c>
      <c r="J130" s="3">
        <v>730176371</v>
      </c>
      <c r="K130" s="3">
        <v>721935770</v>
      </c>
      <c r="L130" s="3">
        <f>AVERAGE(Table16[[#This Row],[Control Resolving Time 1]:[Control Resolving Time 10]])</f>
        <v>726677841.39999998</v>
      </c>
      <c r="M130" s="3">
        <f>STDEV(Table16[[#This Row],[Control Resolving Time 1]:[Control Resolving Time 10]])</f>
        <v>28013546.256301798</v>
      </c>
      <c r="N130" s="3">
        <f>Table16[[#This Row],[Control Resolving Time Avg (ns)]]/1000000</f>
        <v>726.67784139999992</v>
      </c>
      <c r="O130" s="3">
        <f>Table16[[#This Row],[Control Resolving Time Sdev (ns)]]/1000000</f>
        <v>28.013546256301797</v>
      </c>
      <c r="P130" t="s">
        <v>77</v>
      </c>
      <c r="Q130" s="3">
        <v>815320437</v>
      </c>
      <c r="R130" s="3">
        <v>800779932</v>
      </c>
      <c r="S130" s="3">
        <v>812354257</v>
      </c>
      <c r="T130" s="3">
        <v>788772498</v>
      </c>
      <c r="U130" s="3">
        <v>836751009</v>
      </c>
      <c r="V130" s="3">
        <v>817440825</v>
      </c>
      <c r="W130" s="3">
        <v>843339196</v>
      </c>
      <c r="X130" s="3">
        <v>861355344</v>
      </c>
      <c r="Y130" s="3">
        <v>812905954</v>
      </c>
      <c r="Z130" s="3">
        <v>802051829</v>
      </c>
      <c r="AA130" s="3">
        <f>AVERAGE(Table16[[#This Row],[Refactored Resolving Time 1]:[Refactored Resolving Time 10]])</f>
        <v>819107128.10000002</v>
      </c>
      <c r="AB130" s="3">
        <f>STDEV(Table16[[#This Row],[Refactored Resolving Time 1]:[Refactored Resolving Time 10]])</f>
        <v>21938150.296935458</v>
      </c>
      <c r="AC130" s="3">
        <f>Table16[[#This Row],[Refactored Resolving Time Avg (ns)]]/1000000</f>
        <v>819.10712810000007</v>
      </c>
      <c r="AD130" s="3">
        <f>Table16[[#This Row],[Refactored Resolving Time Sdev (ns)]]/1000000</f>
        <v>21.938150296935458</v>
      </c>
      <c r="AE130" t="b">
        <f>IF(Table16[[#This Row],[Control Bundle]]=Table16[[#This Row],[Refactored Bundle]],TRUE,FALSE)</f>
        <v>1</v>
      </c>
      <c r="AF130">
        <f>IF(Table16[[#This Row],[Refactored Resolving Time Avg (ns)]]=-1,0,ROUND(LOG10(Table16[[#This Row],[Refactored Resolving Time Sdev (ns)]]/Table16[[#This Row],[Control Resolving Time Sdev (ns)]]),0))</f>
        <v>0</v>
      </c>
      <c r="AG130" t="b">
        <f>IF(Table16[[#This Row],[Same Sdev OoM?]]=0,TRUE,FALSE)</f>
        <v>1</v>
      </c>
      <c r="AH1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0" s="3">
        <f>Table16[[#This Row],[Control Resolving Time Avg (ms)]]-Table16[[#This Row],[Refactored Resolving Time Avg (ms)]]</f>
        <v>-92.429286700000148</v>
      </c>
      <c r="AJ130" s="4">
        <f>Table16[[#This Row],[Absolute Diff?]]/Table16[[#This Row],[Control Resolving Time Avg (ms)]]</f>
        <v>-0.12719431009748161</v>
      </c>
    </row>
    <row r="131" spans="1:36" x14ac:dyDescent="0.2">
      <c r="A131" t="s">
        <v>272</v>
      </c>
      <c r="B131" s="3">
        <v>771289720</v>
      </c>
      <c r="C131" s="3">
        <v>694061851</v>
      </c>
      <c r="D131" s="3">
        <v>740002409</v>
      </c>
      <c r="E131" s="3">
        <v>685034906</v>
      </c>
      <c r="F131" s="3">
        <v>713981649</v>
      </c>
      <c r="G131" s="3">
        <v>699183624</v>
      </c>
      <c r="H131" s="3">
        <v>759780692</v>
      </c>
      <c r="I131" s="3">
        <v>721832979</v>
      </c>
      <c r="J131" s="3">
        <v>727013732</v>
      </c>
      <c r="K131" s="3">
        <v>718948928</v>
      </c>
      <c r="L131" s="3">
        <f>AVERAGE(Table16[[#This Row],[Control Resolving Time 1]:[Control Resolving Time 10]])</f>
        <v>723113049</v>
      </c>
      <c r="M131" s="3">
        <f>STDEV(Table16[[#This Row],[Control Resolving Time 1]:[Control Resolving Time 10]])</f>
        <v>27758620.06287536</v>
      </c>
      <c r="N131" s="3">
        <f>Table16[[#This Row],[Control Resolving Time Avg (ns)]]/1000000</f>
        <v>723.11304900000005</v>
      </c>
      <c r="O131" s="3">
        <f>Table16[[#This Row],[Control Resolving Time Sdev (ns)]]/1000000</f>
        <v>27.758620062875359</v>
      </c>
      <c r="P131" t="s">
        <v>272</v>
      </c>
      <c r="Q131" s="3">
        <v>813014826</v>
      </c>
      <c r="R131" s="3">
        <v>797869080</v>
      </c>
      <c r="S131" s="3">
        <v>809086400</v>
      </c>
      <c r="T131" s="3">
        <v>786842815</v>
      </c>
      <c r="U131" s="3">
        <v>834123025</v>
      </c>
      <c r="V131" s="3">
        <v>814062114</v>
      </c>
      <c r="W131" s="3">
        <v>840228180</v>
      </c>
      <c r="X131" s="3">
        <v>858294700</v>
      </c>
      <c r="Y131" s="3">
        <v>810892912</v>
      </c>
      <c r="Z131" s="3">
        <v>799881501</v>
      </c>
      <c r="AA131" s="3">
        <f>AVERAGE(Table16[[#This Row],[Refactored Resolving Time 1]:[Refactored Resolving Time 10]])</f>
        <v>816429555.29999995</v>
      </c>
      <c r="AB131" s="3">
        <f>STDEV(Table16[[#This Row],[Refactored Resolving Time 1]:[Refactored Resolving Time 10]])</f>
        <v>21673511.220786657</v>
      </c>
      <c r="AC131" s="3">
        <f>Table16[[#This Row],[Refactored Resolving Time Avg (ns)]]/1000000</f>
        <v>816.42955529999995</v>
      </c>
      <c r="AD131" s="3">
        <f>Table16[[#This Row],[Refactored Resolving Time Sdev (ns)]]/1000000</f>
        <v>21.673511220786658</v>
      </c>
      <c r="AE131" t="b">
        <f>IF(Table16[[#This Row],[Control Bundle]]=Table16[[#This Row],[Refactored Bundle]],TRUE,FALSE)</f>
        <v>1</v>
      </c>
      <c r="AF131">
        <f>IF(Table16[[#This Row],[Refactored Resolving Time Avg (ns)]]=-1,0,ROUND(LOG10(Table16[[#This Row],[Refactored Resolving Time Sdev (ns)]]/Table16[[#This Row],[Control Resolving Time Sdev (ns)]]),0))</f>
        <v>0</v>
      </c>
      <c r="AG131" t="b">
        <f>IF(Table16[[#This Row],[Same Sdev OoM?]]=0,TRUE,FALSE)</f>
        <v>1</v>
      </c>
      <c r="AH1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1" s="3">
        <f>Table16[[#This Row],[Control Resolving Time Avg (ms)]]-Table16[[#This Row],[Refactored Resolving Time Avg (ms)]]</f>
        <v>-93.316506299999901</v>
      </c>
      <c r="AJ131" s="4">
        <f>Table16[[#This Row],[Absolute Diff?]]/Table16[[#This Row],[Control Resolving Time Avg (ms)]]</f>
        <v>-0.12904829532401357</v>
      </c>
    </row>
    <row r="132" spans="1:36" x14ac:dyDescent="0.2">
      <c r="A132" t="s">
        <v>98</v>
      </c>
      <c r="B132" s="3">
        <v>773238633</v>
      </c>
      <c r="C132" s="3">
        <v>696105595</v>
      </c>
      <c r="D132" s="3">
        <v>742149663</v>
      </c>
      <c r="E132" s="3">
        <v>687159944</v>
      </c>
      <c r="F132" s="3">
        <v>715835606</v>
      </c>
      <c r="G132" s="3">
        <v>701497345</v>
      </c>
      <c r="H132" s="3">
        <v>764585023</v>
      </c>
      <c r="I132" s="3">
        <v>724021157</v>
      </c>
      <c r="J132" s="3">
        <v>729088713</v>
      </c>
      <c r="K132" s="3">
        <v>720830155</v>
      </c>
      <c r="L132" s="3">
        <f>AVERAGE(Table16[[#This Row],[Control Resolving Time 1]:[Control Resolving Time 10]])</f>
        <v>725451183.39999998</v>
      </c>
      <c r="M132" s="3">
        <f>STDEV(Table16[[#This Row],[Control Resolving Time 1]:[Control Resolving Time 10]])</f>
        <v>28134983.63799239</v>
      </c>
      <c r="N132" s="3">
        <f>Table16[[#This Row],[Control Resolving Time Avg (ns)]]/1000000</f>
        <v>725.45118339999999</v>
      </c>
      <c r="O132" s="3">
        <f>Table16[[#This Row],[Control Resolving Time Sdev (ns)]]/1000000</f>
        <v>28.134983637992388</v>
      </c>
      <c r="P132" t="s">
        <v>98</v>
      </c>
      <c r="Q132" s="3">
        <v>814455666</v>
      </c>
      <c r="R132" s="3">
        <v>799803165</v>
      </c>
      <c r="S132" s="3">
        <v>811569613</v>
      </c>
      <c r="T132" s="3">
        <v>788095600</v>
      </c>
      <c r="U132" s="3">
        <v>835615782</v>
      </c>
      <c r="V132" s="3">
        <v>816358813</v>
      </c>
      <c r="W132" s="3">
        <v>842104238</v>
      </c>
      <c r="X132" s="3">
        <v>860302236</v>
      </c>
      <c r="Y132" s="3">
        <v>812179275</v>
      </c>
      <c r="Z132" s="3">
        <v>801170177</v>
      </c>
      <c r="AA132" s="3">
        <f>AVERAGE(Table16[[#This Row],[Refactored Resolving Time 1]:[Refactored Resolving Time 10]])</f>
        <v>818165456.5</v>
      </c>
      <c r="AB132" s="3">
        <f>STDEV(Table16[[#This Row],[Refactored Resolving Time 1]:[Refactored Resolving Time 10]])</f>
        <v>21806377.45007031</v>
      </c>
      <c r="AC132" s="3">
        <f>Table16[[#This Row],[Refactored Resolving Time Avg (ns)]]/1000000</f>
        <v>818.1654565</v>
      </c>
      <c r="AD132" s="3">
        <f>Table16[[#This Row],[Refactored Resolving Time Sdev (ns)]]/1000000</f>
        <v>21.806377450070311</v>
      </c>
      <c r="AE132" t="b">
        <f>IF(Table16[[#This Row],[Control Bundle]]=Table16[[#This Row],[Refactored Bundle]],TRUE,FALSE)</f>
        <v>1</v>
      </c>
      <c r="AF132">
        <f>IF(Table16[[#This Row],[Refactored Resolving Time Avg (ns)]]=-1,0,ROUND(LOG10(Table16[[#This Row],[Refactored Resolving Time Sdev (ns)]]/Table16[[#This Row],[Control Resolving Time Sdev (ns)]]),0))</f>
        <v>0</v>
      </c>
      <c r="AG132" t="b">
        <f>IF(Table16[[#This Row],[Same Sdev OoM?]]=0,TRUE,FALSE)</f>
        <v>1</v>
      </c>
      <c r="AH1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2" s="3">
        <f>Table16[[#This Row],[Control Resolving Time Avg (ms)]]-Table16[[#This Row],[Refactored Resolving Time Avg (ms)]]</f>
        <v>-92.714273100000014</v>
      </c>
      <c r="AJ132" s="4">
        <f>Table16[[#This Row],[Absolute Diff?]]/Table16[[#This Row],[Control Resolving Time Avg (ms)]]</f>
        <v>-0.12780222187449258</v>
      </c>
    </row>
    <row r="133" spans="1:36" x14ac:dyDescent="0.2">
      <c r="A133" t="s">
        <v>5</v>
      </c>
      <c r="B133" s="3">
        <v>772229274</v>
      </c>
      <c r="C133" s="3">
        <v>695036971</v>
      </c>
      <c r="D133" s="3">
        <v>740911343</v>
      </c>
      <c r="E133" s="3">
        <v>686095182</v>
      </c>
      <c r="F133" s="3">
        <v>714870373</v>
      </c>
      <c r="G133" s="3">
        <v>700096420</v>
      </c>
      <c r="H133" s="3">
        <v>763543624</v>
      </c>
      <c r="I133" s="3">
        <v>722831600</v>
      </c>
      <c r="J133" s="3">
        <v>728080006</v>
      </c>
      <c r="K133" s="3">
        <v>719826049</v>
      </c>
      <c r="L133" s="3">
        <f>AVERAGE(Table16[[#This Row],[Control Resolving Time 1]:[Control Resolving Time 10]])</f>
        <v>724352084.20000005</v>
      </c>
      <c r="M133" s="3">
        <f>STDEV(Table16[[#This Row],[Control Resolving Time 1]:[Control Resolving Time 10]])</f>
        <v>28166788.827662379</v>
      </c>
      <c r="N133" s="3">
        <f>Table16[[#This Row],[Control Resolving Time Avg (ns)]]/1000000</f>
        <v>724.35208420000004</v>
      </c>
      <c r="O133" s="3">
        <f>Table16[[#This Row],[Control Resolving Time Sdev (ns)]]/1000000</f>
        <v>28.16678882766238</v>
      </c>
      <c r="P133" t="s">
        <v>5</v>
      </c>
      <c r="Q133" s="3">
        <v>813725713</v>
      </c>
      <c r="R133" s="3">
        <v>798754431</v>
      </c>
      <c r="S133" s="3">
        <v>810267349</v>
      </c>
      <c r="T133" s="3">
        <v>787446960</v>
      </c>
      <c r="U133" s="3">
        <v>834504168</v>
      </c>
      <c r="V133" s="3">
        <v>815091200</v>
      </c>
      <c r="W133" s="3">
        <v>841092208</v>
      </c>
      <c r="X133" s="3">
        <v>859279053</v>
      </c>
      <c r="Y133" s="3">
        <v>811492641</v>
      </c>
      <c r="Z133" s="3">
        <v>800481505</v>
      </c>
      <c r="AA133" s="3">
        <f>AVERAGE(Table16[[#This Row],[Refactored Resolving Time 1]:[Refactored Resolving Time 10]])</f>
        <v>817213522.79999995</v>
      </c>
      <c r="AB133" s="3">
        <f>STDEV(Table16[[#This Row],[Refactored Resolving Time 1]:[Refactored Resolving Time 10]])</f>
        <v>21712926.232711487</v>
      </c>
      <c r="AC133" s="3">
        <f>Table16[[#This Row],[Refactored Resolving Time Avg (ns)]]/1000000</f>
        <v>817.21352279999996</v>
      </c>
      <c r="AD133" s="3">
        <f>Table16[[#This Row],[Refactored Resolving Time Sdev (ns)]]/1000000</f>
        <v>21.712926232711485</v>
      </c>
      <c r="AE133" t="b">
        <f>IF(Table16[[#This Row],[Control Bundle]]=Table16[[#This Row],[Refactored Bundle]],TRUE,FALSE)</f>
        <v>1</v>
      </c>
      <c r="AF133">
        <f>IF(Table16[[#This Row],[Refactored Resolving Time Avg (ns)]]=-1,0,ROUND(LOG10(Table16[[#This Row],[Refactored Resolving Time Sdev (ns)]]/Table16[[#This Row],[Control Resolving Time Sdev (ns)]]),0))</f>
        <v>0</v>
      </c>
      <c r="AG133" t="b">
        <f>IF(Table16[[#This Row],[Same Sdev OoM?]]=0,TRUE,FALSE)</f>
        <v>1</v>
      </c>
      <c r="AH1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3" s="3">
        <f>Table16[[#This Row],[Control Resolving Time Avg (ms)]]-Table16[[#This Row],[Refactored Resolving Time Avg (ms)]]</f>
        <v>-92.861438599999929</v>
      </c>
      <c r="AJ133" s="4">
        <f>Table16[[#This Row],[Absolute Diff?]]/Table16[[#This Row],[Control Resolving Time Avg (ms)]]</f>
        <v>-0.12819931166838483</v>
      </c>
    </row>
    <row r="134" spans="1:36" x14ac:dyDescent="0.2">
      <c r="A134" t="s">
        <v>102</v>
      </c>
      <c r="B134" s="3">
        <v>770192452</v>
      </c>
      <c r="C134" s="3">
        <v>692994267</v>
      </c>
      <c r="D134" s="3">
        <v>738835490</v>
      </c>
      <c r="E134" s="3">
        <v>683592906</v>
      </c>
      <c r="F134" s="3">
        <v>712941417</v>
      </c>
      <c r="G134" s="3">
        <v>698137882</v>
      </c>
      <c r="H134" s="3">
        <v>758230004</v>
      </c>
      <c r="I134" s="3">
        <v>720689641</v>
      </c>
      <c r="J134" s="3">
        <v>726027105</v>
      </c>
      <c r="K134" s="3">
        <v>717879830</v>
      </c>
      <c r="L134" s="3">
        <f>AVERAGE(Table16[[#This Row],[Control Resolving Time 1]:[Control Resolving Time 10]])</f>
        <v>721952099.39999998</v>
      </c>
      <c r="M134" s="3">
        <f>STDEV(Table16[[#This Row],[Control Resolving Time 1]:[Control Resolving Time 10]])</f>
        <v>27731536.064564873</v>
      </c>
      <c r="N134" s="3">
        <f>Table16[[#This Row],[Control Resolving Time Avg (ns)]]/1000000</f>
        <v>721.95209939999995</v>
      </c>
      <c r="O134" s="3">
        <f>Table16[[#This Row],[Control Resolving Time Sdev (ns)]]/1000000</f>
        <v>27.731536064564871</v>
      </c>
      <c r="P134" t="s">
        <v>102</v>
      </c>
      <c r="Q134" s="3">
        <v>812067705</v>
      </c>
      <c r="R134" s="3">
        <v>796915405</v>
      </c>
      <c r="S134" s="3">
        <v>808029705</v>
      </c>
      <c r="T134" s="3">
        <v>786123980</v>
      </c>
      <c r="U134" s="3">
        <v>833012179</v>
      </c>
      <c r="V134" s="3">
        <v>813145958</v>
      </c>
      <c r="W134" s="3">
        <v>839253426</v>
      </c>
      <c r="X134" s="3">
        <v>857231253</v>
      </c>
      <c r="Y134" s="3">
        <v>810179691</v>
      </c>
      <c r="Z134" s="3">
        <v>799198427</v>
      </c>
      <c r="AA134" s="3">
        <f>AVERAGE(Table16[[#This Row],[Refactored Resolving Time 1]:[Refactored Resolving Time 10]])</f>
        <v>815515772.89999998</v>
      </c>
      <c r="AB134" s="3">
        <f>STDEV(Table16[[#This Row],[Refactored Resolving Time 1]:[Refactored Resolving Time 10]])</f>
        <v>21571351.401924603</v>
      </c>
      <c r="AC134" s="3">
        <f>Table16[[#This Row],[Refactored Resolving Time Avg (ns)]]/1000000</f>
        <v>815.5157729</v>
      </c>
      <c r="AD134" s="3">
        <f>Table16[[#This Row],[Refactored Resolving Time Sdev (ns)]]/1000000</f>
        <v>21.571351401924602</v>
      </c>
      <c r="AE134" t="b">
        <f>IF(Table16[[#This Row],[Control Bundle]]=Table16[[#This Row],[Refactored Bundle]],TRUE,FALSE)</f>
        <v>1</v>
      </c>
      <c r="AF134">
        <f>IF(Table16[[#This Row],[Refactored Resolving Time Avg (ns)]]=-1,0,ROUND(LOG10(Table16[[#This Row],[Refactored Resolving Time Sdev (ns)]]/Table16[[#This Row],[Control Resolving Time Sdev (ns)]]),0))</f>
        <v>0</v>
      </c>
      <c r="AG134" t="b">
        <f>IF(Table16[[#This Row],[Same Sdev OoM?]]=0,TRUE,FALSE)</f>
        <v>1</v>
      </c>
      <c r="AH1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4" s="3">
        <f>Table16[[#This Row],[Control Resolving Time Avg (ms)]]-Table16[[#This Row],[Refactored Resolving Time Avg (ms)]]</f>
        <v>-93.56367350000005</v>
      </c>
      <c r="AJ134" s="4">
        <f>Table16[[#This Row],[Absolute Diff?]]/Table16[[#This Row],[Control Resolving Time Avg (ms)]]</f>
        <v>-0.12959817358763687</v>
      </c>
    </row>
    <row r="135" spans="1:36" x14ac:dyDescent="0.2">
      <c r="A135" t="s">
        <v>93</v>
      </c>
      <c r="B135" s="3">
        <v>768922431</v>
      </c>
      <c r="C135" s="3">
        <v>692123389</v>
      </c>
      <c r="D135" s="3">
        <v>737850209</v>
      </c>
      <c r="E135" s="3">
        <v>682575407</v>
      </c>
      <c r="F135" s="3">
        <v>712053886</v>
      </c>
      <c r="G135" s="3">
        <v>697068212</v>
      </c>
      <c r="H135" s="3">
        <v>757307858</v>
      </c>
      <c r="I135" s="3">
        <v>719696406</v>
      </c>
      <c r="J135" s="3">
        <v>725221065</v>
      </c>
      <c r="K135" s="3">
        <v>716983225</v>
      </c>
      <c r="L135" s="3">
        <f>AVERAGE(Table16[[#This Row],[Control Resolving Time 1]:[Control Resolving Time 10]])</f>
        <v>720980208.79999995</v>
      </c>
      <c r="M135" s="3">
        <f>STDEV(Table16[[#This Row],[Control Resolving Time 1]:[Control Resolving Time 10]])</f>
        <v>27683665.948265169</v>
      </c>
      <c r="N135" s="3">
        <f>Table16[[#This Row],[Control Resolving Time Avg (ns)]]/1000000</f>
        <v>720.9802087999999</v>
      </c>
      <c r="O135" s="3">
        <f>Table16[[#This Row],[Control Resolving Time Sdev (ns)]]/1000000</f>
        <v>27.683665948265169</v>
      </c>
      <c r="P135" t="s">
        <v>93</v>
      </c>
      <c r="Q135" s="3">
        <v>811467965</v>
      </c>
      <c r="R135" s="3">
        <v>796292917</v>
      </c>
      <c r="S135" s="3">
        <v>807101285</v>
      </c>
      <c r="T135" s="3">
        <v>785454234</v>
      </c>
      <c r="U135" s="3">
        <v>832181976</v>
      </c>
      <c r="V135" s="3">
        <v>812424872</v>
      </c>
      <c r="W135" s="3">
        <v>838437908</v>
      </c>
      <c r="X135" s="3">
        <v>856261520</v>
      </c>
      <c r="Y135" s="3">
        <v>809425658</v>
      </c>
      <c r="Z135" s="3">
        <v>798440773</v>
      </c>
      <c r="AA135" s="3">
        <f>AVERAGE(Table16[[#This Row],[Refactored Resolving Time 1]:[Refactored Resolving Time 10]])</f>
        <v>814748910.79999995</v>
      </c>
      <c r="AB135" s="3">
        <f>STDEV(Table16[[#This Row],[Refactored Resolving Time 1]:[Refactored Resolving Time 10]])</f>
        <v>21489333.762752693</v>
      </c>
      <c r="AC135" s="3">
        <f>Table16[[#This Row],[Refactored Resolving Time Avg (ns)]]/1000000</f>
        <v>814.74891079999998</v>
      </c>
      <c r="AD135" s="3">
        <f>Table16[[#This Row],[Refactored Resolving Time Sdev (ns)]]/1000000</f>
        <v>21.489333762752693</v>
      </c>
      <c r="AE135" t="b">
        <f>IF(Table16[[#This Row],[Control Bundle]]=Table16[[#This Row],[Refactored Bundle]],TRUE,FALSE)</f>
        <v>1</v>
      </c>
      <c r="AF135">
        <f>IF(Table16[[#This Row],[Refactored Resolving Time Avg (ns)]]=-1,0,ROUND(LOG10(Table16[[#This Row],[Refactored Resolving Time Sdev (ns)]]/Table16[[#This Row],[Control Resolving Time Sdev (ns)]]),0))</f>
        <v>0</v>
      </c>
      <c r="AG135" t="b">
        <f>IF(Table16[[#This Row],[Same Sdev OoM?]]=0,TRUE,FALSE)</f>
        <v>1</v>
      </c>
      <c r="AH1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5" s="3">
        <f>Table16[[#This Row],[Control Resolving Time Avg (ms)]]-Table16[[#This Row],[Refactored Resolving Time Avg (ms)]]</f>
        <v>-93.768702000000076</v>
      </c>
      <c r="AJ135" s="4">
        <f>Table16[[#This Row],[Absolute Diff?]]/Table16[[#This Row],[Control Resolving Time Avg (ms)]]</f>
        <v>-0.13005724825105641</v>
      </c>
    </row>
    <row r="136" spans="1:36" x14ac:dyDescent="0.2">
      <c r="A136" t="s">
        <v>194</v>
      </c>
      <c r="B136" s="3">
        <v>766649670</v>
      </c>
      <c r="C136" s="3">
        <v>690562215</v>
      </c>
      <c r="D136" s="3">
        <v>736528018</v>
      </c>
      <c r="E136" s="3">
        <v>681247738</v>
      </c>
      <c r="F136" s="3">
        <v>710661545</v>
      </c>
      <c r="G136" s="3">
        <v>695766720</v>
      </c>
      <c r="H136" s="3">
        <v>755832623</v>
      </c>
      <c r="I136" s="3">
        <v>718267476</v>
      </c>
      <c r="J136" s="3">
        <v>723718392</v>
      </c>
      <c r="K136" s="3">
        <v>715411576</v>
      </c>
      <c r="L136" s="3">
        <f>AVERAGE(Table16[[#This Row],[Control Resolving Time 1]:[Control Resolving Time 10]])</f>
        <v>719464597.29999995</v>
      </c>
      <c r="M136" s="3">
        <f>STDEV(Table16[[#This Row],[Control Resolving Time 1]:[Control Resolving Time 10]])</f>
        <v>27509874.4112687</v>
      </c>
      <c r="N136" s="3">
        <f>Table16[[#This Row],[Control Resolving Time Avg (ns)]]/1000000</f>
        <v>719.46459729999992</v>
      </c>
      <c r="O136" s="3">
        <f>Table16[[#This Row],[Control Resolving Time Sdev (ns)]]/1000000</f>
        <v>27.509874411268701</v>
      </c>
      <c r="P136" t="s">
        <v>194</v>
      </c>
      <c r="Q136" s="3">
        <v>810561366</v>
      </c>
      <c r="R136" s="3">
        <v>795019340</v>
      </c>
      <c r="S136" s="3">
        <v>805119851</v>
      </c>
      <c r="T136" s="3">
        <v>784354113</v>
      </c>
      <c r="U136" s="3">
        <v>830808656</v>
      </c>
      <c r="V136" s="3">
        <v>811403681</v>
      </c>
      <c r="W136" s="3">
        <v>837136462</v>
      </c>
      <c r="X136" s="3">
        <v>854746185</v>
      </c>
      <c r="Y136" s="3">
        <v>807955150</v>
      </c>
      <c r="Z136" s="3">
        <v>797330808</v>
      </c>
      <c r="AA136" s="3">
        <f>AVERAGE(Table16[[#This Row],[Refactored Resolving Time 1]:[Refactored Resolving Time 10]])</f>
        <v>813443561.20000005</v>
      </c>
      <c r="AB136" s="3">
        <f>STDEV(Table16[[#This Row],[Refactored Resolving Time 1]:[Refactored Resolving Time 10]])</f>
        <v>21411187.384641811</v>
      </c>
      <c r="AC136" s="3">
        <f>Table16[[#This Row],[Refactored Resolving Time Avg (ns)]]/1000000</f>
        <v>813.44356120000009</v>
      </c>
      <c r="AD136" s="3">
        <f>Table16[[#This Row],[Refactored Resolving Time Sdev (ns)]]/1000000</f>
        <v>21.41118738464181</v>
      </c>
      <c r="AE136" t="b">
        <f>IF(Table16[[#This Row],[Control Bundle]]=Table16[[#This Row],[Refactored Bundle]],TRUE,FALSE)</f>
        <v>1</v>
      </c>
      <c r="AF136">
        <f>IF(Table16[[#This Row],[Refactored Resolving Time Avg (ns)]]=-1,0,ROUND(LOG10(Table16[[#This Row],[Refactored Resolving Time Sdev (ns)]]/Table16[[#This Row],[Control Resolving Time Sdev (ns)]]),0))</f>
        <v>0</v>
      </c>
      <c r="AG136" t="b">
        <f>IF(Table16[[#This Row],[Same Sdev OoM?]]=0,TRUE,FALSE)</f>
        <v>1</v>
      </c>
      <c r="AH1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6" s="3">
        <f>Table16[[#This Row],[Control Resolving Time Avg (ms)]]-Table16[[#This Row],[Refactored Resolving Time Avg (ms)]]</f>
        <v>-93.978963900000167</v>
      </c>
      <c r="AJ136" s="4">
        <f>Table16[[#This Row],[Absolute Diff?]]/Table16[[#This Row],[Control Resolving Time Avg (ms)]]</f>
        <v>-0.13062347230521634</v>
      </c>
    </row>
    <row r="137" spans="1:36" x14ac:dyDescent="0.2">
      <c r="A137" t="s">
        <v>152</v>
      </c>
      <c r="B137" s="3">
        <v>765795279</v>
      </c>
      <c r="C137" s="3">
        <v>689562554</v>
      </c>
      <c r="D137" s="3">
        <v>735934806</v>
      </c>
      <c r="E137" s="3">
        <v>680598175</v>
      </c>
      <c r="F137" s="3">
        <v>709017783</v>
      </c>
      <c r="G137" s="3">
        <v>694987536</v>
      </c>
      <c r="H137" s="3">
        <v>755050452</v>
      </c>
      <c r="I137" s="3">
        <v>716311845</v>
      </c>
      <c r="J137" s="3">
        <v>723084512</v>
      </c>
      <c r="K137" s="3">
        <v>714550907</v>
      </c>
      <c r="L137" s="3">
        <f>AVERAGE(Table16[[#This Row],[Control Resolving Time 1]:[Control Resolving Time 10]])</f>
        <v>718489384.89999998</v>
      </c>
      <c r="M137" s="3">
        <f>STDEV(Table16[[#This Row],[Control Resolving Time 1]:[Control Resolving Time 10]])</f>
        <v>27557664.633699451</v>
      </c>
      <c r="N137" s="3">
        <f>Table16[[#This Row],[Control Resolving Time Avg (ns)]]/1000000</f>
        <v>718.4893849</v>
      </c>
      <c r="O137" s="3">
        <f>Table16[[#This Row],[Control Resolving Time Sdev (ns)]]/1000000</f>
        <v>27.557664633699449</v>
      </c>
      <c r="P137" t="s">
        <v>152</v>
      </c>
      <c r="Q137" s="3">
        <v>809804928</v>
      </c>
      <c r="R137" s="3">
        <v>794223132</v>
      </c>
      <c r="S137" s="3">
        <v>803818888</v>
      </c>
      <c r="T137" s="3">
        <v>783461212</v>
      </c>
      <c r="U137" s="3">
        <v>830079731</v>
      </c>
      <c r="V137" s="3">
        <v>810776730</v>
      </c>
      <c r="W137" s="3">
        <v>836395872</v>
      </c>
      <c r="X137" s="3">
        <v>853082752</v>
      </c>
      <c r="Y137" s="3">
        <v>807194858</v>
      </c>
      <c r="Z137" s="3">
        <v>796547670</v>
      </c>
      <c r="AA137" s="3">
        <f>AVERAGE(Table16[[#This Row],[Refactored Resolving Time 1]:[Refactored Resolving Time 10]])</f>
        <v>812538577.29999995</v>
      </c>
      <c r="AB137" s="3">
        <f>STDEV(Table16[[#This Row],[Refactored Resolving Time 1]:[Refactored Resolving Time 10]])</f>
        <v>21272088.580233112</v>
      </c>
      <c r="AC137" s="3">
        <f>Table16[[#This Row],[Refactored Resolving Time Avg (ns)]]/1000000</f>
        <v>812.53857729999993</v>
      </c>
      <c r="AD137" s="3">
        <f>Table16[[#This Row],[Refactored Resolving Time Sdev (ns)]]/1000000</f>
        <v>21.272088580233113</v>
      </c>
      <c r="AE137" t="b">
        <f>IF(Table16[[#This Row],[Control Bundle]]=Table16[[#This Row],[Refactored Bundle]],TRUE,FALSE)</f>
        <v>1</v>
      </c>
      <c r="AF137">
        <f>IF(Table16[[#This Row],[Refactored Resolving Time Avg (ns)]]=-1,0,ROUND(LOG10(Table16[[#This Row],[Refactored Resolving Time Sdev (ns)]]/Table16[[#This Row],[Control Resolving Time Sdev (ns)]]),0))</f>
        <v>0</v>
      </c>
      <c r="AG137" t="b">
        <f>IF(Table16[[#This Row],[Same Sdev OoM?]]=0,TRUE,FALSE)</f>
        <v>1</v>
      </c>
      <c r="AH1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7" s="3">
        <f>Table16[[#This Row],[Control Resolving Time Avg (ms)]]-Table16[[#This Row],[Refactored Resolving Time Avg (ms)]]</f>
        <v>-94.049192399999924</v>
      </c>
      <c r="AJ137" s="4">
        <f>Table16[[#This Row],[Absolute Diff?]]/Table16[[#This Row],[Control Resolving Time Avg (ms)]]</f>
        <v>-0.13089851343188566</v>
      </c>
    </row>
    <row r="138" spans="1:36" x14ac:dyDescent="0.2">
      <c r="A138" t="s">
        <v>10</v>
      </c>
      <c r="B138" s="3">
        <v>764927288</v>
      </c>
      <c r="C138" s="3">
        <v>688669713</v>
      </c>
      <c r="D138" s="3">
        <v>735324268</v>
      </c>
      <c r="E138" s="3">
        <v>679783425</v>
      </c>
      <c r="F138" s="3">
        <v>707522817</v>
      </c>
      <c r="G138" s="3">
        <v>694130297</v>
      </c>
      <c r="H138" s="3">
        <v>754252835</v>
      </c>
      <c r="I138" s="3">
        <v>715534341</v>
      </c>
      <c r="J138" s="3">
        <v>721983258</v>
      </c>
      <c r="K138" s="3">
        <v>713710888</v>
      </c>
      <c r="L138" s="3">
        <f>AVERAGE(Table16[[#This Row],[Control Resolving Time 1]:[Control Resolving Time 10]])</f>
        <v>717583913</v>
      </c>
      <c r="M138" s="3">
        <f>STDEV(Table16[[#This Row],[Control Resolving Time 1]:[Control Resolving Time 10]])</f>
        <v>27599287.647603404</v>
      </c>
      <c r="N138" s="3">
        <f>Table16[[#This Row],[Control Resolving Time Avg (ns)]]/1000000</f>
        <v>717.58391300000005</v>
      </c>
      <c r="O138" s="3">
        <f>Table16[[#This Row],[Control Resolving Time Sdev (ns)]]/1000000</f>
        <v>27.599287647603404</v>
      </c>
      <c r="P138" t="s">
        <v>10</v>
      </c>
      <c r="Q138" s="3">
        <v>808595032</v>
      </c>
      <c r="R138" s="3">
        <v>792987940</v>
      </c>
      <c r="S138" s="3">
        <v>802561807</v>
      </c>
      <c r="T138" s="3">
        <v>782705637</v>
      </c>
      <c r="U138" s="3">
        <v>829218210</v>
      </c>
      <c r="V138" s="3">
        <v>810080750</v>
      </c>
      <c r="W138" s="3">
        <v>835510108</v>
      </c>
      <c r="X138" s="3">
        <v>852027815</v>
      </c>
      <c r="Y138" s="3">
        <v>806353163</v>
      </c>
      <c r="Z138" s="3">
        <v>795833925</v>
      </c>
      <c r="AA138" s="3">
        <f>AVERAGE(Table16[[#This Row],[Refactored Resolving Time 1]:[Refactored Resolving Time 10]])</f>
        <v>811587438.70000005</v>
      </c>
      <c r="AB138" s="3">
        <f>STDEV(Table16[[#This Row],[Refactored Resolving Time 1]:[Refactored Resolving Time 10]])</f>
        <v>21257468.052338552</v>
      </c>
      <c r="AC138" s="3">
        <f>Table16[[#This Row],[Refactored Resolving Time Avg (ns)]]/1000000</f>
        <v>811.58743870000001</v>
      </c>
      <c r="AD138" s="3">
        <f>Table16[[#This Row],[Refactored Resolving Time Sdev (ns)]]/1000000</f>
        <v>21.257468052338552</v>
      </c>
      <c r="AE138" t="b">
        <f>IF(Table16[[#This Row],[Control Bundle]]=Table16[[#This Row],[Refactored Bundle]],TRUE,FALSE)</f>
        <v>1</v>
      </c>
      <c r="AF138">
        <f>IF(Table16[[#This Row],[Refactored Resolving Time Avg (ns)]]=-1,0,ROUND(LOG10(Table16[[#This Row],[Refactored Resolving Time Sdev (ns)]]/Table16[[#This Row],[Control Resolving Time Sdev (ns)]]),0))</f>
        <v>0</v>
      </c>
      <c r="AG138" t="b">
        <f>IF(Table16[[#This Row],[Same Sdev OoM?]]=0,TRUE,FALSE)</f>
        <v>1</v>
      </c>
      <c r="AH1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8" s="3">
        <f>Table16[[#This Row],[Control Resolving Time Avg (ms)]]-Table16[[#This Row],[Refactored Resolving Time Avg (ms)]]</f>
        <v>-94.003525699999955</v>
      </c>
      <c r="AJ138" s="4">
        <f>Table16[[#This Row],[Absolute Diff?]]/Table16[[#This Row],[Control Resolving Time Avg (ms)]]</f>
        <v>-0.13100004612282878</v>
      </c>
    </row>
    <row r="139" spans="1:36" x14ac:dyDescent="0.2">
      <c r="A139" t="s">
        <v>36</v>
      </c>
      <c r="B139" s="3">
        <v>763662345</v>
      </c>
      <c r="C139" s="3">
        <v>687835116</v>
      </c>
      <c r="D139" s="3">
        <v>734558433</v>
      </c>
      <c r="E139" s="3">
        <v>678490861</v>
      </c>
      <c r="F139" s="3">
        <v>706359839</v>
      </c>
      <c r="G139" s="3">
        <v>693166213</v>
      </c>
      <c r="H139" s="3">
        <v>753370954</v>
      </c>
      <c r="I139" s="3">
        <v>714746273</v>
      </c>
      <c r="J139" s="3">
        <v>721243065</v>
      </c>
      <c r="K139" s="3">
        <v>712686217</v>
      </c>
      <c r="L139" s="3">
        <f>AVERAGE(Table16[[#This Row],[Control Resolving Time 1]:[Control Resolving Time 10]])</f>
        <v>716611931.60000002</v>
      </c>
      <c r="M139" s="3">
        <f>STDEV(Table16[[#This Row],[Control Resolving Time 1]:[Control Resolving Time 10]])</f>
        <v>27615437.748218846</v>
      </c>
      <c r="N139" s="3">
        <f>Table16[[#This Row],[Control Resolving Time Avg (ns)]]/1000000</f>
        <v>716.61193160000005</v>
      </c>
      <c r="O139" s="3">
        <f>Table16[[#This Row],[Control Resolving Time Sdev (ns)]]/1000000</f>
        <v>27.615437748218845</v>
      </c>
      <c r="P139" t="s">
        <v>36</v>
      </c>
      <c r="Q139" s="3">
        <v>806650860</v>
      </c>
      <c r="R139" s="3">
        <v>791767867</v>
      </c>
      <c r="S139" s="3">
        <v>801101135</v>
      </c>
      <c r="T139" s="3">
        <v>781312211</v>
      </c>
      <c r="U139" s="3">
        <v>828155087</v>
      </c>
      <c r="V139" s="3">
        <v>809052887</v>
      </c>
      <c r="W139" s="3">
        <v>834478283</v>
      </c>
      <c r="X139" s="3">
        <v>851113589</v>
      </c>
      <c r="Y139" s="3">
        <v>805323016</v>
      </c>
      <c r="Z139" s="3">
        <v>795026968</v>
      </c>
      <c r="AA139" s="3">
        <f>AVERAGE(Table16[[#This Row],[Refactored Resolving Time 1]:[Refactored Resolving Time 10]])</f>
        <v>810398190.29999995</v>
      </c>
      <c r="AB139" s="3">
        <f>STDEV(Table16[[#This Row],[Refactored Resolving Time 1]:[Refactored Resolving Time 10]])</f>
        <v>21370552.184480716</v>
      </c>
      <c r="AC139" s="3">
        <f>Table16[[#This Row],[Refactored Resolving Time Avg (ns)]]/1000000</f>
        <v>810.3981902999999</v>
      </c>
      <c r="AD139" s="3">
        <f>Table16[[#This Row],[Refactored Resolving Time Sdev (ns)]]/1000000</f>
        <v>21.370552184480715</v>
      </c>
      <c r="AE139" t="b">
        <f>IF(Table16[[#This Row],[Control Bundle]]=Table16[[#This Row],[Refactored Bundle]],TRUE,FALSE)</f>
        <v>1</v>
      </c>
      <c r="AF139">
        <f>IF(Table16[[#This Row],[Refactored Resolving Time Avg (ns)]]=-1,0,ROUND(LOG10(Table16[[#This Row],[Refactored Resolving Time Sdev (ns)]]/Table16[[#This Row],[Control Resolving Time Sdev (ns)]]),0))</f>
        <v>0</v>
      </c>
      <c r="AG139" t="b">
        <f>IF(Table16[[#This Row],[Same Sdev OoM?]]=0,TRUE,FALSE)</f>
        <v>1</v>
      </c>
      <c r="AH1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39" s="3">
        <f>Table16[[#This Row],[Control Resolving Time Avg (ms)]]-Table16[[#This Row],[Refactored Resolving Time Avg (ms)]]</f>
        <v>-93.786258699999848</v>
      </c>
      <c r="AJ139" s="4">
        <f>Table16[[#This Row],[Absolute Diff?]]/Table16[[#This Row],[Control Resolving Time Avg (ms)]]</f>
        <v>-0.13087454250252376</v>
      </c>
    </row>
    <row r="140" spans="1:36" x14ac:dyDescent="0.2">
      <c r="A140" t="s">
        <v>246</v>
      </c>
      <c r="B140" s="3">
        <v>761777441</v>
      </c>
      <c r="C140" s="3">
        <v>685511458</v>
      </c>
      <c r="D140" s="3">
        <v>732808936</v>
      </c>
      <c r="E140" s="3">
        <v>676760794</v>
      </c>
      <c r="F140" s="3">
        <v>704674720</v>
      </c>
      <c r="G140" s="3">
        <v>691789202</v>
      </c>
      <c r="H140" s="3">
        <v>751972752</v>
      </c>
      <c r="I140" s="3">
        <v>713582986</v>
      </c>
      <c r="J140" s="3">
        <v>719809261</v>
      </c>
      <c r="K140" s="3">
        <v>711193453</v>
      </c>
      <c r="L140" s="3">
        <f>AVERAGE(Table16[[#This Row],[Control Resolving Time 1]:[Control Resolving Time 10]])</f>
        <v>714988100.29999995</v>
      </c>
      <c r="M140" s="3">
        <f>STDEV(Table16[[#This Row],[Control Resolving Time 1]:[Control Resolving Time 10]])</f>
        <v>27666787.98801193</v>
      </c>
      <c r="N140" s="3">
        <f>Table16[[#This Row],[Control Resolving Time Avg (ns)]]/1000000</f>
        <v>714.98810029999993</v>
      </c>
      <c r="O140" s="3">
        <f>Table16[[#This Row],[Control Resolving Time Sdev (ns)]]/1000000</f>
        <v>27.666787988011929</v>
      </c>
      <c r="P140" t="s">
        <v>246</v>
      </c>
      <c r="Q140" s="3">
        <v>804659733</v>
      </c>
      <c r="R140" s="3">
        <v>789554348</v>
      </c>
      <c r="S140" s="3">
        <v>799412125</v>
      </c>
      <c r="T140" s="3">
        <v>779287327</v>
      </c>
      <c r="U140" s="3">
        <v>826251522</v>
      </c>
      <c r="V140" s="3">
        <v>807316338</v>
      </c>
      <c r="W140" s="3">
        <v>832794355</v>
      </c>
      <c r="X140" s="3">
        <v>849220412</v>
      </c>
      <c r="Y140" s="3">
        <v>803456068</v>
      </c>
      <c r="Z140" s="3">
        <v>793331898</v>
      </c>
      <c r="AA140" s="3">
        <f>AVERAGE(Table16[[#This Row],[Refactored Resolving Time 1]:[Refactored Resolving Time 10]])</f>
        <v>808528412.60000002</v>
      </c>
      <c r="AB140" s="3">
        <f>STDEV(Table16[[#This Row],[Refactored Resolving Time 1]:[Refactored Resolving Time 10]])</f>
        <v>21421808.303855222</v>
      </c>
      <c r="AC140" s="3">
        <f>Table16[[#This Row],[Refactored Resolving Time Avg (ns)]]/1000000</f>
        <v>808.52841260000002</v>
      </c>
      <c r="AD140" s="3">
        <f>Table16[[#This Row],[Refactored Resolving Time Sdev (ns)]]/1000000</f>
        <v>21.421808303855222</v>
      </c>
      <c r="AE140" t="b">
        <f>IF(Table16[[#This Row],[Control Bundle]]=Table16[[#This Row],[Refactored Bundle]],TRUE,FALSE)</f>
        <v>1</v>
      </c>
      <c r="AF140">
        <f>IF(Table16[[#This Row],[Refactored Resolving Time Avg (ns)]]=-1,0,ROUND(LOG10(Table16[[#This Row],[Refactored Resolving Time Sdev (ns)]]/Table16[[#This Row],[Control Resolving Time Sdev (ns)]]),0))</f>
        <v>0</v>
      </c>
      <c r="AG140" t="b">
        <f>IF(Table16[[#This Row],[Same Sdev OoM?]]=0,TRUE,FALSE)</f>
        <v>1</v>
      </c>
      <c r="AH1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40" s="3">
        <f>Table16[[#This Row],[Control Resolving Time Avg (ms)]]-Table16[[#This Row],[Refactored Resolving Time Avg (ms)]]</f>
        <v>-93.540312300000096</v>
      </c>
      <c r="AJ140" s="4">
        <f>Table16[[#This Row],[Absolute Diff?]]/Table16[[#This Row],[Control Resolving Time Avg (ms)]]</f>
        <v>-0.13082778896704961</v>
      </c>
    </row>
    <row r="141" spans="1:36" x14ac:dyDescent="0.2">
      <c r="A141" t="s">
        <v>370</v>
      </c>
      <c r="B141" s="3">
        <v>762705031</v>
      </c>
      <c r="C141" s="3">
        <v>686238425</v>
      </c>
      <c r="D141" s="3">
        <v>733851517</v>
      </c>
      <c r="E141" s="3">
        <v>677609734</v>
      </c>
      <c r="F141" s="3">
        <v>705498150</v>
      </c>
      <c r="G141" s="3">
        <v>692490549</v>
      </c>
      <c r="H141" s="3">
        <v>752694354</v>
      </c>
      <c r="I141" s="3">
        <v>714173956</v>
      </c>
      <c r="J141" s="3">
        <v>720606707</v>
      </c>
      <c r="K141" s="3">
        <v>711981124</v>
      </c>
      <c r="L141" s="3">
        <f>AVERAGE(Table16[[#This Row],[Control Resolving Time 1]:[Control Resolving Time 10]])</f>
        <v>715784954.70000005</v>
      </c>
      <c r="M141" s="3">
        <f>STDEV(Table16[[#This Row],[Control Resolving Time 1]:[Control Resolving Time 10]])</f>
        <v>27707408.377005696</v>
      </c>
      <c r="N141" s="3">
        <f>Table16[[#This Row],[Control Resolving Time Avg (ns)]]/1000000</f>
        <v>715.78495470000007</v>
      </c>
      <c r="O141" s="3">
        <f>Table16[[#This Row],[Control Resolving Time Sdev (ns)]]/1000000</f>
        <v>27.707408377005695</v>
      </c>
      <c r="P141" t="s">
        <v>370</v>
      </c>
      <c r="Q141" s="3">
        <v>805764370</v>
      </c>
      <c r="R141" s="3">
        <v>790923900</v>
      </c>
      <c r="S141" s="3">
        <v>800246156</v>
      </c>
      <c r="T141" s="3">
        <v>780296047</v>
      </c>
      <c r="U141" s="3">
        <v>827105610</v>
      </c>
      <c r="V141" s="3">
        <v>808222747</v>
      </c>
      <c r="W141" s="3">
        <v>833701440</v>
      </c>
      <c r="X141" s="3">
        <v>850427531</v>
      </c>
      <c r="Y141" s="3">
        <v>804400897</v>
      </c>
      <c r="Z141" s="3">
        <v>794194936</v>
      </c>
      <c r="AA141" s="3">
        <f>AVERAGE(Table16[[#This Row],[Refactored Resolving Time 1]:[Refactored Resolving Time 10]])</f>
        <v>809528363.39999998</v>
      </c>
      <c r="AB141" s="3">
        <f>STDEV(Table16[[#This Row],[Refactored Resolving Time 1]:[Refactored Resolving Time 10]])</f>
        <v>21422029.376480717</v>
      </c>
      <c r="AC141" s="3">
        <f>Table16[[#This Row],[Refactored Resolving Time Avg (ns)]]/1000000</f>
        <v>809.52836339999999</v>
      </c>
      <c r="AD141" s="3">
        <f>Table16[[#This Row],[Refactored Resolving Time Sdev (ns)]]/1000000</f>
        <v>21.422029376480719</v>
      </c>
      <c r="AE141" t="b">
        <f>IF(Table16[[#This Row],[Control Bundle]]=Table16[[#This Row],[Refactored Bundle]],TRUE,FALSE)</f>
        <v>1</v>
      </c>
      <c r="AF141">
        <f>IF(Table16[[#This Row],[Refactored Resolving Time Avg (ns)]]=-1,0,ROUND(LOG10(Table16[[#This Row],[Refactored Resolving Time Sdev (ns)]]/Table16[[#This Row],[Control Resolving Time Sdev (ns)]]),0))</f>
        <v>0</v>
      </c>
      <c r="AG141" t="b">
        <f>IF(Table16[[#This Row],[Same Sdev OoM?]]=0,TRUE,FALSE)</f>
        <v>1</v>
      </c>
      <c r="AH1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41" s="3">
        <f>Table16[[#This Row],[Control Resolving Time Avg (ms)]]-Table16[[#This Row],[Refactored Resolving Time Avg (ms)]]</f>
        <v>-93.743408699999918</v>
      </c>
      <c r="AJ141" s="4">
        <f>Table16[[#This Row],[Absolute Diff?]]/Table16[[#This Row],[Control Resolving Time Avg (ms)]]</f>
        <v>-0.13096588309723509</v>
      </c>
    </row>
    <row r="142" spans="1:36" x14ac:dyDescent="0.2">
      <c r="A142" t="s">
        <v>268</v>
      </c>
      <c r="B142" s="3">
        <v>748852511</v>
      </c>
      <c r="C142" s="3">
        <v>675854519</v>
      </c>
      <c r="D142" s="3">
        <v>722157230</v>
      </c>
      <c r="E142" s="3">
        <v>664496348</v>
      </c>
      <c r="F142" s="3">
        <v>691448001</v>
      </c>
      <c r="G142" s="3">
        <v>681544968</v>
      </c>
      <c r="H142" s="3">
        <v>737779101</v>
      </c>
      <c r="I142" s="3">
        <v>700447074</v>
      </c>
      <c r="J142" s="3">
        <v>707490626</v>
      </c>
      <c r="K142" s="3">
        <v>698233737</v>
      </c>
      <c r="L142" s="3">
        <f>AVERAGE(Table16[[#This Row],[Control Resolving Time 1]:[Control Resolving Time 10]])</f>
        <v>702830411.5</v>
      </c>
      <c r="M142" s="3">
        <f>STDEV(Table16[[#This Row],[Control Resolving Time 1]:[Control Resolving Time 10]])</f>
        <v>26959488.828707643</v>
      </c>
      <c r="N142" s="3">
        <f>Table16[[#This Row],[Control Resolving Time Avg (ns)]]/1000000</f>
        <v>702.83041149999997</v>
      </c>
      <c r="O142" s="3">
        <f>Table16[[#This Row],[Control Resolving Time Sdev (ns)]]/1000000</f>
        <v>26.959488828707642</v>
      </c>
      <c r="P142" t="s">
        <v>268</v>
      </c>
      <c r="Q142" s="3">
        <v>793258988</v>
      </c>
      <c r="R142" s="3">
        <v>777325132</v>
      </c>
      <c r="S142" s="3">
        <v>786907152</v>
      </c>
      <c r="T142" s="3">
        <v>766148482</v>
      </c>
      <c r="U142" s="3">
        <v>815063796</v>
      </c>
      <c r="V142" s="3">
        <v>794396573</v>
      </c>
      <c r="W142" s="3">
        <v>820922924</v>
      </c>
      <c r="X142" s="3">
        <v>829713112</v>
      </c>
      <c r="Y142" s="3">
        <v>790235535</v>
      </c>
      <c r="Z142" s="3">
        <v>779784160</v>
      </c>
      <c r="AA142" s="3">
        <f>AVERAGE(Table16[[#This Row],[Refactored Resolving Time 1]:[Refactored Resolving Time 10]])</f>
        <v>795375585.39999998</v>
      </c>
      <c r="AB142" s="3">
        <f>STDEV(Table16[[#This Row],[Refactored Resolving Time 1]:[Refactored Resolving Time 10]])</f>
        <v>20401704.173045486</v>
      </c>
      <c r="AC142" s="3">
        <f>Table16[[#This Row],[Refactored Resolving Time Avg (ns)]]/1000000</f>
        <v>795.37558539999998</v>
      </c>
      <c r="AD142" s="3">
        <f>Table16[[#This Row],[Refactored Resolving Time Sdev (ns)]]/1000000</f>
        <v>20.401704173045488</v>
      </c>
      <c r="AE142" t="b">
        <f>IF(Table16[[#This Row],[Control Bundle]]=Table16[[#This Row],[Refactored Bundle]],TRUE,FALSE)</f>
        <v>1</v>
      </c>
      <c r="AF142">
        <f>IF(Table16[[#This Row],[Refactored Resolving Time Avg (ns)]]=-1,0,ROUND(LOG10(Table16[[#This Row],[Refactored Resolving Time Sdev (ns)]]/Table16[[#This Row],[Control Resolving Time Sdev (ns)]]),0))</f>
        <v>0</v>
      </c>
      <c r="AG142" t="b">
        <f>IF(Table16[[#This Row],[Same Sdev OoM?]]=0,TRUE,FALSE)</f>
        <v>1</v>
      </c>
      <c r="AH1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42" s="3">
        <f>Table16[[#This Row],[Control Resolving Time Avg (ms)]]-Table16[[#This Row],[Refactored Resolving Time Avg (ms)]]</f>
        <v>-92.545173900000009</v>
      </c>
      <c r="AJ142" s="4">
        <f>Table16[[#This Row],[Absolute Diff?]]/Table16[[#This Row],[Control Resolving Time Avg (ms)]]</f>
        <v>-0.1316749707834747</v>
      </c>
    </row>
    <row r="143" spans="1:36" x14ac:dyDescent="0.2">
      <c r="A143" t="s">
        <v>143</v>
      </c>
      <c r="B143" s="3">
        <v>761012529</v>
      </c>
      <c r="C143" s="3">
        <v>684945937</v>
      </c>
      <c r="D143" s="3">
        <v>732117841</v>
      </c>
      <c r="E143" s="3">
        <v>675989308</v>
      </c>
      <c r="F143" s="3">
        <v>703902428</v>
      </c>
      <c r="G143" s="3">
        <v>691218318</v>
      </c>
      <c r="H143" s="3">
        <v>751191928</v>
      </c>
      <c r="I143" s="3">
        <v>713093997</v>
      </c>
      <c r="J143" s="3">
        <v>719158848</v>
      </c>
      <c r="K143" s="3">
        <v>710475366</v>
      </c>
      <c r="L143" s="3">
        <f>AVERAGE(Table16[[#This Row],[Control Resolving Time 1]:[Control Resolving Time 10]])</f>
        <v>714310650</v>
      </c>
      <c r="M143" s="3">
        <f>STDEV(Table16[[#This Row],[Control Resolving Time 1]:[Control Resolving Time 10]])</f>
        <v>27629459.71389861</v>
      </c>
      <c r="N143" s="3">
        <f>Table16[[#This Row],[Control Resolving Time Avg (ns)]]/1000000</f>
        <v>714.31065000000001</v>
      </c>
      <c r="O143" s="3">
        <f>Table16[[#This Row],[Control Resolving Time Sdev (ns)]]/1000000</f>
        <v>27.629459713898612</v>
      </c>
      <c r="P143" t="s">
        <v>143</v>
      </c>
      <c r="Q143" s="3">
        <v>803800643</v>
      </c>
      <c r="R143" s="3">
        <v>788629531</v>
      </c>
      <c r="S143" s="3">
        <v>798826852</v>
      </c>
      <c r="T143" s="3">
        <v>778517722</v>
      </c>
      <c r="U143" s="3">
        <v>825552647</v>
      </c>
      <c r="V143" s="3">
        <v>806655384</v>
      </c>
      <c r="W143" s="3">
        <v>831979777</v>
      </c>
      <c r="X143" s="3">
        <v>848371189</v>
      </c>
      <c r="Y143" s="3">
        <v>802799194</v>
      </c>
      <c r="Z143" s="3">
        <v>792491033</v>
      </c>
      <c r="AA143" s="3">
        <f>AVERAGE(Table16[[#This Row],[Refactored Resolving Time 1]:[Refactored Resolving Time 10]])</f>
        <v>807762397.20000005</v>
      </c>
      <c r="AB143" s="3">
        <f>STDEV(Table16[[#This Row],[Refactored Resolving Time 1]:[Refactored Resolving Time 10]])</f>
        <v>21416449.891201645</v>
      </c>
      <c r="AC143" s="3">
        <f>Table16[[#This Row],[Refactored Resolving Time Avg (ns)]]/1000000</f>
        <v>807.76239720000001</v>
      </c>
      <c r="AD143" s="3">
        <f>Table16[[#This Row],[Refactored Resolving Time Sdev (ns)]]/1000000</f>
        <v>21.416449891201644</v>
      </c>
      <c r="AE143" t="b">
        <f>IF(Table16[[#This Row],[Control Bundle]]=Table16[[#This Row],[Refactored Bundle]],TRUE,FALSE)</f>
        <v>1</v>
      </c>
      <c r="AF143">
        <f>IF(Table16[[#This Row],[Refactored Resolving Time Avg (ns)]]=-1,0,ROUND(LOG10(Table16[[#This Row],[Refactored Resolving Time Sdev (ns)]]/Table16[[#This Row],[Control Resolving Time Sdev (ns)]]),0))</f>
        <v>0</v>
      </c>
      <c r="AG143" t="b">
        <f>IF(Table16[[#This Row],[Same Sdev OoM?]]=0,TRUE,FALSE)</f>
        <v>1</v>
      </c>
      <c r="AH1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43" s="3">
        <f>Table16[[#This Row],[Control Resolving Time Avg (ms)]]-Table16[[#This Row],[Refactored Resolving Time Avg (ms)]]</f>
        <v>-93.4517472</v>
      </c>
      <c r="AJ143" s="4">
        <f>Table16[[#This Row],[Absolute Diff?]]/Table16[[#This Row],[Control Resolving Time Avg (ms)]]</f>
        <v>-0.13082787887874833</v>
      </c>
    </row>
    <row r="144" spans="1:36" x14ac:dyDescent="0.2">
      <c r="A144" t="s">
        <v>251</v>
      </c>
      <c r="B144" s="3">
        <v>-1</v>
      </c>
      <c r="C144" s="3">
        <v>-1</v>
      </c>
      <c r="D144" s="3">
        <v>-1</v>
      </c>
      <c r="E144" s="3">
        <v>-1</v>
      </c>
      <c r="F144" s="3">
        <v>-1</v>
      </c>
      <c r="G144" s="3">
        <v>-1</v>
      </c>
      <c r="H144" s="3">
        <v>-1</v>
      </c>
      <c r="I144" s="3">
        <v>-1</v>
      </c>
      <c r="J144" s="3">
        <v>-1</v>
      </c>
      <c r="K144" s="3">
        <v>-1</v>
      </c>
      <c r="L144" s="3">
        <f>AVERAGE(Table16[[#This Row],[Control Resolving Time 1]:[Control Resolving Time 10]])</f>
        <v>-1</v>
      </c>
      <c r="M144" s="3">
        <f>STDEV(Table16[[#This Row],[Control Resolving Time 1]:[Control Resolving Time 10]])</f>
        <v>0</v>
      </c>
      <c r="N144" s="3">
        <f>Table16[[#This Row],[Control Resolving Time Avg (ns)]]/1000000</f>
        <v>-9.9999999999999995E-7</v>
      </c>
      <c r="O144" s="3">
        <f>Table16[[#This Row],[Control Resolving Time Sdev (ns)]]/1000000</f>
        <v>0</v>
      </c>
      <c r="P144" t="s">
        <v>251</v>
      </c>
      <c r="Q144" s="3">
        <v>-1</v>
      </c>
      <c r="R144" s="3">
        <v>-1</v>
      </c>
      <c r="S144" s="3">
        <v>-1</v>
      </c>
      <c r="T144" s="3">
        <v>-1</v>
      </c>
      <c r="U144" s="3">
        <v>-1</v>
      </c>
      <c r="V144" s="3">
        <v>-1</v>
      </c>
      <c r="W144" s="3">
        <v>-1</v>
      </c>
      <c r="X144" s="3">
        <v>-1</v>
      </c>
      <c r="Y144" s="3">
        <v>-1</v>
      </c>
      <c r="Z144" s="3">
        <v>-1</v>
      </c>
      <c r="AA144" s="3">
        <f>AVERAGE(Table16[[#This Row],[Refactored Resolving Time 1]:[Refactored Resolving Time 10]])</f>
        <v>-1</v>
      </c>
      <c r="AB144" s="3">
        <f>STDEV(Table16[[#This Row],[Refactored Resolving Time 1]:[Refactored Resolving Time 10]])</f>
        <v>0</v>
      </c>
      <c r="AC144" s="3">
        <f>Table16[[#This Row],[Refactored Resolving Time Avg (ns)]]/1000000</f>
        <v>-9.9999999999999995E-7</v>
      </c>
      <c r="AD144" s="3">
        <f>Table16[[#This Row],[Refactored Resolving Time Sdev (ns)]]/1000000</f>
        <v>0</v>
      </c>
      <c r="AE144" t="b">
        <f>IF(Table16[[#This Row],[Control Bundle]]=Table16[[#This Row],[Refactored Bundle]],TRUE,FALSE)</f>
        <v>1</v>
      </c>
      <c r="AF144">
        <f>IF(Table16[[#This Row],[Refactored Resolving Time Avg (ns)]]=-1,0,ROUND(LOG10(Table16[[#This Row],[Refactored Resolving Time Sdev (ns)]]/Table16[[#This Row],[Control Resolving Time Sdev (ns)]]),0))</f>
        <v>0</v>
      </c>
      <c r="AG144" t="b">
        <f>IF(Table16[[#This Row],[Same Sdev OoM?]]=0,TRUE,FALSE)</f>
        <v>1</v>
      </c>
      <c r="AH1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4" s="3">
        <f>Table16[[#This Row],[Control Resolving Time Avg (ms)]]-Table16[[#This Row],[Refactored Resolving Time Avg (ms)]]</f>
        <v>0</v>
      </c>
      <c r="AJ144" s="4">
        <f>Table16[[#This Row],[Absolute Diff?]]/Table16[[#This Row],[Control Resolving Time Avg (ms)]]</f>
        <v>0</v>
      </c>
    </row>
    <row r="145" spans="1:36" x14ac:dyDescent="0.2">
      <c r="A145" t="s">
        <v>241</v>
      </c>
      <c r="B145" s="3">
        <v>-1</v>
      </c>
      <c r="C145" s="3">
        <v>-1</v>
      </c>
      <c r="D145" s="3">
        <v>-1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-1</v>
      </c>
      <c r="K145" s="3">
        <v>-1</v>
      </c>
      <c r="L145" s="3">
        <f>AVERAGE(Table16[[#This Row],[Control Resolving Time 1]:[Control Resolving Time 10]])</f>
        <v>-1</v>
      </c>
      <c r="M145" s="3">
        <f>STDEV(Table16[[#This Row],[Control Resolving Time 1]:[Control Resolving Time 10]])</f>
        <v>0</v>
      </c>
      <c r="N145" s="3">
        <f>Table16[[#This Row],[Control Resolving Time Avg (ns)]]/1000000</f>
        <v>-9.9999999999999995E-7</v>
      </c>
      <c r="O145" s="3">
        <f>Table16[[#This Row],[Control Resolving Time Sdev (ns)]]/1000000</f>
        <v>0</v>
      </c>
      <c r="P145" t="s">
        <v>241</v>
      </c>
      <c r="Q145" s="3">
        <v>-1</v>
      </c>
      <c r="R145" s="3">
        <v>-1</v>
      </c>
      <c r="S145" s="3">
        <v>-1</v>
      </c>
      <c r="T145" s="3">
        <v>-1</v>
      </c>
      <c r="U145" s="3">
        <v>-1</v>
      </c>
      <c r="V145" s="3">
        <v>-1</v>
      </c>
      <c r="W145" s="3">
        <v>-1</v>
      </c>
      <c r="X145" s="3">
        <v>-1</v>
      </c>
      <c r="Y145" s="3">
        <v>-1</v>
      </c>
      <c r="Z145" s="3">
        <v>-1</v>
      </c>
      <c r="AA145" s="3">
        <f>AVERAGE(Table16[[#This Row],[Refactored Resolving Time 1]:[Refactored Resolving Time 10]])</f>
        <v>-1</v>
      </c>
      <c r="AB145" s="3">
        <f>STDEV(Table16[[#This Row],[Refactored Resolving Time 1]:[Refactored Resolving Time 10]])</f>
        <v>0</v>
      </c>
      <c r="AC145" s="3">
        <f>Table16[[#This Row],[Refactored Resolving Time Avg (ns)]]/1000000</f>
        <v>-9.9999999999999995E-7</v>
      </c>
      <c r="AD145" s="3">
        <f>Table16[[#This Row],[Refactored Resolving Time Sdev (ns)]]/1000000</f>
        <v>0</v>
      </c>
      <c r="AE145" t="b">
        <f>IF(Table16[[#This Row],[Control Bundle]]=Table16[[#This Row],[Refactored Bundle]],TRUE,FALSE)</f>
        <v>1</v>
      </c>
      <c r="AF145">
        <f>IF(Table16[[#This Row],[Refactored Resolving Time Avg (ns)]]=-1,0,ROUND(LOG10(Table16[[#This Row],[Refactored Resolving Time Sdev (ns)]]/Table16[[#This Row],[Control Resolving Time Sdev (ns)]]),0))</f>
        <v>0</v>
      </c>
      <c r="AG145" t="b">
        <f>IF(Table16[[#This Row],[Same Sdev OoM?]]=0,TRUE,FALSE)</f>
        <v>1</v>
      </c>
      <c r="AH1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5" s="5">
        <f>Table16[[#This Row],[Control Resolving Time Avg (ms)]]-Table16[[#This Row],[Refactored Resolving Time Avg (ms)]]</f>
        <v>0</v>
      </c>
      <c r="AJ145" s="6">
        <f>Table16[[#This Row],[Absolute Diff?]]/Table16[[#This Row],[Control Resolving Time Avg (ms)]]</f>
        <v>0</v>
      </c>
    </row>
    <row r="146" spans="1:36" x14ac:dyDescent="0.2">
      <c r="A146" t="s">
        <v>289</v>
      </c>
      <c r="B146" s="3">
        <v>-1</v>
      </c>
      <c r="C146" s="3">
        <v>-1</v>
      </c>
      <c r="D146" s="3">
        <v>-1</v>
      </c>
      <c r="E146" s="3">
        <v>-1</v>
      </c>
      <c r="F146" s="3">
        <v>-1</v>
      </c>
      <c r="G146" s="3">
        <v>-1</v>
      </c>
      <c r="H146" s="3">
        <v>-1</v>
      </c>
      <c r="I146" s="3">
        <v>-1</v>
      </c>
      <c r="J146" s="3">
        <v>-1</v>
      </c>
      <c r="K146" s="3">
        <v>-1</v>
      </c>
      <c r="L146" s="3">
        <f>AVERAGE(Table16[[#This Row],[Control Resolving Time 1]:[Control Resolving Time 10]])</f>
        <v>-1</v>
      </c>
      <c r="M146" s="3">
        <f>STDEV(Table16[[#This Row],[Control Resolving Time 1]:[Control Resolving Time 10]])</f>
        <v>0</v>
      </c>
      <c r="N146" s="3">
        <f>Table16[[#This Row],[Control Resolving Time Avg (ns)]]/1000000</f>
        <v>-9.9999999999999995E-7</v>
      </c>
      <c r="O146" s="3">
        <f>Table16[[#This Row],[Control Resolving Time Sdev (ns)]]/1000000</f>
        <v>0</v>
      </c>
      <c r="P146" t="s">
        <v>289</v>
      </c>
      <c r="Q146" s="3">
        <v>-1</v>
      </c>
      <c r="R146" s="3">
        <v>-1</v>
      </c>
      <c r="S146" s="3">
        <v>-1</v>
      </c>
      <c r="T146" s="3">
        <v>-1</v>
      </c>
      <c r="U146" s="3">
        <v>-1</v>
      </c>
      <c r="V146" s="3">
        <v>-1</v>
      </c>
      <c r="W146" s="3">
        <v>-1</v>
      </c>
      <c r="X146" s="3">
        <v>-1</v>
      </c>
      <c r="Y146" s="3">
        <v>-1</v>
      </c>
      <c r="Z146" s="3">
        <v>-1</v>
      </c>
      <c r="AA146" s="3">
        <f>AVERAGE(Table16[[#This Row],[Refactored Resolving Time 1]:[Refactored Resolving Time 10]])</f>
        <v>-1</v>
      </c>
      <c r="AB146" s="3">
        <f>STDEV(Table16[[#This Row],[Refactored Resolving Time 1]:[Refactored Resolving Time 10]])</f>
        <v>0</v>
      </c>
      <c r="AC146" s="3">
        <f>Table16[[#This Row],[Refactored Resolving Time Avg (ns)]]/1000000</f>
        <v>-9.9999999999999995E-7</v>
      </c>
      <c r="AD146" s="3">
        <f>Table16[[#This Row],[Refactored Resolving Time Sdev (ns)]]/1000000</f>
        <v>0</v>
      </c>
      <c r="AE146" t="b">
        <f>IF(Table16[[#This Row],[Control Bundle]]=Table16[[#This Row],[Refactored Bundle]],TRUE,FALSE)</f>
        <v>1</v>
      </c>
      <c r="AF146">
        <f>IF(Table16[[#This Row],[Refactored Resolving Time Avg (ns)]]=-1,0,ROUND(LOG10(Table16[[#This Row],[Refactored Resolving Time Sdev (ns)]]/Table16[[#This Row],[Control Resolving Time Sdev (ns)]]),0))</f>
        <v>0</v>
      </c>
      <c r="AG146" t="b">
        <f>IF(Table16[[#This Row],[Same Sdev OoM?]]=0,TRUE,FALSE)</f>
        <v>1</v>
      </c>
      <c r="AH1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6" s="3">
        <f>Table16[[#This Row],[Control Resolving Time Avg (ms)]]-Table16[[#This Row],[Refactored Resolving Time Avg (ms)]]</f>
        <v>0</v>
      </c>
      <c r="AJ146" s="4">
        <f>Table16[[#This Row],[Absolute Diff?]]/Table16[[#This Row],[Control Resolving Time Avg (ms)]]</f>
        <v>0</v>
      </c>
    </row>
    <row r="147" spans="1:36" x14ac:dyDescent="0.2">
      <c r="A147" t="s">
        <v>283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>
        <v>-1</v>
      </c>
      <c r="L147" s="3">
        <f>AVERAGE(Table16[[#This Row],[Control Resolving Time 1]:[Control Resolving Time 10]])</f>
        <v>-1</v>
      </c>
      <c r="M147" s="3">
        <f>STDEV(Table16[[#This Row],[Control Resolving Time 1]:[Control Resolving Time 10]])</f>
        <v>0</v>
      </c>
      <c r="N147" s="3">
        <f>Table16[[#This Row],[Control Resolving Time Avg (ns)]]/1000000</f>
        <v>-9.9999999999999995E-7</v>
      </c>
      <c r="O147" s="3">
        <f>Table16[[#This Row],[Control Resolving Time Sdev (ns)]]/1000000</f>
        <v>0</v>
      </c>
      <c r="P147" t="s">
        <v>283</v>
      </c>
      <c r="Q147" s="3">
        <v>-1</v>
      </c>
      <c r="R147" s="3">
        <v>-1</v>
      </c>
      <c r="S147" s="3">
        <v>-1</v>
      </c>
      <c r="T147" s="3">
        <v>-1</v>
      </c>
      <c r="U147" s="3">
        <v>-1</v>
      </c>
      <c r="V147" s="3">
        <v>-1</v>
      </c>
      <c r="W147" s="3">
        <v>-1</v>
      </c>
      <c r="X147" s="3">
        <v>-1</v>
      </c>
      <c r="Y147" s="3">
        <v>-1</v>
      </c>
      <c r="Z147" s="3">
        <v>-1</v>
      </c>
      <c r="AA147" s="3">
        <f>AVERAGE(Table16[[#This Row],[Refactored Resolving Time 1]:[Refactored Resolving Time 10]])</f>
        <v>-1</v>
      </c>
      <c r="AB147" s="3">
        <f>STDEV(Table16[[#This Row],[Refactored Resolving Time 1]:[Refactored Resolving Time 10]])</f>
        <v>0</v>
      </c>
      <c r="AC147" s="3">
        <f>Table16[[#This Row],[Refactored Resolving Time Avg (ns)]]/1000000</f>
        <v>-9.9999999999999995E-7</v>
      </c>
      <c r="AD147" s="3">
        <f>Table16[[#This Row],[Refactored Resolving Time Sdev (ns)]]/1000000</f>
        <v>0</v>
      </c>
      <c r="AE147" t="b">
        <f>IF(Table16[[#This Row],[Control Bundle]]=Table16[[#This Row],[Refactored Bundle]],TRUE,FALSE)</f>
        <v>1</v>
      </c>
      <c r="AF147">
        <f>IF(Table16[[#This Row],[Refactored Resolving Time Avg (ns)]]=-1,0,ROUND(LOG10(Table16[[#This Row],[Refactored Resolving Time Sdev (ns)]]/Table16[[#This Row],[Control Resolving Time Sdev (ns)]]),0))</f>
        <v>0</v>
      </c>
      <c r="AG147" t="b">
        <f>IF(Table16[[#This Row],[Same Sdev OoM?]]=0,TRUE,FALSE)</f>
        <v>1</v>
      </c>
      <c r="AH1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7" s="5">
        <f>Table16[[#This Row],[Control Resolving Time Avg (ms)]]-Table16[[#This Row],[Refactored Resolving Time Avg (ms)]]</f>
        <v>0</v>
      </c>
      <c r="AJ147" s="6">
        <f>Table16[[#This Row],[Absolute Diff?]]/Table16[[#This Row],[Control Resolving Time Avg (ms)]]</f>
        <v>0</v>
      </c>
    </row>
    <row r="148" spans="1:36" x14ac:dyDescent="0.2">
      <c r="A148" t="s">
        <v>139</v>
      </c>
      <c r="B148" s="3">
        <v>-1</v>
      </c>
      <c r="C148" s="3">
        <v>-1</v>
      </c>
      <c r="D148" s="3">
        <v>-1</v>
      </c>
      <c r="E148" s="3">
        <v>-1</v>
      </c>
      <c r="F148" s="3">
        <v>-1</v>
      </c>
      <c r="G148" s="3">
        <v>-1</v>
      </c>
      <c r="H148" s="3">
        <v>-1</v>
      </c>
      <c r="I148" s="3">
        <v>-1</v>
      </c>
      <c r="J148" s="3">
        <v>-1</v>
      </c>
      <c r="K148" s="3">
        <v>-1</v>
      </c>
      <c r="L148" s="3">
        <f>AVERAGE(Table16[[#This Row],[Control Resolving Time 1]:[Control Resolving Time 10]])</f>
        <v>-1</v>
      </c>
      <c r="M148" s="3">
        <f>STDEV(Table16[[#This Row],[Control Resolving Time 1]:[Control Resolving Time 10]])</f>
        <v>0</v>
      </c>
      <c r="N148" s="3">
        <f>Table16[[#This Row],[Control Resolving Time Avg (ns)]]/1000000</f>
        <v>-9.9999999999999995E-7</v>
      </c>
      <c r="O148" s="3">
        <f>Table16[[#This Row],[Control Resolving Time Sdev (ns)]]/1000000</f>
        <v>0</v>
      </c>
      <c r="P148" t="s">
        <v>139</v>
      </c>
      <c r="Q148" s="3">
        <v>-1</v>
      </c>
      <c r="R148" s="3">
        <v>-1</v>
      </c>
      <c r="S148" s="3">
        <v>-1</v>
      </c>
      <c r="T148" s="3">
        <v>-1</v>
      </c>
      <c r="U148" s="3">
        <v>-1</v>
      </c>
      <c r="V148" s="3">
        <v>-1</v>
      </c>
      <c r="W148" s="3">
        <v>-1</v>
      </c>
      <c r="X148" s="3">
        <v>-1</v>
      </c>
      <c r="Y148" s="3">
        <v>-1</v>
      </c>
      <c r="Z148" s="3">
        <v>-1</v>
      </c>
      <c r="AA148" s="3">
        <f>AVERAGE(Table16[[#This Row],[Refactored Resolving Time 1]:[Refactored Resolving Time 10]])</f>
        <v>-1</v>
      </c>
      <c r="AB148" s="3">
        <f>STDEV(Table16[[#This Row],[Refactored Resolving Time 1]:[Refactored Resolving Time 10]])</f>
        <v>0</v>
      </c>
      <c r="AC148" s="3">
        <f>Table16[[#This Row],[Refactored Resolving Time Avg (ns)]]/1000000</f>
        <v>-9.9999999999999995E-7</v>
      </c>
      <c r="AD148" s="3">
        <f>Table16[[#This Row],[Refactored Resolving Time Sdev (ns)]]/1000000</f>
        <v>0</v>
      </c>
      <c r="AE148" t="b">
        <f>IF(Table16[[#This Row],[Control Bundle]]=Table16[[#This Row],[Refactored Bundle]],TRUE,FALSE)</f>
        <v>1</v>
      </c>
      <c r="AF148">
        <f>IF(Table16[[#This Row],[Refactored Resolving Time Avg (ns)]]=-1,0,ROUND(LOG10(Table16[[#This Row],[Refactored Resolving Time Sdev (ns)]]/Table16[[#This Row],[Control Resolving Time Sdev (ns)]]),0))</f>
        <v>0</v>
      </c>
      <c r="AG148" t="b">
        <f>IF(Table16[[#This Row],[Same Sdev OoM?]]=0,TRUE,FALSE)</f>
        <v>1</v>
      </c>
      <c r="AH1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8" s="3">
        <f>Table16[[#This Row],[Control Resolving Time Avg (ms)]]-Table16[[#This Row],[Refactored Resolving Time Avg (ms)]]</f>
        <v>0</v>
      </c>
      <c r="AJ148" s="4">
        <f>Table16[[#This Row],[Absolute Diff?]]/Table16[[#This Row],[Control Resolving Time Avg (ms)]]</f>
        <v>0</v>
      </c>
    </row>
    <row r="149" spans="1:36" x14ac:dyDescent="0.2">
      <c r="A149" t="s">
        <v>332</v>
      </c>
      <c r="B149" s="3">
        <v>-1</v>
      </c>
      <c r="C149" s="3">
        <v>-1</v>
      </c>
      <c r="D149" s="3">
        <v>-1</v>
      </c>
      <c r="E149" s="3">
        <v>-1</v>
      </c>
      <c r="F149" s="3">
        <v>-1</v>
      </c>
      <c r="G149" s="3">
        <v>-1</v>
      </c>
      <c r="H149" s="3">
        <v>-1</v>
      </c>
      <c r="I149" s="3">
        <v>-1</v>
      </c>
      <c r="J149" s="3">
        <v>-1</v>
      </c>
      <c r="K149" s="3">
        <v>-1</v>
      </c>
      <c r="L149" s="3">
        <f>AVERAGE(Table16[[#This Row],[Control Resolving Time 1]:[Control Resolving Time 10]])</f>
        <v>-1</v>
      </c>
      <c r="M149" s="3">
        <f>STDEV(Table16[[#This Row],[Control Resolving Time 1]:[Control Resolving Time 10]])</f>
        <v>0</v>
      </c>
      <c r="N149" s="3">
        <f>Table16[[#This Row],[Control Resolving Time Avg (ns)]]/1000000</f>
        <v>-9.9999999999999995E-7</v>
      </c>
      <c r="O149" s="3">
        <f>Table16[[#This Row],[Control Resolving Time Sdev (ns)]]/1000000</f>
        <v>0</v>
      </c>
      <c r="P149" t="s">
        <v>332</v>
      </c>
      <c r="Q149" s="3">
        <v>-1</v>
      </c>
      <c r="R149" s="3">
        <v>-1</v>
      </c>
      <c r="S149" s="3">
        <v>-1</v>
      </c>
      <c r="T149" s="3">
        <v>-1</v>
      </c>
      <c r="U149" s="3">
        <v>-1</v>
      </c>
      <c r="V149" s="3">
        <v>-1</v>
      </c>
      <c r="W149" s="3">
        <v>-1</v>
      </c>
      <c r="X149" s="3">
        <v>-1</v>
      </c>
      <c r="Y149" s="3">
        <v>-1</v>
      </c>
      <c r="Z149" s="3">
        <v>-1</v>
      </c>
      <c r="AA149" s="3">
        <f>AVERAGE(Table16[[#This Row],[Refactored Resolving Time 1]:[Refactored Resolving Time 10]])</f>
        <v>-1</v>
      </c>
      <c r="AB149" s="3">
        <f>STDEV(Table16[[#This Row],[Refactored Resolving Time 1]:[Refactored Resolving Time 10]])</f>
        <v>0</v>
      </c>
      <c r="AC149" s="3">
        <f>Table16[[#This Row],[Refactored Resolving Time Avg (ns)]]/1000000</f>
        <v>-9.9999999999999995E-7</v>
      </c>
      <c r="AD149" s="3">
        <f>Table16[[#This Row],[Refactored Resolving Time Sdev (ns)]]/1000000</f>
        <v>0</v>
      </c>
      <c r="AE149" t="b">
        <f>IF(Table16[[#This Row],[Control Bundle]]=Table16[[#This Row],[Refactored Bundle]],TRUE,FALSE)</f>
        <v>1</v>
      </c>
      <c r="AF149">
        <f>IF(Table16[[#This Row],[Refactored Resolving Time Avg (ns)]]=-1,0,ROUND(LOG10(Table16[[#This Row],[Refactored Resolving Time Sdev (ns)]]/Table16[[#This Row],[Control Resolving Time Sdev (ns)]]),0))</f>
        <v>0</v>
      </c>
      <c r="AG149" t="b">
        <f>IF(Table16[[#This Row],[Same Sdev OoM?]]=0,TRUE,FALSE)</f>
        <v>1</v>
      </c>
      <c r="AH1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49" s="3">
        <f>Table16[[#This Row],[Control Resolving Time Avg (ms)]]-Table16[[#This Row],[Refactored Resolving Time Avg (ms)]]</f>
        <v>0</v>
      </c>
      <c r="AJ149" s="4">
        <f>Table16[[#This Row],[Absolute Diff?]]/Table16[[#This Row],[Control Resolving Time Avg (ms)]]</f>
        <v>0</v>
      </c>
    </row>
    <row r="150" spans="1:36" x14ac:dyDescent="0.2">
      <c r="A150" t="s">
        <v>242</v>
      </c>
      <c r="B150" s="3">
        <v>-1</v>
      </c>
      <c r="C150" s="3">
        <v>-1</v>
      </c>
      <c r="D150" s="3">
        <v>-1</v>
      </c>
      <c r="E150" s="3">
        <v>-1</v>
      </c>
      <c r="F150" s="3">
        <v>-1</v>
      </c>
      <c r="G150" s="3">
        <v>-1</v>
      </c>
      <c r="H150" s="3">
        <v>-1</v>
      </c>
      <c r="I150" s="3">
        <v>-1</v>
      </c>
      <c r="J150" s="3">
        <v>-1</v>
      </c>
      <c r="K150" s="3">
        <v>-1</v>
      </c>
      <c r="L150" s="3">
        <f>AVERAGE(Table16[[#This Row],[Control Resolving Time 1]:[Control Resolving Time 10]])</f>
        <v>-1</v>
      </c>
      <c r="M150" s="3">
        <f>STDEV(Table16[[#This Row],[Control Resolving Time 1]:[Control Resolving Time 10]])</f>
        <v>0</v>
      </c>
      <c r="N150" s="3">
        <f>Table16[[#This Row],[Control Resolving Time Avg (ns)]]/1000000</f>
        <v>-9.9999999999999995E-7</v>
      </c>
      <c r="O150" s="3">
        <f>Table16[[#This Row],[Control Resolving Time Sdev (ns)]]/1000000</f>
        <v>0</v>
      </c>
      <c r="P150" t="s">
        <v>242</v>
      </c>
      <c r="Q150" s="3">
        <v>-1</v>
      </c>
      <c r="R150" s="3">
        <v>-1</v>
      </c>
      <c r="S150" s="3">
        <v>-1</v>
      </c>
      <c r="T150" s="3">
        <v>-1</v>
      </c>
      <c r="U150" s="3">
        <v>-1</v>
      </c>
      <c r="V150" s="3">
        <v>-1</v>
      </c>
      <c r="W150" s="3">
        <v>-1</v>
      </c>
      <c r="X150" s="3">
        <v>-1</v>
      </c>
      <c r="Y150" s="3">
        <v>-1</v>
      </c>
      <c r="Z150" s="3">
        <v>-1</v>
      </c>
      <c r="AA150" s="3">
        <f>AVERAGE(Table16[[#This Row],[Refactored Resolving Time 1]:[Refactored Resolving Time 10]])</f>
        <v>-1</v>
      </c>
      <c r="AB150" s="3">
        <f>STDEV(Table16[[#This Row],[Refactored Resolving Time 1]:[Refactored Resolving Time 10]])</f>
        <v>0</v>
      </c>
      <c r="AC150" s="3">
        <f>Table16[[#This Row],[Refactored Resolving Time Avg (ns)]]/1000000</f>
        <v>-9.9999999999999995E-7</v>
      </c>
      <c r="AD150" s="3">
        <f>Table16[[#This Row],[Refactored Resolving Time Sdev (ns)]]/1000000</f>
        <v>0</v>
      </c>
      <c r="AE150" t="b">
        <f>IF(Table16[[#This Row],[Control Bundle]]=Table16[[#This Row],[Refactored Bundle]],TRUE,FALSE)</f>
        <v>1</v>
      </c>
      <c r="AF150">
        <f>IF(Table16[[#This Row],[Refactored Resolving Time Avg (ns)]]=-1,0,ROUND(LOG10(Table16[[#This Row],[Refactored Resolving Time Sdev (ns)]]/Table16[[#This Row],[Control Resolving Time Sdev (ns)]]),0))</f>
        <v>0</v>
      </c>
      <c r="AG150" t="b">
        <f>IF(Table16[[#This Row],[Same Sdev OoM?]]=0,TRUE,FALSE)</f>
        <v>1</v>
      </c>
      <c r="AH1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0" s="3">
        <f>Table16[[#This Row],[Control Resolving Time Avg (ms)]]-Table16[[#This Row],[Refactored Resolving Time Avg (ms)]]</f>
        <v>0</v>
      </c>
      <c r="AJ150" s="4">
        <f>Table16[[#This Row],[Absolute Diff?]]/Table16[[#This Row],[Control Resolving Time Avg (ms)]]</f>
        <v>0</v>
      </c>
    </row>
    <row r="151" spans="1:36" x14ac:dyDescent="0.2">
      <c r="A151" t="s">
        <v>232</v>
      </c>
      <c r="B151" s="3">
        <v>-1</v>
      </c>
      <c r="C151" s="3">
        <v>-1</v>
      </c>
      <c r="D151" s="3">
        <v>-1</v>
      </c>
      <c r="E151" s="3">
        <v>-1</v>
      </c>
      <c r="F151" s="3">
        <v>-1</v>
      </c>
      <c r="G151" s="3">
        <v>-1</v>
      </c>
      <c r="H151" s="3">
        <v>-1</v>
      </c>
      <c r="I151" s="3">
        <v>-1</v>
      </c>
      <c r="J151" s="3">
        <v>-1</v>
      </c>
      <c r="K151" s="3">
        <v>-1</v>
      </c>
      <c r="L151" s="3">
        <f>AVERAGE(Table16[[#This Row],[Control Resolving Time 1]:[Control Resolving Time 10]])</f>
        <v>-1</v>
      </c>
      <c r="M151" s="3">
        <f>STDEV(Table16[[#This Row],[Control Resolving Time 1]:[Control Resolving Time 10]])</f>
        <v>0</v>
      </c>
      <c r="N151" s="3">
        <f>Table16[[#This Row],[Control Resolving Time Avg (ns)]]/1000000</f>
        <v>-9.9999999999999995E-7</v>
      </c>
      <c r="O151" s="3">
        <f>Table16[[#This Row],[Control Resolving Time Sdev (ns)]]/1000000</f>
        <v>0</v>
      </c>
      <c r="P151" t="s">
        <v>232</v>
      </c>
      <c r="Q151" s="3">
        <v>-1</v>
      </c>
      <c r="R151" s="3">
        <v>-1</v>
      </c>
      <c r="S151" s="3">
        <v>-1</v>
      </c>
      <c r="T151" s="3">
        <v>-1</v>
      </c>
      <c r="U151" s="3">
        <v>-1</v>
      </c>
      <c r="V151" s="3">
        <v>-1</v>
      </c>
      <c r="W151" s="3">
        <v>-1</v>
      </c>
      <c r="X151" s="3">
        <v>-1</v>
      </c>
      <c r="Y151" s="3">
        <v>-1</v>
      </c>
      <c r="Z151" s="3">
        <v>-1</v>
      </c>
      <c r="AA151" s="3">
        <f>AVERAGE(Table16[[#This Row],[Refactored Resolving Time 1]:[Refactored Resolving Time 10]])</f>
        <v>-1</v>
      </c>
      <c r="AB151" s="3">
        <f>STDEV(Table16[[#This Row],[Refactored Resolving Time 1]:[Refactored Resolving Time 10]])</f>
        <v>0</v>
      </c>
      <c r="AC151" s="3">
        <f>Table16[[#This Row],[Refactored Resolving Time Avg (ns)]]/1000000</f>
        <v>-9.9999999999999995E-7</v>
      </c>
      <c r="AD151" s="3">
        <f>Table16[[#This Row],[Refactored Resolving Time Sdev (ns)]]/1000000</f>
        <v>0</v>
      </c>
      <c r="AE151" t="b">
        <f>IF(Table16[[#This Row],[Control Bundle]]=Table16[[#This Row],[Refactored Bundle]],TRUE,FALSE)</f>
        <v>1</v>
      </c>
      <c r="AF151">
        <f>IF(Table16[[#This Row],[Refactored Resolving Time Avg (ns)]]=-1,0,ROUND(LOG10(Table16[[#This Row],[Refactored Resolving Time Sdev (ns)]]/Table16[[#This Row],[Control Resolving Time Sdev (ns)]]),0))</f>
        <v>0</v>
      </c>
      <c r="AG151" t="b">
        <f>IF(Table16[[#This Row],[Same Sdev OoM?]]=0,TRUE,FALSE)</f>
        <v>1</v>
      </c>
      <c r="AH1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1" s="3">
        <f>Table16[[#This Row],[Control Resolving Time Avg (ms)]]-Table16[[#This Row],[Refactored Resolving Time Avg (ms)]]</f>
        <v>0</v>
      </c>
      <c r="AJ151" s="4">
        <f>Table16[[#This Row],[Absolute Diff?]]/Table16[[#This Row],[Control Resolving Time Avg (ms)]]</f>
        <v>0</v>
      </c>
    </row>
    <row r="152" spans="1:36" x14ac:dyDescent="0.2">
      <c r="A152" t="s">
        <v>150</v>
      </c>
      <c r="B152" s="3">
        <v>-1</v>
      </c>
      <c r="C152" s="3">
        <v>-1</v>
      </c>
      <c r="D152" s="3">
        <v>-1</v>
      </c>
      <c r="E152" s="3">
        <v>-1</v>
      </c>
      <c r="F152" s="3">
        <v>-1</v>
      </c>
      <c r="G152" s="3">
        <v>-1</v>
      </c>
      <c r="H152" s="3">
        <v>-1</v>
      </c>
      <c r="I152" s="3">
        <v>-1</v>
      </c>
      <c r="J152" s="3">
        <v>-1</v>
      </c>
      <c r="K152" s="3">
        <v>-1</v>
      </c>
      <c r="L152" s="3">
        <f>AVERAGE(Table16[[#This Row],[Control Resolving Time 1]:[Control Resolving Time 10]])</f>
        <v>-1</v>
      </c>
      <c r="M152" s="3">
        <f>STDEV(Table16[[#This Row],[Control Resolving Time 1]:[Control Resolving Time 10]])</f>
        <v>0</v>
      </c>
      <c r="N152" s="3">
        <f>Table16[[#This Row],[Control Resolving Time Avg (ns)]]/1000000</f>
        <v>-9.9999999999999995E-7</v>
      </c>
      <c r="O152" s="3">
        <f>Table16[[#This Row],[Control Resolving Time Sdev (ns)]]/1000000</f>
        <v>0</v>
      </c>
      <c r="P152" t="s">
        <v>150</v>
      </c>
      <c r="Q152" s="3">
        <v>-1</v>
      </c>
      <c r="R152" s="3">
        <v>-1</v>
      </c>
      <c r="S152" s="3">
        <v>-1</v>
      </c>
      <c r="T152" s="3">
        <v>-1</v>
      </c>
      <c r="U152" s="3">
        <v>-1</v>
      </c>
      <c r="V152" s="3">
        <v>-1</v>
      </c>
      <c r="W152" s="3">
        <v>-1</v>
      </c>
      <c r="X152" s="3">
        <v>-1</v>
      </c>
      <c r="Y152" s="3">
        <v>-1</v>
      </c>
      <c r="Z152" s="3">
        <v>-1</v>
      </c>
      <c r="AA152" s="3">
        <f>AVERAGE(Table16[[#This Row],[Refactored Resolving Time 1]:[Refactored Resolving Time 10]])</f>
        <v>-1</v>
      </c>
      <c r="AB152" s="3">
        <f>STDEV(Table16[[#This Row],[Refactored Resolving Time 1]:[Refactored Resolving Time 10]])</f>
        <v>0</v>
      </c>
      <c r="AC152" s="3">
        <f>Table16[[#This Row],[Refactored Resolving Time Avg (ns)]]/1000000</f>
        <v>-9.9999999999999995E-7</v>
      </c>
      <c r="AD152" s="3">
        <f>Table16[[#This Row],[Refactored Resolving Time Sdev (ns)]]/1000000</f>
        <v>0</v>
      </c>
      <c r="AE152" t="b">
        <f>IF(Table16[[#This Row],[Control Bundle]]=Table16[[#This Row],[Refactored Bundle]],TRUE,FALSE)</f>
        <v>1</v>
      </c>
      <c r="AF152">
        <f>IF(Table16[[#This Row],[Refactored Resolving Time Avg (ns)]]=-1,0,ROUND(LOG10(Table16[[#This Row],[Refactored Resolving Time Sdev (ns)]]/Table16[[#This Row],[Control Resolving Time Sdev (ns)]]),0))</f>
        <v>0</v>
      </c>
      <c r="AG152" t="b">
        <f>IF(Table16[[#This Row],[Same Sdev OoM?]]=0,TRUE,FALSE)</f>
        <v>1</v>
      </c>
      <c r="AH1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2" s="3">
        <f>Table16[[#This Row],[Control Resolving Time Avg (ms)]]-Table16[[#This Row],[Refactored Resolving Time Avg (ms)]]</f>
        <v>0</v>
      </c>
      <c r="AJ152" s="4">
        <f>Table16[[#This Row],[Absolute Diff?]]/Table16[[#This Row],[Control Resolving Time Avg (ms)]]</f>
        <v>0</v>
      </c>
    </row>
    <row r="153" spans="1:36" x14ac:dyDescent="0.2">
      <c r="A153" t="s">
        <v>35</v>
      </c>
      <c r="B153" s="3">
        <v>-1</v>
      </c>
      <c r="C153" s="3">
        <v>-1</v>
      </c>
      <c r="D153" s="3">
        <v>-1</v>
      </c>
      <c r="E153" s="3">
        <v>-1</v>
      </c>
      <c r="F153" s="3">
        <v>-1</v>
      </c>
      <c r="G153" s="3">
        <v>-1</v>
      </c>
      <c r="H153" s="3">
        <v>-1</v>
      </c>
      <c r="I153" s="3">
        <v>-1</v>
      </c>
      <c r="J153" s="3">
        <v>-1</v>
      </c>
      <c r="K153" s="3">
        <v>-1</v>
      </c>
      <c r="L153" s="3">
        <f>AVERAGE(Table16[[#This Row],[Control Resolving Time 1]:[Control Resolving Time 10]])</f>
        <v>-1</v>
      </c>
      <c r="M153" s="3">
        <f>STDEV(Table16[[#This Row],[Control Resolving Time 1]:[Control Resolving Time 10]])</f>
        <v>0</v>
      </c>
      <c r="N153" s="3">
        <f>Table16[[#This Row],[Control Resolving Time Avg (ns)]]/1000000</f>
        <v>-9.9999999999999995E-7</v>
      </c>
      <c r="O153" s="3">
        <f>Table16[[#This Row],[Control Resolving Time Sdev (ns)]]/1000000</f>
        <v>0</v>
      </c>
      <c r="P153" t="s">
        <v>35</v>
      </c>
      <c r="Q153" s="3">
        <v>-1</v>
      </c>
      <c r="R153" s="3">
        <v>-1</v>
      </c>
      <c r="S153" s="3">
        <v>-1</v>
      </c>
      <c r="T153" s="3">
        <v>-1</v>
      </c>
      <c r="U153" s="3">
        <v>-1</v>
      </c>
      <c r="V153" s="3">
        <v>-1</v>
      </c>
      <c r="W153" s="3">
        <v>-1</v>
      </c>
      <c r="X153" s="3">
        <v>-1</v>
      </c>
      <c r="Y153" s="3">
        <v>-1</v>
      </c>
      <c r="Z153" s="3">
        <v>-1</v>
      </c>
      <c r="AA153" s="3">
        <f>AVERAGE(Table16[[#This Row],[Refactored Resolving Time 1]:[Refactored Resolving Time 10]])</f>
        <v>-1</v>
      </c>
      <c r="AB153" s="3">
        <f>STDEV(Table16[[#This Row],[Refactored Resolving Time 1]:[Refactored Resolving Time 10]])</f>
        <v>0</v>
      </c>
      <c r="AC153" s="3">
        <f>Table16[[#This Row],[Refactored Resolving Time Avg (ns)]]/1000000</f>
        <v>-9.9999999999999995E-7</v>
      </c>
      <c r="AD153" s="3">
        <f>Table16[[#This Row],[Refactored Resolving Time Sdev (ns)]]/1000000</f>
        <v>0</v>
      </c>
      <c r="AE153" t="b">
        <f>IF(Table16[[#This Row],[Control Bundle]]=Table16[[#This Row],[Refactored Bundle]],TRUE,FALSE)</f>
        <v>1</v>
      </c>
      <c r="AF153">
        <f>IF(Table16[[#This Row],[Refactored Resolving Time Avg (ns)]]=-1,0,ROUND(LOG10(Table16[[#This Row],[Refactored Resolving Time Sdev (ns)]]/Table16[[#This Row],[Control Resolving Time Sdev (ns)]]),0))</f>
        <v>0</v>
      </c>
      <c r="AG153" t="b">
        <f>IF(Table16[[#This Row],[Same Sdev OoM?]]=0,TRUE,FALSE)</f>
        <v>1</v>
      </c>
      <c r="AH1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3" s="3">
        <f>Table16[[#This Row],[Control Resolving Time Avg (ms)]]-Table16[[#This Row],[Refactored Resolving Time Avg (ms)]]</f>
        <v>0</v>
      </c>
      <c r="AJ153" s="4">
        <f>Table16[[#This Row],[Absolute Diff?]]/Table16[[#This Row],[Control Resolving Time Avg (ms)]]</f>
        <v>0</v>
      </c>
    </row>
    <row r="154" spans="1:36" x14ac:dyDescent="0.2">
      <c r="A154" t="s">
        <v>159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>
        <v>-1</v>
      </c>
      <c r="L154" s="3">
        <f>AVERAGE(Table16[[#This Row],[Control Resolving Time 1]:[Control Resolving Time 10]])</f>
        <v>-1</v>
      </c>
      <c r="M154" s="3">
        <f>STDEV(Table16[[#This Row],[Control Resolving Time 1]:[Control Resolving Time 10]])</f>
        <v>0</v>
      </c>
      <c r="N154" s="3">
        <f>Table16[[#This Row],[Control Resolving Time Avg (ns)]]/1000000</f>
        <v>-9.9999999999999995E-7</v>
      </c>
      <c r="O154" s="3">
        <f>Table16[[#This Row],[Control Resolving Time Sdev (ns)]]/1000000</f>
        <v>0</v>
      </c>
      <c r="P154" t="s">
        <v>159</v>
      </c>
      <c r="Q154" s="3">
        <v>-1</v>
      </c>
      <c r="R154" s="3">
        <v>-1</v>
      </c>
      <c r="S154" s="3">
        <v>-1</v>
      </c>
      <c r="T154" s="3">
        <v>-1</v>
      </c>
      <c r="U154" s="3">
        <v>-1</v>
      </c>
      <c r="V154" s="3">
        <v>-1</v>
      </c>
      <c r="W154" s="3">
        <v>-1</v>
      </c>
      <c r="X154" s="3">
        <v>-1</v>
      </c>
      <c r="Y154" s="3">
        <v>-1</v>
      </c>
      <c r="Z154" s="3">
        <v>-1</v>
      </c>
      <c r="AA154" s="3">
        <f>AVERAGE(Table16[[#This Row],[Refactored Resolving Time 1]:[Refactored Resolving Time 10]])</f>
        <v>-1</v>
      </c>
      <c r="AB154" s="3">
        <f>STDEV(Table16[[#This Row],[Refactored Resolving Time 1]:[Refactored Resolving Time 10]])</f>
        <v>0</v>
      </c>
      <c r="AC154" s="3">
        <f>Table16[[#This Row],[Refactored Resolving Time Avg (ns)]]/1000000</f>
        <v>-9.9999999999999995E-7</v>
      </c>
      <c r="AD154" s="3">
        <f>Table16[[#This Row],[Refactored Resolving Time Sdev (ns)]]/1000000</f>
        <v>0</v>
      </c>
      <c r="AE154" t="b">
        <f>IF(Table16[[#This Row],[Control Bundle]]=Table16[[#This Row],[Refactored Bundle]],TRUE,FALSE)</f>
        <v>1</v>
      </c>
      <c r="AF154">
        <f>IF(Table16[[#This Row],[Refactored Resolving Time Avg (ns)]]=-1,0,ROUND(LOG10(Table16[[#This Row],[Refactored Resolving Time Sdev (ns)]]/Table16[[#This Row],[Control Resolving Time Sdev (ns)]]),0))</f>
        <v>0</v>
      </c>
      <c r="AG154" t="b">
        <f>IF(Table16[[#This Row],[Same Sdev OoM?]]=0,TRUE,FALSE)</f>
        <v>1</v>
      </c>
      <c r="AH1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4" s="3">
        <f>Table16[[#This Row],[Control Resolving Time Avg (ms)]]-Table16[[#This Row],[Refactored Resolving Time Avg (ms)]]</f>
        <v>0</v>
      </c>
      <c r="AJ154" s="4">
        <f>Table16[[#This Row],[Absolute Diff?]]/Table16[[#This Row],[Control Resolving Time Avg (ms)]]</f>
        <v>0</v>
      </c>
    </row>
    <row r="155" spans="1:36" x14ac:dyDescent="0.2">
      <c r="A155" t="s">
        <v>95</v>
      </c>
      <c r="B155" s="3">
        <v>-1</v>
      </c>
      <c r="C155" s="3">
        <v>-1</v>
      </c>
      <c r="D155" s="3">
        <v>-1</v>
      </c>
      <c r="E155" s="3">
        <v>-1</v>
      </c>
      <c r="F155" s="3">
        <v>-1</v>
      </c>
      <c r="G155" s="3">
        <v>-1</v>
      </c>
      <c r="H155" s="3">
        <v>-1</v>
      </c>
      <c r="I155" s="3">
        <v>-1</v>
      </c>
      <c r="J155" s="3">
        <v>-1</v>
      </c>
      <c r="K155" s="3">
        <v>-1</v>
      </c>
      <c r="L155" s="3">
        <f>AVERAGE(Table16[[#This Row],[Control Resolving Time 1]:[Control Resolving Time 10]])</f>
        <v>-1</v>
      </c>
      <c r="M155" s="3">
        <f>STDEV(Table16[[#This Row],[Control Resolving Time 1]:[Control Resolving Time 10]])</f>
        <v>0</v>
      </c>
      <c r="N155" s="3">
        <f>Table16[[#This Row],[Control Resolving Time Avg (ns)]]/1000000</f>
        <v>-9.9999999999999995E-7</v>
      </c>
      <c r="O155" s="3">
        <f>Table16[[#This Row],[Control Resolving Time Sdev (ns)]]/1000000</f>
        <v>0</v>
      </c>
      <c r="P155" t="s">
        <v>95</v>
      </c>
      <c r="Q155" s="3">
        <v>-1</v>
      </c>
      <c r="R155" s="3">
        <v>-1</v>
      </c>
      <c r="S155" s="3">
        <v>-1</v>
      </c>
      <c r="T155" s="3">
        <v>-1</v>
      </c>
      <c r="U155" s="3">
        <v>-1</v>
      </c>
      <c r="V155" s="3">
        <v>-1</v>
      </c>
      <c r="W155" s="3">
        <v>-1</v>
      </c>
      <c r="X155" s="3">
        <v>-1</v>
      </c>
      <c r="Y155" s="3">
        <v>-1</v>
      </c>
      <c r="Z155" s="3">
        <v>-1</v>
      </c>
      <c r="AA155" s="3">
        <f>AVERAGE(Table16[[#This Row],[Refactored Resolving Time 1]:[Refactored Resolving Time 10]])</f>
        <v>-1</v>
      </c>
      <c r="AB155" s="3">
        <f>STDEV(Table16[[#This Row],[Refactored Resolving Time 1]:[Refactored Resolving Time 10]])</f>
        <v>0</v>
      </c>
      <c r="AC155" s="3">
        <f>Table16[[#This Row],[Refactored Resolving Time Avg (ns)]]/1000000</f>
        <v>-9.9999999999999995E-7</v>
      </c>
      <c r="AD155" s="3">
        <f>Table16[[#This Row],[Refactored Resolving Time Sdev (ns)]]/1000000</f>
        <v>0</v>
      </c>
      <c r="AE155" t="b">
        <f>IF(Table16[[#This Row],[Control Bundle]]=Table16[[#This Row],[Refactored Bundle]],TRUE,FALSE)</f>
        <v>1</v>
      </c>
      <c r="AF155">
        <f>IF(Table16[[#This Row],[Refactored Resolving Time Avg (ns)]]=-1,0,ROUND(LOG10(Table16[[#This Row],[Refactored Resolving Time Sdev (ns)]]/Table16[[#This Row],[Control Resolving Time Sdev (ns)]]),0))</f>
        <v>0</v>
      </c>
      <c r="AG155" t="b">
        <f>IF(Table16[[#This Row],[Same Sdev OoM?]]=0,TRUE,FALSE)</f>
        <v>1</v>
      </c>
      <c r="AH1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5" s="3">
        <f>Table16[[#This Row],[Control Resolving Time Avg (ms)]]-Table16[[#This Row],[Refactored Resolving Time Avg (ms)]]</f>
        <v>0</v>
      </c>
      <c r="AJ155" s="4">
        <f>Table16[[#This Row],[Absolute Diff?]]/Table16[[#This Row],[Control Resolving Time Avg (ms)]]</f>
        <v>0</v>
      </c>
    </row>
    <row r="156" spans="1:36" x14ac:dyDescent="0.2">
      <c r="A156" t="s">
        <v>233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-1</v>
      </c>
      <c r="K156" s="3">
        <v>-1</v>
      </c>
      <c r="L156" s="3">
        <f>AVERAGE(Table16[[#This Row],[Control Resolving Time 1]:[Control Resolving Time 10]])</f>
        <v>-1</v>
      </c>
      <c r="M156" s="3">
        <f>STDEV(Table16[[#This Row],[Control Resolving Time 1]:[Control Resolving Time 10]])</f>
        <v>0</v>
      </c>
      <c r="N156" s="3">
        <f>Table16[[#This Row],[Control Resolving Time Avg (ns)]]/1000000</f>
        <v>-9.9999999999999995E-7</v>
      </c>
      <c r="O156" s="3">
        <f>Table16[[#This Row],[Control Resolving Time Sdev (ns)]]/1000000</f>
        <v>0</v>
      </c>
      <c r="P156" t="s">
        <v>233</v>
      </c>
      <c r="Q156" s="3">
        <v>-1</v>
      </c>
      <c r="R156" s="3">
        <v>-1</v>
      </c>
      <c r="S156" s="3">
        <v>-1</v>
      </c>
      <c r="T156" s="3">
        <v>-1</v>
      </c>
      <c r="U156" s="3">
        <v>-1</v>
      </c>
      <c r="V156" s="3">
        <v>-1</v>
      </c>
      <c r="W156" s="3">
        <v>-1</v>
      </c>
      <c r="X156" s="3">
        <v>-1</v>
      </c>
      <c r="Y156" s="3">
        <v>-1</v>
      </c>
      <c r="Z156" s="3">
        <v>-1</v>
      </c>
      <c r="AA156" s="3">
        <f>AVERAGE(Table16[[#This Row],[Refactored Resolving Time 1]:[Refactored Resolving Time 10]])</f>
        <v>-1</v>
      </c>
      <c r="AB156" s="3">
        <f>STDEV(Table16[[#This Row],[Refactored Resolving Time 1]:[Refactored Resolving Time 10]])</f>
        <v>0</v>
      </c>
      <c r="AC156" s="3">
        <f>Table16[[#This Row],[Refactored Resolving Time Avg (ns)]]/1000000</f>
        <v>-9.9999999999999995E-7</v>
      </c>
      <c r="AD156" s="3">
        <f>Table16[[#This Row],[Refactored Resolving Time Sdev (ns)]]/1000000</f>
        <v>0</v>
      </c>
      <c r="AE156" t="b">
        <f>IF(Table16[[#This Row],[Control Bundle]]=Table16[[#This Row],[Refactored Bundle]],TRUE,FALSE)</f>
        <v>1</v>
      </c>
      <c r="AF156">
        <f>IF(Table16[[#This Row],[Refactored Resolving Time Avg (ns)]]=-1,0,ROUND(LOG10(Table16[[#This Row],[Refactored Resolving Time Sdev (ns)]]/Table16[[#This Row],[Control Resolving Time Sdev (ns)]]),0))</f>
        <v>0</v>
      </c>
      <c r="AG156" t="b">
        <f>IF(Table16[[#This Row],[Same Sdev OoM?]]=0,TRUE,FALSE)</f>
        <v>1</v>
      </c>
      <c r="AH1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6" s="3">
        <f>Table16[[#This Row],[Control Resolving Time Avg (ms)]]-Table16[[#This Row],[Refactored Resolving Time Avg (ms)]]</f>
        <v>0</v>
      </c>
      <c r="AJ156" s="4">
        <f>Table16[[#This Row],[Absolute Diff?]]/Table16[[#This Row],[Control Resolving Time Avg (ms)]]</f>
        <v>0</v>
      </c>
    </row>
    <row r="157" spans="1:36" x14ac:dyDescent="0.2">
      <c r="A157" t="s">
        <v>196</v>
      </c>
      <c r="B157" s="3">
        <v>-1</v>
      </c>
      <c r="C157" s="3">
        <v>-1</v>
      </c>
      <c r="D157" s="3">
        <v>-1</v>
      </c>
      <c r="E157" s="3">
        <v>-1</v>
      </c>
      <c r="F157" s="3">
        <v>-1</v>
      </c>
      <c r="G157" s="3">
        <v>-1</v>
      </c>
      <c r="H157" s="3">
        <v>-1</v>
      </c>
      <c r="I157" s="3">
        <v>-1</v>
      </c>
      <c r="J157" s="3">
        <v>-1</v>
      </c>
      <c r="K157" s="3">
        <v>-1</v>
      </c>
      <c r="L157" s="3">
        <f>AVERAGE(Table16[[#This Row],[Control Resolving Time 1]:[Control Resolving Time 10]])</f>
        <v>-1</v>
      </c>
      <c r="M157" s="3">
        <f>STDEV(Table16[[#This Row],[Control Resolving Time 1]:[Control Resolving Time 10]])</f>
        <v>0</v>
      </c>
      <c r="N157" s="3">
        <f>Table16[[#This Row],[Control Resolving Time Avg (ns)]]/1000000</f>
        <v>-9.9999999999999995E-7</v>
      </c>
      <c r="O157" s="3">
        <f>Table16[[#This Row],[Control Resolving Time Sdev (ns)]]/1000000</f>
        <v>0</v>
      </c>
      <c r="P157" t="s">
        <v>196</v>
      </c>
      <c r="Q157" s="3">
        <v>-1</v>
      </c>
      <c r="R157" s="3">
        <v>-1</v>
      </c>
      <c r="S157" s="3">
        <v>-1</v>
      </c>
      <c r="T157" s="3">
        <v>-1</v>
      </c>
      <c r="U157" s="3">
        <v>-1</v>
      </c>
      <c r="V157" s="3">
        <v>-1</v>
      </c>
      <c r="W157" s="3">
        <v>-1</v>
      </c>
      <c r="X157" s="3">
        <v>-1</v>
      </c>
      <c r="Y157" s="3">
        <v>-1</v>
      </c>
      <c r="Z157" s="3">
        <v>-1</v>
      </c>
      <c r="AA157" s="3">
        <f>AVERAGE(Table16[[#This Row],[Refactored Resolving Time 1]:[Refactored Resolving Time 10]])</f>
        <v>-1</v>
      </c>
      <c r="AB157" s="3">
        <f>STDEV(Table16[[#This Row],[Refactored Resolving Time 1]:[Refactored Resolving Time 10]])</f>
        <v>0</v>
      </c>
      <c r="AC157" s="3">
        <f>Table16[[#This Row],[Refactored Resolving Time Avg (ns)]]/1000000</f>
        <v>-9.9999999999999995E-7</v>
      </c>
      <c r="AD157" s="3">
        <f>Table16[[#This Row],[Refactored Resolving Time Sdev (ns)]]/1000000</f>
        <v>0</v>
      </c>
      <c r="AE157" t="b">
        <f>IF(Table16[[#This Row],[Control Bundle]]=Table16[[#This Row],[Refactored Bundle]],TRUE,FALSE)</f>
        <v>1</v>
      </c>
      <c r="AF157">
        <f>IF(Table16[[#This Row],[Refactored Resolving Time Avg (ns)]]=-1,0,ROUND(LOG10(Table16[[#This Row],[Refactored Resolving Time Sdev (ns)]]/Table16[[#This Row],[Control Resolving Time Sdev (ns)]]),0))</f>
        <v>0</v>
      </c>
      <c r="AG157" t="b">
        <f>IF(Table16[[#This Row],[Same Sdev OoM?]]=0,TRUE,FALSE)</f>
        <v>1</v>
      </c>
      <c r="AH1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57" s="3">
        <f>Table16[[#This Row],[Control Resolving Time Avg (ms)]]-Table16[[#This Row],[Refactored Resolving Time Avg (ms)]]</f>
        <v>0</v>
      </c>
      <c r="AJ157" s="4">
        <f>Table16[[#This Row],[Absolute Diff?]]/Table16[[#This Row],[Control Resolving Time Avg (ms)]]</f>
        <v>0</v>
      </c>
    </row>
    <row r="158" spans="1:36" x14ac:dyDescent="0.2">
      <c r="A158" t="s">
        <v>270</v>
      </c>
      <c r="B158" s="3">
        <v>747696308</v>
      </c>
      <c r="C158" s="3">
        <v>674832772</v>
      </c>
      <c r="D158" s="3">
        <v>721425590</v>
      </c>
      <c r="E158" s="3">
        <v>663646516</v>
      </c>
      <c r="F158" s="3">
        <v>690575233</v>
      </c>
      <c r="G158" s="3">
        <v>680921105</v>
      </c>
      <c r="H158" s="3">
        <v>736912894</v>
      </c>
      <c r="I158" s="3">
        <v>699779573</v>
      </c>
      <c r="J158" s="3">
        <v>706607369</v>
      </c>
      <c r="K158" s="3">
        <v>697374427</v>
      </c>
      <c r="L158" s="3">
        <f>AVERAGE(Table16[[#This Row],[Control Resolving Time 1]:[Control Resolving Time 10]])</f>
        <v>701977178.70000005</v>
      </c>
      <c r="M158" s="3">
        <f>STDEV(Table16[[#This Row],[Control Resolving Time 1]:[Control Resolving Time 10]])</f>
        <v>26906955.460391108</v>
      </c>
      <c r="N158" s="3">
        <f>Table16[[#This Row],[Control Resolving Time Avg (ns)]]/1000000</f>
        <v>701.97717870000008</v>
      </c>
      <c r="O158" s="3">
        <f>Table16[[#This Row],[Control Resolving Time Sdev (ns)]]/1000000</f>
        <v>26.906955460391107</v>
      </c>
      <c r="P158" t="s">
        <v>270</v>
      </c>
      <c r="Q158" s="3">
        <v>792261649</v>
      </c>
      <c r="R158" s="3">
        <v>776273773</v>
      </c>
      <c r="S158" s="3">
        <v>785746203</v>
      </c>
      <c r="T158" s="3">
        <v>764986468</v>
      </c>
      <c r="U158" s="3">
        <v>813871108</v>
      </c>
      <c r="V158" s="3">
        <v>793064790</v>
      </c>
      <c r="W158" s="3">
        <v>819660234</v>
      </c>
      <c r="X158" s="3">
        <v>828341187</v>
      </c>
      <c r="Y158" s="3">
        <v>789091046</v>
      </c>
      <c r="Z158" s="3">
        <v>778607084</v>
      </c>
      <c r="AA158" s="3">
        <f>AVERAGE(Table16[[#This Row],[Refactored Resolving Time 1]:[Refactored Resolving Time 10]])</f>
        <v>794190354.20000005</v>
      </c>
      <c r="AB158" s="3">
        <f>STDEV(Table16[[#This Row],[Refactored Resolving Time 1]:[Refactored Resolving Time 10]])</f>
        <v>20334231.732680205</v>
      </c>
      <c r="AC158" s="3">
        <f>Table16[[#This Row],[Refactored Resolving Time Avg (ns)]]/1000000</f>
        <v>794.1903542</v>
      </c>
      <c r="AD158" s="3">
        <f>Table16[[#This Row],[Refactored Resolving Time Sdev (ns)]]/1000000</f>
        <v>20.334231732680205</v>
      </c>
      <c r="AE158" t="b">
        <f>IF(Table16[[#This Row],[Control Bundle]]=Table16[[#This Row],[Refactored Bundle]],TRUE,FALSE)</f>
        <v>1</v>
      </c>
      <c r="AF158">
        <f>IF(Table16[[#This Row],[Refactored Resolving Time Avg (ns)]]=-1,0,ROUND(LOG10(Table16[[#This Row],[Refactored Resolving Time Sdev (ns)]]/Table16[[#This Row],[Control Resolving Time Sdev (ns)]]),0))</f>
        <v>0</v>
      </c>
      <c r="AG158" t="b">
        <f>IF(Table16[[#This Row],[Same Sdev OoM?]]=0,TRUE,FALSE)</f>
        <v>1</v>
      </c>
      <c r="AH1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58" s="3">
        <f>Table16[[#This Row],[Control Resolving Time Avg (ms)]]-Table16[[#This Row],[Refactored Resolving Time Avg (ms)]]</f>
        <v>-92.21317549999992</v>
      </c>
      <c r="AJ158" s="4">
        <f>Table16[[#This Row],[Absolute Diff?]]/Table16[[#This Row],[Control Resolving Time Avg (ms)]]</f>
        <v>-0.13136207030372499</v>
      </c>
    </row>
    <row r="159" spans="1:36" x14ac:dyDescent="0.2">
      <c r="A159" t="s">
        <v>37</v>
      </c>
      <c r="B159" s="3">
        <v>746542760</v>
      </c>
      <c r="C159" s="3">
        <v>673728752</v>
      </c>
      <c r="D159" s="3">
        <v>720498568</v>
      </c>
      <c r="E159" s="3">
        <v>662571878</v>
      </c>
      <c r="F159" s="3">
        <v>689452574</v>
      </c>
      <c r="G159" s="3">
        <v>680049838</v>
      </c>
      <c r="H159" s="3">
        <v>735732912</v>
      </c>
      <c r="I159" s="3">
        <v>698954978</v>
      </c>
      <c r="J159" s="3">
        <v>705681629</v>
      </c>
      <c r="K159" s="3">
        <v>696198756</v>
      </c>
      <c r="L159" s="3">
        <f>AVERAGE(Table16[[#This Row],[Control Resolving Time 1]:[Control Resolving Time 10]])</f>
        <v>700941264.5</v>
      </c>
      <c r="M159" s="3">
        <f>STDEV(Table16[[#This Row],[Control Resolving Time 1]:[Control Resolving Time 10]])</f>
        <v>26879408.458843511</v>
      </c>
      <c r="N159" s="3">
        <f>Table16[[#This Row],[Control Resolving Time Avg (ns)]]/1000000</f>
        <v>700.94126449999999</v>
      </c>
      <c r="O159" s="3">
        <f>Table16[[#This Row],[Control Resolving Time Sdev (ns)]]/1000000</f>
        <v>26.87940845884351</v>
      </c>
      <c r="P159" t="s">
        <v>37</v>
      </c>
      <c r="Q159" s="3">
        <v>791053549</v>
      </c>
      <c r="R159" s="3">
        <v>775056614</v>
      </c>
      <c r="S159" s="3">
        <v>784791091</v>
      </c>
      <c r="T159" s="3">
        <v>763784418</v>
      </c>
      <c r="U159" s="3">
        <v>812582148</v>
      </c>
      <c r="V159" s="3">
        <v>791662912</v>
      </c>
      <c r="W159" s="3">
        <v>818032932</v>
      </c>
      <c r="X159" s="3">
        <v>826845969</v>
      </c>
      <c r="Y159" s="3">
        <v>787623876</v>
      </c>
      <c r="Z159" s="3">
        <v>777051641</v>
      </c>
      <c r="AA159" s="3">
        <f>AVERAGE(Table16[[#This Row],[Refactored Resolving Time 1]:[Refactored Resolving Time 10]])</f>
        <v>792848515</v>
      </c>
      <c r="AB159" s="3">
        <f>STDEV(Table16[[#This Row],[Refactored Resolving Time 1]:[Refactored Resolving Time 10]])</f>
        <v>20240660.960037407</v>
      </c>
      <c r="AC159" s="3">
        <f>Table16[[#This Row],[Refactored Resolving Time Avg (ns)]]/1000000</f>
        <v>792.84851500000002</v>
      </c>
      <c r="AD159" s="3">
        <f>Table16[[#This Row],[Refactored Resolving Time Sdev (ns)]]/1000000</f>
        <v>20.240660960037406</v>
      </c>
      <c r="AE159" t="b">
        <f>IF(Table16[[#This Row],[Control Bundle]]=Table16[[#This Row],[Refactored Bundle]],TRUE,FALSE)</f>
        <v>1</v>
      </c>
      <c r="AF159">
        <f>IF(Table16[[#This Row],[Refactored Resolving Time Avg (ns)]]=-1,0,ROUND(LOG10(Table16[[#This Row],[Refactored Resolving Time Sdev (ns)]]/Table16[[#This Row],[Control Resolving Time Sdev (ns)]]),0))</f>
        <v>0</v>
      </c>
      <c r="AG159" t="b">
        <f>IF(Table16[[#This Row],[Same Sdev OoM?]]=0,TRUE,FALSE)</f>
        <v>1</v>
      </c>
      <c r="AH1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59" s="3">
        <f>Table16[[#This Row],[Control Resolving Time Avg (ms)]]-Table16[[#This Row],[Refactored Resolving Time Avg (ms)]]</f>
        <v>-91.907250500000032</v>
      </c>
      <c r="AJ159" s="4">
        <f>Table16[[#This Row],[Absolute Diff?]]/Table16[[#This Row],[Control Resolving Time Avg (ms)]]</f>
        <v>-0.1311197601778516</v>
      </c>
    </row>
    <row r="160" spans="1:36" x14ac:dyDescent="0.2">
      <c r="A160" t="s">
        <v>122</v>
      </c>
      <c r="B160" s="3">
        <v>745849011</v>
      </c>
      <c r="C160" s="3">
        <v>672955432</v>
      </c>
      <c r="D160" s="3">
        <v>719908375</v>
      </c>
      <c r="E160" s="3">
        <v>661697622</v>
      </c>
      <c r="F160" s="3">
        <v>688798831</v>
      </c>
      <c r="G160" s="3">
        <v>678834332</v>
      </c>
      <c r="H160" s="3">
        <v>734864206</v>
      </c>
      <c r="I160" s="3">
        <v>698369542</v>
      </c>
      <c r="J160" s="3">
        <v>705334452</v>
      </c>
      <c r="K160" s="3">
        <v>695430581</v>
      </c>
      <c r="L160" s="3">
        <f>AVERAGE(Table16[[#This Row],[Control Resolving Time 1]:[Control Resolving Time 10]])</f>
        <v>700204238.39999998</v>
      </c>
      <c r="M160" s="3">
        <f>STDEV(Table16[[#This Row],[Control Resolving Time 1]:[Control Resolving Time 10]])</f>
        <v>26951598.181082487</v>
      </c>
      <c r="N160" s="3">
        <f>Table16[[#This Row],[Control Resolving Time Avg (ns)]]/1000000</f>
        <v>700.20423840000001</v>
      </c>
      <c r="O160" s="3">
        <f>Table16[[#This Row],[Control Resolving Time Sdev (ns)]]/1000000</f>
        <v>26.951598181082488</v>
      </c>
      <c r="P160" t="s">
        <v>122</v>
      </c>
      <c r="Q160" s="3">
        <v>790191891</v>
      </c>
      <c r="R160" s="3">
        <v>774118188</v>
      </c>
      <c r="S160" s="3">
        <v>783879811</v>
      </c>
      <c r="T160" s="3">
        <v>762899706</v>
      </c>
      <c r="U160" s="3">
        <v>811753124</v>
      </c>
      <c r="V160" s="3">
        <v>790573351</v>
      </c>
      <c r="W160" s="3">
        <v>817101500</v>
      </c>
      <c r="X160" s="3">
        <v>825836109</v>
      </c>
      <c r="Y160" s="3">
        <v>786617597</v>
      </c>
      <c r="Z160" s="3">
        <v>776168919</v>
      </c>
      <c r="AA160" s="3">
        <f>AVERAGE(Table16[[#This Row],[Refactored Resolving Time 1]:[Refactored Resolving Time 10]])</f>
        <v>791914019.60000002</v>
      </c>
      <c r="AB160" s="3">
        <f>STDEV(Table16[[#This Row],[Refactored Resolving Time 1]:[Refactored Resolving Time 10]])</f>
        <v>20227872.162140176</v>
      </c>
      <c r="AC160" s="3">
        <f>Table16[[#This Row],[Refactored Resolving Time Avg (ns)]]/1000000</f>
        <v>791.91401960000007</v>
      </c>
      <c r="AD160" s="3">
        <f>Table16[[#This Row],[Refactored Resolving Time Sdev (ns)]]/1000000</f>
        <v>20.227872162140176</v>
      </c>
      <c r="AE160" t="b">
        <f>IF(Table16[[#This Row],[Control Bundle]]=Table16[[#This Row],[Refactored Bundle]],TRUE,FALSE)</f>
        <v>1</v>
      </c>
      <c r="AF160">
        <f>IF(Table16[[#This Row],[Refactored Resolving Time Avg (ns)]]=-1,0,ROUND(LOG10(Table16[[#This Row],[Refactored Resolving Time Sdev (ns)]]/Table16[[#This Row],[Control Resolving Time Sdev (ns)]]),0))</f>
        <v>0</v>
      </c>
      <c r="AG160" t="b">
        <f>IF(Table16[[#This Row],[Same Sdev OoM?]]=0,TRUE,FALSE)</f>
        <v>1</v>
      </c>
      <c r="AH1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0" s="3">
        <f>Table16[[#This Row],[Control Resolving Time Avg (ms)]]-Table16[[#This Row],[Refactored Resolving Time Avg (ms)]]</f>
        <v>-91.709781200000066</v>
      </c>
      <c r="AJ160" s="4">
        <f>Table16[[#This Row],[Absolute Diff?]]/Table16[[#This Row],[Control Resolving Time Avg (ms)]]</f>
        <v>-0.13097575845807685</v>
      </c>
    </row>
    <row r="161" spans="1:36" x14ac:dyDescent="0.2">
      <c r="A161" t="s">
        <v>344</v>
      </c>
      <c r="B161" s="3">
        <v>745067238</v>
      </c>
      <c r="C161" s="3">
        <v>671995422</v>
      </c>
      <c r="D161" s="3">
        <v>718962194</v>
      </c>
      <c r="E161" s="3">
        <v>660613917</v>
      </c>
      <c r="F161" s="3">
        <v>688084978</v>
      </c>
      <c r="G161" s="3">
        <v>677649087</v>
      </c>
      <c r="H161" s="3">
        <v>733715639</v>
      </c>
      <c r="I161" s="3">
        <v>697370717</v>
      </c>
      <c r="J161" s="3">
        <v>704607012</v>
      </c>
      <c r="K161" s="3">
        <v>694428620</v>
      </c>
      <c r="L161" s="3">
        <f>AVERAGE(Table16[[#This Row],[Control Resolving Time 1]:[Control Resolving Time 10]])</f>
        <v>699249482.39999998</v>
      </c>
      <c r="M161" s="3">
        <f>STDEV(Table16[[#This Row],[Control Resolving Time 1]:[Control Resolving Time 10]])</f>
        <v>26993746.676556945</v>
      </c>
      <c r="N161" s="3">
        <f>Table16[[#This Row],[Control Resolving Time Avg (ns)]]/1000000</f>
        <v>699.24948239999992</v>
      </c>
      <c r="O161" s="3">
        <f>Table16[[#This Row],[Control Resolving Time Sdev (ns)]]/1000000</f>
        <v>26.993746676556945</v>
      </c>
      <c r="P161" t="s">
        <v>344</v>
      </c>
      <c r="Q161" s="3">
        <v>789264033</v>
      </c>
      <c r="R161" s="3">
        <v>773077544</v>
      </c>
      <c r="S161" s="3">
        <v>782687617</v>
      </c>
      <c r="T161" s="3">
        <v>761082892</v>
      </c>
      <c r="U161" s="3">
        <v>810708961</v>
      </c>
      <c r="V161" s="3">
        <v>789352148</v>
      </c>
      <c r="W161" s="3">
        <v>816012900</v>
      </c>
      <c r="X161" s="3">
        <v>824618097</v>
      </c>
      <c r="Y161" s="3">
        <v>785306637</v>
      </c>
      <c r="Z161" s="3">
        <v>775250350</v>
      </c>
      <c r="AA161" s="3">
        <f>AVERAGE(Table16[[#This Row],[Refactored Resolving Time 1]:[Refactored Resolving Time 10]])</f>
        <v>790736117.89999998</v>
      </c>
      <c r="AB161" s="3">
        <f>STDEV(Table16[[#This Row],[Refactored Resolving Time 1]:[Refactored Resolving Time 10]])</f>
        <v>20317225.217067733</v>
      </c>
      <c r="AC161" s="3">
        <f>Table16[[#This Row],[Refactored Resolving Time Avg (ns)]]/1000000</f>
        <v>790.73611789999995</v>
      </c>
      <c r="AD161" s="3">
        <f>Table16[[#This Row],[Refactored Resolving Time Sdev (ns)]]/1000000</f>
        <v>20.317225217067733</v>
      </c>
      <c r="AE161" t="b">
        <f>IF(Table16[[#This Row],[Control Bundle]]=Table16[[#This Row],[Refactored Bundle]],TRUE,FALSE)</f>
        <v>1</v>
      </c>
      <c r="AF161">
        <f>IF(Table16[[#This Row],[Refactored Resolving Time Avg (ns)]]=-1,0,ROUND(LOG10(Table16[[#This Row],[Refactored Resolving Time Sdev (ns)]]/Table16[[#This Row],[Control Resolving Time Sdev (ns)]]),0))</f>
        <v>0</v>
      </c>
      <c r="AG161" t="b">
        <f>IF(Table16[[#This Row],[Same Sdev OoM?]]=0,TRUE,FALSE)</f>
        <v>1</v>
      </c>
      <c r="AH1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1" s="3">
        <f>Table16[[#This Row],[Control Resolving Time Avg (ms)]]-Table16[[#This Row],[Refactored Resolving Time Avg (ms)]]</f>
        <v>-91.486635500000034</v>
      </c>
      <c r="AJ161" s="4">
        <f>Table16[[#This Row],[Absolute Diff?]]/Table16[[#This Row],[Control Resolving Time Avg (ms)]]</f>
        <v>-0.13083547117688943</v>
      </c>
    </row>
    <row r="162" spans="1:36" x14ac:dyDescent="0.2">
      <c r="A162" t="s">
        <v>368</v>
      </c>
      <c r="B162" s="3">
        <v>743381522</v>
      </c>
      <c r="C162" s="3">
        <v>669974394</v>
      </c>
      <c r="D162" s="3">
        <v>716913753</v>
      </c>
      <c r="E162" s="3">
        <v>658752286</v>
      </c>
      <c r="F162" s="3">
        <v>686628288</v>
      </c>
      <c r="G162" s="3">
        <v>675627418</v>
      </c>
      <c r="H162" s="3">
        <v>731610514</v>
      </c>
      <c r="I162" s="3">
        <v>695467850</v>
      </c>
      <c r="J162" s="3">
        <v>703087671</v>
      </c>
      <c r="K162" s="3">
        <v>692313882</v>
      </c>
      <c r="L162" s="3">
        <f>AVERAGE(Table16[[#This Row],[Control Resolving Time 1]:[Control Resolving Time 10]])</f>
        <v>697375757.79999995</v>
      </c>
      <c r="M162" s="3">
        <f>STDEV(Table16[[#This Row],[Control Resolving Time 1]:[Control Resolving Time 10]])</f>
        <v>27004683.714065533</v>
      </c>
      <c r="N162" s="3">
        <f>Table16[[#This Row],[Control Resolving Time Avg (ns)]]/1000000</f>
        <v>697.37575779999997</v>
      </c>
      <c r="O162" s="3">
        <f>Table16[[#This Row],[Control Resolving Time Sdev (ns)]]/1000000</f>
        <v>27.004683714065532</v>
      </c>
      <c r="P162" t="s">
        <v>368</v>
      </c>
      <c r="Q162" s="3">
        <v>773718178</v>
      </c>
      <c r="R162" s="3">
        <v>757471131</v>
      </c>
      <c r="S162" s="3">
        <v>767351705</v>
      </c>
      <c r="T162" s="3">
        <v>745771171</v>
      </c>
      <c r="U162" s="3">
        <v>793748726</v>
      </c>
      <c r="V162" s="3">
        <v>773971785</v>
      </c>
      <c r="W162" s="3">
        <v>800274974</v>
      </c>
      <c r="X162" s="3">
        <v>806685098</v>
      </c>
      <c r="Y162" s="3">
        <v>766818374</v>
      </c>
      <c r="Z162" s="3">
        <v>760021785</v>
      </c>
      <c r="AA162" s="3">
        <f>AVERAGE(Table16[[#This Row],[Refactored Resolving Time 1]:[Refactored Resolving Time 10]])</f>
        <v>774583292.70000005</v>
      </c>
      <c r="AB162" s="3">
        <f>STDEV(Table16[[#This Row],[Refactored Resolving Time 1]:[Refactored Resolving Time 10]])</f>
        <v>19738896.610803925</v>
      </c>
      <c r="AC162" s="3">
        <f>Table16[[#This Row],[Refactored Resolving Time Avg (ns)]]/1000000</f>
        <v>774.58329270000002</v>
      </c>
      <c r="AD162" s="3">
        <f>Table16[[#This Row],[Refactored Resolving Time Sdev (ns)]]/1000000</f>
        <v>19.738896610803923</v>
      </c>
      <c r="AE162" t="b">
        <f>IF(Table16[[#This Row],[Control Bundle]]=Table16[[#This Row],[Refactored Bundle]],TRUE,FALSE)</f>
        <v>1</v>
      </c>
      <c r="AF162">
        <f>IF(Table16[[#This Row],[Refactored Resolving Time Avg (ns)]]=-1,0,ROUND(LOG10(Table16[[#This Row],[Refactored Resolving Time Sdev (ns)]]/Table16[[#This Row],[Control Resolving Time Sdev (ns)]]),0))</f>
        <v>0</v>
      </c>
      <c r="AG162" t="b">
        <f>IF(Table16[[#This Row],[Same Sdev OoM?]]=0,TRUE,FALSE)</f>
        <v>1</v>
      </c>
      <c r="AH1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2" s="3">
        <f>Table16[[#This Row],[Control Resolving Time Avg (ms)]]-Table16[[#This Row],[Refactored Resolving Time Avg (ms)]]</f>
        <v>-77.207534900000041</v>
      </c>
      <c r="AJ162" s="4">
        <f>Table16[[#This Row],[Absolute Diff?]]/Table16[[#This Row],[Control Resolving Time Avg (ms)]]</f>
        <v>-0.11071152680093929</v>
      </c>
    </row>
    <row r="163" spans="1:36" x14ac:dyDescent="0.2">
      <c r="A163" t="s">
        <v>86</v>
      </c>
      <c r="B163" s="3">
        <v>744431123</v>
      </c>
      <c r="C163" s="3">
        <v>671234250</v>
      </c>
      <c r="D163" s="3">
        <v>718088812</v>
      </c>
      <c r="E163" s="3">
        <v>659717557</v>
      </c>
      <c r="F163" s="3">
        <v>687483886</v>
      </c>
      <c r="G163" s="3">
        <v>676680757</v>
      </c>
      <c r="H163" s="3">
        <v>732587225</v>
      </c>
      <c r="I163" s="3">
        <v>696423640</v>
      </c>
      <c r="J163" s="3">
        <v>704196557</v>
      </c>
      <c r="K163" s="3">
        <v>693332903</v>
      </c>
      <c r="L163" s="3">
        <f>AVERAGE(Table16[[#This Row],[Control Resolving Time 1]:[Control Resolving Time 10]])</f>
        <v>698417671</v>
      </c>
      <c r="M163" s="3">
        <f>STDEV(Table16[[#This Row],[Control Resolving Time 1]:[Control Resolving Time 10]])</f>
        <v>27005462.015317362</v>
      </c>
      <c r="N163" s="3">
        <f>Table16[[#This Row],[Control Resolving Time Avg (ns)]]/1000000</f>
        <v>698.41767100000004</v>
      </c>
      <c r="O163" s="3">
        <f>Table16[[#This Row],[Control Resolving Time Sdev (ns)]]/1000000</f>
        <v>27.005462015317363</v>
      </c>
      <c r="P163" t="s">
        <v>86</v>
      </c>
      <c r="Q163" s="3">
        <v>788425685</v>
      </c>
      <c r="R163" s="3">
        <v>771998391</v>
      </c>
      <c r="S163" s="3">
        <v>781702140</v>
      </c>
      <c r="T163" s="3">
        <v>760048158</v>
      </c>
      <c r="U163" s="3">
        <v>809587870</v>
      </c>
      <c r="V163" s="3">
        <v>788399180</v>
      </c>
      <c r="W163" s="3">
        <v>802034870</v>
      </c>
      <c r="X163" s="3">
        <v>823637011</v>
      </c>
      <c r="Y163" s="3">
        <v>784332418</v>
      </c>
      <c r="Z163" s="3">
        <v>774592870</v>
      </c>
      <c r="AA163" s="3">
        <f>AVERAGE(Table16[[#This Row],[Refactored Resolving Time 1]:[Refactored Resolving Time 10]])</f>
        <v>788475859.29999995</v>
      </c>
      <c r="AB163" s="3">
        <f>STDEV(Table16[[#This Row],[Refactored Resolving Time 1]:[Refactored Resolving Time 10]])</f>
        <v>18860036.192526396</v>
      </c>
      <c r="AC163" s="3">
        <f>Table16[[#This Row],[Refactored Resolving Time Avg (ns)]]/1000000</f>
        <v>788.47585929999991</v>
      </c>
      <c r="AD163" s="3">
        <f>Table16[[#This Row],[Refactored Resolving Time Sdev (ns)]]/1000000</f>
        <v>18.860036192526398</v>
      </c>
      <c r="AE163" t="b">
        <f>IF(Table16[[#This Row],[Control Bundle]]=Table16[[#This Row],[Refactored Bundle]],TRUE,FALSE)</f>
        <v>1</v>
      </c>
      <c r="AF163">
        <f>IF(Table16[[#This Row],[Refactored Resolving Time Avg (ns)]]=-1,0,ROUND(LOG10(Table16[[#This Row],[Refactored Resolving Time Sdev (ns)]]/Table16[[#This Row],[Control Resolving Time Sdev (ns)]]),0))</f>
        <v>0</v>
      </c>
      <c r="AG163" t="b">
        <f>IF(Table16[[#This Row],[Same Sdev OoM?]]=0,TRUE,FALSE)</f>
        <v>1</v>
      </c>
      <c r="AH1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3" s="3">
        <f>Table16[[#This Row],[Control Resolving Time Avg (ms)]]-Table16[[#This Row],[Refactored Resolving Time Avg (ms)]]</f>
        <v>-90.05818829999987</v>
      </c>
      <c r="AJ163" s="4">
        <f>Table16[[#This Row],[Absolute Diff?]]/Table16[[#This Row],[Control Resolving Time Avg (ms)]]</f>
        <v>-0.12894603335430191</v>
      </c>
    </row>
    <row r="164" spans="1:36" x14ac:dyDescent="0.2">
      <c r="A164" t="s">
        <v>345</v>
      </c>
      <c r="B164" s="3">
        <v>742428468</v>
      </c>
      <c r="C164" s="3">
        <v>668950579</v>
      </c>
      <c r="D164" s="3">
        <v>715086736</v>
      </c>
      <c r="E164" s="3">
        <v>657217676</v>
      </c>
      <c r="F164" s="3">
        <v>685722401</v>
      </c>
      <c r="G164" s="3">
        <v>674659240</v>
      </c>
      <c r="H164" s="3">
        <v>730723546</v>
      </c>
      <c r="I164" s="3">
        <v>694212427</v>
      </c>
      <c r="J164" s="3">
        <v>702041285</v>
      </c>
      <c r="K164" s="3">
        <v>690907103</v>
      </c>
      <c r="L164" s="3">
        <f>AVERAGE(Table16[[#This Row],[Control Resolving Time 1]:[Control Resolving Time 10]])</f>
        <v>696194946.10000002</v>
      </c>
      <c r="M164" s="3">
        <f>STDEV(Table16[[#This Row],[Control Resolving Time 1]:[Control Resolving Time 10]])</f>
        <v>27054836.885991722</v>
      </c>
      <c r="N164" s="3">
        <f>Table16[[#This Row],[Control Resolving Time Avg (ns)]]/1000000</f>
        <v>696.19494610000004</v>
      </c>
      <c r="O164" s="3">
        <f>Table16[[#This Row],[Control Resolving Time Sdev (ns)]]/1000000</f>
        <v>27.054836885991723</v>
      </c>
      <c r="P164" t="s">
        <v>345</v>
      </c>
      <c r="Q164" s="3">
        <v>772657392</v>
      </c>
      <c r="R164" s="3">
        <v>756541115</v>
      </c>
      <c r="S164" s="3">
        <v>765629489</v>
      </c>
      <c r="T164" s="3">
        <v>744716257</v>
      </c>
      <c r="U164" s="3">
        <v>792800422</v>
      </c>
      <c r="V164" s="3">
        <v>772829177</v>
      </c>
      <c r="W164" s="3">
        <v>799287775</v>
      </c>
      <c r="X164" s="3">
        <v>805575793</v>
      </c>
      <c r="Y164" s="3">
        <v>765053659</v>
      </c>
      <c r="Z164" s="3">
        <v>757946847</v>
      </c>
      <c r="AA164" s="3">
        <f>AVERAGE(Table16[[#This Row],[Refactored Resolving Time 1]:[Refactored Resolving Time 10]])</f>
        <v>773303792.60000002</v>
      </c>
      <c r="AB164" s="3">
        <f>STDEV(Table16[[#This Row],[Refactored Resolving Time 1]:[Refactored Resolving Time 10]])</f>
        <v>19884223.151848271</v>
      </c>
      <c r="AC164" s="3">
        <f>Table16[[#This Row],[Refactored Resolving Time Avg (ns)]]/1000000</f>
        <v>773.30379260000007</v>
      </c>
      <c r="AD164" s="3">
        <f>Table16[[#This Row],[Refactored Resolving Time Sdev (ns)]]/1000000</f>
        <v>19.884223151848271</v>
      </c>
      <c r="AE164" t="b">
        <f>IF(Table16[[#This Row],[Control Bundle]]=Table16[[#This Row],[Refactored Bundle]],TRUE,FALSE)</f>
        <v>1</v>
      </c>
      <c r="AF164">
        <f>IF(Table16[[#This Row],[Refactored Resolving Time Avg (ns)]]=-1,0,ROUND(LOG10(Table16[[#This Row],[Refactored Resolving Time Sdev (ns)]]/Table16[[#This Row],[Control Resolving Time Sdev (ns)]]),0))</f>
        <v>0</v>
      </c>
      <c r="AG164" t="b">
        <f>IF(Table16[[#This Row],[Same Sdev OoM?]]=0,TRUE,FALSE)</f>
        <v>1</v>
      </c>
      <c r="AH1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4" s="3">
        <f>Table16[[#This Row],[Control Resolving Time Avg (ms)]]-Table16[[#This Row],[Refactored Resolving Time Avg (ms)]]</f>
        <v>-77.108846500000027</v>
      </c>
      <c r="AJ164" s="4">
        <f>Table16[[#This Row],[Absolute Diff?]]/Table16[[#This Row],[Control Resolving Time Avg (ms)]]</f>
        <v>-0.11075754992470782</v>
      </c>
    </row>
    <row r="165" spans="1:36" x14ac:dyDescent="0.2">
      <c r="A165" t="s">
        <v>348</v>
      </c>
      <c r="B165" s="3">
        <v>740574398</v>
      </c>
      <c r="C165" s="3">
        <v>667235701</v>
      </c>
      <c r="D165" s="3">
        <v>712598272</v>
      </c>
      <c r="E165" s="3">
        <v>655896899</v>
      </c>
      <c r="F165" s="3">
        <v>683909721</v>
      </c>
      <c r="G165" s="3">
        <v>673008419</v>
      </c>
      <c r="H165" s="3">
        <v>728668471</v>
      </c>
      <c r="I165" s="3">
        <v>692646235</v>
      </c>
      <c r="J165" s="3">
        <v>700543605</v>
      </c>
      <c r="K165" s="3">
        <v>688458342</v>
      </c>
      <c r="L165" s="3">
        <f>AVERAGE(Table16[[#This Row],[Control Resolving Time 1]:[Control Resolving Time 10]])</f>
        <v>694354006.29999995</v>
      </c>
      <c r="M165" s="3">
        <f>STDEV(Table16[[#This Row],[Control Resolving Time 1]:[Control Resolving Time 10]])</f>
        <v>26877738.778767683</v>
      </c>
      <c r="N165" s="3">
        <f>Table16[[#This Row],[Control Resolving Time Avg (ns)]]/1000000</f>
        <v>694.35400629999992</v>
      </c>
      <c r="O165" s="3">
        <f>Table16[[#This Row],[Control Resolving Time Sdev (ns)]]/1000000</f>
        <v>26.877738778767682</v>
      </c>
      <c r="P165" t="s">
        <v>348</v>
      </c>
      <c r="Q165" s="3">
        <v>771151457</v>
      </c>
      <c r="R165" s="3">
        <v>754377609</v>
      </c>
      <c r="S165" s="3">
        <v>763839376</v>
      </c>
      <c r="T165" s="3">
        <v>742618271</v>
      </c>
      <c r="U165" s="3">
        <v>791224438</v>
      </c>
      <c r="V165" s="3">
        <v>771018433</v>
      </c>
      <c r="W165" s="3">
        <v>797546256</v>
      </c>
      <c r="X165" s="3">
        <v>803851211</v>
      </c>
      <c r="Y165" s="3">
        <v>763892632</v>
      </c>
      <c r="Z165" s="3">
        <v>756196999</v>
      </c>
      <c r="AA165" s="3">
        <f>AVERAGE(Table16[[#This Row],[Refactored Resolving Time 1]:[Refactored Resolving Time 10]])</f>
        <v>771571668.20000005</v>
      </c>
      <c r="AB165" s="3">
        <f>STDEV(Table16[[#This Row],[Refactored Resolving Time 1]:[Refactored Resolving Time 10]])</f>
        <v>19978970.544156477</v>
      </c>
      <c r="AC165" s="3">
        <f>Table16[[#This Row],[Refactored Resolving Time Avg (ns)]]/1000000</f>
        <v>771.57166820000009</v>
      </c>
      <c r="AD165" s="3">
        <f>Table16[[#This Row],[Refactored Resolving Time Sdev (ns)]]/1000000</f>
        <v>19.978970544156478</v>
      </c>
      <c r="AE165" t="b">
        <f>IF(Table16[[#This Row],[Control Bundle]]=Table16[[#This Row],[Refactored Bundle]],TRUE,FALSE)</f>
        <v>1</v>
      </c>
      <c r="AF165">
        <f>IF(Table16[[#This Row],[Refactored Resolving Time Avg (ns)]]=-1,0,ROUND(LOG10(Table16[[#This Row],[Refactored Resolving Time Sdev (ns)]]/Table16[[#This Row],[Control Resolving Time Sdev (ns)]]),0))</f>
        <v>0</v>
      </c>
      <c r="AG165" t="b">
        <f>IF(Table16[[#This Row],[Same Sdev OoM?]]=0,TRUE,FALSE)</f>
        <v>1</v>
      </c>
      <c r="AH1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5" s="3">
        <f>Table16[[#This Row],[Control Resolving Time Avg (ms)]]-Table16[[#This Row],[Refactored Resolving Time Avg (ms)]]</f>
        <v>-77.217661900000166</v>
      </c>
      <c r="AJ165" s="4">
        <f>Table16[[#This Row],[Absolute Diff?]]/Table16[[#This Row],[Control Resolving Time Avg (ms)]]</f>
        <v>-0.11120791584608183</v>
      </c>
    </row>
    <row r="166" spans="1:36" x14ac:dyDescent="0.2">
      <c r="A166" t="s">
        <v>92</v>
      </c>
      <c r="B166" s="3">
        <v>741554537</v>
      </c>
      <c r="C166" s="3">
        <v>668136189</v>
      </c>
      <c r="D166" s="3">
        <v>713487663</v>
      </c>
      <c r="E166" s="3">
        <v>656594484</v>
      </c>
      <c r="F166" s="3">
        <v>684740985</v>
      </c>
      <c r="G166" s="3">
        <v>673779806</v>
      </c>
      <c r="H166" s="3">
        <v>729937392</v>
      </c>
      <c r="I166" s="3">
        <v>693373057</v>
      </c>
      <c r="J166" s="3">
        <v>701230079</v>
      </c>
      <c r="K166" s="3">
        <v>690058459</v>
      </c>
      <c r="L166" s="3">
        <f>AVERAGE(Table16[[#This Row],[Control Resolving Time 1]:[Control Resolving Time 10]])</f>
        <v>695289265.10000002</v>
      </c>
      <c r="M166" s="3">
        <f>STDEV(Table16[[#This Row],[Control Resolving Time 1]:[Control Resolving Time 10]])</f>
        <v>26971126.317335133</v>
      </c>
      <c r="N166" s="3">
        <f>Table16[[#This Row],[Control Resolving Time Avg (ns)]]/1000000</f>
        <v>695.28926510000008</v>
      </c>
      <c r="O166" s="3">
        <f>Table16[[#This Row],[Control Resolving Time Sdev (ns)]]/1000000</f>
        <v>26.971126317335134</v>
      </c>
      <c r="P166" t="s">
        <v>92</v>
      </c>
      <c r="Q166" s="3">
        <v>771891173</v>
      </c>
      <c r="R166" s="3">
        <v>755622101</v>
      </c>
      <c r="S166" s="3">
        <v>764705067</v>
      </c>
      <c r="T166" s="3">
        <v>743527575</v>
      </c>
      <c r="U166" s="3">
        <v>792135772</v>
      </c>
      <c r="V166" s="3">
        <v>771828393</v>
      </c>
      <c r="W166" s="3">
        <v>798405045</v>
      </c>
      <c r="X166" s="3">
        <v>804585599</v>
      </c>
      <c r="Y166" s="3">
        <v>764451513</v>
      </c>
      <c r="Z166" s="3">
        <v>757044761</v>
      </c>
      <c r="AA166" s="3">
        <f>AVERAGE(Table16[[#This Row],[Refactored Resolving Time 1]:[Refactored Resolving Time 10]])</f>
        <v>772419699.89999998</v>
      </c>
      <c r="AB166" s="3">
        <f>STDEV(Table16[[#This Row],[Refactored Resolving Time 1]:[Refactored Resolving Time 10]])</f>
        <v>19931957.109515786</v>
      </c>
      <c r="AC166" s="3">
        <f>Table16[[#This Row],[Refactored Resolving Time Avg (ns)]]/1000000</f>
        <v>772.41969989999996</v>
      </c>
      <c r="AD166" s="3">
        <f>Table16[[#This Row],[Refactored Resolving Time Sdev (ns)]]/1000000</f>
        <v>19.931957109515785</v>
      </c>
      <c r="AE166" t="b">
        <f>IF(Table16[[#This Row],[Control Bundle]]=Table16[[#This Row],[Refactored Bundle]],TRUE,FALSE)</f>
        <v>1</v>
      </c>
      <c r="AF166">
        <f>IF(Table16[[#This Row],[Refactored Resolving Time Avg (ns)]]=-1,0,ROUND(LOG10(Table16[[#This Row],[Refactored Resolving Time Sdev (ns)]]/Table16[[#This Row],[Control Resolving Time Sdev (ns)]]),0))</f>
        <v>0</v>
      </c>
      <c r="AG166" t="b">
        <f>IF(Table16[[#This Row],[Same Sdev OoM?]]=0,TRUE,FALSE)</f>
        <v>1</v>
      </c>
      <c r="AH1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6" s="5">
        <f>Table16[[#This Row],[Control Resolving Time Avg (ms)]]-Table16[[#This Row],[Refactored Resolving Time Avg (ms)]]</f>
        <v>-77.130434799999875</v>
      </c>
      <c r="AJ166" s="6">
        <f>Table16[[#This Row],[Absolute Diff?]]/Table16[[#This Row],[Control Resolving Time Avg (ms)]]</f>
        <v>-0.11093287164286447</v>
      </c>
    </row>
    <row r="167" spans="1:36" x14ac:dyDescent="0.2">
      <c r="A167" t="s">
        <v>339</v>
      </c>
      <c r="B167" s="3">
        <v>739139825</v>
      </c>
      <c r="C167" s="3">
        <v>665858324</v>
      </c>
      <c r="D167" s="3">
        <v>711174245</v>
      </c>
      <c r="E167" s="3">
        <v>653681660</v>
      </c>
      <c r="F167" s="3">
        <v>682739569</v>
      </c>
      <c r="G167" s="3">
        <v>671738507</v>
      </c>
      <c r="H167" s="3">
        <v>727390195</v>
      </c>
      <c r="I167" s="3">
        <v>691292754</v>
      </c>
      <c r="J167" s="3">
        <v>699328613</v>
      </c>
      <c r="K167" s="3">
        <v>687675822</v>
      </c>
      <c r="L167" s="3">
        <f>AVERAGE(Table16[[#This Row],[Control Resolving Time 1]:[Control Resolving Time 10]])</f>
        <v>693001951.39999998</v>
      </c>
      <c r="M167" s="3">
        <f>STDEV(Table16[[#This Row],[Control Resolving Time 1]:[Control Resolving Time 10]])</f>
        <v>26983770.790220492</v>
      </c>
      <c r="N167" s="3">
        <f>Table16[[#This Row],[Control Resolving Time Avg (ns)]]/1000000</f>
        <v>693.00195139999994</v>
      </c>
      <c r="O167" s="3">
        <f>Table16[[#This Row],[Control Resolving Time Sdev (ns)]]/1000000</f>
        <v>26.983770790220493</v>
      </c>
      <c r="P167" t="s">
        <v>339</v>
      </c>
      <c r="Q167" s="3">
        <v>769944302</v>
      </c>
      <c r="R167" s="3">
        <v>752996889</v>
      </c>
      <c r="S167" s="3">
        <v>762619481</v>
      </c>
      <c r="T167" s="3">
        <v>741296198</v>
      </c>
      <c r="U167" s="3">
        <v>789937296</v>
      </c>
      <c r="V167" s="3">
        <v>769756029</v>
      </c>
      <c r="W167" s="3">
        <v>796231692</v>
      </c>
      <c r="X167" s="3">
        <v>802527980</v>
      </c>
      <c r="Y167" s="3">
        <v>763077638</v>
      </c>
      <c r="Z167" s="3">
        <v>754815516</v>
      </c>
      <c r="AA167" s="3">
        <f>AVERAGE(Table16[[#This Row],[Refactored Resolving Time 1]:[Refactored Resolving Time 10]])</f>
        <v>770320302.10000002</v>
      </c>
      <c r="AB167" s="3">
        <f>STDEV(Table16[[#This Row],[Refactored Resolving Time 1]:[Refactored Resolving Time 10]])</f>
        <v>19968523.434163041</v>
      </c>
      <c r="AC167" s="3">
        <f>Table16[[#This Row],[Refactored Resolving Time Avg (ns)]]/1000000</f>
        <v>770.32030210000005</v>
      </c>
      <c r="AD167" s="3">
        <f>Table16[[#This Row],[Refactored Resolving Time Sdev (ns)]]/1000000</f>
        <v>19.968523434163043</v>
      </c>
      <c r="AE167" t="b">
        <f>IF(Table16[[#This Row],[Control Bundle]]=Table16[[#This Row],[Refactored Bundle]],TRUE,FALSE)</f>
        <v>1</v>
      </c>
      <c r="AF167">
        <f>IF(Table16[[#This Row],[Refactored Resolving Time Avg (ns)]]=-1,0,ROUND(LOG10(Table16[[#This Row],[Refactored Resolving Time Sdev (ns)]]/Table16[[#This Row],[Control Resolving Time Sdev (ns)]]),0))</f>
        <v>0</v>
      </c>
      <c r="AG167" t="b">
        <f>IF(Table16[[#This Row],[Same Sdev OoM?]]=0,TRUE,FALSE)</f>
        <v>1</v>
      </c>
      <c r="AH1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7" s="3">
        <f>Table16[[#This Row],[Control Resolving Time Avg (ms)]]-Table16[[#This Row],[Refactored Resolving Time Avg (ms)]]</f>
        <v>-77.31835070000011</v>
      </c>
      <c r="AJ167" s="4">
        <f>Table16[[#This Row],[Absolute Diff?]]/Table16[[#This Row],[Control Resolving Time Avg (ms)]]</f>
        <v>-0.1115701774631397</v>
      </c>
    </row>
    <row r="168" spans="1:36" x14ac:dyDescent="0.2">
      <c r="A168" t="s">
        <v>34</v>
      </c>
      <c r="B168" s="3">
        <v>738135960</v>
      </c>
      <c r="C168" s="3">
        <v>664860775</v>
      </c>
      <c r="D168" s="3">
        <v>710234510</v>
      </c>
      <c r="E168" s="3">
        <v>651808655</v>
      </c>
      <c r="F168" s="3">
        <v>681841205</v>
      </c>
      <c r="G168" s="3">
        <v>670777244</v>
      </c>
      <c r="H168" s="3">
        <v>726449099</v>
      </c>
      <c r="I168" s="3">
        <v>690579482</v>
      </c>
      <c r="J168" s="3">
        <v>698366451</v>
      </c>
      <c r="K168" s="3">
        <v>686755130</v>
      </c>
      <c r="L168" s="3">
        <f>AVERAGE(Table16[[#This Row],[Control Resolving Time 1]:[Control Resolving Time 10]])</f>
        <v>691980851.10000002</v>
      </c>
      <c r="M168" s="3">
        <f>STDEV(Table16[[#This Row],[Control Resolving Time 1]:[Control Resolving Time 10]])</f>
        <v>27127901.546414502</v>
      </c>
      <c r="N168" s="3">
        <f>Table16[[#This Row],[Control Resolving Time Avg (ns)]]/1000000</f>
        <v>691.9808511</v>
      </c>
      <c r="O168" s="3">
        <f>Table16[[#This Row],[Control Resolving Time Sdev (ns)]]/1000000</f>
        <v>27.127901546414503</v>
      </c>
      <c r="P168" t="s">
        <v>34</v>
      </c>
      <c r="Q168" s="3">
        <v>768910588</v>
      </c>
      <c r="R168" s="3">
        <v>752190639</v>
      </c>
      <c r="S168" s="3">
        <v>761778014</v>
      </c>
      <c r="T168" s="3">
        <v>740402488</v>
      </c>
      <c r="U168" s="3">
        <v>788945479</v>
      </c>
      <c r="V168" s="3">
        <v>768798497</v>
      </c>
      <c r="W168" s="3">
        <v>795119539</v>
      </c>
      <c r="X168" s="3">
        <v>801708379</v>
      </c>
      <c r="Y168" s="3">
        <v>761930569</v>
      </c>
      <c r="Z168" s="3">
        <v>753667913</v>
      </c>
      <c r="AA168" s="3">
        <f>AVERAGE(Table16[[#This Row],[Refactored Resolving Time 1]:[Refactored Resolving Time 10]])</f>
        <v>769345210.5</v>
      </c>
      <c r="AB168" s="3">
        <f>STDEV(Table16[[#This Row],[Refactored Resolving Time 1]:[Refactored Resolving Time 10]])</f>
        <v>19961982.032612905</v>
      </c>
      <c r="AC168" s="3">
        <f>Table16[[#This Row],[Refactored Resolving Time Avg (ns)]]/1000000</f>
        <v>769.34521050000001</v>
      </c>
      <c r="AD168" s="3">
        <f>Table16[[#This Row],[Refactored Resolving Time Sdev (ns)]]/1000000</f>
        <v>19.961982032612905</v>
      </c>
      <c r="AE168" t="b">
        <f>IF(Table16[[#This Row],[Control Bundle]]=Table16[[#This Row],[Refactored Bundle]],TRUE,FALSE)</f>
        <v>1</v>
      </c>
      <c r="AF168">
        <f>IF(Table16[[#This Row],[Refactored Resolving Time Avg (ns)]]=-1,0,ROUND(LOG10(Table16[[#This Row],[Refactored Resolving Time Sdev (ns)]]/Table16[[#This Row],[Control Resolving Time Sdev (ns)]]),0))</f>
        <v>0</v>
      </c>
      <c r="AG168" t="b">
        <f>IF(Table16[[#This Row],[Same Sdev OoM?]]=0,TRUE,FALSE)</f>
        <v>1</v>
      </c>
      <c r="AH1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8" s="5">
        <f>Table16[[#This Row],[Control Resolving Time Avg (ms)]]-Table16[[#This Row],[Refactored Resolving Time Avg (ms)]]</f>
        <v>-77.364359400000012</v>
      </c>
      <c r="AJ168" s="6">
        <f>Table16[[#This Row],[Absolute Diff?]]/Table16[[#This Row],[Control Resolving Time Avg (ms)]]</f>
        <v>-0.11180130097100026</v>
      </c>
    </row>
    <row r="169" spans="1:36" x14ac:dyDescent="0.2">
      <c r="A169" t="s">
        <v>63</v>
      </c>
      <c r="B169" s="3">
        <v>737267107</v>
      </c>
      <c r="C169" s="3">
        <v>663934668</v>
      </c>
      <c r="D169" s="3">
        <v>709349433</v>
      </c>
      <c r="E169" s="3">
        <v>650807617</v>
      </c>
      <c r="F169" s="3">
        <v>681244046</v>
      </c>
      <c r="G169" s="3">
        <v>656178354</v>
      </c>
      <c r="H169" s="3">
        <v>725559790</v>
      </c>
      <c r="I169" s="3">
        <v>689968797</v>
      </c>
      <c r="J169" s="3">
        <v>697510736</v>
      </c>
      <c r="K169" s="3">
        <v>685592096</v>
      </c>
      <c r="L169" s="3">
        <f>AVERAGE(Table16[[#This Row],[Control Resolving Time 1]:[Control Resolving Time 10]])</f>
        <v>689741264.39999998</v>
      </c>
      <c r="M169" s="3">
        <f>STDEV(Table16[[#This Row],[Control Resolving Time 1]:[Control Resolving Time 10]])</f>
        <v>28643916.976788614</v>
      </c>
      <c r="N169" s="3">
        <f>Table16[[#This Row],[Control Resolving Time Avg (ns)]]/1000000</f>
        <v>689.74126439999998</v>
      </c>
      <c r="O169" s="3">
        <f>Table16[[#This Row],[Control Resolving Time Sdev (ns)]]/1000000</f>
        <v>28.643916976788613</v>
      </c>
      <c r="P169" t="s">
        <v>63</v>
      </c>
      <c r="Q169" s="3">
        <v>768074029</v>
      </c>
      <c r="R169" s="3">
        <v>751275505</v>
      </c>
      <c r="S169" s="3">
        <v>761022598</v>
      </c>
      <c r="T169" s="3">
        <v>739543904</v>
      </c>
      <c r="U169" s="3">
        <v>787897790</v>
      </c>
      <c r="V169" s="3">
        <v>767886347</v>
      </c>
      <c r="W169" s="3">
        <v>793997471</v>
      </c>
      <c r="X169" s="3">
        <v>800934634</v>
      </c>
      <c r="Y169" s="3">
        <v>761073478</v>
      </c>
      <c r="Z169" s="3">
        <v>752607897</v>
      </c>
      <c r="AA169" s="3">
        <f>AVERAGE(Table16[[#This Row],[Refactored Resolving Time 1]:[Refactored Resolving Time 10]])</f>
        <v>768431365.29999995</v>
      </c>
      <c r="AB169" s="3">
        <f>STDEV(Table16[[#This Row],[Refactored Resolving Time 1]:[Refactored Resolving Time 10]])</f>
        <v>19937887.194667686</v>
      </c>
      <c r="AC169" s="3">
        <f>Table16[[#This Row],[Refactored Resolving Time Avg (ns)]]/1000000</f>
        <v>768.43136529999992</v>
      </c>
      <c r="AD169" s="3">
        <f>Table16[[#This Row],[Refactored Resolving Time Sdev (ns)]]/1000000</f>
        <v>19.937887194667685</v>
      </c>
      <c r="AE169" t="b">
        <f>IF(Table16[[#This Row],[Control Bundle]]=Table16[[#This Row],[Refactored Bundle]],TRUE,FALSE)</f>
        <v>1</v>
      </c>
      <c r="AF169">
        <f>IF(Table16[[#This Row],[Refactored Resolving Time Avg (ns)]]=-1,0,ROUND(LOG10(Table16[[#This Row],[Refactored Resolving Time Sdev (ns)]]/Table16[[#This Row],[Control Resolving Time Sdev (ns)]]),0))</f>
        <v>0</v>
      </c>
      <c r="AG169" t="b">
        <f>IF(Table16[[#This Row],[Same Sdev OoM?]]=0,TRUE,FALSE)</f>
        <v>1</v>
      </c>
      <c r="AH1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69" s="3">
        <f>Table16[[#This Row],[Control Resolving Time Avg (ms)]]-Table16[[#This Row],[Refactored Resolving Time Avg (ms)]]</f>
        <v>-78.690100899999948</v>
      </c>
      <c r="AJ169" s="4">
        <f>Table16[[#This Row],[Absolute Diff?]]/Table16[[#This Row],[Control Resolving Time Avg (ms)]]</f>
        <v>-0.11408640451351246</v>
      </c>
    </row>
    <row r="170" spans="1:36" x14ac:dyDescent="0.2">
      <c r="A170" t="s">
        <v>145</v>
      </c>
      <c r="B170" s="3">
        <v>735661255</v>
      </c>
      <c r="C170" s="3">
        <v>662971859</v>
      </c>
      <c r="D170" s="3">
        <v>708460508</v>
      </c>
      <c r="E170" s="3">
        <v>649646141</v>
      </c>
      <c r="F170" s="3">
        <v>680440752</v>
      </c>
      <c r="G170" s="3">
        <v>655331497</v>
      </c>
      <c r="H170" s="3">
        <v>724517512</v>
      </c>
      <c r="I170" s="3">
        <v>689210695</v>
      </c>
      <c r="J170" s="3">
        <v>696708835</v>
      </c>
      <c r="K170" s="3">
        <v>684060788</v>
      </c>
      <c r="L170" s="3">
        <f>AVERAGE(Table16[[#This Row],[Control Resolving Time 1]:[Control Resolving Time 10]])</f>
        <v>688700984.20000005</v>
      </c>
      <c r="M170" s="3">
        <f>STDEV(Table16[[#This Row],[Control Resolving Time 1]:[Control Resolving Time 10]])</f>
        <v>28545225.620042559</v>
      </c>
      <c r="N170" s="3">
        <f>Table16[[#This Row],[Control Resolving Time Avg (ns)]]/1000000</f>
        <v>688.70098419999999</v>
      </c>
      <c r="O170" s="3">
        <f>Table16[[#This Row],[Control Resolving Time Sdev (ns)]]/1000000</f>
        <v>28.545225620042558</v>
      </c>
      <c r="P170" t="s">
        <v>145</v>
      </c>
      <c r="Q170" s="3">
        <v>767020398</v>
      </c>
      <c r="R170" s="3">
        <v>750175439</v>
      </c>
      <c r="S170" s="3">
        <v>760080515</v>
      </c>
      <c r="T170" s="3">
        <v>738339018</v>
      </c>
      <c r="U170" s="3">
        <v>786744057</v>
      </c>
      <c r="V170" s="3">
        <v>765628031</v>
      </c>
      <c r="W170" s="3">
        <v>793030449</v>
      </c>
      <c r="X170" s="3">
        <v>799978516</v>
      </c>
      <c r="Y170" s="3">
        <v>760024611</v>
      </c>
      <c r="Z170" s="3">
        <v>751473837</v>
      </c>
      <c r="AA170" s="3">
        <f>AVERAGE(Table16[[#This Row],[Refactored Resolving Time 1]:[Refactored Resolving Time 10]])</f>
        <v>767249487.10000002</v>
      </c>
      <c r="AB170" s="3">
        <f>STDEV(Table16[[#This Row],[Refactored Resolving Time 1]:[Refactored Resolving Time 10]])</f>
        <v>19995470.765828632</v>
      </c>
      <c r="AC170" s="3">
        <f>Table16[[#This Row],[Refactored Resolving Time Avg (ns)]]/1000000</f>
        <v>767.24948710000001</v>
      </c>
      <c r="AD170" s="3">
        <f>Table16[[#This Row],[Refactored Resolving Time Sdev (ns)]]/1000000</f>
        <v>19.995470765828632</v>
      </c>
      <c r="AE170" t="b">
        <f>IF(Table16[[#This Row],[Control Bundle]]=Table16[[#This Row],[Refactored Bundle]],TRUE,FALSE)</f>
        <v>1</v>
      </c>
      <c r="AF170">
        <f>IF(Table16[[#This Row],[Refactored Resolving Time Avg (ns)]]=-1,0,ROUND(LOG10(Table16[[#This Row],[Refactored Resolving Time Sdev (ns)]]/Table16[[#This Row],[Control Resolving Time Sdev (ns)]]),0))</f>
        <v>0</v>
      </c>
      <c r="AG170" t="b">
        <f>IF(Table16[[#This Row],[Same Sdev OoM?]]=0,TRUE,FALSE)</f>
        <v>1</v>
      </c>
      <c r="AH1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0" s="5">
        <f>Table16[[#This Row],[Control Resolving Time Avg (ms)]]-Table16[[#This Row],[Refactored Resolving Time Avg (ms)]]</f>
        <v>-78.548502900000017</v>
      </c>
      <c r="AJ170" s="6">
        <f>Table16[[#This Row],[Absolute Diff?]]/Table16[[#This Row],[Control Resolving Time Avg (ms)]]</f>
        <v>-0.11405313002600471</v>
      </c>
    </row>
    <row r="171" spans="1:36" x14ac:dyDescent="0.2">
      <c r="A171" t="s">
        <v>354</v>
      </c>
      <c r="B171" s="3">
        <v>720840637</v>
      </c>
      <c r="C171" s="3">
        <v>649547492</v>
      </c>
      <c r="D171" s="3">
        <v>695787306</v>
      </c>
      <c r="E171" s="3">
        <v>636101478</v>
      </c>
      <c r="F171" s="3">
        <v>663635392</v>
      </c>
      <c r="G171" s="3">
        <v>654603001</v>
      </c>
      <c r="H171" s="3">
        <v>707999151</v>
      </c>
      <c r="I171" s="3">
        <v>675960120</v>
      </c>
      <c r="J171" s="3">
        <v>681359907</v>
      </c>
      <c r="K171" s="3">
        <v>668206612</v>
      </c>
      <c r="L171" s="3">
        <f>AVERAGE(Table16[[#This Row],[Control Resolving Time 1]:[Control Resolving Time 10]])</f>
        <v>675404109.60000002</v>
      </c>
      <c r="M171" s="3">
        <f>STDEV(Table16[[#This Row],[Control Resolving Time 1]:[Control Resolving Time 10]])</f>
        <v>26696700.671705753</v>
      </c>
      <c r="N171" s="3">
        <f>Table16[[#This Row],[Control Resolving Time Avg (ns)]]/1000000</f>
        <v>675.40410959999997</v>
      </c>
      <c r="O171" s="3">
        <f>Table16[[#This Row],[Control Resolving Time Sdev (ns)]]/1000000</f>
        <v>26.696700671705752</v>
      </c>
      <c r="P171" t="s">
        <v>354</v>
      </c>
      <c r="Q171" s="3">
        <v>766394510</v>
      </c>
      <c r="R171" s="3">
        <v>749249597</v>
      </c>
      <c r="S171" s="3">
        <v>759142868</v>
      </c>
      <c r="T171" s="3">
        <v>737449139</v>
      </c>
      <c r="U171" s="3">
        <v>785829568</v>
      </c>
      <c r="V171" s="3">
        <v>764772443</v>
      </c>
      <c r="W171" s="3">
        <v>792165575</v>
      </c>
      <c r="X171" s="3">
        <v>798997207</v>
      </c>
      <c r="Y171" s="3">
        <v>759234588</v>
      </c>
      <c r="Z171" s="3">
        <v>750476388</v>
      </c>
      <c r="AA171" s="3">
        <f>AVERAGE(Table16[[#This Row],[Refactored Resolving Time 1]:[Refactored Resolving Time 10]])</f>
        <v>766371188.29999995</v>
      </c>
      <c r="AB171" s="3">
        <f>STDEV(Table16[[#This Row],[Refactored Resolving Time 1]:[Refactored Resolving Time 10]])</f>
        <v>19990138.489769068</v>
      </c>
      <c r="AC171" s="3">
        <f>Table16[[#This Row],[Refactored Resolving Time Avg (ns)]]/1000000</f>
        <v>766.37118829999997</v>
      </c>
      <c r="AD171" s="3">
        <f>Table16[[#This Row],[Refactored Resolving Time Sdev (ns)]]/1000000</f>
        <v>19.990138489769066</v>
      </c>
      <c r="AE171" t="b">
        <f>IF(Table16[[#This Row],[Control Bundle]]=Table16[[#This Row],[Refactored Bundle]],TRUE,FALSE)</f>
        <v>1</v>
      </c>
      <c r="AF171">
        <f>IF(Table16[[#This Row],[Refactored Resolving Time Avg (ns)]]=-1,0,ROUND(LOG10(Table16[[#This Row],[Refactored Resolving Time Sdev (ns)]]/Table16[[#This Row],[Control Resolving Time Sdev (ns)]]),0))</f>
        <v>0</v>
      </c>
      <c r="AG171" t="b">
        <f>IF(Table16[[#This Row],[Same Sdev OoM?]]=0,TRUE,FALSE)</f>
        <v>1</v>
      </c>
      <c r="AH1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1" s="5">
        <f>Table16[[#This Row],[Control Resolving Time Avg (ms)]]-Table16[[#This Row],[Refactored Resolving Time Avg (ms)]]</f>
        <v>-90.967078700000002</v>
      </c>
      <c r="AJ171" s="6">
        <f>Table16[[#This Row],[Absolute Diff?]]/Table16[[#This Row],[Control Resolving Time Avg (ms)]]</f>
        <v>-0.13468540893817504</v>
      </c>
    </row>
    <row r="172" spans="1:36" x14ac:dyDescent="0.2">
      <c r="A172" t="s">
        <v>47</v>
      </c>
      <c r="B172" s="3">
        <v>717965611</v>
      </c>
      <c r="C172" s="3">
        <v>647085265</v>
      </c>
      <c r="D172" s="3">
        <v>692356540</v>
      </c>
      <c r="E172" s="3">
        <v>632707276</v>
      </c>
      <c r="F172" s="3">
        <v>661149608</v>
      </c>
      <c r="G172" s="3">
        <v>651980291</v>
      </c>
      <c r="H172" s="3">
        <v>705141999</v>
      </c>
      <c r="I172" s="3">
        <v>672690341</v>
      </c>
      <c r="J172" s="3">
        <v>679066776</v>
      </c>
      <c r="K172" s="3">
        <v>665538274</v>
      </c>
      <c r="L172" s="3">
        <f>AVERAGE(Table16[[#This Row],[Control Resolving Time 1]:[Control Resolving Time 10]])</f>
        <v>672568198.10000002</v>
      </c>
      <c r="M172" s="3">
        <f>STDEV(Table16[[#This Row],[Control Resolving Time 1]:[Control Resolving Time 10]])</f>
        <v>26661960.945992712</v>
      </c>
      <c r="N172" s="3">
        <f>Table16[[#This Row],[Control Resolving Time Avg (ns)]]/1000000</f>
        <v>672.56819810000002</v>
      </c>
      <c r="O172" s="3">
        <f>Table16[[#This Row],[Control Resolving Time Sdev (ns)]]/1000000</f>
        <v>26.66196094599271</v>
      </c>
      <c r="P172" t="s">
        <v>47</v>
      </c>
      <c r="Q172" s="3">
        <v>764047031</v>
      </c>
      <c r="R172" s="3">
        <v>746993688</v>
      </c>
      <c r="S172" s="3">
        <v>756382299</v>
      </c>
      <c r="T172" s="3">
        <v>734939823</v>
      </c>
      <c r="U172" s="3">
        <v>780917895</v>
      </c>
      <c r="V172" s="3">
        <v>762048091</v>
      </c>
      <c r="W172" s="3">
        <v>789595245</v>
      </c>
      <c r="X172" s="3">
        <v>795204152</v>
      </c>
      <c r="Y172" s="3">
        <v>756582308</v>
      </c>
      <c r="Z172" s="3">
        <v>748319599</v>
      </c>
      <c r="AA172" s="3">
        <f>AVERAGE(Table16[[#This Row],[Refactored Resolving Time 1]:[Refactored Resolving Time 10]])</f>
        <v>763503013.10000002</v>
      </c>
      <c r="AB172" s="3">
        <f>STDEV(Table16[[#This Row],[Refactored Resolving Time 1]:[Refactored Resolving Time 10]])</f>
        <v>19462237.151632387</v>
      </c>
      <c r="AC172" s="3">
        <f>Table16[[#This Row],[Refactored Resolving Time Avg (ns)]]/1000000</f>
        <v>763.50301309999998</v>
      </c>
      <c r="AD172" s="3">
        <f>Table16[[#This Row],[Refactored Resolving Time Sdev (ns)]]/1000000</f>
        <v>19.462237151632387</v>
      </c>
      <c r="AE172" t="b">
        <f>IF(Table16[[#This Row],[Control Bundle]]=Table16[[#This Row],[Refactored Bundle]],TRUE,FALSE)</f>
        <v>1</v>
      </c>
      <c r="AF172">
        <f>IF(Table16[[#This Row],[Refactored Resolving Time Avg (ns)]]=-1,0,ROUND(LOG10(Table16[[#This Row],[Refactored Resolving Time Sdev (ns)]]/Table16[[#This Row],[Control Resolving Time Sdev (ns)]]),0))</f>
        <v>0</v>
      </c>
      <c r="AG172" t="b">
        <f>IF(Table16[[#This Row],[Same Sdev OoM?]]=0,TRUE,FALSE)</f>
        <v>1</v>
      </c>
      <c r="AH1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2" s="5">
        <f>Table16[[#This Row],[Control Resolving Time Avg (ms)]]-Table16[[#This Row],[Refactored Resolving Time Avg (ms)]]</f>
        <v>-90.934814999999958</v>
      </c>
      <c r="AJ172" s="6">
        <f>Table16[[#This Row],[Absolute Diff?]]/Table16[[#This Row],[Control Resolving Time Avg (ms)]]</f>
        <v>-0.13520534461321559</v>
      </c>
    </row>
    <row r="173" spans="1:36" x14ac:dyDescent="0.2">
      <c r="A173" t="s">
        <v>24</v>
      </c>
      <c r="B173" s="3">
        <v>719575695</v>
      </c>
      <c r="C173" s="3">
        <v>648462557</v>
      </c>
      <c r="D173" s="3">
        <v>693803115</v>
      </c>
      <c r="E173" s="3">
        <v>634235823</v>
      </c>
      <c r="F173" s="3">
        <v>662456880</v>
      </c>
      <c r="G173" s="3">
        <v>653574072</v>
      </c>
      <c r="H173" s="3">
        <v>706551639</v>
      </c>
      <c r="I173" s="3">
        <v>674000860</v>
      </c>
      <c r="J173" s="3">
        <v>680082334</v>
      </c>
      <c r="K173" s="3">
        <v>666911571</v>
      </c>
      <c r="L173" s="3">
        <f>AVERAGE(Table16[[#This Row],[Control Resolving Time 1]:[Control Resolving Time 10]])</f>
        <v>673965454.60000002</v>
      </c>
      <c r="M173" s="3">
        <f>STDEV(Table16[[#This Row],[Control Resolving Time 1]:[Control Resolving Time 10]])</f>
        <v>26666579.460174736</v>
      </c>
      <c r="N173" s="3">
        <f>Table16[[#This Row],[Control Resolving Time Avg (ns)]]/1000000</f>
        <v>673.96545460000004</v>
      </c>
      <c r="O173" s="3">
        <f>Table16[[#This Row],[Control Resolving Time Sdev (ns)]]/1000000</f>
        <v>26.666579460174734</v>
      </c>
      <c r="P173" t="s">
        <v>24</v>
      </c>
      <c r="Q173" s="3">
        <v>765581120</v>
      </c>
      <c r="R173" s="3">
        <v>748080851</v>
      </c>
      <c r="S173" s="3">
        <v>757959925</v>
      </c>
      <c r="T173" s="3">
        <v>736323264</v>
      </c>
      <c r="U173" s="3">
        <v>782476737</v>
      </c>
      <c r="V173" s="3">
        <v>763591201</v>
      </c>
      <c r="W173" s="3">
        <v>791038160</v>
      </c>
      <c r="X173" s="3">
        <v>797613050</v>
      </c>
      <c r="Y173" s="3">
        <v>758167941</v>
      </c>
      <c r="Z173" s="3">
        <v>749382054</v>
      </c>
      <c r="AA173" s="3">
        <f>AVERAGE(Table16[[#This Row],[Refactored Resolving Time 1]:[Refactored Resolving Time 10]])</f>
        <v>765021430.29999995</v>
      </c>
      <c r="AB173" s="3">
        <f>STDEV(Table16[[#This Row],[Refactored Resolving Time 1]:[Refactored Resolving Time 10]])</f>
        <v>19714979.299722578</v>
      </c>
      <c r="AC173" s="3">
        <f>Table16[[#This Row],[Refactored Resolving Time Avg (ns)]]/1000000</f>
        <v>765.02143029999991</v>
      </c>
      <c r="AD173" s="3">
        <f>Table16[[#This Row],[Refactored Resolving Time Sdev (ns)]]/1000000</f>
        <v>19.714979299722579</v>
      </c>
      <c r="AE173" t="b">
        <f>IF(Table16[[#This Row],[Control Bundle]]=Table16[[#This Row],[Refactored Bundle]],TRUE,FALSE)</f>
        <v>1</v>
      </c>
      <c r="AF173">
        <f>IF(Table16[[#This Row],[Refactored Resolving Time Avg (ns)]]=-1,0,ROUND(LOG10(Table16[[#This Row],[Refactored Resolving Time Sdev (ns)]]/Table16[[#This Row],[Control Resolving Time Sdev (ns)]]),0))</f>
        <v>0</v>
      </c>
      <c r="AG173" t="b">
        <f>IF(Table16[[#This Row],[Same Sdev OoM?]]=0,TRUE,FALSE)</f>
        <v>1</v>
      </c>
      <c r="AH1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3" s="5">
        <f>Table16[[#This Row],[Control Resolving Time Avg (ms)]]-Table16[[#This Row],[Refactored Resolving Time Avg (ms)]]</f>
        <v>-91.055975699999863</v>
      </c>
      <c r="AJ173" s="6">
        <f>Table16[[#This Row],[Absolute Diff?]]/Table16[[#This Row],[Control Resolving Time Avg (ms)]]</f>
        <v>-0.13510481149815279</v>
      </c>
    </row>
    <row r="174" spans="1:36" x14ac:dyDescent="0.2">
      <c r="A174" t="s">
        <v>264</v>
      </c>
      <c r="B174" s="3">
        <v>716894935</v>
      </c>
      <c r="C174" s="3">
        <v>646054628</v>
      </c>
      <c r="D174" s="3">
        <v>691343460</v>
      </c>
      <c r="E174" s="3">
        <v>631590814</v>
      </c>
      <c r="F174" s="3">
        <v>660228518</v>
      </c>
      <c r="G174" s="3">
        <v>650803396</v>
      </c>
      <c r="H174" s="3">
        <v>704029664</v>
      </c>
      <c r="I174" s="3">
        <v>671682163</v>
      </c>
      <c r="J174" s="3">
        <v>678364458</v>
      </c>
      <c r="K174" s="3">
        <v>664641871</v>
      </c>
      <c r="L174" s="3">
        <f>AVERAGE(Table16[[#This Row],[Control Resolving Time 1]:[Control Resolving Time 10]])</f>
        <v>671563390.70000005</v>
      </c>
      <c r="M174" s="3">
        <f>STDEV(Table16[[#This Row],[Control Resolving Time 1]:[Control Resolving Time 10]])</f>
        <v>26671657.016293842</v>
      </c>
      <c r="N174" s="3">
        <f>Table16[[#This Row],[Control Resolving Time Avg (ns)]]/1000000</f>
        <v>671.56339070000001</v>
      </c>
      <c r="O174" s="3">
        <f>Table16[[#This Row],[Control Resolving Time Sdev (ns)]]/1000000</f>
        <v>26.671657016293842</v>
      </c>
      <c r="P174" t="s">
        <v>264</v>
      </c>
      <c r="Q174" s="3">
        <v>763034877</v>
      </c>
      <c r="R174" s="3">
        <v>746178299</v>
      </c>
      <c r="S174" s="3">
        <v>755406760</v>
      </c>
      <c r="T174" s="3">
        <v>733927615</v>
      </c>
      <c r="U174" s="3">
        <v>779947316</v>
      </c>
      <c r="V174" s="3">
        <v>761005104</v>
      </c>
      <c r="W174" s="3">
        <v>788508627</v>
      </c>
      <c r="X174" s="3">
        <v>793751154</v>
      </c>
      <c r="Y174" s="3">
        <v>755518562</v>
      </c>
      <c r="Z174" s="3">
        <v>747362736</v>
      </c>
      <c r="AA174" s="3">
        <f>AVERAGE(Table16[[#This Row],[Refactored Resolving Time 1]:[Refactored Resolving Time 10]])</f>
        <v>762464105</v>
      </c>
      <c r="AB174" s="3">
        <f>STDEV(Table16[[#This Row],[Refactored Resolving Time 1]:[Refactored Resolving Time 10]])</f>
        <v>19353353.034434691</v>
      </c>
      <c r="AC174" s="3">
        <f>Table16[[#This Row],[Refactored Resolving Time Avg (ns)]]/1000000</f>
        <v>762.46410500000002</v>
      </c>
      <c r="AD174" s="3">
        <f>Table16[[#This Row],[Refactored Resolving Time Sdev (ns)]]/1000000</f>
        <v>19.35335303443469</v>
      </c>
      <c r="AE174" t="b">
        <f>IF(Table16[[#This Row],[Control Bundle]]=Table16[[#This Row],[Refactored Bundle]],TRUE,FALSE)</f>
        <v>1</v>
      </c>
      <c r="AF174">
        <f>IF(Table16[[#This Row],[Refactored Resolving Time Avg (ns)]]=-1,0,ROUND(LOG10(Table16[[#This Row],[Refactored Resolving Time Sdev (ns)]]/Table16[[#This Row],[Control Resolving Time Sdev (ns)]]),0))</f>
        <v>0</v>
      </c>
      <c r="AG174" t="b">
        <f>IF(Table16[[#This Row],[Same Sdev OoM?]]=0,TRUE,FALSE)</f>
        <v>1</v>
      </c>
      <c r="AH1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4" s="5">
        <f>Table16[[#This Row],[Control Resolving Time Avg (ms)]]-Table16[[#This Row],[Refactored Resolving Time Avg (ms)]]</f>
        <v>-90.900714300000004</v>
      </c>
      <c r="AJ174" s="6">
        <f>Table16[[#This Row],[Absolute Diff?]]/Table16[[#This Row],[Control Resolving Time Avg (ms)]]</f>
        <v>-0.13535686363911262</v>
      </c>
    </row>
    <row r="175" spans="1:36" x14ac:dyDescent="0.2">
      <c r="A175" t="s">
        <v>349</v>
      </c>
      <c r="B175" s="3">
        <v>713832929</v>
      </c>
      <c r="C175" s="3">
        <v>643654186</v>
      </c>
      <c r="D175" s="3">
        <v>688838466</v>
      </c>
      <c r="E175" s="3">
        <v>627277723</v>
      </c>
      <c r="F175" s="3">
        <v>657777143</v>
      </c>
      <c r="G175" s="3">
        <v>648378672</v>
      </c>
      <c r="H175" s="3">
        <v>701726888</v>
      </c>
      <c r="I175" s="3">
        <v>669156201</v>
      </c>
      <c r="J175" s="3">
        <v>675967333</v>
      </c>
      <c r="K175" s="3">
        <v>661992585</v>
      </c>
      <c r="L175" s="3">
        <f>AVERAGE(Table16[[#This Row],[Control Resolving Time 1]:[Control Resolving Time 10]])</f>
        <v>668860212.60000002</v>
      </c>
      <c r="M175" s="3">
        <f>STDEV(Table16[[#This Row],[Control Resolving Time 1]:[Control Resolving Time 10]])</f>
        <v>26887486.587476645</v>
      </c>
      <c r="N175" s="3">
        <f>Table16[[#This Row],[Control Resolving Time Avg (ns)]]/1000000</f>
        <v>668.86021260000007</v>
      </c>
      <c r="O175" s="3">
        <f>Table16[[#This Row],[Control Resolving Time Sdev (ns)]]/1000000</f>
        <v>26.887486587476644</v>
      </c>
      <c r="P175" t="s">
        <v>349</v>
      </c>
      <c r="Q175" s="3">
        <v>759111379</v>
      </c>
      <c r="R175" s="3">
        <v>743785952</v>
      </c>
      <c r="S175" s="3">
        <v>752937171</v>
      </c>
      <c r="T175" s="3">
        <v>728001407</v>
      </c>
      <c r="U175" s="3">
        <v>777403203</v>
      </c>
      <c r="V175" s="3">
        <v>758630735</v>
      </c>
      <c r="W175" s="3">
        <v>785889041</v>
      </c>
      <c r="X175" s="3">
        <v>790090359</v>
      </c>
      <c r="Y175" s="3">
        <v>753293581</v>
      </c>
      <c r="Z175" s="3">
        <v>744952136</v>
      </c>
      <c r="AA175" s="3">
        <f>AVERAGE(Table16[[#This Row],[Refactored Resolving Time 1]:[Refactored Resolving Time 10]])</f>
        <v>759409496.39999998</v>
      </c>
      <c r="AB175" s="3">
        <f>STDEV(Table16[[#This Row],[Refactored Resolving Time 1]:[Refactored Resolving Time 10]])</f>
        <v>19680290.0243669</v>
      </c>
      <c r="AC175" s="3">
        <f>Table16[[#This Row],[Refactored Resolving Time Avg (ns)]]/1000000</f>
        <v>759.40949639999997</v>
      </c>
      <c r="AD175" s="3">
        <f>Table16[[#This Row],[Refactored Resolving Time Sdev (ns)]]/1000000</f>
        <v>19.680290024366901</v>
      </c>
      <c r="AE175" t="b">
        <f>IF(Table16[[#This Row],[Control Bundle]]=Table16[[#This Row],[Refactored Bundle]],TRUE,FALSE)</f>
        <v>1</v>
      </c>
      <c r="AF175">
        <f>IF(Table16[[#This Row],[Refactored Resolving Time Avg (ns)]]=-1,0,ROUND(LOG10(Table16[[#This Row],[Refactored Resolving Time Sdev (ns)]]/Table16[[#This Row],[Control Resolving Time Sdev (ns)]]),0))</f>
        <v>0</v>
      </c>
      <c r="AG175" t="b">
        <f>IF(Table16[[#This Row],[Same Sdev OoM?]]=0,TRUE,FALSE)</f>
        <v>1</v>
      </c>
      <c r="AH1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5" s="5">
        <f>Table16[[#This Row],[Control Resolving Time Avg (ms)]]-Table16[[#This Row],[Refactored Resolving Time Avg (ms)]]</f>
        <v>-90.549283799999898</v>
      </c>
      <c r="AJ175" s="6">
        <f>Table16[[#This Row],[Absolute Diff?]]/Table16[[#This Row],[Control Resolving Time Avg (ms)]]</f>
        <v>-0.1353784873045682</v>
      </c>
    </row>
    <row r="176" spans="1:36" x14ac:dyDescent="0.2">
      <c r="A176" t="s">
        <v>137</v>
      </c>
      <c r="B176" s="3">
        <v>715309007</v>
      </c>
      <c r="C176" s="3">
        <v>644799278</v>
      </c>
      <c r="D176" s="3">
        <v>690148036</v>
      </c>
      <c r="E176" s="3">
        <v>630233152</v>
      </c>
      <c r="F176" s="3">
        <v>659058518</v>
      </c>
      <c r="G176" s="3">
        <v>649497134</v>
      </c>
      <c r="H176" s="3">
        <v>702822379</v>
      </c>
      <c r="I176" s="3">
        <v>670324585</v>
      </c>
      <c r="J176" s="3">
        <v>677345589</v>
      </c>
      <c r="K176" s="3">
        <v>663630335</v>
      </c>
      <c r="L176" s="3">
        <f>AVERAGE(Table16[[#This Row],[Control Resolving Time 1]:[Control Resolving Time 10]])</f>
        <v>670316801.29999995</v>
      </c>
      <c r="M176" s="3">
        <f>STDEV(Table16[[#This Row],[Control Resolving Time 1]:[Control Resolving Time 10]])</f>
        <v>26638218.575122908</v>
      </c>
      <c r="N176" s="3">
        <f>Table16[[#This Row],[Control Resolving Time Avg (ns)]]/1000000</f>
        <v>670.31680129999995</v>
      </c>
      <c r="O176" s="3">
        <f>Table16[[#This Row],[Control Resolving Time Sdev (ns)]]/1000000</f>
        <v>26.638218575122909</v>
      </c>
      <c r="P176" t="s">
        <v>137</v>
      </c>
      <c r="Q176" s="3">
        <v>761531955</v>
      </c>
      <c r="R176" s="3">
        <v>744916715</v>
      </c>
      <c r="S176" s="3">
        <v>754161891</v>
      </c>
      <c r="T176" s="3">
        <v>731131260</v>
      </c>
      <c r="U176" s="3">
        <v>778573316</v>
      </c>
      <c r="V176" s="3">
        <v>759691221</v>
      </c>
      <c r="W176" s="3">
        <v>787149200</v>
      </c>
      <c r="X176" s="3">
        <v>791814391</v>
      </c>
      <c r="Y176" s="3">
        <v>754312727</v>
      </c>
      <c r="Z176" s="3">
        <v>746277521</v>
      </c>
      <c r="AA176" s="3">
        <f>AVERAGE(Table16[[#This Row],[Refactored Resolving Time 1]:[Refactored Resolving Time 10]])</f>
        <v>760956019.70000005</v>
      </c>
      <c r="AB176" s="3">
        <f>STDEV(Table16[[#This Row],[Refactored Resolving Time 1]:[Refactored Resolving Time 10]])</f>
        <v>19445507.201346014</v>
      </c>
      <c r="AC176" s="3">
        <f>Table16[[#This Row],[Refactored Resolving Time Avg (ns)]]/1000000</f>
        <v>760.95601970000007</v>
      </c>
      <c r="AD176" s="3">
        <f>Table16[[#This Row],[Refactored Resolving Time Sdev (ns)]]/1000000</f>
        <v>19.445507201346015</v>
      </c>
      <c r="AE176" t="b">
        <f>IF(Table16[[#This Row],[Control Bundle]]=Table16[[#This Row],[Refactored Bundle]],TRUE,FALSE)</f>
        <v>1</v>
      </c>
      <c r="AF176">
        <f>IF(Table16[[#This Row],[Refactored Resolving Time Avg (ns)]]=-1,0,ROUND(LOG10(Table16[[#This Row],[Refactored Resolving Time Sdev (ns)]]/Table16[[#This Row],[Control Resolving Time Sdev (ns)]]),0))</f>
        <v>0</v>
      </c>
      <c r="AG176" t="b">
        <f>IF(Table16[[#This Row],[Same Sdev OoM?]]=0,TRUE,FALSE)</f>
        <v>1</v>
      </c>
      <c r="AH1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6" s="5">
        <f>Table16[[#This Row],[Control Resolving Time Avg (ms)]]-Table16[[#This Row],[Refactored Resolving Time Avg (ms)]]</f>
        <v>-90.639218400000118</v>
      </c>
      <c r="AJ176" s="6">
        <f>Table16[[#This Row],[Absolute Diff?]]/Table16[[#This Row],[Control Resolving Time Avg (ms)]]</f>
        <v>-0.13521847911944934</v>
      </c>
    </row>
    <row r="177" spans="1:36" x14ac:dyDescent="0.2">
      <c r="A177" t="s">
        <v>18</v>
      </c>
      <c r="B177" s="3">
        <v>712555057</v>
      </c>
      <c r="C177" s="3">
        <v>642475089</v>
      </c>
      <c r="D177" s="3">
        <v>687563396</v>
      </c>
      <c r="E177" s="3">
        <v>626300406</v>
      </c>
      <c r="F177" s="3">
        <v>656686188</v>
      </c>
      <c r="G177" s="3">
        <v>647282911</v>
      </c>
      <c r="H177" s="3">
        <v>700590503</v>
      </c>
      <c r="I177" s="3">
        <v>667935670</v>
      </c>
      <c r="J177" s="3">
        <v>674900042</v>
      </c>
      <c r="K177" s="3">
        <v>660901016</v>
      </c>
      <c r="L177" s="3">
        <f>AVERAGE(Table16[[#This Row],[Control Resolving Time 1]:[Control Resolving Time 10]])</f>
        <v>667719027.79999995</v>
      </c>
      <c r="M177" s="3">
        <f>STDEV(Table16[[#This Row],[Control Resolving Time 1]:[Control Resolving Time 10]])</f>
        <v>26822085.90583159</v>
      </c>
      <c r="N177" s="3">
        <f>Table16[[#This Row],[Control Resolving Time Avg (ns)]]/1000000</f>
        <v>667.71902779999994</v>
      </c>
      <c r="O177" s="3">
        <f>Table16[[#This Row],[Control Resolving Time Sdev (ns)]]/1000000</f>
        <v>26.822085905831589</v>
      </c>
      <c r="P177" t="s">
        <v>18</v>
      </c>
      <c r="Q177" s="3">
        <v>757913145</v>
      </c>
      <c r="R177" s="3">
        <v>742408329</v>
      </c>
      <c r="S177" s="3">
        <v>751866043</v>
      </c>
      <c r="T177" s="3">
        <v>726871281</v>
      </c>
      <c r="U177" s="3">
        <v>776174114</v>
      </c>
      <c r="V177" s="3">
        <v>757641816</v>
      </c>
      <c r="W177" s="3">
        <v>784445192</v>
      </c>
      <c r="X177" s="3">
        <v>786860983</v>
      </c>
      <c r="Y177" s="3">
        <v>751209222</v>
      </c>
      <c r="Z177" s="3">
        <v>743740146</v>
      </c>
      <c r="AA177" s="3">
        <f>AVERAGE(Table16[[#This Row],[Refactored Resolving Time 1]:[Refactored Resolving Time 10]])</f>
        <v>757913027.10000002</v>
      </c>
      <c r="AB177" s="3">
        <f>STDEV(Table16[[#This Row],[Refactored Resolving Time 1]:[Refactored Resolving Time 10]])</f>
        <v>19327136.988704473</v>
      </c>
      <c r="AC177" s="3">
        <f>Table16[[#This Row],[Refactored Resolving Time Avg (ns)]]/1000000</f>
        <v>757.91302710000002</v>
      </c>
      <c r="AD177" s="3">
        <f>Table16[[#This Row],[Refactored Resolving Time Sdev (ns)]]/1000000</f>
        <v>19.327136988704474</v>
      </c>
      <c r="AE177" t="b">
        <f>IF(Table16[[#This Row],[Control Bundle]]=Table16[[#This Row],[Refactored Bundle]],TRUE,FALSE)</f>
        <v>1</v>
      </c>
      <c r="AF177">
        <f>IF(Table16[[#This Row],[Refactored Resolving Time Avg (ns)]]=-1,0,ROUND(LOG10(Table16[[#This Row],[Refactored Resolving Time Sdev (ns)]]/Table16[[#This Row],[Control Resolving Time Sdev (ns)]]),0))</f>
        <v>0</v>
      </c>
      <c r="AG177" t="b">
        <f>IF(Table16[[#This Row],[Same Sdev OoM?]]=0,TRUE,FALSE)</f>
        <v>1</v>
      </c>
      <c r="AH1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7" s="5">
        <f>Table16[[#This Row],[Control Resolving Time Avg (ms)]]-Table16[[#This Row],[Refactored Resolving Time Avg (ms)]]</f>
        <v>-90.193999300000087</v>
      </c>
      <c r="AJ177" s="6">
        <f>Table16[[#This Row],[Absolute Diff?]]/Table16[[#This Row],[Control Resolving Time Avg (ms)]]</f>
        <v>-0.13507777305249363</v>
      </c>
    </row>
    <row r="178" spans="1:36" x14ac:dyDescent="0.2">
      <c r="A178" t="s">
        <v>85</v>
      </c>
      <c r="B178" s="3">
        <v>709873147</v>
      </c>
      <c r="C178" s="3">
        <v>639670003</v>
      </c>
      <c r="D178" s="3">
        <v>684695863</v>
      </c>
      <c r="E178" s="3">
        <v>623911378</v>
      </c>
      <c r="F178" s="3">
        <v>654272279</v>
      </c>
      <c r="G178" s="3">
        <v>644642706</v>
      </c>
      <c r="H178" s="3">
        <v>698046161</v>
      </c>
      <c r="I178" s="3">
        <v>665348949</v>
      </c>
      <c r="J178" s="3">
        <v>672483197</v>
      </c>
      <c r="K178" s="3">
        <v>650788271</v>
      </c>
      <c r="L178" s="3">
        <f>AVERAGE(Table16[[#This Row],[Control Resolving Time 1]:[Control Resolving Time 10]])</f>
        <v>664373195.39999998</v>
      </c>
      <c r="M178" s="3">
        <f>STDEV(Table16[[#This Row],[Control Resolving Time 1]:[Control Resolving Time 10]])</f>
        <v>27094744.312874712</v>
      </c>
      <c r="N178" s="3">
        <f>Table16[[#This Row],[Control Resolving Time Avg (ns)]]/1000000</f>
        <v>664.37319539999999</v>
      </c>
      <c r="O178" s="3">
        <f>Table16[[#This Row],[Control Resolving Time Sdev (ns)]]/1000000</f>
        <v>27.094744312874713</v>
      </c>
      <c r="P178" t="s">
        <v>85</v>
      </c>
      <c r="Q178" s="3">
        <v>753920359</v>
      </c>
      <c r="R178" s="3">
        <v>739655868</v>
      </c>
      <c r="S178" s="3">
        <v>747566009</v>
      </c>
      <c r="T178" s="3">
        <v>724139347</v>
      </c>
      <c r="U178" s="3">
        <v>773251545</v>
      </c>
      <c r="V178" s="3">
        <v>755010318</v>
      </c>
      <c r="W178" s="3">
        <v>781996319</v>
      </c>
      <c r="X178" s="3">
        <v>782424127</v>
      </c>
      <c r="Y178" s="3">
        <v>748557051</v>
      </c>
      <c r="Z178" s="3">
        <v>739531854</v>
      </c>
      <c r="AA178" s="3">
        <f>AVERAGE(Table16[[#This Row],[Refactored Resolving Time 1]:[Refactored Resolving Time 10]])</f>
        <v>754605279.70000005</v>
      </c>
      <c r="AB178" s="3">
        <f>STDEV(Table16[[#This Row],[Refactored Resolving Time 1]:[Refactored Resolving Time 10]])</f>
        <v>19256953.177859418</v>
      </c>
      <c r="AC178" s="3">
        <f>Table16[[#This Row],[Refactored Resolving Time Avg (ns)]]/1000000</f>
        <v>754.6052797000001</v>
      </c>
      <c r="AD178" s="3">
        <f>Table16[[#This Row],[Refactored Resolving Time Sdev (ns)]]/1000000</f>
        <v>19.256953177859419</v>
      </c>
      <c r="AE178" t="b">
        <f>IF(Table16[[#This Row],[Control Bundle]]=Table16[[#This Row],[Refactored Bundle]],TRUE,FALSE)</f>
        <v>1</v>
      </c>
      <c r="AF178">
        <f>IF(Table16[[#This Row],[Refactored Resolving Time Avg (ns)]]=-1,0,ROUND(LOG10(Table16[[#This Row],[Refactored Resolving Time Sdev (ns)]]/Table16[[#This Row],[Control Resolving Time Sdev (ns)]]),0))</f>
        <v>0</v>
      </c>
      <c r="AG178" t="b">
        <f>IF(Table16[[#This Row],[Same Sdev OoM?]]=0,TRUE,FALSE)</f>
        <v>1</v>
      </c>
      <c r="AH1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8" s="5">
        <f>Table16[[#This Row],[Control Resolving Time Avg (ms)]]-Table16[[#This Row],[Refactored Resolving Time Avg (ms)]]</f>
        <v>-90.23208430000011</v>
      </c>
      <c r="AJ178" s="6">
        <f>Table16[[#This Row],[Absolute Diff?]]/Table16[[#This Row],[Control Resolving Time Avg (ms)]]</f>
        <v>-0.13581535938648753</v>
      </c>
    </row>
    <row r="179" spans="1:36" x14ac:dyDescent="0.2">
      <c r="A179" t="s">
        <v>314</v>
      </c>
      <c r="B179" s="3">
        <v>711296773</v>
      </c>
      <c r="C179" s="3">
        <v>641227233</v>
      </c>
      <c r="D179" s="3">
        <v>686240593</v>
      </c>
      <c r="E179" s="3">
        <v>625206085</v>
      </c>
      <c r="F179" s="3">
        <v>655473944</v>
      </c>
      <c r="G179" s="3">
        <v>645953254</v>
      </c>
      <c r="H179" s="3">
        <v>699431506</v>
      </c>
      <c r="I179" s="3">
        <v>666690848</v>
      </c>
      <c r="J179" s="3">
        <v>673717186</v>
      </c>
      <c r="K179" s="3">
        <v>652462295</v>
      </c>
      <c r="L179" s="3">
        <f>AVERAGE(Table16[[#This Row],[Control Resolving Time 1]:[Control Resolving Time 10]])</f>
        <v>665769971.70000005</v>
      </c>
      <c r="M179" s="3">
        <f>STDEV(Table16[[#This Row],[Control Resolving Time 1]:[Control Resolving Time 10]])</f>
        <v>27105597.54777414</v>
      </c>
      <c r="N179" s="3">
        <f>Table16[[#This Row],[Control Resolving Time Avg (ns)]]/1000000</f>
        <v>665.76997170000004</v>
      </c>
      <c r="O179" s="3">
        <f>Table16[[#This Row],[Control Resolving Time Sdev (ns)]]/1000000</f>
        <v>27.105597547774138</v>
      </c>
      <c r="P179" t="s">
        <v>314</v>
      </c>
      <c r="Q179" s="3">
        <v>755431764</v>
      </c>
      <c r="R179" s="3">
        <v>740999168</v>
      </c>
      <c r="S179" s="3">
        <v>750560213</v>
      </c>
      <c r="T179" s="3">
        <v>725408715</v>
      </c>
      <c r="U179" s="3">
        <v>774750343</v>
      </c>
      <c r="V179" s="3">
        <v>756403579</v>
      </c>
      <c r="W179" s="3">
        <v>783278406</v>
      </c>
      <c r="X179" s="3">
        <v>784993121</v>
      </c>
      <c r="Y179" s="3">
        <v>750005715</v>
      </c>
      <c r="Z179" s="3">
        <v>742443614</v>
      </c>
      <c r="AA179" s="3">
        <f>AVERAGE(Table16[[#This Row],[Refactored Resolving Time 1]:[Refactored Resolving Time 10]])</f>
        <v>756427463.79999995</v>
      </c>
      <c r="AB179" s="3">
        <f>STDEV(Table16[[#This Row],[Refactored Resolving Time 1]:[Refactored Resolving Time 10]])</f>
        <v>19278936.094112884</v>
      </c>
      <c r="AC179" s="3">
        <f>Table16[[#This Row],[Refactored Resolving Time Avg (ns)]]/1000000</f>
        <v>756.42746379999994</v>
      </c>
      <c r="AD179" s="3">
        <f>Table16[[#This Row],[Refactored Resolving Time Sdev (ns)]]/1000000</f>
        <v>19.278936094112883</v>
      </c>
      <c r="AE179" t="b">
        <f>IF(Table16[[#This Row],[Control Bundle]]=Table16[[#This Row],[Refactored Bundle]],TRUE,FALSE)</f>
        <v>1</v>
      </c>
      <c r="AF179">
        <f>IF(Table16[[#This Row],[Refactored Resolving Time Avg (ns)]]=-1,0,ROUND(LOG10(Table16[[#This Row],[Refactored Resolving Time Sdev (ns)]]/Table16[[#This Row],[Control Resolving Time Sdev (ns)]]),0))</f>
        <v>0</v>
      </c>
      <c r="AG179" t="b">
        <f>IF(Table16[[#This Row],[Same Sdev OoM?]]=0,TRUE,FALSE)</f>
        <v>1</v>
      </c>
      <c r="AH1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79" s="5">
        <f>Table16[[#This Row],[Control Resolving Time Avg (ms)]]-Table16[[#This Row],[Refactored Resolving Time Avg (ms)]]</f>
        <v>-90.657492099999899</v>
      </c>
      <c r="AJ179" s="6">
        <f>Table16[[#This Row],[Absolute Diff?]]/Table16[[#This Row],[Control Resolving Time Avg (ms)]]</f>
        <v>-0.13616939176231083</v>
      </c>
    </row>
    <row r="180" spans="1:36" x14ac:dyDescent="0.2">
      <c r="A180" t="s">
        <v>74</v>
      </c>
      <c r="B180" s="3">
        <v>708588511</v>
      </c>
      <c r="C180" s="3">
        <v>638408382</v>
      </c>
      <c r="D180" s="3">
        <v>683440143</v>
      </c>
      <c r="E180" s="3">
        <v>622734946</v>
      </c>
      <c r="F180" s="3">
        <v>653339926</v>
      </c>
      <c r="G180" s="3">
        <v>643373254</v>
      </c>
      <c r="H180" s="3">
        <v>696888506</v>
      </c>
      <c r="I180" s="3">
        <v>664147153</v>
      </c>
      <c r="J180" s="3">
        <v>671524895</v>
      </c>
      <c r="K180" s="3">
        <v>649834302</v>
      </c>
      <c r="L180" s="3">
        <f>AVERAGE(Table16[[#This Row],[Control Resolving Time 1]:[Control Resolving Time 10]])</f>
        <v>663228001.79999995</v>
      </c>
      <c r="M180" s="3">
        <f>STDEV(Table16[[#This Row],[Control Resolving Time 1]:[Control Resolving Time 10]])</f>
        <v>27071708.49607892</v>
      </c>
      <c r="N180" s="3">
        <f>Table16[[#This Row],[Control Resolving Time Avg (ns)]]/1000000</f>
        <v>663.2280017999999</v>
      </c>
      <c r="O180" s="3">
        <f>Table16[[#This Row],[Control Resolving Time Sdev (ns)]]/1000000</f>
        <v>27.071708496078919</v>
      </c>
      <c r="P180" t="s">
        <v>74</v>
      </c>
      <c r="Q180" s="3">
        <v>752601360</v>
      </c>
      <c r="R180" s="3">
        <v>737718024</v>
      </c>
      <c r="S180" s="3">
        <v>743701631</v>
      </c>
      <c r="T180" s="3">
        <v>722310042</v>
      </c>
      <c r="U180" s="3">
        <v>771948325</v>
      </c>
      <c r="V180" s="3">
        <v>753606024</v>
      </c>
      <c r="W180" s="3">
        <v>780592623</v>
      </c>
      <c r="X180" s="3">
        <v>780885695</v>
      </c>
      <c r="Y180" s="3">
        <v>747211953</v>
      </c>
      <c r="Z180" s="3">
        <v>738310243</v>
      </c>
      <c r="AA180" s="3">
        <f>AVERAGE(Table16[[#This Row],[Refactored Resolving Time 1]:[Refactored Resolving Time 10]])</f>
        <v>752888592</v>
      </c>
      <c r="AB180" s="3">
        <f>STDEV(Table16[[#This Row],[Refactored Resolving Time 1]:[Refactored Resolving Time 10]])</f>
        <v>19463836.377674807</v>
      </c>
      <c r="AC180" s="3">
        <f>Table16[[#This Row],[Refactored Resolving Time Avg (ns)]]/1000000</f>
        <v>752.88859200000002</v>
      </c>
      <c r="AD180" s="3">
        <f>Table16[[#This Row],[Refactored Resolving Time Sdev (ns)]]/1000000</f>
        <v>19.463836377674806</v>
      </c>
      <c r="AE180" t="b">
        <f>IF(Table16[[#This Row],[Control Bundle]]=Table16[[#This Row],[Refactored Bundle]],TRUE,FALSE)</f>
        <v>1</v>
      </c>
      <c r="AF180">
        <f>IF(Table16[[#This Row],[Refactored Resolving Time Avg (ns)]]=-1,0,ROUND(LOG10(Table16[[#This Row],[Refactored Resolving Time Sdev (ns)]]/Table16[[#This Row],[Control Resolving Time Sdev (ns)]]),0))</f>
        <v>0</v>
      </c>
      <c r="AG180" t="b">
        <f>IF(Table16[[#This Row],[Same Sdev OoM?]]=0,TRUE,FALSE)</f>
        <v>1</v>
      </c>
      <c r="AH1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0" s="5">
        <f>Table16[[#This Row],[Control Resolving Time Avg (ms)]]-Table16[[#This Row],[Refactored Resolving Time Avg (ms)]]</f>
        <v>-89.660590200000115</v>
      </c>
      <c r="AJ180" s="6">
        <f>Table16[[#This Row],[Absolute Diff?]]/Table16[[#This Row],[Control Resolving Time Avg (ms)]]</f>
        <v>-0.13518818559629781</v>
      </c>
    </row>
    <row r="181" spans="1:36" x14ac:dyDescent="0.2">
      <c r="A181" t="s">
        <v>176</v>
      </c>
      <c r="B181" s="3">
        <v>707865287</v>
      </c>
      <c r="C181" s="3">
        <v>637427356</v>
      </c>
      <c r="D181" s="3">
        <v>682510744</v>
      </c>
      <c r="E181" s="3">
        <v>621880609</v>
      </c>
      <c r="F181" s="3">
        <v>652662330</v>
      </c>
      <c r="G181" s="3">
        <v>642388828</v>
      </c>
      <c r="H181" s="3">
        <v>696126605</v>
      </c>
      <c r="I181" s="3">
        <v>663431108</v>
      </c>
      <c r="J181" s="3">
        <v>670811362</v>
      </c>
      <c r="K181" s="3">
        <v>649160844</v>
      </c>
      <c r="L181" s="3">
        <f>AVERAGE(Table16[[#This Row],[Control Resolving Time 1]:[Control Resolving Time 10]])</f>
        <v>662426507.29999995</v>
      </c>
      <c r="M181" s="3">
        <f>STDEV(Table16[[#This Row],[Control Resolving Time 1]:[Control Resolving Time 10]])</f>
        <v>27114620.631438646</v>
      </c>
      <c r="N181" s="3">
        <f>Table16[[#This Row],[Control Resolving Time Avg (ns)]]/1000000</f>
        <v>662.42650729999991</v>
      </c>
      <c r="O181" s="3">
        <f>Table16[[#This Row],[Control Resolving Time Sdev (ns)]]/1000000</f>
        <v>27.114620631438648</v>
      </c>
      <c r="P181" t="s">
        <v>176</v>
      </c>
      <c r="Q181" s="3">
        <v>751788092</v>
      </c>
      <c r="R181" s="3">
        <v>736714603</v>
      </c>
      <c r="S181" s="3">
        <v>742665236</v>
      </c>
      <c r="T181" s="3">
        <v>721279591</v>
      </c>
      <c r="U181" s="3">
        <v>770840131</v>
      </c>
      <c r="V181" s="3">
        <v>752637842</v>
      </c>
      <c r="W181" s="3">
        <v>779330129</v>
      </c>
      <c r="X181" s="3">
        <v>779806061</v>
      </c>
      <c r="Y181" s="3">
        <v>746300593</v>
      </c>
      <c r="Z181" s="3">
        <v>737224137</v>
      </c>
      <c r="AA181" s="3">
        <f>AVERAGE(Table16[[#This Row],[Refactored Resolving Time 1]:[Refactored Resolving Time 10]])</f>
        <v>751858641.5</v>
      </c>
      <c r="AB181" s="3">
        <f>STDEV(Table16[[#This Row],[Refactored Resolving Time 1]:[Refactored Resolving Time 10]])</f>
        <v>19409761.340935681</v>
      </c>
      <c r="AC181" s="3">
        <f>Table16[[#This Row],[Refactored Resolving Time Avg (ns)]]/1000000</f>
        <v>751.85864149999998</v>
      </c>
      <c r="AD181" s="3">
        <f>Table16[[#This Row],[Refactored Resolving Time Sdev (ns)]]/1000000</f>
        <v>19.409761340935681</v>
      </c>
      <c r="AE181" t="b">
        <f>IF(Table16[[#This Row],[Control Bundle]]=Table16[[#This Row],[Refactored Bundle]],TRUE,FALSE)</f>
        <v>1</v>
      </c>
      <c r="AF181">
        <f>IF(Table16[[#This Row],[Refactored Resolving Time Avg (ns)]]=-1,0,ROUND(LOG10(Table16[[#This Row],[Refactored Resolving Time Sdev (ns)]]/Table16[[#This Row],[Control Resolving Time Sdev (ns)]]),0))</f>
        <v>0</v>
      </c>
      <c r="AG181" t="b">
        <f>IF(Table16[[#This Row],[Same Sdev OoM?]]=0,TRUE,FALSE)</f>
        <v>1</v>
      </c>
      <c r="AH1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1" s="5">
        <f>Table16[[#This Row],[Control Resolving Time Avg (ms)]]-Table16[[#This Row],[Refactored Resolving Time Avg (ms)]]</f>
        <v>-89.432134200000064</v>
      </c>
      <c r="AJ181" s="6">
        <f>Table16[[#This Row],[Absolute Diff?]]/Table16[[#This Row],[Control Resolving Time Avg (ms)]]</f>
        <v>-0.13500687731310548</v>
      </c>
    </row>
    <row r="182" spans="1:36" x14ac:dyDescent="0.2">
      <c r="A182" t="s">
        <v>11</v>
      </c>
      <c r="B182" s="3">
        <v>707200821</v>
      </c>
      <c r="C182" s="3">
        <v>636421057</v>
      </c>
      <c r="D182" s="3">
        <v>681685264</v>
      </c>
      <c r="E182" s="3">
        <v>621249665</v>
      </c>
      <c r="F182" s="3">
        <v>652022794</v>
      </c>
      <c r="G182" s="3">
        <v>641493418</v>
      </c>
      <c r="H182" s="3">
        <v>695450913</v>
      </c>
      <c r="I182" s="3">
        <v>662786062</v>
      </c>
      <c r="J182" s="3">
        <v>670148716</v>
      </c>
      <c r="K182" s="3">
        <v>648499358</v>
      </c>
      <c r="L182" s="3">
        <f>AVERAGE(Table16[[#This Row],[Control Resolving Time 1]:[Control Resolving Time 10]])</f>
        <v>661695806.79999995</v>
      </c>
      <c r="M182" s="3">
        <f>STDEV(Table16[[#This Row],[Control Resolving Time 1]:[Control Resolving Time 10]])</f>
        <v>27147509.720364038</v>
      </c>
      <c r="N182" s="3">
        <f>Table16[[#This Row],[Control Resolving Time Avg (ns)]]/1000000</f>
        <v>661.6958067999999</v>
      </c>
      <c r="O182" s="3">
        <f>Table16[[#This Row],[Control Resolving Time Sdev (ns)]]/1000000</f>
        <v>27.147509720364038</v>
      </c>
      <c r="P182" t="s">
        <v>11</v>
      </c>
      <c r="Q182" s="3">
        <v>751089326</v>
      </c>
      <c r="R182" s="3">
        <v>735904038</v>
      </c>
      <c r="S182" s="3">
        <v>741876587</v>
      </c>
      <c r="T182" s="3">
        <v>720433230</v>
      </c>
      <c r="U182" s="3">
        <v>769912402</v>
      </c>
      <c r="V182" s="3">
        <v>751778434</v>
      </c>
      <c r="W182" s="3">
        <v>778136307</v>
      </c>
      <c r="X182" s="3">
        <v>778869572</v>
      </c>
      <c r="Y182" s="3">
        <v>745314025</v>
      </c>
      <c r="Z182" s="3">
        <v>736372204</v>
      </c>
      <c r="AA182" s="3">
        <f>AVERAGE(Table16[[#This Row],[Refactored Resolving Time 1]:[Refactored Resolving Time 10]])</f>
        <v>750968612.5</v>
      </c>
      <c r="AB182" s="3">
        <f>STDEV(Table16[[#This Row],[Refactored Resolving Time 1]:[Refactored Resolving Time 10]])</f>
        <v>19330833.535432052</v>
      </c>
      <c r="AC182" s="3">
        <f>Table16[[#This Row],[Refactored Resolving Time Avg (ns)]]/1000000</f>
        <v>750.96861249999995</v>
      </c>
      <c r="AD182" s="3">
        <f>Table16[[#This Row],[Refactored Resolving Time Sdev (ns)]]/1000000</f>
        <v>19.330833535432053</v>
      </c>
      <c r="AE182" t="b">
        <f>IF(Table16[[#This Row],[Control Bundle]]=Table16[[#This Row],[Refactored Bundle]],TRUE,FALSE)</f>
        <v>1</v>
      </c>
      <c r="AF182">
        <f>IF(Table16[[#This Row],[Refactored Resolving Time Avg (ns)]]=-1,0,ROUND(LOG10(Table16[[#This Row],[Refactored Resolving Time Sdev (ns)]]/Table16[[#This Row],[Control Resolving Time Sdev (ns)]]),0))</f>
        <v>0</v>
      </c>
      <c r="AG182" t="b">
        <f>IF(Table16[[#This Row],[Same Sdev OoM?]]=0,TRUE,FALSE)</f>
        <v>1</v>
      </c>
      <c r="AH1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2" s="5">
        <f>Table16[[#This Row],[Control Resolving Time Avg (ms)]]-Table16[[#This Row],[Refactored Resolving Time Avg (ms)]]</f>
        <v>-89.272805700000049</v>
      </c>
      <c r="AJ182" s="6">
        <f>Table16[[#This Row],[Absolute Diff?]]/Table16[[#This Row],[Control Resolving Time Avg (ms)]]</f>
        <v>-0.13491517519466931</v>
      </c>
    </row>
    <row r="183" spans="1:36" x14ac:dyDescent="0.2">
      <c r="A183" t="s">
        <v>288</v>
      </c>
      <c r="B183" s="3">
        <v>699192208</v>
      </c>
      <c r="C183" s="3">
        <v>628280992</v>
      </c>
      <c r="D183" s="3">
        <v>673753231</v>
      </c>
      <c r="E183" s="3">
        <v>611857206</v>
      </c>
      <c r="F183" s="3">
        <v>639638626</v>
      </c>
      <c r="G183" s="3">
        <v>633407404</v>
      </c>
      <c r="H183" s="3">
        <v>686676627</v>
      </c>
      <c r="I183" s="3">
        <v>653204471</v>
      </c>
      <c r="J183" s="3">
        <v>661970163</v>
      </c>
      <c r="K183" s="3">
        <v>640098906</v>
      </c>
      <c r="L183" s="3">
        <f>AVERAGE(Table16[[#This Row],[Control Resolving Time 1]:[Control Resolving Time 10]])</f>
        <v>652807983.39999998</v>
      </c>
      <c r="M183" s="3">
        <f>STDEV(Table16[[#This Row],[Control Resolving Time 1]:[Control Resolving Time 10]])</f>
        <v>27510123.441816501</v>
      </c>
      <c r="N183" s="3">
        <f>Table16[[#This Row],[Control Resolving Time Avg (ns)]]/1000000</f>
        <v>652.80798340000001</v>
      </c>
      <c r="O183" s="3">
        <f>Table16[[#This Row],[Control Resolving Time Sdev (ns)]]/1000000</f>
        <v>27.5101234418165</v>
      </c>
      <c r="P183" t="s">
        <v>288</v>
      </c>
      <c r="Q183" s="3">
        <v>740358132</v>
      </c>
      <c r="R183" s="3">
        <v>724233097</v>
      </c>
      <c r="S183" s="3">
        <v>731460645</v>
      </c>
      <c r="T183" s="3">
        <v>711772273</v>
      </c>
      <c r="U183" s="3">
        <v>754599381</v>
      </c>
      <c r="V183" s="3">
        <v>742020164</v>
      </c>
      <c r="W183" s="3">
        <v>760599680</v>
      </c>
      <c r="X183" s="3">
        <v>768474957</v>
      </c>
      <c r="Y183" s="3">
        <v>732526517</v>
      </c>
      <c r="Z183" s="3">
        <v>723748025</v>
      </c>
      <c r="AA183" s="3">
        <f>AVERAGE(Table16[[#This Row],[Refactored Resolving Time 1]:[Refactored Resolving Time 10]])</f>
        <v>738979287.10000002</v>
      </c>
      <c r="AB183" s="3">
        <f>STDEV(Table16[[#This Row],[Refactored Resolving Time 1]:[Refactored Resolving Time 10]])</f>
        <v>17889794.47083151</v>
      </c>
      <c r="AC183" s="3">
        <f>Table16[[#This Row],[Refactored Resolving Time Avg (ns)]]/1000000</f>
        <v>738.97928710000008</v>
      </c>
      <c r="AD183" s="3">
        <f>Table16[[#This Row],[Refactored Resolving Time Sdev (ns)]]/1000000</f>
        <v>17.889794470831511</v>
      </c>
      <c r="AE183" t="b">
        <f>IF(Table16[[#This Row],[Control Bundle]]=Table16[[#This Row],[Refactored Bundle]],TRUE,FALSE)</f>
        <v>1</v>
      </c>
      <c r="AF183">
        <f>IF(Table16[[#This Row],[Refactored Resolving Time Avg (ns)]]=-1,0,ROUND(LOG10(Table16[[#This Row],[Refactored Resolving Time Sdev (ns)]]/Table16[[#This Row],[Control Resolving Time Sdev (ns)]]),0))</f>
        <v>0</v>
      </c>
      <c r="AG183" t="b">
        <f>IF(Table16[[#This Row],[Same Sdev OoM?]]=0,TRUE,FALSE)</f>
        <v>1</v>
      </c>
      <c r="AH1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3" s="5">
        <f>Table16[[#This Row],[Control Resolving Time Avg (ms)]]-Table16[[#This Row],[Refactored Resolving Time Avg (ms)]]</f>
        <v>-86.171303700000067</v>
      </c>
      <c r="AJ183" s="6">
        <f>Table16[[#This Row],[Absolute Diff?]]/Table16[[#This Row],[Control Resolving Time Avg (ms)]]</f>
        <v>-0.13200099553194292</v>
      </c>
    </row>
    <row r="184" spans="1:36" x14ac:dyDescent="0.2">
      <c r="A184" t="s">
        <v>338</v>
      </c>
      <c r="B184" s="3">
        <v>705340912</v>
      </c>
      <c r="C184" s="3">
        <v>634493874</v>
      </c>
      <c r="D184" s="3">
        <v>679869608</v>
      </c>
      <c r="E184" s="3">
        <v>619179474</v>
      </c>
      <c r="F184" s="3">
        <v>650164935</v>
      </c>
      <c r="G184" s="3">
        <v>639636266</v>
      </c>
      <c r="H184" s="3">
        <v>693281259</v>
      </c>
      <c r="I184" s="3">
        <v>660948105</v>
      </c>
      <c r="J184" s="3">
        <v>668115681</v>
      </c>
      <c r="K184" s="3">
        <v>646600297</v>
      </c>
      <c r="L184" s="3">
        <f>AVERAGE(Table16[[#This Row],[Control Resolving Time 1]:[Control Resolving Time 10]])</f>
        <v>659763041.10000002</v>
      </c>
      <c r="M184" s="3">
        <f>STDEV(Table16[[#This Row],[Control Resolving Time 1]:[Control Resolving Time 10]])</f>
        <v>27146277.671128575</v>
      </c>
      <c r="N184" s="3">
        <f>Table16[[#This Row],[Control Resolving Time Avg (ns)]]/1000000</f>
        <v>659.76304110000001</v>
      </c>
      <c r="O184" s="3">
        <f>Table16[[#This Row],[Control Resolving Time Sdev (ns)]]/1000000</f>
        <v>27.146277671128576</v>
      </c>
      <c r="P184" t="s">
        <v>338</v>
      </c>
      <c r="Q184" s="3">
        <v>748302588</v>
      </c>
      <c r="R184" s="3">
        <v>733643120</v>
      </c>
      <c r="S184" s="3">
        <v>739805471</v>
      </c>
      <c r="T184" s="3">
        <v>718535139</v>
      </c>
      <c r="U184" s="3">
        <v>767102834</v>
      </c>
      <c r="V184" s="3">
        <v>749948675</v>
      </c>
      <c r="W184" s="3">
        <v>772783045</v>
      </c>
      <c r="X184" s="3">
        <v>776748945</v>
      </c>
      <c r="Y184" s="3">
        <v>739580484</v>
      </c>
      <c r="Z184" s="3">
        <v>731790945</v>
      </c>
      <c r="AA184" s="3">
        <f>AVERAGE(Table16[[#This Row],[Refactored Resolving Time 1]:[Refactored Resolving Time 10]])</f>
        <v>747824124.60000002</v>
      </c>
      <c r="AB184" s="3">
        <f>STDEV(Table16[[#This Row],[Refactored Resolving Time 1]:[Refactored Resolving Time 10]])</f>
        <v>19102847.5288359</v>
      </c>
      <c r="AC184" s="3">
        <f>Table16[[#This Row],[Refactored Resolving Time Avg (ns)]]/1000000</f>
        <v>747.8241246</v>
      </c>
      <c r="AD184" s="3">
        <f>Table16[[#This Row],[Refactored Resolving Time Sdev (ns)]]/1000000</f>
        <v>19.102847528835902</v>
      </c>
      <c r="AE184" t="b">
        <f>IF(Table16[[#This Row],[Control Bundle]]=Table16[[#This Row],[Refactored Bundle]],TRUE,FALSE)</f>
        <v>1</v>
      </c>
      <c r="AF184">
        <f>IF(Table16[[#This Row],[Refactored Resolving Time Avg (ns)]]=-1,0,ROUND(LOG10(Table16[[#This Row],[Refactored Resolving Time Sdev (ns)]]/Table16[[#This Row],[Control Resolving Time Sdev (ns)]]),0))</f>
        <v>0</v>
      </c>
      <c r="AG184" t="b">
        <f>IF(Table16[[#This Row],[Same Sdev OoM?]]=0,TRUE,FALSE)</f>
        <v>1</v>
      </c>
      <c r="AH1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4" s="5">
        <f>Table16[[#This Row],[Control Resolving Time Avg (ms)]]-Table16[[#This Row],[Refactored Resolving Time Avg (ms)]]</f>
        <v>-88.061083499999995</v>
      </c>
      <c r="AJ184" s="6">
        <f>Table16[[#This Row],[Absolute Diff?]]/Table16[[#This Row],[Control Resolving Time Avg (ms)]]</f>
        <v>-0.13347380500911177</v>
      </c>
    </row>
    <row r="185" spans="1:36" x14ac:dyDescent="0.2">
      <c r="A185" t="s">
        <v>313</v>
      </c>
      <c r="B185" s="3">
        <v>706483576</v>
      </c>
      <c r="C185" s="3">
        <v>635576876</v>
      </c>
      <c r="D185" s="3">
        <v>680952268</v>
      </c>
      <c r="E185" s="3">
        <v>620572699</v>
      </c>
      <c r="F185" s="3">
        <v>651285390</v>
      </c>
      <c r="G185" s="3">
        <v>640702529</v>
      </c>
      <c r="H185" s="3">
        <v>694526275</v>
      </c>
      <c r="I185" s="3">
        <v>662060280</v>
      </c>
      <c r="J185" s="3">
        <v>669415691</v>
      </c>
      <c r="K185" s="3">
        <v>647719359</v>
      </c>
      <c r="L185" s="3">
        <f>AVERAGE(Table16[[#This Row],[Control Resolving Time 1]:[Control Resolving Time 10]])</f>
        <v>660929494.29999995</v>
      </c>
      <c r="M185" s="3">
        <f>STDEV(Table16[[#This Row],[Control Resolving Time 1]:[Control Resolving Time 10]])</f>
        <v>27133817.439372141</v>
      </c>
      <c r="N185" s="3">
        <f>Table16[[#This Row],[Control Resolving Time Avg (ns)]]/1000000</f>
        <v>660.92949429999999</v>
      </c>
      <c r="O185" s="3">
        <f>Table16[[#This Row],[Control Resolving Time Sdev (ns)]]/1000000</f>
        <v>27.133817439372141</v>
      </c>
      <c r="P185" t="s">
        <v>313</v>
      </c>
      <c r="Q185" s="3">
        <v>749664186</v>
      </c>
      <c r="R185" s="3">
        <v>734889036</v>
      </c>
      <c r="S185" s="3">
        <v>740726993</v>
      </c>
      <c r="T185" s="3">
        <v>719646081</v>
      </c>
      <c r="U185" s="3">
        <v>768384294</v>
      </c>
      <c r="V185" s="3">
        <v>751047984</v>
      </c>
      <c r="W185" s="3">
        <v>775862352</v>
      </c>
      <c r="X185" s="3">
        <v>777976104</v>
      </c>
      <c r="Y185" s="3">
        <v>743191560</v>
      </c>
      <c r="Z185" s="3">
        <v>735364934</v>
      </c>
      <c r="AA185" s="3">
        <f>AVERAGE(Table16[[#This Row],[Refactored Resolving Time 1]:[Refactored Resolving Time 10]])</f>
        <v>749675352.39999998</v>
      </c>
      <c r="AB185" s="3">
        <f>STDEV(Table16[[#This Row],[Refactored Resolving Time 1]:[Refactored Resolving Time 10]])</f>
        <v>19107570.620864775</v>
      </c>
      <c r="AC185" s="3">
        <f>Table16[[#This Row],[Refactored Resolving Time Avg (ns)]]/1000000</f>
        <v>749.67535239999995</v>
      </c>
      <c r="AD185" s="3">
        <f>Table16[[#This Row],[Refactored Resolving Time Sdev (ns)]]/1000000</f>
        <v>19.107570620864774</v>
      </c>
      <c r="AE185" t="b">
        <f>IF(Table16[[#This Row],[Control Bundle]]=Table16[[#This Row],[Refactored Bundle]],TRUE,FALSE)</f>
        <v>1</v>
      </c>
      <c r="AF185">
        <f>IF(Table16[[#This Row],[Refactored Resolving Time Avg (ns)]]=-1,0,ROUND(LOG10(Table16[[#This Row],[Refactored Resolving Time Sdev (ns)]]/Table16[[#This Row],[Control Resolving Time Sdev (ns)]]),0))</f>
        <v>0</v>
      </c>
      <c r="AG185" t="b">
        <f>IF(Table16[[#This Row],[Same Sdev OoM?]]=0,TRUE,FALSE)</f>
        <v>1</v>
      </c>
      <c r="AH1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5" s="5">
        <f>Table16[[#This Row],[Control Resolving Time Avg (ms)]]-Table16[[#This Row],[Refactored Resolving Time Avg (ms)]]</f>
        <v>-88.745858099999964</v>
      </c>
      <c r="AJ185" s="6">
        <f>Table16[[#This Row],[Absolute Diff?]]/Table16[[#This Row],[Control Resolving Time Avg (ms)]]</f>
        <v>-0.13427431952328286</v>
      </c>
    </row>
    <row r="186" spans="1:36" x14ac:dyDescent="0.2">
      <c r="A186" t="s">
        <v>125</v>
      </c>
      <c r="B186" s="3">
        <v>704189368</v>
      </c>
      <c r="C186" s="3">
        <v>633353001</v>
      </c>
      <c r="D186" s="3">
        <v>678794740</v>
      </c>
      <c r="E186" s="3">
        <v>617563447</v>
      </c>
      <c r="F186" s="3">
        <v>648893315</v>
      </c>
      <c r="G186" s="3">
        <v>638512194</v>
      </c>
      <c r="H186" s="3">
        <v>692020312</v>
      </c>
      <c r="I186" s="3">
        <v>659743241</v>
      </c>
      <c r="J186" s="3">
        <v>667004761</v>
      </c>
      <c r="K186" s="3">
        <v>645421891</v>
      </c>
      <c r="L186" s="3">
        <f>AVERAGE(Table16[[#This Row],[Control Resolving Time 1]:[Control Resolving Time 10]])</f>
        <v>658549627</v>
      </c>
      <c r="M186" s="3">
        <f>STDEV(Table16[[#This Row],[Control Resolving Time 1]:[Control Resolving Time 10]])</f>
        <v>27219006.363141898</v>
      </c>
      <c r="N186" s="3">
        <f>Table16[[#This Row],[Control Resolving Time Avg (ns)]]/1000000</f>
        <v>658.54962699999999</v>
      </c>
      <c r="O186" s="3">
        <f>Table16[[#This Row],[Control Resolving Time Sdev (ns)]]/1000000</f>
        <v>27.219006363141897</v>
      </c>
      <c r="P186" t="s">
        <v>125</v>
      </c>
      <c r="Q186" s="3">
        <v>746100284</v>
      </c>
      <c r="R186" s="3">
        <v>731522758</v>
      </c>
      <c r="S186" s="3">
        <v>738428415</v>
      </c>
      <c r="T186" s="3">
        <v>717241760</v>
      </c>
      <c r="U186" s="3">
        <v>760353200</v>
      </c>
      <c r="V186" s="3">
        <v>748261051</v>
      </c>
      <c r="W186" s="3">
        <v>771364501</v>
      </c>
      <c r="X186" s="3">
        <v>775033675</v>
      </c>
      <c r="Y186" s="3">
        <v>738303997</v>
      </c>
      <c r="Z186" s="3">
        <v>730215346</v>
      </c>
      <c r="AA186" s="3">
        <f>AVERAGE(Table16[[#This Row],[Refactored Resolving Time 1]:[Refactored Resolving Time 10]])</f>
        <v>745682498.70000005</v>
      </c>
      <c r="AB186" s="3">
        <f>STDEV(Table16[[#This Row],[Refactored Resolving Time 1]:[Refactored Resolving Time 10]])</f>
        <v>18555563.557078388</v>
      </c>
      <c r="AC186" s="3">
        <f>Table16[[#This Row],[Refactored Resolving Time Avg (ns)]]/1000000</f>
        <v>745.6824987</v>
      </c>
      <c r="AD186" s="3">
        <f>Table16[[#This Row],[Refactored Resolving Time Sdev (ns)]]/1000000</f>
        <v>18.555563557078386</v>
      </c>
      <c r="AE186" t="b">
        <f>IF(Table16[[#This Row],[Control Bundle]]=Table16[[#This Row],[Refactored Bundle]],TRUE,FALSE)</f>
        <v>1</v>
      </c>
      <c r="AF186">
        <f>IF(Table16[[#This Row],[Refactored Resolving Time Avg (ns)]]=-1,0,ROUND(LOG10(Table16[[#This Row],[Refactored Resolving Time Sdev (ns)]]/Table16[[#This Row],[Control Resolving Time Sdev (ns)]]),0))</f>
        <v>0</v>
      </c>
      <c r="AG186" t="b">
        <f>IF(Table16[[#This Row],[Same Sdev OoM?]]=0,TRUE,FALSE)</f>
        <v>1</v>
      </c>
      <c r="AH1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6" s="5">
        <f>Table16[[#This Row],[Control Resolving Time Avg (ms)]]-Table16[[#This Row],[Refactored Resolving Time Avg (ms)]]</f>
        <v>-87.13287170000001</v>
      </c>
      <c r="AJ186" s="6">
        <f>Table16[[#This Row],[Absolute Diff?]]/Table16[[#This Row],[Control Resolving Time Avg (ms)]]</f>
        <v>-0.13231025898067969</v>
      </c>
    </row>
    <row r="187" spans="1:36" x14ac:dyDescent="0.2">
      <c r="A187" t="s">
        <v>218</v>
      </c>
      <c r="B187" s="3">
        <v>703084246</v>
      </c>
      <c r="C187" s="3">
        <v>632298455</v>
      </c>
      <c r="D187" s="3">
        <v>677675558</v>
      </c>
      <c r="E187" s="3">
        <v>616050826</v>
      </c>
      <c r="F187" s="3">
        <v>647714972</v>
      </c>
      <c r="G187" s="3">
        <v>637503444</v>
      </c>
      <c r="H187" s="3">
        <v>690862189</v>
      </c>
      <c r="I187" s="3">
        <v>658555991</v>
      </c>
      <c r="J187" s="3">
        <v>665654516</v>
      </c>
      <c r="K187" s="3">
        <v>644251187</v>
      </c>
      <c r="L187" s="3">
        <f>AVERAGE(Table16[[#This Row],[Control Resolving Time 1]:[Control Resolving Time 10]])</f>
        <v>657365138.39999998</v>
      </c>
      <c r="M187" s="3">
        <f>STDEV(Table16[[#This Row],[Control Resolving Time 1]:[Control Resolving Time 10]])</f>
        <v>27263597.253779385</v>
      </c>
      <c r="N187" s="3">
        <f>Table16[[#This Row],[Control Resolving Time Avg (ns)]]/1000000</f>
        <v>657.36513839999998</v>
      </c>
      <c r="O187" s="3">
        <f>Table16[[#This Row],[Control Resolving Time Sdev (ns)]]/1000000</f>
        <v>27.263597253779384</v>
      </c>
      <c r="P187" t="s">
        <v>218</v>
      </c>
      <c r="Q187" s="3">
        <v>744541647</v>
      </c>
      <c r="R187" s="3">
        <v>730251671</v>
      </c>
      <c r="S187" s="3">
        <v>737046355</v>
      </c>
      <c r="T187" s="3">
        <v>715959672</v>
      </c>
      <c r="U187" s="3">
        <v>758729758</v>
      </c>
      <c r="V187" s="3">
        <v>746845959</v>
      </c>
      <c r="W187" s="3">
        <v>765874939</v>
      </c>
      <c r="X187" s="3">
        <v>773650218</v>
      </c>
      <c r="Y187" s="3">
        <v>736986784</v>
      </c>
      <c r="Z187" s="3">
        <v>728721225</v>
      </c>
      <c r="AA187" s="3">
        <f>AVERAGE(Table16[[#This Row],[Refactored Resolving Time 1]:[Refactored Resolving Time 10]])</f>
        <v>743860822.79999995</v>
      </c>
      <c r="AB187" s="3">
        <f>STDEV(Table16[[#This Row],[Refactored Resolving Time 1]:[Refactored Resolving Time 10]])</f>
        <v>17916687.451774709</v>
      </c>
      <c r="AC187" s="3">
        <f>Table16[[#This Row],[Refactored Resolving Time Avg (ns)]]/1000000</f>
        <v>743.86082279999994</v>
      </c>
      <c r="AD187" s="3">
        <f>Table16[[#This Row],[Refactored Resolving Time Sdev (ns)]]/1000000</f>
        <v>17.91668745177471</v>
      </c>
      <c r="AE187" t="b">
        <f>IF(Table16[[#This Row],[Control Bundle]]=Table16[[#This Row],[Refactored Bundle]],TRUE,FALSE)</f>
        <v>1</v>
      </c>
      <c r="AF187">
        <f>IF(Table16[[#This Row],[Refactored Resolving Time Avg (ns)]]=-1,0,ROUND(LOG10(Table16[[#This Row],[Refactored Resolving Time Sdev (ns)]]/Table16[[#This Row],[Control Resolving Time Sdev (ns)]]),0))</f>
        <v>0</v>
      </c>
      <c r="AG187" t="b">
        <f>IF(Table16[[#This Row],[Same Sdev OoM?]]=0,TRUE,FALSE)</f>
        <v>1</v>
      </c>
      <c r="AH1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7" s="5">
        <f>Table16[[#This Row],[Control Resolving Time Avg (ms)]]-Table16[[#This Row],[Refactored Resolving Time Avg (ms)]]</f>
        <v>-86.495684399999959</v>
      </c>
      <c r="AJ187" s="6">
        <f>Table16[[#This Row],[Absolute Diff?]]/Table16[[#This Row],[Control Resolving Time Avg (ms)]]</f>
        <v>-0.13157936030883374</v>
      </c>
    </row>
    <row r="188" spans="1:36" x14ac:dyDescent="0.2">
      <c r="A188" t="s">
        <v>146</v>
      </c>
      <c r="B188" s="3">
        <v>701073213</v>
      </c>
      <c r="C188" s="3">
        <v>630127538</v>
      </c>
      <c r="D188" s="3">
        <v>675437706</v>
      </c>
      <c r="E188" s="3">
        <v>613693371</v>
      </c>
      <c r="F188" s="3">
        <v>641603250</v>
      </c>
      <c r="G188" s="3">
        <v>635221650</v>
      </c>
      <c r="H188" s="3">
        <v>688458636</v>
      </c>
      <c r="I188" s="3">
        <v>655100450</v>
      </c>
      <c r="J188" s="3">
        <v>663555263</v>
      </c>
      <c r="K188" s="3">
        <v>641831872</v>
      </c>
      <c r="L188" s="3">
        <f>AVERAGE(Table16[[#This Row],[Control Resolving Time 1]:[Control Resolving Time 10]])</f>
        <v>654610294.89999998</v>
      </c>
      <c r="M188" s="3">
        <f>STDEV(Table16[[#This Row],[Control Resolving Time 1]:[Control Resolving Time 10]])</f>
        <v>27488457.415619172</v>
      </c>
      <c r="N188" s="3">
        <f>Table16[[#This Row],[Control Resolving Time Avg (ns)]]/1000000</f>
        <v>654.61029489999999</v>
      </c>
      <c r="O188" s="3">
        <f>Table16[[#This Row],[Control Resolving Time Sdev (ns)]]/1000000</f>
        <v>27.488457415619173</v>
      </c>
      <c r="P188" t="s">
        <v>146</v>
      </c>
      <c r="Q188" s="3">
        <v>742215669</v>
      </c>
      <c r="R188" s="3">
        <v>727244252</v>
      </c>
      <c r="S188" s="3">
        <v>732762301</v>
      </c>
      <c r="T188" s="3">
        <v>713633641</v>
      </c>
      <c r="U188" s="3">
        <v>756394576</v>
      </c>
      <c r="V188" s="3">
        <v>744028554</v>
      </c>
      <c r="W188" s="3">
        <v>763999168</v>
      </c>
      <c r="X188" s="3">
        <v>770498612</v>
      </c>
      <c r="Y188" s="3">
        <v>734232512</v>
      </c>
      <c r="Z188" s="3">
        <v>725823082</v>
      </c>
      <c r="AA188" s="3">
        <f>AVERAGE(Table16[[#This Row],[Refactored Resolving Time 1]:[Refactored Resolving Time 10]])</f>
        <v>741083236.70000005</v>
      </c>
      <c r="AB188" s="3">
        <f>STDEV(Table16[[#This Row],[Refactored Resolving Time 1]:[Refactored Resolving Time 10]])</f>
        <v>18039583.459051024</v>
      </c>
      <c r="AC188" s="3">
        <f>Table16[[#This Row],[Refactored Resolving Time Avg (ns)]]/1000000</f>
        <v>741.08323670000004</v>
      </c>
      <c r="AD188" s="3">
        <f>Table16[[#This Row],[Refactored Resolving Time Sdev (ns)]]/1000000</f>
        <v>18.039583459051023</v>
      </c>
      <c r="AE188" t="b">
        <f>IF(Table16[[#This Row],[Control Bundle]]=Table16[[#This Row],[Refactored Bundle]],TRUE,FALSE)</f>
        <v>1</v>
      </c>
      <c r="AF188">
        <f>IF(Table16[[#This Row],[Refactored Resolving Time Avg (ns)]]=-1,0,ROUND(LOG10(Table16[[#This Row],[Refactored Resolving Time Sdev (ns)]]/Table16[[#This Row],[Control Resolving Time Sdev (ns)]]),0))</f>
        <v>0</v>
      </c>
      <c r="AG188" t="b">
        <f>IF(Table16[[#This Row],[Same Sdev OoM?]]=0,TRUE,FALSE)</f>
        <v>1</v>
      </c>
      <c r="AH1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8" s="5">
        <f>Table16[[#This Row],[Control Resolving Time Avg (ms)]]-Table16[[#This Row],[Refactored Resolving Time Avg (ms)]]</f>
        <v>-86.472941800000058</v>
      </c>
      <c r="AJ188" s="6">
        <f>Table16[[#This Row],[Absolute Diff?]]/Table16[[#This Row],[Control Resolving Time Avg (ms)]]</f>
        <v>-0.1320983529799358</v>
      </c>
    </row>
    <row r="189" spans="1:36" x14ac:dyDescent="0.2">
      <c r="A189" t="s">
        <v>245</v>
      </c>
      <c r="B189" s="3">
        <v>701994317</v>
      </c>
      <c r="C189" s="3">
        <v>631091932</v>
      </c>
      <c r="D189" s="3">
        <v>676448277</v>
      </c>
      <c r="E189" s="3">
        <v>614751540</v>
      </c>
      <c r="F189" s="3">
        <v>643258031</v>
      </c>
      <c r="G189" s="3">
        <v>636250451</v>
      </c>
      <c r="H189" s="3">
        <v>689618505</v>
      </c>
      <c r="I189" s="3">
        <v>657229988</v>
      </c>
      <c r="J189" s="3">
        <v>664451102</v>
      </c>
      <c r="K189" s="3">
        <v>642954211</v>
      </c>
      <c r="L189" s="3">
        <f>AVERAGE(Table16[[#This Row],[Control Resolving Time 1]:[Control Resolving Time 10]])</f>
        <v>655804835.39999998</v>
      </c>
      <c r="M189" s="3">
        <f>STDEV(Table16[[#This Row],[Control Resolving Time 1]:[Control Resolving Time 10]])</f>
        <v>27448555.081341546</v>
      </c>
      <c r="N189" s="3">
        <f>Table16[[#This Row],[Control Resolving Time Avg (ns)]]/1000000</f>
        <v>655.8048354</v>
      </c>
      <c r="O189" s="3">
        <f>Table16[[#This Row],[Control Resolving Time Sdev (ns)]]/1000000</f>
        <v>27.448555081341546</v>
      </c>
      <c r="P189" t="s">
        <v>245</v>
      </c>
      <c r="Q189" s="3">
        <v>743190768</v>
      </c>
      <c r="R189" s="3">
        <v>728477284</v>
      </c>
      <c r="S189" s="3">
        <v>733778409</v>
      </c>
      <c r="T189" s="3">
        <v>714639538</v>
      </c>
      <c r="U189" s="3">
        <v>757259237</v>
      </c>
      <c r="V189" s="3">
        <v>745170453</v>
      </c>
      <c r="W189" s="3">
        <v>764725462</v>
      </c>
      <c r="X189" s="3">
        <v>771645801</v>
      </c>
      <c r="Y189" s="3">
        <v>735405745</v>
      </c>
      <c r="Z189" s="3">
        <v>727029269</v>
      </c>
      <c r="AA189" s="3">
        <f>AVERAGE(Table16[[#This Row],[Refactored Resolving Time 1]:[Refactored Resolving Time 10]])</f>
        <v>742132196.60000002</v>
      </c>
      <c r="AB189" s="3">
        <f>STDEV(Table16[[#This Row],[Refactored Resolving Time 1]:[Refactored Resolving Time 10]])</f>
        <v>17969479.273456048</v>
      </c>
      <c r="AC189" s="3">
        <f>Table16[[#This Row],[Refactored Resolving Time Avg (ns)]]/1000000</f>
        <v>742.13219660000004</v>
      </c>
      <c r="AD189" s="3">
        <f>Table16[[#This Row],[Refactored Resolving Time Sdev (ns)]]/1000000</f>
        <v>17.969479273456049</v>
      </c>
      <c r="AE189" t="b">
        <f>IF(Table16[[#This Row],[Control Bundle]]=Table16[[#This Row],[Refactored Bundle]],TRUE,FALSE)</f>
        <v>1</v>
      </c>
      <c r="AF189">
        <f>IF(Table16[[#This Row],[Refactored Resolving Time Avg (ns)]]=-1,0,ROUND(LOG10(Table16[[#This Row],[Refactored Resolving Time Sdev (ns)]]/Table16[[#This Row],[Control Resolving Time Sdev (ns)]]),0))</f>
        <v>0</v>
      </c>
      <c r="AG189" t="b">
        <f>IF(Table16[[#This Row],[Same Sdev OoM?]]=0,TRUE,FALSE)</f>
        <v>1</v>
      </c>
      <c r="AH1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89" s="5">
        <f>Table16[[#This Row],[Control Resolving Time Avg (ms)]]-Table16[[#This Row],[Refactored Resolving Time Avg (ms)]]</f>
        <v>-86.327361200000041</v>
      </c>
      <c r="AJ189" s="6">
        <f>Table16[[#This Row],[Absolute Diff?]]/Table16[[#This Row],[Control Resolving Time Avg (ms)]]</f>
        <v>-0.1316357497537293</v>
      </c>
    </row>
    <row r="190" spans="1:36" x14ac:dyDescent="0.2">
      <c r="A190" t="s">
        <v>105</v>
      </c>
      <c r="B190" s="3">
        <v>698299729</v>
      </c>
      <c r="C190" s="3">
        <v>627243922</v>
      </c>
      <c r="D190" s="3">
        <v>672903751</v>
      </c>
      <c r="E190" s="3">
        <v>611117882</v>
      </c>
      <c r="F190" s="3">
        <v>638713971</v>
      </c>
      <c r="G190" s="3">
        <v>632688678</v>
      </c>
      <c r="H190" s="3">
        <v>685824893</v>
      </c>
      <c r="I190" s="3">
        <v>652183723</v>
      </c>
      <c r="J190" s="3">
        <v>661122164</v>
      </c>
      <c r="K190" s="3">
        <v>639227542</v>
      </c>
      <c r="L190" s="3">
        <f>AVERAGE(Table16[[#This Row],[Control Resolving Time 1]:[Control Resolving Time 10]])</f>
        <v>651932625.5</v>
      </c>
      <c r="M190" s="3">
        <f>STDEV(Table16[[#This Row],[Control Resolving Time 1]:[Control Resolving Time 10]])</f>
        <v>27496968.948518891</v>
      </c>
      <c r="N190" s="3">
        <f>Table16[[#This Row],[Control Resolving Time Avg (ns)]]/1000000</f>
        <v>651.93262549999997</v>
      </c>
      <c r="O190" s="3">
        <f>Table16[[#This Row],[Control Resolving Time Sdev (ns)]]/1000000</f>
        <v>27.496968948518891</v>
      </c>
      <c r="P190" t="s">
        <v>105</v>
      </c>
      <c r="Q190" s="3">
        <v>739499924</v>
      </c>
      <c r="R190" s="3">
        <v>723383648</v>
      </c>
      <c r="S190" s="3">
        <v>730814543</v>
      </c>
      <c r="T190" s="3">
        <v>710915648</v>
      </c>
      <c r="U190" s="3">
        <v>753786244</v>
      </c>
      <c r="V190" s="3">
        <v>741034704</v>
      </c>
      <c r="W190" s="3">
        <v>759733287</v>
      </c>
      <c r="X190" s="3">
        <v>766437951</v>
      </c>
      <c r="Y190" s="3">
        <v>731844042</v>
      </c>
      <c r="Z190" s="3">
        <v>722831710</v>
      </c>
      <c r="AA190" s="3">
        <f>AVERAGE(Table16[[#This Row],[Refactored Resolving Time 1]:[Refactored Resolving Time 10]])</f>
        <v>738028170.10000002</v>
      </c>
      <c r="AB190" s="3">
        <f>STDEV(Table16[[#This Row],[Refactored Resolving Time 1]:[Refactored Resolving Time 10]])</f>
        <v>17665135.427750457</v>
      </c>
      <c r="AC190" s="3">
        <f>Table16[[#This Row],[Refactored Resolving Time Avg (ns)]]/1000000</f>
        <v>738.02817010000001</v>
      </c>
      <c r="AD190" s="3">
        <f>Table16[[#This Row],[Refactored Resolving Time Sdev (ns)]]/1000000</f>
        <v>17.665135427750457</v>
      </c>
      <c r="AE190" t="b">
        <f>IF(Table16[[#This Row],[Control Bundle]]=Table16[[#This Row],[Refactored Bundle]],TRUE,FALSE)</f>
        <v>1</v>
      </c>
      <c r="AF190">
        <f>IF(Table16[[#This Row],[Refactored Resolving Time Avg (ns)]]=-1,0,ROUND(LOG10(Table16[[#This Row],[Refactored Resolving Time Sdev (ns)]]/Table16[[#This Row],[Control Resolving Time Sdev (ns)]]),0))</f>
        <v>0</v>
      </c>
      <c r="AG190" t="b">
        <f>IF(Table16[[#This Row],[Same Sdev OoM?]]=0,TRUE,FALSE)</f>
        <v>1</v>
      </c>
      <c r="AH1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0" s="5">
        <f>Table16[[#This Row],[Control Resolving Time Avg (ms)]]-Table16[[#This Row],[Refactored Resolving Time Avg (ms)]]</f>
        <v>-86.095544600000039</v>
      </c>
      <c r="AJ190" s="6">
        <f>Table16[[#This Row],[Absolute Diff?]]/Table16[[#This Row],[Control Resolving Time Avg (ms)]]</f>
        <v>-0.13206202793420413</v>
      </c>
    </row>
    <row r="191" spans="1:36" x14ac:dyDescent="0.2">
      <c r="A191" t="s">
        <v>239</v>
      </c>
      <c r="B191" s="3">
        <v>697158738</v>
      </c>
      <c r="C191" s="3">
        <v>626491796</v>
      </c>
      <c r="D191" s="3">
        <v>671853064</v>
      </c>
      <c r="E191" s="3">
        <v>610260846</v>
      </c>
      <c r="F191" s="3">
        <v>637641301</v>
      </c>
      <c r="G191" s="3">
        <v>631908366</v>
      </c>
      <c r="H191" s="3">
        <v>684676943</v>
      </c>
      <c r="I191" s="3">
        <v>651040635</v>
      </c>
      <c r="J191" s="3">
        <v>659990418</v>
      </c>
      <c r="K191" s="3">
        <v>638178955</v>
      </c>
      <c r="L191" s="3">
        <f>AVERAGE(Table16[[#This Row],[Control Resolving Time 1]:[Control Resolving Time 10]])</f>
        <v>650920106.20000005</v>
      </c>
      <c r="M191" s="3">
        <f>STDEV(Table16[[#This Row],[Control Resolving Time 1]:[Control Resolving Time 10]])</f>
        <v>27382144.5333087</v>
      </c>
      <c r="N191" s="3">
        <f>Table16[[#This Row],[Control Resolving Time Avg (ns)]]/1000000</f>
        <v>650.92010620000008</v>
      </c>
      <c r="O191" s="3">
        <f>Table16[[#This Row],[Control Resolving Time Sdev (ns)]]/1000000</f>
        <v>27.382144533308701</v>
      </c>
      <c r="P191" t="s">
        <v>239</v>
      </c>
      <c r="Q191" s="3">
        <v>738741683</v>
      </c>
      <c r="R191" s="3">
        <v>720986905</v>
      </c>
      <c r="S191" s="3">
        <v>730024795</v>
      </c>
      <c r="T191" s="3">
        <v>709831433</v>
      </c>
      <c r="U191" s="3">
        <v>752741283</v>
      </c>
      <c r="V191" s="3">
        <v>739922594</v>
      </c>
      <c r="W191" s="3">
        <v>758586833</v>
      </c>
      <c r="X191" s="3">
        <v>765144379</v>
      </c>
      <c r="Y191" s="3">
        <v>731061690</v>
      </c>
      <c r="Z191" s="3">
        <v>721825170</v>
      </c>
      <c r="AA191" s="3">
        <f>AVERAGE(Table16[[#This Row],[Refactored Resolving Time 1]:[Refactored Resolving Time 10]])</f>
        <v>736886676.5</v>
      </c>
      <c r="AB191" s="3">
        <f>STDEV(Table16[[#This Row],[Refactored Resolving Time 1]:[Refactored Resolving Time 10]])</f>
        <v>17720279.444266234</v>
      </c>
      <c r="AC191" s="3">
        <f>Table16[[#This Row],[Refactored Resolving Time Avg (ns)]]/1000000</f>
        <v>736.88667650000002</v>
      </c>
      <c r="AD191" s="3">
        <f>Table16[[#This Row],[Refactored Resolving Time Sdev (ns)]]/1000000</f>
        <v>17.720279444266232</v>
      </c>
      <c r="AE191" t="b">
        <f>IF(Table16[[#This Row],[Control Bundle]]=Table16[[#This Row],[Refactored Bundle]],TRUE,FALSE)</f>
        <v>1</v>
      </c>
      <c r="AF191">
        <f>IF(Table16[[#This Row],[Refactored Resolving Time Avg (ns)]]=-1,0,ROUND(LOG10(Table16[[#This Row],[Refactored Resolving Time Sdev (ns)]]/Table16[[#This Row],[Control Resolving Time Sdev (ns)]]),0))</f>
        <v>0</v>
      </c>
      <c r="AG191" t="b">
        <f>IF(Table16[[#This Row],[Same Sdev OoM?]]=0,TRUE,FALSE)</f>
        <v>1</v>
      </c>
      <c r="AH1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1" s="5">
        <f>Table16[[#This Row],[Control Resolving Time Avg (ms)]]-Table16[[#This Row],[Refactored Resolving Time Avg (ms)]]</f>
        <v>-85.966570299999944</v>
      </c>
      <c r="AJ191" s="6">
        <f>Table16[[#This Row],[Absolute Diff?]]/Table16[[#This Row],[Control Resolving Time Avg (ms)]]</f>
        <v>-0.13206931155017368</v>
      </c>
    </row>
    <row r="192" spans="1:36" x14ac:dyDescent="0.2">
      <c r="A192" t="s">
        <v>106</v>
      </c>
      <c r="B192" s="3">
        <v>695991014</v>
      </c>
      <c r="C192" s="3">
        <v>625481166</v>
      </c>
      <c r="D192" s="3">
        <v>670779033</v>
      </c>
      <c r="E192" s="3">
        <v>606756328</v>
      </c>
      <c r="F192" s="3">
        <v>636123715</v>
      </c>
      <c r="G192" s="3">
        <v>630926778</v>
      </c>
      <c r="H192" s="3">
        <v>683589711</v>
      </c>
      <c r="I192" s="3">
        <v>649855221</v>
      </c>
      <c r="J192" s="3">
        <v>657677255</v>
      </c>
      <c r="K192" s="3">
        <v>637109830</v>
      </c>
      <c r="L192" s="3">
        <f>AVERAGE(Table16[[#This Row],[Control Resolving Time 1]:[Control Resolving Time 10]])</f>
        <v>649429005.10000002</v>
      </c>
      <c r="M192" s="3">
        <f>STDEV(Table16[[#This Row],[Control Resolving Time 1]:[Control Resolving Time 10]])</f>
        <v>27738050.628487781</v>
      </c>
      <c r="N192" s="3">
        <f>Table16[[#This Row],[Control Resolving Time Avg (ns)]]/1000000</f>
        <v>649.42900510000004</v>
      </c>
      <c r="O192" s="3">
        <f>Table16[[#This Row],[Control Resolving Time Sdev (ns)]]/1000000</f>
        <v>27.73805062848778</v>
      </c>
      <c r="P192" t="s">
        <v>106</v>
      </c>
      <c r="Q192" s="3">
        <v>737650154</v>
      </c>
      <c r="R192" s="3">
        <v>719768738</v>
      </c>
      <c r="S192" s="3">
        <v>728963841</v>
      </c>
      <c r="T192" s="3">
        <v>708980717</v>
      </c>
      <c r="U192" s="3">
        <v>751638996</v>
      </c>
      <c r="V192" s="3">
        <v>738739168</v>
      </c>
      <c r="W192" s="3">
        <v>757242793</v>
      </c>
      <c r="X192" s="3">
        <v>764056226</v>
      </c>
      <c r="Y192" s="3">
        <v>730059254</v>
      </c>
      <c r="Z192" s="3">
        <v>720750933</v>
      </c>
      <c r="AA192" s="3">
        <f>AVERAGE(Table16[[#This Row],[Refactored Resolving Time 1]:[Refactored Resolving Time 10]])</f>
        <v>735785082</v>
      </c>
      <c r="AB192" s="3">
        <f>STDEV(Table16[[#This Row],[Refactored Resolving Time 1]:[Refactored Resolving Time 10]])</f>
        <v>17649614.350862868</v>
      </c>
      <c r="AC192" s="3">
        <f>Table16[[#This Row],[Refactored Resolving Time Avg (ns)]]/1000000</f>
        <v>735.78508199999999</v>
      </c>
      <c r="AD192" s="3">
        <f>Table16[[#This Row],[Refactored Resolving Time Sdev (ns)]]/1000000</f>
        <v>17.649614350862869</v>
      </c>
      <c r="AE192" t="b">
        <f>IF(Table16[[#This Row],[Control Bundle]]=Table16[[#This Row],[Refactored Bundle]],TRUE,FALSE)</f>
        <v>1</v>
      </c>
      <c r="AF192">
        <f>IF(Table16[[#This Row],[Refactored Resolving Time Avg (ns)]]=-1,0,ROUND(LOG10(Table16[[#This Row],[Refactored Resolving Time Sdev (ns)]]/Table16[[#This Row],[Control Resolving Time Sdev (ns)]]),0))</f>
        <v>0</v>
      </c>
      <c r="AG192" t="b">
        <f>IF(Table16[[#This Row],[Same Sdev OoM?]]=0,TRUE,FALSE)</f>
        <v>1</v>
      </c>
      <c r="AH1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2" s="5">
        <f>Table16[[#This Row],[Control Resolving Time Avg (ms)]]-Table16[[#This Row],[Refactored Resolving Time Avg (ms)]]</f>
        <v>-86.356076899999948</v>
      </c>
      <c r="AJ192" s="6">
        <f>Table16[[#This Row],[Absolute Diff?]]/Table16[[#This Row],[Control Resolving Time Avg (ms)]]</f>
        <v>-0.13297231294235573</v>
      </c>
    </row>
    <row r="193" spans="1:36" x14ac:dyDescent="0.2">
      <c r="A193" t="s">
        <v>101</v>
      </c>
      <c r="B193" s="3">
        <v>695177286</v>
      </c>
      <c r="C193" s="3">
        <v>624721407</v>
      </c>
      <c r="D193" s="3">
        <v>669108812</v>
      </c>
      <c r="E193" s="3">
        <v>605939884</v>
      </c>
      <c r="F193" s="3">
        <v>635270426</v>
      </c>
      <c r="G193" s="3">
        <v>630135820</v>
      </c>
      <c r="H193" s="3">
        <v>682765200</v>
      </c>
      <c r="I193" s="3">
        <v>649046693</v>
      </c>
      <c r="J193" s="3">
        <v>656845242</v>
      </c>
      <c r="K193" s="3">
        <v>636167817</v>
      </c>
      <c r="L193" s="3">
        <f>AVERAGE(Table16[[#This Row],[Control Resolving Time 1]:[Control Resolving Time 10]])</f>
        <v>648517858.70000005</v>
      </c>
      <c r="M193" s="3">
        <f>STDEV(Table16[[#This Row],[Control Resolving Time 1]:[Control Resolving Time 10]])</f>
        <v>27665998.52846403</v>
      </c>
      <c r="N193" s="3">
        <f>Table16[[#This Row],[Control Resolving Time Avg (ns)]]/1000000</f>
        <v>648.51785870000003</v>
      </c>
      <c r="O193" s="3">
        <f>Table16[[#This Row],[Control Resolving Time Sdev (ns)]]/1000000</f>
        <v>27.66599852846403</v>
      </c>
      <c r="P193" t="s">
        <v>101</v>
      </c>
      <c r="Q193" s="3">
        <v>736515186</v>
      </c>
      <c r="R193" s="3">
        <v>718872679</v>
      </c>
      <c r="S193" s="3">
        <v>727904482</v>
      </c>
      <c r="T193" s="3">
        <v>708157072</v>
      </c>
      <c r="U193" s="3">
        <v>750795216</v>
      </c>
      <c r="V193" s="3">
        <v>737620697</v>
      </c>
      <c r="W193" s="3">
        <v>755144091</v>
      </c>
      <c r="X193" s="3">
        <v>763216106</v>
      </c>
      <c r="Y193" s="3">
        <v>729293985</v>
      </c>
      <c r="Z193" s="3">
        <v>719529409</v>
      </c>
      <c r="AA193" s="3">
        <f>AVERAGE(Table16[[#This Row],[Refactored Resolving Time 1]:[Refactored Resolving Time 10]])</f>
        <v>734704892.29999995</v>
      </c>
      <c r="AB193" s="3">
        <f>STDEV(Table16[[#This Row],[Refactored Resolving Time 1]:[Refactored Resolving Time 10]])</f>
        <v>17520122.650980629</v>
      </c>
      <c r="AC193" s="3">
        <f>Table16[[#This Row],[Refactored Resolving Time Avg (ns)]]/1000000</f>
        <v>734.70489229999998</v>
      </c>
      <c r="AD193" s="3">
        <f>Table16[[#This Row],[Refactored Resolving Time Sdev (ns)]]/1000000</f>
        <v>17.520122650980628</v>
      </c>
      <c r="AE193" t="b">
        <f>IF(Table16[[#This Row],[Control Bundle]]=Table16[[#This Row],[Refactored Bundle]],TRUE,FALSE)</f>
        <v>1</v>
      </c>
      <c r="AF193">
        <f>IF(Table16[[#This Row],[Refactored Resolving Time Avg (ns)]]=-1,0,ROUND(LOG10(Table16[[#This Row],[Refactored Resolving Time Sdev (ns)]]/Table16[[#This Row],[Control Resolving Time Sdev (ns)]]),0))</f>
        <v>0</v>
      </c>
      <c r="AG193" t="b">
        <f>IF(Table16[[#This Row],[Same Sdev OoM?]]=0,TRUE,FALSE)</f>
        <v>1</v>
      </c>
      <c r="AH1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3" s="5">
        <f>Table16[[#This Row],[Control Resolving Time Avg (ms)]]-Table16[[#This Row],[Refactored Resolving Time Avg (ms)]]</f>
        <v>-86.18703359999995</v>
      </c>
      <c r="AJ193" s="6">
        <f>Table16[[#This Row],[Absolute Diff?]]/Table16[[#This Row],[Control Resolving Time Avg (ms)]]</f>
        <v>-0.13289847371785252</v>
      </c>
    </row>
    <row r="194" spans="1:36" x14ac:dyDescent="0.2">
      <c r="A194" t="s">
        <v>317</v>
      </c>
      <c r="B194" s="3">
        <v>693510806</v>
      </c>
      <c r="C194" s="3">
        <v>623712058</v>
      </c>
      <c r="D194" s="3">
        <v>668214835</v>
      </c>
      <c r="E194" s="3">
        <v>604916364</v>
      </c>
      <c r="F194" s="3">
        <v>634158543</v>
      </c>
      <c r="G194" s="3">
        <v>629095025</v>
      </c>
      <c r="H194" s="3">
        <v>681791242</v>
      </c>
      <c r="I194" s="3">
        <v>648052327</v>
      </c>
      <c r="J194" s="3">
        <v>655523739</v>
      </c>
      <c r="K194" s="3">
        <v>634858103</v>
      </c>
      <c r="L194" s="3">
        <f>AVERAGE(Table16[[#This Row],[Control Resolving Time 1]:[Control Resolving Time 10]])</f>
        <v>647383304.20000005</v>
      </c>
      <c r="M194" s="3">
        <f>STDEV(Table16[[#This Row],[Control Resolving Time 1]:[Control Resolving Time 10]])</f>
        <v>27572781.643971208</v>
      </c>
      <c r="N194" s="3">
        <f>Table16[[#This Row],[Control Resolving Time Avg (ns)]]/1000000</f>
        <v>647.3833042</v>
      </c>
      <c r="O194" s="3">
        <f>Table16[[#This Row],[Control Resolving Time Sdev (ns)]]/1000000</f>
        <v>27.572781643971208</v>
      </c>
      <c r="P194" t="s">
        <v>317</v>
      </c>
      <c r="Q194" s="3">
        <v>735388887</v>
      </c>
      <c r="R194" s="3">
        <v>717795426</v>
      </c>
      <c r="S194" s="3">
        <v>726717114</v>
      </c>
      <c r="T194" s="3">
        <v>706949172</v>
      </c>
      <c r="U194" s="3">
        <v>749632839</v>
      </c>
      <c r="V194" s="3">
        <v>736363926</v>
      </c>
      <c r="W194" s="3">
        <v>753815694</v>
      </c>
      <c r="X194" s="3">
        <v>762193538</v>
      </c>
      <c r="Y194" s="3">
        <v>728124527</v>
      </c>
      <c r="Z194" s="3">
        <v>718249087</v>
      </c>
      <c r="AA194" s="3">
        <f>AVERAGE(Table16[[#This Row],[Refactored Resolving Time 1]:[Refactored Resolving Time 10]])</f>
        <v>733523021</v>
      </c>
      <c r="AB194" s="3">
        <f>STDEV(Table16[[#This Row],[Refactored Resolving Time 1]:[Refactored Resolving Time 10]])</f>
        <v>17534579.861361537</v>
      </c>
      <c r="AC194" s="3">
        <f>Table16[[#This Row],[Refactored Resolving Time Avg (ns)]]/1000000</f>
        <v>733.52302099999997</v>
      </c>
      <c r="AD194" s="3">
        <f>Table16[[#This Row],[Refactored Resolving Time Sdev (ns)]]/1000000</f>
        <v>17.534579861361536</v>
      </c>
      <c r="AE194" t="b">
        <f>IF(Table16[[#This Row],[Control Bundle]]=Table16[[#This Row],[Refactored Bundle]],TRUE,FALSE)</f>
        <v>1</v>
      </c>
      <c r="AF194">
        <f>IF(Table16[[#This Row],[Refactored Resolving Time Avg (ns)]]=-1,0,ROUND(LOG10(Table16[[#This Row],[Refactored Resolving Time Sdev (ns)]]/Table16[[#This Row],[Control Resolving Time Sdev (ns)]]),0))</f>
        <v>0</v>
      </c>
      <c r="AG194" t="b">
        <f>IF(Table16[[#This Row],[Same Sdev OoM?]]=0,TRUE,FALSE)</f>
        <v>1</v>
      </c>
      <c r="AH1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4" s="5">
        <f>Table16[[#This Row],[Control Resolving Time Avg (ms)]]-Table16[[#This Row],[Refactored Resolving Time Avg (ms)]]</f>
        <v>-86.139716799999974</v>
      </c>
      <c r="AJ194" s="6">
        <f>Table16[[#This Row],[Absolute Diff?]]/Table16[[#This Row],[Control Resolving Time Avg (ms)]]</f>
        <v>-0.1330582921140461</v>
      </c>
    </row>
    <row r="195" spans="1:36" x14ac:dyDescent="0.2">
      <c r="A195" t="s">
        <v>80</v>
      </c>
      <c r="B195" s="3">
        <v>688854015</v>
      </c>
      <c r="C195" s="3">
        <v>619069312</v>
      </c>
      <c r="D195" s="3">
        <v>663256007</v>
      </c>
      <c r="E195" s="3">
        <v>600554739</v>
      </c>
      <c r="F195" s="3">
        <v>630154162</v>
      </c>
      <c r="G195" s="3">
        <v>625108004</v>
      </c>
      <c r="H195" s="3">
        <v>676217500</v>
      </c>
      <c r="I195" s="3">
        <v>643076944</v>
      </c>
      <c r="J195" s="3">
        <v>650909599</v>
      </c>
      <c r="K195" s="3">
        <v>627511289</v>
      </c>
      <c r="L195" s="3">
        <f>AVERAGE(Table16[[#This Row],[Control Resolving Time 1]:[Control Resolving Time 10]])</f>
        <v>642471157.10000002</v>
      </c>
      <c r="M195" s="3">
        <f>STDEV(Table16[[#This Row],[Control Resolving Time 1]:[Control Resolving Time 10]])</f>
        <v>27437579.66079988</v>
      </c>
      <c r="N195" s="3">
        <f>Table16[[#This Row],[Control Resolving Time Avg (ns)]]/1000000</f>
        <v>642.47115710000003</v>
      </c>
      <c r="O195" s="3">
        <f>Table16[[#This Row],[Control Resolving Time Sdev (ns)]]/1000000</f>
        <v>27.43757966079988</v>
      </c>
      <c r="P195" t="s">
        <v>80</v>
      </c>
      <c r="Q195" s="3">
        <v>730268324</v>
      </c>
      <c r="R195" s="3">
        <v>712784757</v>
      </c>
      <c r="S195" s="3">
        <v>720332710</v>
      </c>
      <c r="T195" s="3">
        <v>701670521</v>
      </c>
      <c r="U195" s="3">
        <v>744942789</v>
      </c>
      <c r="V195" s="3">
        <v>730857119</v>
      </c>
      <c r="W195" s="3">
        <v>746621273</v>
      </c>
      <c r="X195" s="3">
        <v>755759903</v>
      </c>
      <c r="Y195" s="3">
        <v>722219629</v>
      </c>
      <c r="Z195" s="3">
        <v>714227916</v>
      </c>
      <c r="AA195" s="3">
        <f>AVERAGE(Table16[[#This Row],[Refactored Resolving Time 1]:[Refactored Resolving Time 10]])</f>
        <v>727968494.10000002</v>
      </c>
      <c r="AB195" s="3">
        <f>STDEV(Table16[[#This Row],[Refactored Resolving Time 1]:[Refactored Resolving Time 10]])</f>
        <v>17076091.228659559</v>
      </c>
      <c r="AC195" s="3">
        <f>Table16[[#This Row],[Refactored Resolving Time Avg (ns)]]/1000000</f>
        <v>727.96849410000004</v>
      </c>
      <c r="AD195" s="3">
        <f>Table16[[#This Row],[Refactored Resolving Time Sdev (ns)]]/1000000</f>
        <v>17.076091228659561</v>
      </c>
      <c r="AE195" t="b">
        <f>IF(Table16[[#This Row],[Control Bundle]]=Table16[[#This Row],[Refactored Bundle]],TRUE,FALSE)</f>
        <v>1</v>
      </c>
      <c r="AF195">
        <f>IF(Table16[[#This Row],[Refactored Resolving Time Avg (ns)]]=-1,0,ROUND(LOG10(Table16[[#This Row],[Refactored Resolving Time Sdev (ns)]]/Table16[[#This Row],[Control Resolving Time Sdev (ns)]]),0))</f>
        <v>0</v>
      </c>
      <c r="AG195" t="b">
        <f>IF(Table16[[#This Row],[Same Sdev OoM?]]=0,TRUE,FALSE)</f>
        <v>1</v>
      </c>
      <c r="AH1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5" s="5">
        <f>Table16[[#This Row],[Control Resolving Time Avg (ms)]]-Table16[[#This Row],[Refactored Resolving Time Avg (ms)]]</f>
        <v>-85.497337000000016</v>
      </c>
      <c r="AJ195" s="6">
        <f>Table16[[#This Row],[Absolute Diff?]]/Table16[[#This Row],[Control Resolving Time Avg (ms)]]</f>
        <v>-0.13307575920749456</v>
      </c>
    </row>
    <row r="196" spans="1:36" x14ac:dyDescent="0.2">
      <c r="A196" t="s">
        <v>123</v>
      </c>
      <c r="B196" s="3">
        <v>692798969</v>
      </c>
      <c r="C196" s="3">
        <v>622946666</v>
      </c>
      <c r="D196" s="3">
        <v>666971289</v>
      </c>
      <c r="E196" s="3">
        <v>604119265</v>
      </c>
      <c r="F196" s="3">
        <v>633416128</v>
      </c>
      <c r="G196" s="3">
        <v>628357655</v>
      </c>
      <c r="H196" s="3">
        <v>681073797</v>
      </c>
      <c r="I196" s="3">
        <v>647279683</v>
      </c>
      <c r="J196" s="3">
        <v>654589726</v>
      </c>
      <c r="K196" s="3">
        <v>633343922</v>
      </c>
      <c r="L196" s="3">
        <f>AVERAGE(Table16[[#This Row],[Control Resolving Time 1]:[Control Resolving Time 10]])</f>
        <v>646489710</v>
      </c>
      <c r="M196" s="3">
        <f>STDEV(Table16[[#This Row],[Control Resolving Time 1]:[Control Resolving Time 10]])</f>
        <v>27584953.980356615</v>
      </c>
      <c r="N196" s="3">
        <f>Table16[[#This Row],[Control Resolving Time Avg (ns)]]/1000000</f>
        <v>646.48970999999995</v>
      </c>
      <c r="O196" s="3">
        <f>Table16[[#This Row],[Control Resolving Time Sdev (ns)]]/1000000</f>
        <v>27.584953980356616</v>
      </c>
      <c r="P196" t="s">
        <v>123</v>
      </c>
      <c r="Q196" s="3">
        <v>734561595</v>
      </c>
      <c r="R196" s="3">
        <v>716744562</v>
      </c>
      <c r="S196" s="3">
        <v>725085365</v>
      </c>
      <c r="T196" s="3">
        <v>705943952</v>
      </c>
      <c r="U196" s="3">
        <v>748752607</v>
      </c>
      <c r="V196" s="3">
        <v>735516071</v>
      </c>
      <c r="W196" s="3">
        <v>752938052</v>
      </c>
      <c r="X196" s="3">
        <v>761373459</v>
      </c>
      <c r="Y196" s="3">
        <v>727272539</v>
      </c>
      <c r="Z196" s="3">
        <v>717223428</v>
      </c>
      <c r="AA196" s="3">
        <f>AVERAGE(Table16[[#This Row],[Refactored Resolving Time 1]:[Refactored Resolving Time 10]])</f>
        <v>732541163</v>
      </c>
      <c r="AB196" s="3">
        <f>STDEV(Table16[[#This Row],[Refactored Resolving Time 1]:[Refactored Resolving Time 10]])</f>
        <v>17632048.086375397</v>
      </c>
      <c r="AC196" s="3">
        <f>Table16[[#This Row],[Refactored Resolving Time Avg (ns)]]/1000000</f>
        <v>732.54116299999998</v>
      </c>
      <c r="AD196" s="3">
        <f>Table16[[#This Row],[Refactored Resolving Time Sdev (ns)]]/1000000</f>
        <v>17.632048086375395</v>
      </c>
      <c r="AE196" t="b">
        <f>IF(Table16[[#This Row],[Control Bundle]]=Table16[[#This Row],[Refactored Bundle]],TRUE,FALSE)</f>
        <v>1</v>
      </c>
      <c r="AF196">
        <f>IF(Table16[[#This Row],[Refactored Resolving Time Avg (ns)]]=-1,0,ROUND(LOG10(Table16[[#This Row],[Refactored Resolving Time Sdev (ns)]]/Table16[[#This Row],[Control Resolving Time Sdev (ns)]]),0))</f>
        <v>0</v>
      </c>
      <c r="AG196" t="b">
        <f>IF(Table16[[#This Row],[Same Sdev OoM?]]=0,TRUE,FALSE)</f>
        <v>1</v>
      </c>
      <c r="AH1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6" s="5">
        <f>Table16[[#This Row],[Control Resolving Time Avg (ms)]]-Table16[[#This Row],[Refactored Resolving Time Avg (ms)]]</f>
        <v>-86.051453000000038</v>
      </c>
      <c r="AJ196" s="6">
        <f>Table16[[#This Row],[Absolute Diff?]]/Table16[[#This Row],[Control Resolving Time Avg (ms)]]</f>
        <v>-0.13310568083133148</v>
      </c>
    </row>
    <row r="197" spans="1:36" x14ac:dyDescent="0.2">
      <c r="A197" t="s">
        <v>301</v>
      </c>
      <c r="B197" s="3">
        <v>691954399</v>
      </c>
      <c r="C197" s="3">
        <v>621805940</v>
      </c>
      <c r="D197" s="3">
        <v>665735255</v>
      </c>
      <c r="E197" s="3">
        <v>603021393</v>
      </c>
      <c r="F197" s="3">
        <v>632599643</v>
      </c>
      <c r="G197" s="3">
        <v>627605103</v>
      </c>
      <c r="H197" s="3">
        <v>679884509</v>
      </c>
      <c r="I197" s="3">
        <v>646186138</v>
      </c>
      <c r="J197" s="3">
        <v>653491517</v>
      </c>
      <c r="K197" s="3">
        <v>631213874</v>
      </c>
      <c r="L197" s="3">
        <f>AVERAGE(Table16[[#This Row],[Control Resolving Time 1]:[Control Resolving Time 10]])</f>
        <v>645349777.10000002</v>
      </c>
      <c r="M197" s="3">
        <f>STDEV(Table16[[#This Row],[Control Resolving Time 1]:[Control Resolving Time 10]])</f>
        <v>27629414.937419258</v>
      </c>
      <c r="N197" s="3">
        <f>Table16[[#This Row],[Control Resolving Time Avg (ns)]]/1000000</f>
        <v>645.34977709999998</v>
      </c>
      <c r="O197" s="3">
        <f>Table16[[#This Row],[Control Resolving Time Sdev (ns)]]/1000000</f>
        <v>27.629414937419259</v>
      </c>
      <c r="P197" t="s">
        <v>301</v>
      </c>
      <c r="Q197" s="3">
        <v>733319412</v>
      </c>
      <c r="R197" s="3">
        <v>715847228</v>
      </c>
      <c r="S197" s="3">
        <v>724014164</v>
      </c>
      <c r="T197" s="3">
        <v>704788116</v>
      </c>
      <c r="U197" s="3">
        <v>747571825</v>
      </c>
      <c r="V197" s="3">
        <v>734375804</v>
      </c>
      <c r="W197" s="3">
        <v>750330466</v>
      </c>
      <c r="X197" s="3">
        <v>760181574</v>
      </c>
      <c r="Y197" s="3">
        <v>726263248</v>
      </c>
      <c r="Z197" s="3">
        <v>716308778</v>
      </c>
      <c r="AA197" s="3">
        <f>AVERAGE(Table16[[#This Row],[Refactored Resolving Time 1]:[Refactored Resolving Time 10]])</f>
        <v>731300061.5</v>
      </c>
      <c r="AB197" s="3">
        <f>STDEV(Table16[[#This Row],[Refactored Resolving Time 1]:[Refactored Resolving Time 10]])</f>
        <v>17382852.362968121</v>
      </c>
      <c r="AC197" s="3">
        <f>Table16[[#This Row],[Refactored Resolving Time Avg (ns)]]/1000000</f>
        <v>731.30006149999997</v>
      </c>
      <c r="AD197" s="3">
        <f>Table16[[#This Row],[Refactored Resolving Time Sdev (ns)]]/1000000</f>
        <v>17.382852362968119</v>
      </c>
      <c r="AE197" t="b">
        <f>IF(Table16[[#This Row],[Control Bundle]]=Table16[[#This Row],[Refactored Bundle]],TRUE,FALSE)</f>
        <v>1</v>
      </c>
      <c r="AF197">
        <f>IF(Table16[[#This Row],[Refactored Resolving Time Avg (ns)]]=-1,0,ROUND(LOG10(Table16[[#This Row],[Refactored Resolving Time Sdev (ns)]]/Table16[[#This Row],[Control Resolving Time Sdev (ns)]]),0))</f>
        <v>0</v>
      </c>
      <c r="AG197" t="b">
        <f>IF(Table16[[#This Row],[Same Sdev OoM?]]=0,TRUE,FALSE)</f>
        <v>1</v>
      </c>
      <c r="AH1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197" s="5">
        <f>Table16[[#This Row],[Control Resolving Time Avg (ms)]]-Table16[[#This Row],[Refactored Resolving Time Avg (ms)]]</f>
        <v>-85.950284399999987</v>
      </c>
      <c r="AJ197" s="6">
        <f>Table16[[#This Row],[Absolute Diff?]]/Table16[[#This Row],[Control Resolving Time Avg (ms)]]</f>
        <v>-0.13318403050549374</v>
      </c>
    </row>
    <row r="198" spans="1:36" x14ac:dyDescent="0.2">
      <c r="A198" t="s">
        <v>353</v>
      </c>
      <c r="B198" s="3">
        <v>-1</v>
      </c>
      <c r="C198" s="3">
        <v>-1</v>
      </c>
      <c r="D198" s="3">
        <v>-1</v>
      </c>
      <c r="E198" s="3">
        <v>-1</v>
      </c>
      <c r="F198" s="3">
        <v>-1</v>
      </c>
      <c r="G198" s="3">
        <v>-1</v>
      </c>
      <c r="H198" s="3">
        <v>-1</v>
      </c>
      <c r="I198" s="3">
        <v>-1</v>
      </c>
      <c r="J198" s="3">
        <v>-1</v>
      </c>
      <c r="K198" s="3">
        <v>-1</v>
      </c>
      <c r="L198" s="3">
        <f>AVERAGE(Table16[[#This Row],[Control Resolving Time 1]:[Control Resolving Time 10]])</f>
        <v>-1</v>
      </c>
      <c r="M198" s="3">
        <f>STDEV(Table16[[#This Row],[Control Resolving Time 1]:[Control Resolving Time 10]])</f>
        <v>0</v>
      </c>
      <c r="N198" s="3">
        <f>Table16[[#This Row],[Control Resolving Time Avg (ns)]]/1000000</f>
        <v>-9.9999999999999995E-7</v>
      </c>
      <c r="O198" s="3">
        <f>Table16[[#This Row],[Control Resolving Time Sdev (ns)]]/1000000</f>
        <v>0</v>
      </c>
      <c r="P198" t="s">
        <v>353</v>
      </c>
      <c r="Q198" s="3">
        <v>-1</v>
      </c>
      <c r="R198" s="3">
        <v>-1</v>
      </c>
      <c r="S198" s="3">
        <v>-1</v>
      </c>
      <c r="T198" s="3">
        <v>-1</v>
      </c>
      <c r="U198" s="3">
        <v>-1</v>
      </c>
      <c r="V198" s="3">
        <v>-1</v>
      </c>
      <c r="W198" s="3">
        <v>-1</v>
      </c>
      <c r="X198" s="3">
        <v>-1</v>
      </c>
      <c r="Y198" s="3">
        <v>-1</v>
      </c>
      <c r="Z198" s="3">
        <v>-1</v>
      </c>
      <c r="AA198" s="3">
        <f>AVERAGE(Table16[[#This Row],[Refactored Resolving Time 1]:[Refactored Resolving Time 10]])</f>
        <v>-1</v>
      </c>
      <c r="AB198" s="3">
        <f>STDEV(Table16[[#This Row],[Refactored Resolving Time 1]:[Refactored Resolving Time 10]])</f>
        <v>0</v>
      </c>
      <c r="AC198" s="3">
        <f>Table16[[#This Row],[Refactored Resolving Time Avg (ns)]]/1000000</f>
        <v>-9.9999999999999995E-7</v>
      </c>
      <c r="AD198" s="3">
        <f>Table16[[#This Row],[Refactored Resolving Time Sdev (ns)]]/1000000</f>
        <v>0</v>
      </c>
      <c r="AE198" t="b">
        <f>IF(Table16[[#This Row],[Control Bundle]]=Table16[[#This Row],[Refactored Bundle]],TRUE,FALSE)</f>
        <v>1</v>
      </c>
      <c r="AF198">
        <f>IF(Table16[[#This Row],[Refactored Resolving Time Avg (ns)]]=-1,0,ROUND(LOG10(Table16[[#This Row],[Refactored Resolving Time Sdev (ns)]]/Table16[[#This Row],[Control Resolving Time Sdev (ns)]]),0))</f>
        <v>0</v>
      </c>
      <c r="AG198" t="b">
        <f>IF(Table16[[#This Row],[Same Sdev OoM?]]=0,TRUE,FALSE)</f>
        <v>1</v>
      </c>
      <c r="AH1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8" s="3">
        <f>Table16[[#This Row],[Control Resolving Time Avg (ms)]]-Table16[[#This Row],[Refactored Resolving Time Avg (ms)]]</f>
        <v>0</v>
      </c>
      <c r="AJ198" s="4">
        <f>Table16[[#This Row],[Absolute Diff?]]/Table16[[#This Row],[Control Resolving Time Avg (ms)]]</f>
        <v>0</v>
      </c>
    </row>
    <row r="199" spans="1:36" x14ac:dyDescent="0.2">
      <c r="A199" t="s">
        <v>335</v>
      </c>
      <c r="B199" s="3">
        <v>-1</v>
      </c>
      <c r="C199" s="3">
        <v>-1</v>
      </c>
      <c r="D199" s="3">
        <v>-1</v>
      </c>
      <c r="E199" s="3">
        <v>-1</v>
      </c>
      <c r="F199" s="3">
        <v>-1</v>
      </c>
      <c r="G199" s="3">
        <v>-1</v>
      </c>
      <c r="H199" s="3">
        <v>-1</v>
      </c>
      <c r="I199" s="3">
        <v>-1</v>
      </c>
      <c r="J199" s="3">
        <v>-1</v>
      </c>
      <c r="K199" s="3">
        <v>-1</v>
      </c>
      <c r="L199" s="3">
        <f>AVERAGE(Table16[[#This Row],[Control Resolving Time 1]:[Control Resolving Time 10]])</f>
        <v>-1</v>
      </c>
      <c r="M199" s="3">
        <f>STDEV(Table16[[#This Row],[Control Resolving Time 1]:[Control Resolving Time 10]])</f>
        <v>0</v>
      </c>
      <c r="N199" s="3">
        <f>Table16[[#This Row],[Control Resolving Time Avg (ns)]]/1000000</f>
        <v>-9.9999999999999995E-7</v>
      </c>
      <c r="O199" s="3">
        <f>Table16[[#This Row],[Control Resolving Time Sdev (ns)]]/1000000</f>
        <v>0</v>
      </c>
      <c r="P199" t="s">
        <v>335</v>
      </c>
      <c r="Q199" s="3">
        <v>-1</v>
      </c>
      <c r="R199" s="3">
        <v>-1</v>
      </c>
      <c r="S199" s="3">
        <v>-1</v>
      </c>
      <c r="T199" s="3">
        <v>-1</v>
      </c>
      <c r="U199" s="3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-1</v>
      </c>
      <c r="AA199" s="3">
        <f>AVERAGE(Table16[[#This Row],[Refactored Resolving Time 1]:[Refactored Resolving Time 10]])</f>
        <v>-1</v>
      </c>
      <c r="AB199" s="3">
        <f>STDEV(Table16[[#This Row],[Refactored Resolving Time 1]:[Refactored Resolving Time 10]])</f>
        <v>0</v>
      </c>
      <c r="AC199" s="3">
        <f>Table16[[#This Row],[Refactored Resolving Time Avg (ns)]]/1000000</f>
        <v>-9.9999999999999995E-7</v>
      </c>
      <c r="AD199" s="3">
        <f>Table16[[#This Row],[Refactored Resolving Time Sdev (ns)]]/1000000</f>
        <v>0</v>
      </c>
      <c r="AE199" t="b">
        <f>IF(Table16[[#This Row],[Control Bundle]]=Table16[[#This Row],[Refactored Bundle]],TRUE,FALSE)</f>
        <v>1</v>
      </c>
      <c r="AF199">
        <f>IF(Table16[[#This Row],[Refactored Resolving Time Avg (ns)]]=-1,0,ROUND(LOG10(Table16[[#This Row],[Refactored Resolving Time Sdev (ns)]]/Table16[[#This Row],[Control Resolving Time Sdev (ns)]]),0))</f>
        <v>0</v>
      </c>
      <c r="AG199" t="b">
        <f>IF(Table16[[#This Row],[Same Sdev OoM?]]=0,TRUE,FALSE)</f>
        <v>1</v>
      </c>
      <c r="AH1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199" s="3">
        <f>Table16[[#This Row],[Control Resolving Time Avg (ms)]]-Table16[[#This Row],[Refactored Resolving Time Avg (ms)]]</f>
        <v>0</v>
      </c>
      <c r="AJ199" s="4">
        <f>Table16[[#This Row],[Absolute Diff?]]/Table16[[#This Row],[Control Resolving Time Avg (ms)]]</f>
        <v>0</v>
      </c>
    </row>
    <row r="200" spans="1:36" x14ac:dyDescent="0.2">
      <c r="A200" t="s">
        <v>256</v>
      </c>
      <c r="B200" s="3">
        <v>688088329</v>
      </c>
      <c r="C200" s="3">
        <v>618331231</v>
      </c>
      <c r="D200" s="3">
        <v>662363865</v>
      </c>
      <c r="E200" s="3">
        <v>600077883</v>
      </c>
      <c r="F200" s="3">
        <v>629482917</v>
      </c>
      <c r="G200" s="3">
        <v>624553675</v>
      </c>
      <c r="H200" s="3">
        <v>675531002</v>
      </c>
      <c r="I200" s="3">
        <v>642351675</v>
      </c>
      <c r="J200" s="3">
        <v>650241523</v>
      </c>
      <c r="K200" s="3">
        <v>626768739</v>
      </c>
      <c r="L200" s="3">
        <f>AVERAGE(Table16[[#This Row],[Control Resolving Time 1]:[Control Resolving Time 10]])</f>
        <v>641779083.89999998</v>
      </c>
      <c r="M200" s="3">
        <f>STDEV(Table16[[#This Row],[Control Resolving Time 1]:[Control Resolving Time 10]])</f>
        <v>27368726.992132451</v>
      </c>
      <c r="N200" s="3">
        <f>Table16[[#This Row],[Control Resolving Time Avg (ns)]]/1000000</f>
        <v>641.77908389999993</v>
      </c>
      <c r="O200" s="3">
        <f>Table16[[#This Row],[Control Resolving Time Sdev (ns)]]/1000000</f>
        <v>27.368726992132451</v>
      </c>
      <c r="P200" t="s">
        <v>256</v>
      </c>
      <c r="Q200" s="3">
        <v>729450354</v>
      </c>
      <c r="R200" s="3">
        <v>712001141</v>
      </c>
      <c r="S200" s="3">
        <v>719561275</v>
      </c>
      <c r="T200" s="3">
        <v>700925546</v>
      </c>
      <c r="U200" s="3">
        <v>744320850</v>
      </c>
      <c r="V200" s="3">
        <v>730287724</v>
      </c>
      <c r="W200" s="3">
        <v>745719199</v>
      </c>
      <c r="X200" s="3">
        <v>755130704</v>
      </c>
      <c r="Y200" s="3">
        <v>721385205</v>
      </c>
      <c r="Z200" s="3">
        <v>713486420</v>
      </c>
      <c r="AA200" s="3">
        <f>AVERAGE(Table16[[#This Row],[Refactored Resolving Time 1]:[Refactored Resolving Time 10]])</f>
        <v>727226841.79999995</v>
      </c>
      <c r="AB200" s="3">
        <f>STDEV(Table16[[#This Row],[Refactored Resolving Time 1]:[Refactored Resolving Time 10]])</f>
        <v>17102228.168337803</v>
      </c>
      <c r="AC200" s="3">
        <f>Table16[[#This Row],[Refactored Resolving Time Avg (ns)]]/1000000</f>
        <v>727.22684179999999</v>
      </c>
      <c r="AD200" s="3">
        <f>Table16[[#This Row],[Refactored Resolving Time Sdev (ns)]]/1000000</f>
        <v>17.102228168337803</v>
      </c>
      <c r="AE200" t="b">
        <f>IF(Table16[[#This Row],[Control Bundle]]=Table16[[#This Row],[Refactored Bundle]],TRUE,FALSE)</f>
        <v>1</v>
      </c>
      <c r="AF200">
        <f>IF(Table16[[#This Row],[Refactored Resolving Time Avg (ns)]]=-1,0,ROUND(LOG10(Table16[[#This Row],[Refactored Resolving Time Sdev (ns)]]/Table16[[#This Row],[Control Resolving Time Sdev (ns)]]),0))</f>
        <v>0</v>
      </c>
      <c r="AG200" t="b">
        <f>IF(Table16[[#This Row],[Same Sdev OoM?]]=0,TRUE,FALSE)</f>
        <v>1</v>
      </c>
      <c r="AH2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0" s="3">
        <f>Table16[[#This Row],[Control Resolving Time Avg (ms)]]-Table16[[#This Row],[Refactored Resolving Time Avg (ms)]]</f>
        <v>-85.447757900000056</v>
      </c>
      <c r="AJ200" s="4">
        <f>Table16[[#This Row],[Absolute Diff?]]/Table16[[#This Row],[Control Resolving Time Avg (ms)]]</f>
        <v>-0.13314201108073859</v>
      </c>
    </row>
    <row r="201" spans="1:36" x14ac:dyDescent="0.2">
      <c r="A201" t="s">
        <v>343</v>
      </c>
      <c r="B201" s="3">
        <v>686394689</v>
      </c>
      <c r="C201" s="3">
        <v>616629126</v>
      </c>
      <c r="D201" s="3">
        <v>660751610</v>
      </c>
      <c r="E201" s="3">
        <v>598728560</v>
      </c>
      <c r="F201" s="3">
        <v>627953391</v>
      </c>
      <c r="G201" s="3">
        <v>622811323</v>
      </c>
      <c r="H201" s="3">
        <v>674047465</v>
      </c>
      <c r="I201" s="3">
        <v>640784020</v>
      </c>
      <c r="J201" s="3">
        <v>648626071</v>
      </c>
      <c r="K201" s="3">
        <v>625098085</v>
      </c>
      <c r="L201" s="3">
        <f>AVERAGE(Table16[[#This Row],[Control Resolving Time 1]:[Control Resolving Time 10]])</f>
        <v>640182434</v>
      </c>
      <c r="M201" s="3">
        <f>STDEV(Table16[[#This Row],[Control Resolving Time 1]:[Control Resolving Time 10]])</f>
        <v>27343870.553893667</v>
      </c>
      <c r="N201" s="3">
        <f>Table16[[#This Row],[Control Resolving Time Avg (ns)]]/1000000</f>
        <v>640.18243399999994</v>
      </c>
      <c r="O201" s="3">
        <f>Table16[[#This Row],[Control Resolving Time Sdev (ns)]]/1000000</f>
        <v>27.343870553893666</v>
      </c>
      <c r="P201" t="s">
        <v>343</v>
      </c>
      <c r="Q201" s="3">
        <v>727788298</v>
      </c>
      <c r="R201" s="3">
        <v>709994193</v>
      </c>
      <c r="S201" s="3">
        <v>717562751</v>
      </c>
      <c r="T201" s="3">
        <v>699352696</v>
      </c>
      <c r="U201" s="3">
        <v>742889584</v>
      </c>
      <c r="V201" s="3">
        <v>728891051</v>
      </c>
      <c r="W201" s="3">
        <v>744185833</v>
      </c>
      <c r="X201" s="3">
        <v>753826078</v>
      </c>
      <c r="Y201" s="3">
        <v>718334402</v>
      </c>
      <c r="Z201" s="3">
        <v>712130912</v>
      </c>
      <c r="AA201" s="3">
        <f>AVERAGE(Table16[[#This Row],[Refactored Resolving Time 1]:[Refactored Resolving Time 10]])</f>
        <v>725495579.79999995</v>
      </c>
      <c r="AB201" s="3">
        <f>STDEV(Table16[[#This Row],[Refactored Resolving Time 1]:[Refactored Resolving Time 10]])</f>
        <v>17281492.374553535</v>
      </c>
      <c r="AC201" s="3">
        <f>Table16[[#This Row],[Refactored Resolving Time Avg (ns)]]/1000000</f>
        <v>725.49557979999997</v>
      </c>
      <c r="AD201" s="3">
        <f>Table16[[#This Row],[Refactored Resolving Time Sdev (ns)]]/1000000</f>
        <v>17.281492374553537</v>
      </c>
      <c r="AE201" t="b">
        <f>IF(Table16[[#This Row],[Control Bundle]]=Table16[[#This Row],[Refactored Bundle]],TRUE,FALSE)</f>
        <v>1</v>
      </c>
      <c r="AF201">
        <f>IF(Table16[[#This Row],[Refactored Resolving Time Avg (ns)]]=-1,0,ROUND(LOG10(Table16[[#This Row],[Refactored Resolving Time Sdev (ns)]]/Table16[[#This Row],[Control Resolving Time Sdev (ns)]]),0))</f>
        <v>0</v>
      </c>
      <c r="AG201" t="b">
        <f>IF(Table16[[#This Row],[Same Sdev OoM?]]=0,TRUE,FALSE)</f>
        <v>1</v>
      </c>
      <c r="AH2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1" s="3">
        <f>Table16[[#This Row],[Control Resolving Time Avg (ms)]]-Table16[[#This Row],[Refactored Resolving Time Avg (ms)]]</f>
        <v>-85.313145800000029</v>
      </c>
      <c r="AJ201" s="4">
        <f>Table16[[#This Row],[Absolute Diff?]]/Table16[[#This Row],[Control Resolving Time Avg (ms)]]</f>
        <v>-0.13326380304899155</v>
      </c>
    </row>
    <row r="202" spans="1:36" x14ac:dyDescent="0.2">
      <c r="A202" t="s">
        <v>75</v>
      </c>
      <c r="B202" s="3">
        <v>687265825</v>
      </c>
      <c r="C202" s="3">
        <v>617526379</v>
      </c>
      <c r="D202" s="3">
        <v>661557165</v>
      </c>
      <c r="E202" s="3">
        <v>599455441</v>
      </c>
      <c r="F202" s="3">
        <v>628784009</v>
      </c>
      <c r="G202" s="3">
        <v>623751108</v>
      </c>
      <c r="H202" s="3">
        <v>674837219</v>
      </c>
      <c r="I202" s="3">
        <v>641639100</v>
      </c>
      <c r="J202" s="3">
        <v>649559281</v>
      </c>
      <c r="K202" s="3">
        <v>626030224</v>
      </c>
      <c r="L202" s="3">
        <f>AVERAGE(Table16[[#This Row],[Control Resolving Time 1]:[Control Resolving Time 10]])</f>
        <v>641040575.10000002</v>
      </c>
      <c r="M202" s="3">
        <f>STDEV(Table16[[#This Row],[Control Resolving Time 1]:[Control Resolving Time 10]])</f>
        <v>27344600.182500817</v>
      </c>
      <c r="N202" s="3">
        <f>Table16[[#This Row],[Control Resolving Time Avg (ns)]]/1000000</f>
        <v>641.04057510000007</v>
      </c>
      <c r="O202" s="3">
        <f>Table16[[#This Row],[Control Resolving Time Sdev (ns)]]/1000000</f>
        <v>27.344600182500816</v>
      </c>
      <c r="P202" t="s">
        <v>75</v>
      </c>
      <c r="Q202" s="3">
        <v>728670952</v>
      </c>
      <c r="R202" s="3">
        <v>710915145</v>
      </c>
      <c r="S202" s="3">
        <v>718664173</v>
      </c>
      <c r="T202" s="3">
        <v>700187641</v>
      </c>
      <c r="U202" s="3">
        <v>743688062</v>
      </c>
      <c r="V202" s="3">
        <v>729737277</v>
      </c>
      <c r="W202" s="3">
        <v>744929551</v>
      </c>
      <c r="X202" s="3">
        <v>754584983</v>
      </c>
      <c r="Y202" s="3">
        <v>719291176</v>
      </c>
      <c r="Z202" s="3">
        <v>712776164</v>
      </c>
      <c r="AA202" s="3">
        <f>AVERAGE(Table16[[#This Row],[Refactored Resolving Time 1]:[Refactored Resolving Time 10]])</f>
        <v>726344512.39999998</v>
      </c>
      <c r="AB202" s="3">
        <f>STDEV(Table16[[#This Row],[Refactored Resolving Time 1]:[Refactored Resolving Time 10]])</f>
        <v>17242500.046941299</v>
      </c>
      <c r="AC202" s="3">
        <f>Table16[[#This Row],[Refactored Resolving Time Avg (ns)]]/1000000</f>
        <v>726.34451239999999</v>
      </c>
      <c r="AD202" s="3">
        <f>Table16[[#This Row],[Refactored Resolving Time Sdev (ns)]]/1000000</f>
        <v>17.242500046941299</v>
      </c>
      <c r="AE202" t="b">
        <f>IF(Table16[[#This Row],[Control Bundle]]=Table16[[#This Row],[Refactored Bundle]],TRUE,FALSE)</f>
        <v>1</v>
      </c>
      <c r="AF202">
        <f>IF(Table16[[#This Row],[Refactored Resolving Time Avg (ns)]]=-1,0,ROUND(LOG10(Table16[[#This Row],[Refactored Resolving Time Sdev (ns)]]/Table16[[#This Row],[Control Resolving Time Sdev (ns)]]),0))</f>
        <v>0</v>
      </c>
      <c r="AG202" t="b">
        <f>IF(Table16[[#This Row],[Same Sdev OoM?]]=0,TRUE,FALSE)</f>
        <v>1</v>
      </c>
      <c r="AH2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2" s="3">
        <f>Table16[[#This Row],[Control Resolving Time Avg (ms)]]-Table16[[#This Row],[Refactored Resolving Time Avg (ms)]]</f>
        <v>-85.303937299999916</v>
      </c>
      <c r="AJ202" s="4">
        <f>Table16[[#This Row],[Absolute Diff?]]/Table16[[#This Row],[Control Resolving Time Avg (ms)]]</f>
        <v>-0.13307104201117503</v>
      </c>
    </row>
    <row r="203" spans="1:36" x14ac:dyDescent="0.2">
      <c r="A203" t="s">
        <v>265</v>
      </c>
      <c r="B203" s="3">
        <v>685471709</v>
      </c>
      <c r="C203" s="3">
        <v>615668219</v>
      </c>
      <c r="D203" s="3">
        <v>659762529</v>
      </c>
      <c r="E203" s="3">
        <v>597883031</v>
      </c>
      <c r="F203" s="3">
        <v>626998052</v>
      </c>
      <c r="G203" s="3">
        <v>621792188</v>
      </c>
      <c r="H203" s="3">
        <v>673117462</v>
      </c>
      <c r="I203" s="3">
        <v>639756128</v>
      </c>
      <c r="J203" s="3">
        <v>647859229</v>
      </c>
      <c r="K203" s="3">
        <v>624171094</v>
      </c>
      <c r="L203" s="3">
        <f>AVERAGE(Table16[[#This Row],[Control Resolving Time 1]:[Control Resolving Time 10]])</f>
        <v>639247964.10000002</v>
      </c>
      <c r="M203" s="3">
        <f>STDEV(Table16[[#This Row],[Control Resolving Time 1]:[Control Resolving Time 10]])</f>
        <v>27341818.834106095</v>
      </c>
      <c r="N203" s="3">
        <f>Table16[[#This Row],[Control Resolving Time Avg (ns)]]/1000000</f>
        <v>639.24796409999999</v>
      </c>
      <c r="O203" s="3">
        <f>Table16[[#This Row],[Control Resolving Time Sdev (ns)]]/1000000</f>
        <v>27.341818834106096</v>
      </c>
      <c r="P203" t="s">
        <v>265</v>
      </c>
      <c r="Q203" s="3">
        <v>726769908</v>
      </c>
      <c r="R203" s="3">
        <v>708762792</v>
      </c>
      <c r="S203" s="3">
        <v>716688949</v>
      </c>
      <c r="T203" s="3">
        <v>698299080</v>
      </c>
      <c r="U203" s="3">
        <v>742160324</v>
      </c>
      <c r="V203" s="3">
        <v>727965729</v>
      </c>
      <c r="W203" s="3">
        <v>743299978</v>
      </c>
      <c r="X203" s="3">
        <v>753115761</v>
      </c>
      <c r="Y203" s="3">
        <v>717157707</v>
      </c>
      <c r="Z203" s="3">
        <v>711426708</v>
      </c>
      <c r="AA203" s="3">
        <f>AVERAGE(Table16[[#This Row],[Refactored Resolving Time 1]:[Refactored Resolving Time 10]])</f>
        <v>724564693.60000002</v>
      </c>
      <c r="AB203" s="3">
        <f>STDEV(Table16[[#This Row],[Refactored Resolving Time 1]:[Refactored Resolving Time 10]])</f>
        <v>17388663.528693549</v>
      </c>
      <c r="AC203" s="3">
        <f>Table16[[#This Row],[Refactored Resolving Time Avg (ns)]]/1000000</f>
        <v>724.56469360000006</v>
      </c>
      <c r="AD203" s="3">
        <f>Table16[[#This Row],[Refactored Resolving Time Sdev (ns)]]/1000000</f>
        <v>17.388663528693549</v>
      </c>
      <c r="AE203" t="b">
        <f>IF(Table16[[#This Row],[Control Bundle]]=Table16[[#This Row],[Refactored Bundle]],TRUE,FALSE)</f>
        <v>1</v>
      </c>
      <c r="AF203">
        <f>IF(Table16[[#This Row],[Refactored Resolving Time Avg (ns)]]=-1,0,ROUND(LOG10(Table16[[#This Row],[Refactored Resolving Time Sdev (ns)]]/Table16[[#This Row],[Control Resolving Time Sdev (ns)]]),0))</f>
        <v>0</v>
      </c>
      <c r="AG203" t="b">
        <f>IF(Table16[[#This Row],[Same Sdev OoM?]]=0,TRUE,FALSE)</f>
        <v>1</v>
      </c>
      <c r="AH2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3" s="3">
        <f>Table16[[#This Row],[Control Resolving Time Avg (ms)]]-Table16[[#This Row],[Refactored Resolving Time Avg (ms)]]</f>
        <v>-85.316729500000065</v>
      </c>
      <c r="AJ203" s="4">
        <f>Table16[[#This Row],[Absolute Diff?]]/Table16[[#This Row],[Control Resolving Time Avg (ms)]]</f>
        <v>-0.1334642177861573</v>
      </c>
    </row>
    <row r="204" spans="1:36" x14ac:dyDescent="0.2">
      <c r="A204" t="s">
        <v>275</v>
      </c>
      <c r="B204" s="3">
        <v>684839274</v>
      </c>
      <c r="C204" s="3">
        <v>615050811</v>
      </c>
      <c r="D204" s="3">
        <v>659039086</v>
      </c>
      <c r="E204" s="3">
        <v>597245609</v>
      </c>
      <c r="F204" s="3">
        <v>626283770</v>
      </c>
      <c r="G204" s="3">
        <v>621039784</v>
      </c>
      <c r="H204" s="3">
        <v>672508587</v>
      </c>
      <c r="I204" s="3">
        <v>639012068</v>
      </c>
      <c r="J204" s="3">
        <v>647284491</v>
      </c>
      <c r="K204" s="3">
        <v>623559581</v>
      </c>
      <c r="L204" s="3">
        <f>AVERAGE(Table16[[#This Row],[Control Resolving Time 1]:[Control Resolving Time 10]])</f>
        <v>638586306.10000002</v>
      </c>
      <c r="M204" s="3">
        <f>STDEV(Table16[[#This Row],[Control Resolving Time 1]:[Control Resolving Time 10]])</f>
        <v>27350039.907038718</v>
      </c>
      <c r="N204" s="3">
        <f>Table16[[#This Row],[Control Resolving Time Avg (ns)]]/1000000</f>
        <v>638.5863061</v>
      </c>
      <c r="O204" s="3">
        <f>Table16[[#This Row],[Control Resolving Time Sdev (ns)]]/1000000</f>
        <v>27.350039907038717</v>
      </c>
      <c r="P204" t="s">
        <v>275</v>
      </c>
      <c r="Q204" s="3">
        <v>726011453</v>
      </c>
      <c r="R204" s="3">
        <v>707302773</v>
      </c>
      <c r="S204" s="3">
        <v>716211028</v>
      </c>
      <c r="T204" s="3">
        <v>697608921</v>
      </c>
      <c r="U204" s="3">
        <v>741623779</v>
      </c>
      <c r="V204" s="3">
        <v>727239688</v>
      </c>
      <c r="W204" s="3">
        <v>742567606</v>
      </c>
      <c r="X204" s="3">
        <v>752648847</v>
      </c>
      <c r="Y204" s="3">
        <v>716372919</v>
      </c>
      <c r="Z204" s="3">
        <v>710945934</v>
      </c>
      <c r="AA204" s="3">
        <f>AVERAGE(Table16[[#This Row],[Refactored Resolving Time 1]:[Refactored Resolving Time 10]])</f>
        <v>723853294.79999995</v>
      </c>
      <c r="AB204" s="3">
        <f>STDEV(Table16[[#This Row],[Refactored Resolving Time 1]:[Refactored Resolving Time 10]])</f>
        <v>17495941.876765594</v>
      </c>
      <c r="AC204" s="3">
        <f>Table16[[#This Row],[Refactored Resolving Time Avg (ns)]]/1000000</f>
        <v>723.85329479999996</v>
      </c>
      <c r="AD204" s="3">
        <f>Table16[[#This Row],[Refactored Resolving Time Sdev (ns)]]/1000000</f>
        <v>17.495941876765595</v>
      </c>
      <c r="AE204" t="b">
        <f>IF(Table16[[#This Row],[Control Bundle]]=Table16[[#This Row],[Refactored Bundle]],TRUE,FALSE)</f>
        <v>1</v>
      </c>
      <c r="AF204">
        <f>IF(Table16[[#This Row],[Refactored Resolving Time Avg (ns)]]=-1,0,ROUND(LOG10(Table16[[#This Row],[Refactored Resolving Time Sdev (ns)]]/Table16[[#This Row],[Control Resolving Time Sdev (ns)]]),0))</f>
        <v>0</v>
      </c>
      <c r="AG204" t="b">
        <f>IF(Table16[[#This Row],[Same Sdev OoM?]]=0,TRUE,FALSE)</f>
        <v>1</v>
      </c>
      <c r="AH2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4" s="3">
        <f>Table16[[#This Row],[Control Resolving Time Avg (ms)]]-Table16[[#This Row],[Refactored Resolving Time Avg (ms)]]</f>
        <v>-85.266988699999956</v>
      </c>
      <c r="AJ204" s="4">
        <f>Table16[[#This Row],[Absolute Diff?]]/Table16[[#This Row],[Control Resolving Time Avg (ms)]]</f>
        <v>-0.13352461192089435</v>
      </c>
    </row>
    <row r="205" spans="1:36" x14ac:dyDescent="0.2">
      <c r="A205" t="s">
        <v>41</v>
      </c>
      <c r="B205" s="3">
        <v>684184611</v>
      </c>
      <c r="C205" s="3">
        <v>614456050</v>
      </c>
      <c r="D205" s="3">
        <v>658364939</v>
      </c>
      <c r="E205" s="3">
        <v>596485880</v>
      </c>
      <c r="F205" s="3">
        <v>625659983</v>
      </c>
      <c r="G205" s="3">
        <v>620258971</v>
      </c>
      <c r="H205" s="3">
        <v>671899080</v>
      </c>
      <c r="I205" s="3">
        <v>638340181</v>
      </c>
      <c r="J205" s="3">
        <v>646681512</v>
      </c>
      <c r="K205" s="3">
        <v>622977944</v>
      </c>
      <c r="L205" s="3">
        <f>AVERAGE(Table16[[#This Row],[Control Resolving Time 1]:[Control Resolving Time 10]])</f>
        <v>637930915.10000002</v>
      </c>
      <c r="M205" s="3">
        <f>STDEV(Table16[[#This Row],[Control Resolving Time 1]:[Control Resolving Time 10]])</f>
        <v>27371427.401599798</v>
      </c>
      <c r="N205" s="3">
        <f>Table16[[#This Row],[Control Resolving Time Avg (ns)]]/1000000</f>
        <v>637.93091509999999</v>
      </c>
      <c r="O205" s="3">
        <f>Table16[[#This Row],[Control Resolving Time Sdev (ns)]]/1000000</f>
        <v>27.371427401599799</v>
      </c>
      <c r="P205" t="s">
        <v>41</v>
      </c>
      <c r="Q205" s="3">
        <v>725330142</v>
      </c>
      <c r="R205" s="3">
        <v>705959111</v>
      </c>
      <c r="S205" s="3">
        <v>715732904</v>
      </c>
      <c r="T205" s="3">
        <v>697017907</v>
      </c>
      <c r="U205" s="3">
        <v>740821502</v>
      </c>
      <c r="V205" s="3">
        <v>726558787</v>
      </c>
      <c r="W205" s="3">
        <v>741837780</v>
      </c>
      <c r="X205" s="3">
        <v>752126705</v>
      </c>
      <c r="Y205" s="3">
        <v>715484697</v>
      </c>
      <c r="Z205" s="3">
        <v>710479025</v>
      </c>
      <c r="AA205" s="3">
        <f>AVERAGE(Table16[[#This Row],[Refactored Resolving Time 1]:[Refactored Resolving Time 10]])</f>
        <v>723134856</v>
      </c>
      <c r="AB205" s="3">
        <f>STDEV(Table16[[#This Row],[Refactored Resolving Time 1]:[Refactored Resolving Time 10]])</f>
        <v>17544457.279982638</v>
      </c>
      <c r="AC205" s="3">
        <f>Table16[[#This Row],[Refactored Resolving Time Avg (ns)]]/1000000</f>
        <v>723.13485600000001</v>
      </c>
      <c r="AD205" s="3">
        <f>Table16[[#This Row],[Refactored Resolving Time Sdev (ns)]]/1000000</f>
        <v>17.544457279982637</v>
      </c>
      <c r="AE205" t="b">
        <f>IF(Table16[[#This Row],[Control Bundle]]=Table16[[#This Row],[Refactored Bundle]],TRUE,FALSE)</f>
        <v>1</v>
      </c>
      <c r="AF205">
        <f>IF(Table16[[#This Row],[Refactored Resolving Time Avg (ns)]]=-1,0,ROUND(LOG10(Table16[[#This Row],[Refactored Resolving Time Sdev (ns)]]/Table16[[#This Row],[Control Resolving Time Sdev (ns)]]),0))</f>
        <v>0</v>
      </c>
      <c r="AG205" t="b">
        <f>IF(Table16[[#This Row],[Same Sdev OoM?]]=0,TRUE,FALSE)</f>
        <v>1</v>
      </c>
      <c r="AH2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5" s="3">
        <f>Table16[[#This Row],[Control Resolving Time Avg (ms)]]-Table16[[#This Row],[Refactored Resolving Time Avg (ms)]]</f>
        <v>-85.203940900000021</v>
      </c>
      <c r="AJ205" s="4">
        <f>Table16[[#This Row],[Absolute Diff?]]/Table16[[#This Row],[Control Resolving Time Avg (ms)]]</f>
        <v>-0.13356295937882823</v>
      </c>
    </row>
    <row r="206" spans="1:36" x14ac:dyDescent="0.2">
      <c r="A206" t="s">
        <v>169</v>
      </c>
      <c r="B206" s="3">
        <v>683576934</v>
      </c>
      <c r="C206" s="3">
        <v>613841513</v>
      </c>
      <c r="D206" s="3">
        <v>657651423</v>
      </c>
      <c r="E206" s="3">
        <v>595742494</v>
      </c>
      <c r="F206" s="3">
        <v>624606287</v>
      </c>
      <c r="G206" s="3">
        <v>619459453</v>
      </c>
      <c r="H206" s="3">
        <v>671198909</v>
      </c>
      <c r="I206" s="3">
        <v>637678059</v>
      </c>
      <c r="J206" s="3">
        <v>646051508</v>
      </c>
      <c r="K206" s="3">
        <v>622308151</v>
      </c>
      <c r="L206" s="3">
        <f>AVERAGE(Table16[[#This Row],[Control Resolving Time 1]:[Control Resolving Time 10]])</f>
        <v>637211473.10000002</v>
      </c>
      <c r="M206" s="3">
        <f>STDEV(Table16[[#This Row],[Control Resolving Time 1]:[Control Resolving Time 10]])</f>
        <v>27412532.497645952</v>
      </c>
      <c r="N206" s="3">
        <f>Table16[[#This Row],[Control Resolving Time Avg (ns)]]/1000000</f>
        <v>637.21147310000003</v>
      </c>
      <c r="O206" s="3">
        <f>Table16[[#This Row],[Control Resolving Time Sdev (ns)]]/1000000</f>
        <v>27.412532497645952</v>
      </c>
      <c r="P206" t="s">
        <v>169</v>
      </c>
      <c r="Q206" s="3">
        <v>724669525</v>
      </c>
      <c r="R206" s="3">
        <v>705020026</v>
      </c>
      <c r="S206" s="3">
        <v>715213824</v>
      </c>
      <c r="T206" s="3">
        <v>694610113</v>
      </c>
      <c r="U206" s="3">
        <v>739897039</v>
      </c>
      <c r="V206" s="3">
        <v>725941628</v>
      </c>
      <c r="W206" s="3">
        <v>741144331</v>
      </c>
      <c r="X206" s="3">
        <v>751408829</v>
      </c>
      <c r="Y206" s="3">
        <v>714683513</v>
      </c>
      <c r="Z206" s="3">
        <v>709984064</v>
      </c>
      <c r="AA206" s="3">
        <f>AVERAGE(Table16[[#This Row],[Refactored Resolving Time 1]:[Refactored Resolving Time 10]])</f>
        <v>722257289.20000005</v>
      </c>
      <c r="AB206" s="3">
        <f>STDEV(Table16[[#This Row],[Refactored Resolving Time 1]:[Refactored Resolving Time 10]])</f>
        <v>17814416.031348355</v>
      </c>
      <c r="AC206" s="3">
        <f>Table16[[#This Row],[Refactored Resolving Time Avg (ns)]]/1000000</f>
        <v>722.25728920000006</v>
      </c>
      <c r="AD206" s="3">
        <f>Table16[[#This Row],[Refactored Resolving Time Sdev (ns)]]/1000000</f>
        <v>17.814416031348355</v>
      </c>
      <c r="AE206" t="b">
        <f>IF(Table16[[#This Row],[Control Bundle]]=Table16[[#This Row],[Refactored Bundle]],TRUE,FALSE)</f>
        <v>1</v>
      </c>
      <c r="AF206">
        <f>IF(Table16[[#This Row],[Refactored Resolving Time Avg (ns)]]=-1,0,ROUND(LOG10(Table16[[#This Row],[Refactored Resolving Time Sdev (ns)]]/Table16[[#This Row],[Control Resolving Time Sdev (ns)]]),0))</f>
        <v>0</v>
      </c>
      <c r="AG206" t="b">
        <f>IF(Table16[[#This Row],[Same Sdev OoM?]]=0,TRUE,FALSE)</f>
        <v>1</v>
      </c>
      <c r="AH2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6" s="3">
        <f>Table16[[#This Row],[Control Resolving Time Avg (ms)]]-Table16[[#This Row],[Refactored Resolving Time Avg (ms)]]</f>
        <v>-85.045816100000025</v>
      </c>
      <c r="AJ206" s="4">
        <f>Table16[[#This Row],[Absolute Diff?]]/Table16[[#This Row],[Control Resolving Time Avg (ms)]]</f>
        <v>-0.13346560708685398</v>
      </c>
    </row>
    <row r="207" spans="1:36" x14ac:dyDescent="0.2">
      <c r="A207" t="s">
        <v>198</v>
      </c>
      <c r="B207" s="3">
        <v>682898344</v>
      </c>
      <c r="C207" s="3">
        <v>612980382</v>
      </c>
      <c r="D207" s="3">
        <v>656698034</v>
      </c>
      <c r="E207" s="3">
        <v>594896728</v>
      </c>
      <c r="F207" s="3">
        <v>623553261</v>
      </c>
      <c r="G207" s="3">
        <v>618399749</v>
      </c>
      <c r="H207" s="3">
        <v>670369587</v>
      </c>
      <c r="I207" s="3">
        <v>636854489</v>
      </c>
      <c r="J207" s="3">
        <v>645340721</v>
      </c>
      <c r="K207" s="3">
        <v>621409634</v>
      </c>
      <c r="L207" s="3">
        <f>AVERAGE(Table16[[#This Row],[Control Resolving Time 1]:[Control Resolving Time 10]])</f>
        <v>636340092.89999998</v>
      </c>
      <c r="M207" s="3">
        <f>STDEV(Table16[[#This Row],[Control Resolving Time 1]:[Control Resolving Time 10]])</f>
        <v>27473027.356918041</v>
      </c>
      <c r="N207" s="3">
        <f>Table16[[#This Row],[Control Resolving Time Avg (ns)]]/1000000</f>
        <v>636.34009289999995</v>
      </c>
      <c r="O207" s="3">
        <f>Table16[[#This Row],[Control Resolving Time Sdev (ns)]]/1000000</f>
        <v>27.473027356918042</v>
      </c>
      <c r="P207" t="s">
        <v>198</v>
      </c>
      <c r="Q207" s="3">
        <v>723870990</v>
      </c>
      <c r="R207" s="3">
        <v>704061377</v>
      </c>
      <c r="S207" s="3">
        <v>714356835</v>
      </c>
      <c r="T207" s="3">
        <v>693069683</v>
      </c>
      <c r="U207" s="3">
        <v>738902091</v>
      </c>
      <c r="V207" s="3">
        <v>725229160</v>
      </c>
      <c r="W207" s="3">
        <v>740387490</v>
      </c>
      <c r="X207" s="3">
        <v>750517535</v>
      </c>
      <c r="Y207" s="3">
        <v>713726014</v>
      </c>
      <c r="Z207" s="3">
        <v>709359489</v>
      </c>
      <c r="AA207" s="3">
        <f>AVERAGE(Table16[[#This Row],[Refactored Resolving Time 1]:[Refactored Resolving Time 10]])</f>
        <v>721348066.39999998</v>
      </c>
      <c r="AB207" s="3">
        <f>STDEV(Table16[[#This Row],[Refactored Resolving Time 1]:[Refactored Resolving Time 10]])</f>
        <v>17926160.106854938</v>
      </c>
      <c r="AC207" s="3">
        <f>Table16[[#This Row],[Refactored Resolving Time Avg (ns)]]/1000000</f>
        <v>721.34806639999999</v>
      </c>
      <c r="AD207" s="3">
        <f>Table16[[#This Row],[Refactored Resolving Time Sdev (ns)]]/1000000</f>
        <v>17.926160106854937</v>
      </c>
      <c r="AE207" t="b">
        <f>IF(Table16[[#This Row],[Control Bundle]]=Table16[[#This Row],[Refactored Bundle]],TRUE,FALSE)</f>
        <v>1</v>
      </c>
      <c r="AF207">
        <f>IF(Table16[[#This Row],[Refactored Resolving Time Avg (ns)]]=-1,0,ROUND(LOG10(Table16[[#This Row],[Refactored Resolving Time Sdev (ns)]]/Table16[[#This Row],[Control Resolving Time Sdev (ns)]]),0))</f>
        <v>0</v>
      </c>
      <c r="AG207" t="b">
        <f>IF(Table16[[#This Row],[Same Sdev OoM?]]=0,TRUE,FALSE)</f>
        <v>1</v>
      </c>
      <c r="AH2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7" s="3">
        <f>Table16[[#This Row],[Control Resolving Time Avg (ms)]]-Table16[[#This Row],[Refactored Resolving Time Avg (ms)]]</f>
        <v>-85.007973500000048</v>
      </c>
      <c r="AJ207" s="4">
        <f>Table16[[#This Row],[Absolute Diff?]]/Table16[[#This Row],[Control Resolving Time Avg (ms)]]</f>
        <v>-0.13358890072852747</v>
      </c>
    </row>
    <row r="208" spans="1:36" x14ac:dyDescent="0.2">
      <c r="A208" t="s">
        <v>157</v>
      </c>
      <c r="B208" s="3">
        <v>681181987</v>
      </c>
      <c r="C208" s="3">
        <v>611494877</v>
      </c>
      <c r="D208" s="3">
        <v>655114895</v>
      </c>
      <c r="E208" s="3">
        <v>593628920</v>
      </c>
      <c r="F208" s="3">
        <v>622046639</v>
      </c>
      <c r="G208" s="3">
        <v>616879423</v>
      </c>
      <c r="H208" s="3">
        <v>668864269</v>
      </c>
      <c r="I208" s="3">
        <v>635277056</v>
      </c>
      <c r="J208" s="3">
        <v>643782996</v>
      </c>
      <c r="K208" s="3">
        <v>620108578</v>
      </c>
      <c r="L208" s="3">
        <f>AVERAGE(Table16[[#This Row],[Control Resolving Time 1]:[Control Resolving Time 10]])</f>
        <v>634837964</v>
      </c>
      <c r="M208" s="3">
        <f>STDEV(Table16[[#This Row],[Control Resolving Time 1]:[Control Resolving Time 10]])</f>
        <v>27372097.004769515</v>
      </c>
      <c r="N208" s="3">
        <f>Table16[[#This Row],[Control Resolving Time Avg (ns)]]/1000000</f>
        <v>634.83796400000006</v>
      </c>
      <c r="O208" s="3">
        <f>Table16[[#This Row],[Control Resolving Time Sdev (ns)]]/1000000</f>
        <v>27.372097004769515</v>
      </c>
      <c r="P208" t="s">
        <v>157</v>
      </c>
      <c r="Q208" s="3">
        <v>722558474</v>
      </c>
      <c r="R208" s="3">
        <v>702576383</v>
      </c>
      <c r="S208" s="3">
        <v>713035685</v>
      </c>
      <c r="T208" s="3">
        <v>691605613</v>
      </c>
      <c r="U208" s="3">
        <v>737411988</v>
      </c>
      <c r="V208" s="3">
        <v>723628790</v>
      </c>
      <c r="W208" s="3">
        <v>738442758</v>
      </c>
      <c r="X208" s="3">
        <v>748573857</v>
      </c>
      <c r="Y208" s="3">
        <v>711057054</v>
      </c>
      <c r="Z208" s="3">
        <v>706018513</v>
      </c>
      <c r="AA208" s="3">
        <f>AVERAGE(Table16[[#This Row],[Refactored Resolving Time 1]:[Refactored Resolving Time 10]])</f>
        <v>719490911.5</v>
      </c>
      <c r="AB208" s="3">
        <f>STDEV(Table16[[#This Row],[Refactored Resolving Time 1]:[Refactored Resolving Time 10]])</f>
        <v>17983584.290672109</v>
      </c>
      <c r="AC208" s="3">
        <f>Table16[[#This Row],[Refactored Resolving Time Avg (ns)]]/1000000</f>
        <v>719.49091150000004</v>
      </c>
      <c r="AD208" s="3">
        <f>Table16[[#This Row],[Refactored Resolving Time Sdev (ns)]]/1000000</f>
        <v>17.983584290672109</v>
      </c>
      <c r="AE208" t="b">
        <f>IF(Table16[[#This Row],[Control Bundle]]=Table16[[#This Row],[Refactored Bundle]],TRUE,FALSE)</f>
        <v>1</v>
      </c>
      <c r="AF208">
        <f>IF(Table16[[#This Row],[Refactored Resolving Time Avg (ns)]]=-1,0,ROUND(LOG10(Table16[[#This Row],[Refactored Resolving Time Sdev (ns)]]/Table16[[#This Row],[Control Resolving Time Sdev (ns)]]),0))</f>
        <v>0</v>
      </c>
      <c r="AG208" t="b">
        <f>IF(Table16[[#This Row],[Same Sdev OoM?]]=0,TRUE,FALSE)</f>
        <v>1</v>
      </c>
      <c r="AH2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8" s="3">
        <f>Table16[[#This Row],[Control Resolving Time Avg (ms)]]-Table16[[#This Row],[Refactored Resolving Time Avg (ms)]]</f>
        <v>-84.652947499999982</v>
      </c>
      <c r="AJ208" s="4">
        <f>Table16[[#This Row],[Absolute Diff?]]/Table16[[#This Row],[Control Resolving Time Avg (ms)]]</f>
        <v>-0.1333457548231945</v>
      </c>
    </row>
    <row r="209" spans="1:36" x14ac:dyDescent="0.2">
      <c r="A209" t="s">
        <v>58</v>
      </c>
      <c r="B209" s="3">
        <v>682249625</v>
      </c>
      <c r="C209" s="3">
        <v>612260798</v>
      </c>
      <c r="D209" s="3">
        <v>656000427</v>
      </c>
      <c r="E209" s="3">
        <v>594317317</v>
      </c>
      <c r="F209" s="3">
        <v>622801380</v>
      </c>
      <c r="G209" s="3">
        <v>617626655</v>
      </c>
      <c r="H209" s="3">
        <v>669684690</v>
      </c>
      <c r="I209" s="3">
        <v>636053967</v>
      </c>
      <c r="J209" s="3">
        <v>644594318</v>
      </c>
      <c r="K209" s="3">
        <v>620787453</v>
      </c>
      <c r="L209" s="3">
        <f>AVERAGE(Table16[[#This Row],[Control Resolving Time 1]:[Control Resolving Time 10]])</f>
        <v>635637663</v>
      </c>
      <c r="M209" s="3">
        <f>STDEV(Table16[[#This Row],[Control Resolving Time 1]:[Control Resolving Time 10]])</f>
        <v>27468075.010053851</v>
      </c>
      <c r="N209" s="3">
        <f>Table16[[#This Row],[Control Resolving Time Avg (ns)]]/1000000</f>
        <v>635.63766299999997</v>
      </c>
      <c r="O209" s="3">
        <f>Table16[[#This Row],[Control Resolving Time Sdev (ns)]]/1000000</f>
        <v>27.468075010053852</v>
      </c>
      <c r="P209" t="s">
        <v>58</v>
      </c>
      <c r="Q209" s="3">
        <v>723262079</v>
      </c>
      <c r="R209" s="3">
        <v>703359694</v>
      </c>
      <c r="S209" s="3">
        <v>713729978</v>
      </c>
      <c r="T209" s="3">
        <v>692373533</v>
      </c>
      <c r="U209" s="3">
        <v>738194632</v>
      </c>
      <c r="V209" s="3">
        <v>724415075</v>
      </c>
      <c r="W209" s="3">
        <v>739020720</v>
      </c>
      <c r="X209" s="3">
        <v>749173625</v>
      </c>
      <c r="Y209" s="3">
        <v>711910076</v>
      </c>
      <c r="Z209" s="3">
        <v>706800430</v>
      </c>
      <c r="AA209" s="3">
        <f>AVERAGE(Table16[[#This Row],[Refactored Resolving Time 1]:[Refactored Resolving Time 10]])</f>
        <v>720223984.20000005</v>
      </c>
      <c r="AB209" s="3">
        <f>STDEV(Table16[[#This Row],[Refactored Resolving Time 1]:[Refactored Resolving Time 10]])</f>
        <v>17927865.749784619</v>
      </c>
      <c r="AC209" s="3">
        <f>Table16[[#This Row],[Refactored Resolving Time Avg (ns)]]/1000000</f>
        <v>720.22398420000002</v>
      </c>
      <c r="AD209" s="3">
        <f>Table16[[#This Row],[Refactored Resolving Time Sdev (ns)]]/1000000</f>
        <v>17.927865749784619</v>
      </c>
      <c r="AE209" t="b">
        <f>IF(Table16[[#This Row],[Control Bundle]]=Table16[[#This Row],[Refactored Bundle]],TRUE,FALSE)</f>
        <v>1</v>
      </c>
      <c r="AF209">
        <f>IF(Table16[[#This Row],[Refactored Resolving Time Avg (ns)]]=-1,0,ROUND(LOG10(Table16[[#This Row],[Refactored Resolving Time Sdev (ns)]]/Table16[[#This Row],[Control Resolving Time Sdev (ns)]]),0))</f>
        <v>0</v>
      </c>
      <c r="AG209" t="b">
        <f>IF(Table16[[#This Row],[Same Sdev OoM?]]=0,TRUE,FALSE)</f>
        <v>1</v>
      </c>
      <c r="AH2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09" s="3">
        <f>Table16[[#This Row],[Control Resolving Time Avg (ms)]]-Table16[[#This Row],[Refactored Resolving Time Avg (ms)]]</f>
        <v>-84.586321200000043</v>
      </c>
      <c r="AJ209" s="4">
        <f>Table16[[#This Row],[Absolute Diff?]]/Table16[[#This Row],[Control Resolving Time Avg (ms)]]</f>
        <v>-0.13307317379649991</v>
      </c>
    </row>
    <row r="210" spans="1:36" x14ac:dyDescent="0.2">
      <c r="A210" t="s">
        <v>350</v>
      </c>
      <c r="B210" s="3">
        <v>680305776</v>
      </c>
      <c r="C210" s="3">
        <v>610718881</v>
      </c>
      <c r="D210" s="3">
        <v>654137080</v>
      </c>
      <c r="E210" s="3">
        <v>592865498</v>
      </c>
      <c r="F210" s="3">
        <v>621137777</v>
      </c>
      <c r="G210" s="3">
        <v>616060347</v>
      </c>
      <c r="H210" s="3">
        <v>667994436</v>
      </c>
      <c r="I210" s="3">
        <v>634404385</v>
      </c>
      <c r="J210" s="3">
        <v>642931756</v>
      </c>
      <c r="K210" s="3">
        <v>619484645</v>
      </c>
      <c r="L210" s="3">
        <f>AVERAGE(Table16[[#This Row],[Control Resolving Time 1]:[Control Resolving Time 10]])</f>
        <v>634004058.10000002</v>
      </c>
      <c r="M210" s="3">
        <f>STDEV(Table16[[#This Row],[Control Resolving Time 1]:[Control Resolving Time 10]])</f>
        <v>27319731.181276705</v>
      </c>
      <c r="N210" s="3">
        <f>Table16[[#This Row],[Control Resolving Time Avg (ns)]]/1000000</f>
        <v>634.00405810000007</v>
      </c>
      <c r="O210" s="3">
        <f>Table16[[#This Row],[Control Resolving Time Sdev (ns)]]/1000000</f>
        <v>27.319731181276705</v>
      </c>
      <c r="P210" t="s">
        <v>350</v>
      </c>
      <c r="Q210" s="3">
        <v>721688710</v>
      </c>
      <c r="R210" s="3">
        <v>701539555</v>
      </c>
      <c r="S210" s="3">
        <v>711954754</v>
      </c>
      <c r="T210" s="3">
        <v>690866760</v>
      </c>
      <c r="U210" s="3">
        <v>736544479</v>
      </c>
      <c r="V210" s="3">
        <v>722928432</v>
      </c>
      <c r="W210" s="3">
        <v>737377991</v>
      </c>
      <c r="X210" s="3">
        <v>747043604</v>
      </c>
      <c r="Y210" s="3">
        <v>709134231</v>
      </c>
      <c r="Z210" s="3">
        <v>705208850</v>
      </c>
      <c r="AA210" s="3">
        <f>AVERAGE(Table16[[#This Row],[Refactored Resolving Time 1]:[Refactored Resolving Time 10]])</f>
        <v>718428736.60000002</v>
      </c>
      <c r="AB210" s="3">
        <f>STDEV(Table16[[#This Row],[Refactored Resolving Time 1]:[Refactored Resolving Time 10]])</f>
        <v>17903793.460813668</v>
      </c>
      <c r="AC210" s="3">
        <f>Table16[[#This Row],[Refactored Resolving Time Avg (ns)]]/1000000</f>
        <v>718.42873659999998</v>
      </c>
      <c r="AD210" s="3">
        <f>Table16[[#This Row],[Refactored Resolving Time Sdev (ns)]]/1000000</f>
        <v>17.903793460813667</v>
      </c>
      <c r="AE210" t="b">
        <f>IF(Table16[[#This Row],[Control Bundle]]=Table16[[#This Row],[Refactored Bundle]],TRUE,FALSE)</f>
        <v>1</v>
      </c>
      <c r="AF210">
        <f>IF(Table16[[#This Row],[Refactored Resolving Time Avg (ns)]]=-1,0,ROUND(LOG10(Table16[[#This Row],[Refactored Resolving Time Sdev (ns)]]/Table16[[#This Row],[Control Resolving Time Sdev (ns)]]),0))</f>
        <v>0</v>
      </c>
      <c r="AG210" t="b">
        <f>IF(Table16[[#This Row],[Same Sdev OoM?]]=0,TRUE,FALSE)</f>
        <v>1</v>
      </c>
      <c r="AH2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0" s="3">
        <f>Table16[[#This Row],[Control Resolving Time Avg (ms)]]-Table16[[#This Row],[Refactored Resolving Time Avg (ms)]]</f>
        <v>-84.424678499999914</v>
      </c>
      <c r="AJ210" s="4">
        <f>Table16[[#This Row],[Absolute Diff?]]/Table16[[#This Row],[Control Resolving Time Avg (ms)]]</f>
        <v>-0.13316110113396751</v>
      </c>
    </row>
    <row r="211" spans="1:36" x14ac:dyDescent="0.2">
      <c r="A211" t="s">
        <v>359</v>
      </c>
      <c r="B211" s="3">
        <v>679491818</v>
      </c>
      <c r="C211" s="3">
        <v>609965658</v>
      </c>
      <c r="D211" s="3">
        <v>652861136</v>
      </c>
      <c r="E211" s="3">
        <v>591968909</v>
      </c>
      <c r="F211" s="3">
        <v>620283706</v>
      </c>
      <c r="G211" s="3">
        <v>615170284</v>
      </c>
      <c r="H211" s="3">
        <v>666750958</v>
      </c>
      <c r="I211" s="3">
        <v>633600900</v>
      </c>
      <c r="J211" s="3">
        <v>641987296</v>
      </c>
      <c r="K211" s="3">
        <v>618579749</v>
      </c>
      <c r="L211" s="3">
        <f>AVERAGE(Table16[[#This Row],[Control Resolving Time 1]:[Control Resolving Time 10]])</f>
        <v>633066041.39999998</v>
      </c>
      <c r="M211" s="3">
        <f>STDEV(Table16[[#This Row],[Control Resolving Time 1]:[Control Resolving Time 10]])</f>
        <v>27239366.672094267</v>
      </c>
      <c r="N211" s="3">
        <f>Table16[[#This Row],[Control Resolving Time Avg (ns)]]/1000000</f>
        <v>633.06604140000002</v>
      </c>
      <c r="O211" s="3">
        <f>Table16[[#This Row],[Control Resolving Time Sdev (ns)]]/1000000</f>
        <v>27.239366672094267</v>
      </c>
      <c r="P211" t="s">
        <v>359</v>
      </c>
      <c r="Q211" s="3">
        <v>720695960</v>
      </c>
      <c r="R211" s="3">
        <v>700418136</v>
      </c>
      <c r="S211" s="3">
        <v>711077785</v>
      </c>
      <c r="T211" s="3">
        <v>689848069</v>
      </c>
      <c r="U211" s="3">
        <v>735771986</v>
      </c>
      <c r="V211" s="3">
        <v>722237695</v>
      </c>
      <c r="W211" s="3">
        <v>736307949</v>
      </c>
      <c r="X211" s="3">
        <v>746224588</v>
      </c>
      <c r="Y211" s="3">
        <v>708330547</v>
      </c>
      <c r="Z211" s="3">
        <v>703355408</v>
      </c>
      <c r="AA211" s="3">
        <f>AVERAGE(Table16[[#This Row],[Refactored Resolving Time 1]:[Refactored Resolving Time 10]])</f>
        <v>717426812.29999995</v>
      </c>
      <c r="AB211" s="3">
        <f>STDEV(Table16[[#This Row],[Refactored Resolving Time 1]:[Refactored Resolving Time 10]])</f>
        <v>18034304.61338738</v>
      </c>
      <c r="AC211" s="3">
        <f>Table16[[#This Row],[Refactored Resolving Time Avg (ns)]]/1000000</f>
        <v>717.42681229999994</v>
      </c>
      <c r="AD211" s="3">
        <f>Table16[[#This Row],[Refactored Resolving Time Sdev (ns)]]/1000000</f>
        <v>18.034304613387381</v>
      </c>
      <c r="AE211" t="b">
        <f>IF(Table16[[#This Row],[Control Bundle]]=Table16[[#This Row],[Refactored Bundle]],TRUE,FALSE)</f>
        <v>1</v>
      </c>
      <c r="AF211">
        <f>IF(Table16[[#This Row],[Refactored Resolving Time Avg (ns)]]=-1,0,ROUND(LOG10(Table16[[#This Row],[Refactored Resolving Time Sdev (ns)]]/Table16[[#This Row],[Control Resolving Time Sdev (ns)]]),0))</f>
        <v>0</v>
      </c>
      <c r="AG211" t="b">
        <f>IF(Table16[[#This Row],[Same Sdev OoM?]]=0,TRUE,FALSE)</f>
        <v>1</v>
      </c>
      <c r="AH2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1" s="3">
        <f>Table16[[#This Row],[Control Resolving Time Avg (ms)]]-Table16[[#This Row],[Refactored Resolving Time Avg (ms)]]</f>
        <v>-84.36077089999992</v>
      </c>
      <c r="AJ211" s="4">
        <f>Table16[[#This Row],[Absolute Diff?]]/Table16[[#This Row],[Control Resolving Time Avg (ms)]]</f>
        <v>-0.1332574571737247</v>
      </c>
    </row>
    <row r="212" spans="1:36" x14ac:dyDescent="0.2">
      <c r="A212" t="s">
        <v>369</v>
      </c>
      <c r="B212" s="3">
        <v>674332801</v>
      </c>
      <c r="C212" s="3">
        <v>605819102</v>
      </c>
      <c r="D212" s="3">
        <v>647992362</v>
      </c>
      <c r="E212" s="3">
        <v>587520785</v>
      </c>
      <c r="F212" s="3">
        <v>614789706</v>
      </c>
      <c r="G212" s="3">
        <v>610699264</v>
      </c>
      <c r="H212" s="3">
        <v>661117196</v>
      </c>
      <c r="I212" s="3">
        <v>628326016</v>
      </c>
      <c r="J212" s="3">
        <v>636114790</v>
      </c>
      <c r="K212" s="3">
        <v>614111768</v>
      </c>
      <c r="L212" s="3">
        <f>AVERAGE(Table16[[#This Row],[Control Resolving Time 1]:[Control Resolving Time 10]])</f>
        <v>628082379</v>
      </c>
      <c r="M212" s="3">
        <f>STDEV(Table16[[#This Row],[Control Resolving Time 1]:[Control Resolving Time 10]])</f>
        <v>26887273.533988349</v>
      </c>
      <c r="N212" s="3">
        <f>Table16[[#This Row],[Control Resolving Time Avg (ns)]]/1000000</f>
        <v>628.08237899999995</v>
      </c>
      <c r="O212" s="3">
        <f>Table16[[#This Row],[Control Resolving Time Sdev (ns)]]/1000000</f>
        <v>26.887273533988349</v>
      </c>
      <c r="P212" t="s">
        <v>369</v>
      </c>
      <c r="Q212" s="3">
        <v>715758005</v>
      </c>
      <c r="R212" s="3">
        <v>694901710</v>
      </c>
      <c r="S212" s="3">
        <v>705338892</v>
      </c>
      <c r="T212" s="3">
        <v>685087875</v>
      </c>
      <c r="U212" s="3">
        <v>730306565</v>
      </c>
      <c r="V212" s="3">
        <v>716299875</v>
      </c>
      <c r="W212" s="3">
        <v>730937123</v>
      </c>
      <c r="X212" s="3">
        <v>740841201</v>
      </c>
      <c r="Y212" s="3">
        <v>703169022</v>
      </c>
      <c r="Z212" s="3">
        <v>696201975</v>
      </c>
      <c r="AA212" s="3">
        <f>AVERAGE(Table16[[#This Row],[Refactored Resolving Time 1]:[Refactored Resolving Time 10]])</f>
        <v>711884224.29999995</v>
      </c>
      <c r="AB212" s="3">
        <f>STDEV(Table16[[#This Row],[Refactored Resolving Time 1]:[Refactored Resolving Time 10]])</f>
        <v>18094153.23084534</v>
      </c>
      <c r="AC212" s="3">
        <f>Table16[[#This Row],[Refactored Resolving Time Avg (ns)]]/1000000</f>
        <v>711.88422429999991</v>
      </c>
      <c r="AD212" s="3">
        <f>Table16[[#This Row],[Refactored Resolving Time Sdev (ns)]]/1000000</f>
        <v>18.09415323084534</v>
      </c>
      <c r="AE212" t="b">
        <f>IF(Table16[[#This Row],[Control Bundle]]=Table16[[#This Row],[Refactored Bundle]],TRUE,FALSE)</f>
        <v>1</v>
      </c>
      <c r="AF212">
        <f>IF(Table16[[#This Row],[Refactored Resolving Time Avg (ns)]]=-1,0,ROUND(LOG10(Table16[[#This Row],[Refactored Resolving Time Sdev (ns)]]/Table16[[#This Row],[Control Resolving Time Sdev (ns)]]),0))</f>
        <v>0</v>
      </c>
      <c r="AG212" t="b">
        <f>IF(Table16[[#This Row],[Same Sdev OoM?]]=0,TRUE,FALSE)</f>
        <v>1</v>
      </c>
      <c r="AH2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2" s="3">
        <f>Table16[[#This Row],[Control Resolving Time Avg (ms)]]-Table16[[#This Row],[Refactored Resolving Time Avg (ms)]]</f>
        <v>-83.801845299999968</v>
      </c>
      <c r="AJ212" s="4">
        <f>Table16[[#This Row],[Absolute Diff?]]/Table16[[#This Row],[Control Resolving Time Avg (ms)]]</f>
        <v>-0.13342492657320668</v>
      </c>
    </row>
    <row r="213" spans="1:36" x14ac:dyDescent="0.2">
      <c r="A213" t="s">
        <v>328</v>
      </c>
      <c r="B213" s="3">
        <v>677913622</v>
      </c>
      <c r="C213" s="3">
        <v>608679056</v>
      </c>
      <c r="D213" s="3">
        <v>651742664</v>
      </c>
      <c r="E213" s="3">
        <v>590929492</v>
      </c>
      <c r="F213" s="3">
        <v>618872879</v>
      </c>
      <c r="G213" s="3">
        <v>614008649</v>
      </c>
      <c r="H213" s="3">
        <v>665271947</v>
      </c>
      <c r="I213" s="3">
        <v>632256298</v>
      </c>
      <c r="J213" s="3">
        <v>640197706</v>
      </c>
      <c r="K213" s="3">
        <v>617414492</v>
      </c>
      <c r="L213" s="3">
        <f>AVERAGE(Table16[[#This Row],[Control Resolving Time 1]:[Control Resolving Time 10]])</f>
        <v>631728680.5</v>
      </c>
      <c r="M213" s="3">
        <f>STDEV(Table16[[#This Row],[Control Resolving Time 1]:[Control Resolving Time 10]])</f>
        <v>27102250.768287227</v>
      </c>
      <c r="N213" s="3">
        <f>Table16[[#This Row],[Control Resolving Time Avg (ns)]]/1000000</f>
        <v>631.7286805</v>
      </c>
      <c r="O213" s="3">
        <f>Table16[[#This Row],[Control Resolving Time Sdev (ns)]]/1000000</f>
        <v>27.102250768287227</v>
      </c>
      <c r="P213" t="s">
        <v>328</v>
      </c>
      <c r="Q213" s="3">
        <v>719313400</v>
      </c>
      <c r="R213" s="3">
        <v>698964148</v>
      </c>
      <c r="S213" s="3">
        <v>709571987</v>
      </c>
      <c r="T213" s="3">
        <v>688743911</v>
      </c>
      <c r="U213" s="3">
        <v>734325649</v>
      </c>
      <c r="V213" s="3">
        <v>720734894</v>
      </c>
      <c r="W213" s="3">
        <v>734855749</v>
      </c>
      <c r="X213" s="3">
        <v>744798153</v>
      </c>
      <c r="Y213" s="3">
        <v>706947611</v>
      </c>
      <c r="Z213" s="3">
        <v>700319981</v>
      </c>
      <c r="AA213" s="3">
        <f>AVERAGE(Table16[[#This Row],[Refactored Resolving Time 1]:[Refactored Resolving Time 10]])</f>
        <v>715857548.29999995</v>
      </c>
      <c r="AB213" s="3">
        <f>STDEV(Table16[[#This Row],[Refactored Resolving Time 1]:[Refactored Resolving Time 10]])</f>
        <v>18123465.293597795</v>
      </c>
      <c r="AC213" s="3">
        <f>Table16[[#This Row],[Refactored Resolving Time Avg (ns)]]/1000000</f>
        <v>715.85754829999996</v>
      </c>
      <c r="AD213" s="3">
        <f>Table16[[#This Row],[Refactored Resolving Time Sdev (ns)]]/1000000</f>
        <v>18.123465293597796</v>
      </c>
      <c r="AE213" t="b">
        <f>IF(Table16[[#This Row],[Control Bundle]]=Table16[[#This Row],[Refactored Bundle]],TRUE,FALSE)</f>
        <v>1</v>
      </c>
      <c r="AF213">
        <f>IF(Table16[[#This Row],[Refactored Resolving Time Avg (ns)]]=-1,0,ROUND(LOG10(Table16[[#This Row],[Refactored Resolving Time Sdev (ns)]]/Table16[[#This Row],[Control Resolving Time Sdev (ns)]]),0))</f>
        <v>0</v>
      </c>
      <c r="AG213" t="b">
        <f>IF(Table16[[#This Row],[Same Sdev OoM?]]=0,TRUE,FALSE)</f>
        <v>1</v>
      </c>
      <c r="AH2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3" s="3">
        <f>Table16[[#This Row],[Control Resolving Time Avg (ms)]]-Table16[[#This Row],[Refactored Resolving Time Avg (ms)]]</f>
        <v>-84.128867799999966</v>
      </c>
      <c r="AJ213" s="4">
        <f>Table16[[#This Row],[Absolute Diff?]]/Table16[[#This Row],[Control Resolving Time Avg (ms)]]</f>
        <v>-0.13317246849298298</v>
      </c>
    </row>
    <row r="214" spans="1:36" x14ac:dyDescent="0.2">
      <c r="A214" t="s">
        <v>329</v>
      </c>
      <c r="B214" s="3">
        <v>676792417</v>
      </c>
      <c r="C214" s="3">
        <v>607583781</v>
      </c>
      <c r="D214" s="3">
        <v>650673909</v>
      </c>
      <c r="E214" s="3">
        <v>589959163</v>
      </c>
      <c r="F214" s="3">
        <v>617492430</v>
      </c>
      <c r="G214" s="3">
        <v>612957878</v>
      </c>
      <c r="H214" s="3">
        <v>663655108</v>
      </c>
      <c r="I214" s="3">
        <v>630963773</v>
      </c>
      <c r="J214" s="3">
        <v>638727915</v>
      </c>
      <c r="K214" s="3">
        <v>616247674</v>
      </c>
      <c r="L214" s="3">
        <f>AVERAGE(Table16[[#This Row],[Control Resolving Time 1]:[Control Resolving Time 10]])</f>
        <v>630505404.79999995</v>
      </c>
      <c r="M214" s="3">
        <f>STDEV(Table16[[#This Row],[Control Resolving Time 1]:[Control Resolving Time 10]])</f>
        <v>27010107.81366558</v>
      </c>
      <c r="N214" s="3">
        <f>Table16[[#This Row],[Control Resolving Time Avg (ns)]]/1000000</f>
        <v>630.50540479999995</v>
      </c>
      <c r="O214" s="3">
        <f>Table16[[#This Row],[Control Resolving Time Sdev (ns)]]/1000000</f>
        <v>27.010107813665581</v>
      </c>
      <c r="P214" t="s">
        <v>329</v>
      </c>
      <c r="Q214" s="3">
        <v>718142805</v>
      </c>
      <c r="R214" s="3">
        <v>697419331</v>
      </c>
      <c r="S214" s="3">
        <v>708351138</v>
      </c>
      <c r="T214" s="3">
        <v>687649614</v>
      </c>
      <c r="U214" s="3">
        <v>732807410</v>
      </c>
      <c r="V214" s="3">
        <v>719166730</v>
      </c>
      <c r="W214" s="3">
        <v>733411608</v>
      </c>
      <c r="X214" s="3">
        <v>743244357</v>
      </c>
      <c r="Y214" s="3">
        <v>705788831</v>
      </c>
      <c r="Z214" s="3">
        <v>698850350</v>
      </c>
      <c r="AA214" s="3">
        <f>AVERAGE(Table16[[#This Row],[Refactored Resolving Time 1]:[Refactored Resolving Time 10]])</f>
        <v>714483217.39999998</v>
      </c>
      <c r="AB214" s="3">
        <f>STDEV(Table16[[#This Row],[Refactored Resolving Time 1]:[Refactored Resolving Time 10]])</f>
        <v>18028960.696619242</v>
      </c>
      <c r="AC214" s="3">
        <f>Table16[[#This Row],[Refactored Resolving Time Avg (ns)]]/1000000</f>
        <v>714.48321739999994</v>
      </c>
      <c r="AD214" s="3">
        <f>Table16[[#This Row],[Refactored Resolving Time Sdev (ns)]]/1000000</f>
        <v>18.028960696619244</v>
      </c>
      <c r="AE214" t="b">
        <f>IF(Table16[[#This Row],[Control Bundle]]=Table16[[#This Row],[Refactored Bundle]],TRUE,FALSE)</f>
        <v>1</v>
      </c>
      <c r="AF214">
        <f>IF(Table16[[#This Row],[Refactored Resolving Time Avg (ns)]]=-1,0,ROUND(LOG10(Table16[[#This Row],[Refactored Resolving Time Sdev (ns)]]/Table16[[#This Row],[Control Resolving Time Sdev (ns)]]),0))</f>
        <v>0</v>
      </c>
      <c r="AG214" t="b">
        <f>IF(Table16[[#This Row],[Same Sdev OoM?]]=0,TRUE,FALSE)</f>
        <v>1</v>
      </c>
      <c r="AH2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4" s="3">
        <f>Table16[[#This Row],[Control Resolving Time Avg (ms)]]-Table16[[#This Row],[Refactored Resolving Time Avg (ms)]]</f>
        <v>-83.977812599999993</v>
      </c>
      <c r="AJ214" s="4">
        <f>Table16[[#This Row],[Absolute Diff?]]/Table16[[#This Row],[Control Resolving Time Avg (ms)]]</f>
        <v>-0.13319126523053082</v>
      </c>
    </row>
    <row r="215" spans="1:36" x14ac:dyDescent="0.2">
      <c r="A215" t="s">
        <v>303</v>
      </c>
      <c r="B215" s="3">
        <v>675513645</v>
      </c>
      <c r="C215" s="3">
        <v>606606400</v>
      </c>
      <c r="D215" s="3">
        <v>649644533</v>
      </c>
      <c r="E215" s="3">
        <v>588726578</v>
      </c>
      <c r="F215" s="3">
        <v>616099311</v>
      </c>
      <c r="G215" s="3">
        <v>611918363</v>
      </c>
      <c r="H215" s="3">
        <v>662304997</v>
      </c>
      <c r="I215" s="3">
        <v>629614191</v>
      </c>
      <c r="J215" s="3">
        <v>637413127</v>
      </c>
      <c r="K215" s="3">
        <v>615242346</v>
      </c>
      <c r="L215" s="3">
        <f>AVERAGE(Table16[[#This Row],[Control Resolving Time 1]:[Control Resolving Time 10]])</f>
        <v>629308349.10000002</v>
      </c>
      <c r="M215" s="3">
        <f>STDEV(Table16[[#This Row],[Control Resolving Time 1]:[Control Resolving Time 10]])</f>
        <v>26956860.325301476</v>
      </c>
      <c r="N215" s="3">
        <f>Table16[[#This Row],[Control Resolving Time Avg (ns)]]/1000000</f>
        <v>629.30834909999999</v>
      </c>
      <c r="O215" s="3">
        <f>Table16[[#This Row],[Control Resolving Time Sdev (ns)]]/1000000</f>
        <v>26.956860325301477</v>
      </c>
      <c r="P215" t="s">
        <v>303</v>
      </c>
      <c r="Q215" s="3">
        <v>716866858</v>
      </c>
      <c r="R215" s="3">
        <v>695991976</v>
      </c>
      <c r="S215" s="3">
        <v>706867052</v>
      </c>
      <c r="T215" s="3">
        <v>686121008</v>
      </c>
      <c r="U215" s="3">
        <v>731471245</v>
      </c>
      <c r="V215" s="3">
        <v>717723839</v>
      </c>
      <c r="W215" s="3">
        <v>732122057</v>
      </c>
      <c r="X215" s="3">
        <v>742176188</v>
      </c>
      <c r="Y215" s="3">
        <v>704282579</v>
      </c>
      <c r="Z215" s="3">
        <v>697327247</v>
      </c>
      <c r="AA215" s="3">
        <f>AVERAGE(Table16[[#This Row],[Refactored Resolving Time 1]:[Refactored Resolving Time 10]])</f>
        <v>713095004.89999998</v>
      </c>
      <c r="AB215" s="3">
        <f>STDEV(Table16[[#This Row],[Refactored Resolving Time 1]:[Refactored Resolving Time 10]])</f>
        <v>18154465.769348618</v>
      </c>
      <c r="AC215" s="3">
        <f>Table16[[#This Row],[Refactored Resolving Time Avg (ns)]]/1000000</f>
        <v>713.09500489999994</v>
      </c>
      <c r="AD215" s="3">
        <f>Table16[[#This Row],[Refactored Resolving Time Sdev (ns)]]/1000000</f>
        <v>18.154465769348619</v>
      </c>
      <c r="AE215" t="b">
        <f>IF(Table16[[#This Row],[Control Bundle]]=Table16[[#This Row],[Refactored Bundle]],TRUE,FALSE)</f>
        <v>1</v>
      </c>
      <c r="AF215">
        <f>IF(Table16[[#This Row],[Refactored Resolving Time Avg (ns)]]=-1,0,ROUND(LOG10(Table16[[#This Row],[Refactored Resolving Time Sdev (ns)]]/Table16[[#This Row],[Control Resolving Time Sdev (ns)]]),0))</f>
        <v>0</v>
      </c>
      <c r="AG215" t="b">
        <f>IF(Table16[[#This Row],[Same Sdev OoM?]]=0,TRUE,FALSE)</f>
        <v>1</v>
      </c>
      <c r="AH2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5" s="3">
        <f>Table16[[#This Row],[Control Resolving Time Avg (ms)]]-Table16[[#This Row],[Refactored Resolving Time Avg (ms)]]</f>
        <v>-83.786655799999949</v>
      </c>
      <c r="AJ215" s="4">
        <f>Table16[[#This Row],[Absolute Diff?]]/Table16[[#This Row],[Control Resolving Time Avg (ms)]]</f>
        <v>-0.13314086158212698</v>
      </c>
    </row>
    <row r="216" spans="1:36" x14ac:dyDescent="0.2">
      <c r="A216" t="s">
        <v>269</v>
      </c>
      <c r="B216" s="3">
        <v>639508756</v>
      </c>
      <c r="C216" s="3">
        <v>574481489</v>
      </c>
      <c r="D216" s="3">
        <v>615257870</v>
      </c>
      <c r="E216" s="3">
        <v>551544853</v>
      </c>
      <c r="F216" s="3">
        <v>583016295</v>
      </c>
      <c r="G216" s="3">
        <v>578693574</v>
      </c>
      <c r="H216" s="3">
        <v>624480938</v>
      </c>
      <c r="I216" s="3">
        <v>595749894</v>
      </c>
      <c r="J216" s="3">
        <v>601411623</v>
      </c>
      <c r="K216" s="3">
        <v>563028044</v>
      </c>
      <c r="L216" s="3">
        <f>AVERAGE(Table16[[#This Row],[Control Resolving Time 1]:[Control Resolving Time 10]])</f>
        <v>592717333.60000002</v>
      </c>
      <c r="M216" s="3">
        <f>STDEV(Table16[[#This Row],[Control Resolving Time 1]:[Control Resolving Time 10]])</f>
        <v>27871083.648884241</v>
      </c>
      <c r="N216" s="3">
        <f>Table16[[#This Row],[Control Resolving Time Avg (ns)]]/1000000</f>
        <v>592.71733360000007</v>
      </c>
      <c r="O216" s="3">
        <f>Table16[[#This Row],[Control Resolving Time Sdev (ns)]]/1000000</f>
        <v>27.871083648884241</v>
      </c>
      <c r="P216" t="s">
        <v>269</v>
      </c>
      <c r="Q216" s="3">
        <v>681028380</v>
      </c>
      <c r="R216" s="3">
        <v>660047068</v>
      </c>
      <c r="S216" s="3">
        <v>664495442</v>
      </c>
      <c r="T216" s="3">
        <v>649245781</v>
      </c>
      <c r="U216" s="3">
        <v>692506345</v>
      </c>
      <c r="V216" s="3">
        <v>680284494</v>
      </c>
      <c r="W216" s="3">
        <v>697774791</v>
      </c>
      <c r="X216" s="3">
        <v>693258001</v>
      </c>
      <c r="Y216" s="3">
        <v>670224794</v>
      </c>
      <c r="Z216" s="3">
        <v>661271542</v>
      </c>
      <c r="AA216" s="3">
        <f>AVERAGE(Table16[[#This Row],[Refactored Resolving Time 1]:[Refactored Resolving Time 10]])</f>
        <v>675013663.79999995</v>
      </c>
      <c r="AB216" s="3">
        <f>STDEV(Table16[[#This Row],[Refactored Resolving Time 1]:[Refactored Resolving Time 10]])</f>
        <v>16435976.994950868</v>
      </c>
      <c r="AC216" s="3">
        <f>Table16[[#This Row],[Refactored Resolving Time Avg (ns)]]/1000000</f>
        <v>675.0136637999999</v>
      </c>
      <c r="AD216" s="3">
        <f>Table16[[#This Row],[Refactored Resolving Time Sdev (ns)]]/1000000</f>
        <v>16.435976994950867</v>
      </c>
      <c r="AE216" t="b">
        <f>IF(Table16[[#This Row],[Control Bundle]]=Table16[[#This Row],[Refactored Bundle]],TRUE,FALSE)</f>
        <v>1</v>
      </c>
      <c r="AF216">
        <f>IF(Table16[[#This Row],[Refactored Resolving Time Avg (ns)]]=-1,0,ROUND(LOG10(Table16[[#This Row],[Refactored Resolving Time Sdev (ns)]]/Table16[[#This Row],[Control Resolving Time Sdev (ns)]]),0))</f>
        <v>0</v>
      </c>
      <c r="AG216" t="b">
        <f>IF(Table16[[#This Row],[Same Sdev OoM?]]=0,TRUE,FALSE)</f>
        <v>1</v>
      </c>
      <c r="AH2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6" s="3">
        <f>Table16[[#This Row],[Control Resolving Time Avg (ms)]]-Table16[[#This Row],[Refactored Resolving Time Avg (ms)]]</f>
        <v>-82.296330199999829</v>
      </c>
      <c r="AJ216" s="4">
        <f>Table16[[#This Row],[Absolute Diff?]]/Table16[[#This Row],[Control Resolving Time Avg (ms)]]</f>
        <v>-0.13884583010278242</v>
      </c>
    </row>
    <row r="217" spans="1:36" x14ac:dyDescent="0.2">
      <c r="A217" t="s">
        <v>78</v>
      </c>
      <c r="B217" s="3">
        <v>673669119</v>
      </c>
      <c r="C217" s="3">
        <v>605378473</v>
      </c>
      <c r="D217" s="3">
        <v>646689789</v>
      </c>
      <c r="E217" s="3">
        <v>586592996</v>
      </c>
      <c r="F217" s="3">
        <v>614073603</v>
      </c>
      <c r="G217" s="3">
        <v>609950310</v>
      </c>
      <c r="H217" s="3">
        <v>660339106</v>
      </c>
      <c r="I217" s="3">
        <v>627314180</v>
      </c>
      <c r="J217" s="3">
        <v>635273862</v>
      </c>
      <c r="K217" s="3">
        <v>611993305</v>
      </c>
      <c r="L217" s="3">
        <f>AVERAGE(Table16[[#This Row],[Control Resolving Time 1]:[Control Resolving Time 10]])</f>
        <v>627127474.29999995</v>
      </c>
      <c r="M217" s="3">
        <f>STDEV(Table16[[#This Row],[Control Resolving Time 1]:[Control Resolving Time 10]])</f>
        <v>26933631.223320112</v>
      </c>
      <c r="N217" s="3">
        <f>Table16[[#This Row],[Control Resolving Time Avg (ns)]]/1000000</f>
        <v>627.1274742999999</v>
      </c>
      <c r="O217" s="3">
        <f>Table16[[#This Row],[Control Resolving Time Sdev (ns)]]/1000000</f>
        <v>26.933631223320113</v>
      </c>
      <c r="P217" t="s">
        <v>78</v>
      </c>
      <c r="Q217" s="3">
        <v>715047033</v>
      </c>
      <c r="R217" s="3">
        <v>694281903</v>
      </c>
      <c r="S217" s="3">
        <v>704640567</v>
      </c>
      <c r="T217" s="3">
        <v>683674764</v>
      </c>
      <c r="U217" s="3">
        <v>729524547</v>
      </c>
      <c r="V217" s="3">
        <v>715615846</v>
      </c>
      <c r="W217" s="3">
        <v>730211640</v>
      </c>
      <c r="X217" s="3">
        <v>740046877</v>
      </c>
      <c r="Y217" s="3">
        <v>702469864</v>
      </c>
      <c r="Z217" s="3">
        <v>695486342</v>
      </c>
      <c r="AA217" s="3">
        <f>AVERAGE(Table16[[#This Row],[Refactored Resolving Time 1]:[Refactored Resolving Time 10]])</f>
        <v>711099938.29999995</v>
      </c>
      <c r="AB217" s="3">
        <f>STDEV(Table16[[#This Row],[Refactored Resolving Time 1]:[Refactored Resolving Time 10]])</f>
        <v>18176890.495647144</v>
      </c>
      <c r="AC217" s="3">
        <f>Table16[[#This Row],[Refactored Resolving Time Avg (ns)]]/1000000</f>
        <v>711.09993829999996</v>
      </c>
      <c r="AD217" s="3">
        <f>Table16[[#This Row],[Refactored Resolving Time Sdev (ns)]]/1000000</f>
        <v>18.176890495647143</v>
      </c>
      <c r="AE217" t="b">
        <f>IF(Table16[[#This Row],[Control Bundle]]=Table16[[#This Row],[Refactored Bundle]],TRUE,FALSE)</f>
        <v>1</v>
      </c>
      <c r="AF217">
        <f>IF(Table16[[#This Row],[Refactored Resolving Time Avg (ns)]]=-1,0,ROUND(LOG10(Table16[[#This Row],[Refactored Resolving Time Sdev (ns)]]/Table16[[#This Row],[Control Resolving Time Sdev (ns)]]),0))</f>
        <v>0</v>
      </c>
      <c r="AG217" t="b">
        <f>IF(Table16[[#This Row],[Same Sdev OoM?]]=0,TRUE,FALSE)</f>
        <v>1</v>
      </c>
      <c r="AH2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7" s="3">
        <f>Table16[[#This Row],[Control Resolving Time Avg (ms)]]-Table16[[#This Row],[Refactored Resolving Time Avg (ms)]]</f>
        <v>-83.972464000000059</v>
      </c>
      <c r="AJ217" s="4">
        <f>Table16[[#This Row],[Absolute Diff?]]/Table16[[#This Row],[Control Resolving Time Avg (ms)]]</f>
        <v>-0.13390015178928363</v>
      </c>
    </row>
    <row r="218" spans="1:36" x14ac:dyDescent="0.2">
      <c r="A218" t="s">
        <v>69</v>
      </c>
      <c r="B218" s="3">
        <v>672442587</v>
      </c>
      <c r="C218" s="3">
        <v>604452890</v>
      </c>
      <c r="D218" s="3">
        <v>644713166</v>
      </c>
      <c r="E218" s="3">
        <v>585052180</v>
      </c>
      <c r="F218" s="3">
        <v>612844277</v>
      </c>
      <c r="G218" s="3">
        <v>608645235</v>
      </c>
      <c r="H218" s="3">
        <v>658996042</v>
      </c>
      <c r="I218" s="3">
        <v>625408360</v>
      </c>
      <c r="J218" s="3">
        <v>633964484</v>
      </c>
      <c r="K218" s="3">
        <v>610557152</v>
      </c>
      <c r="L218" s="3">
        <f>AVERAGE(Table16[[#This Row],[Control Resolving Time 1]:[Control Resolving Time 10]])</f>
        <v>625707637.29999995</v>
      </c>
      <c r="M218" s="3">
        <f>STDEV(Table16[[#This Row],[Control Resolving Time 1]:[Control Resolving Time 10]])</f>
        <v>26900037.015190955</v>
      </c>
      <c r="N218" s="3">
        <f>Table16[[#This Row],[Control Resolving Time Avg (ns)]]/1000000</f>
        <v>625.70763729999999</v>
      </c>
      <c r="O218" s="3">
        <f>Table16[[#This Row],[Control Resolving Time Sdev (ns)]]/1000000</f>
        <v>26.900037015190954</v>
      </c>
      <c r="P218" t="s">
        <v>69</v>
      </c>
      <c r="Q218" s="3">
        <v>713578639</v>
      </c>
      <c r="R218" s="3">
        <v>693020065</v>
      </c>
      <c r="S218" s="3">
        <v>703420255</v>
      </c>
      <c r="T218" s="3">
        <v>682458661</v>
      </c>
      <c r="U218" s="3">
        <v>728114127</v>
      </c>
      <c r="V218" s="3">
        <v>714391746</v>
      </c>
      <c r="W218" s="3">
        <v>728883847</v>
      </c>
      <c r="X218" s="3">
        <v>738621675</v>
      </c>
      <c r="Y218" s="3">
        <v>701125936</v>
      </c>
      <c r="Z218" s="3">
        <v>694253272</v>
      </c>
      <c r="AA218" s="3">
        <f>AVERAGE(Table16[[#This Row],[Refactored Resolving Time 1]:[Refactored Resolving Time 10]])</f>
        <v>709786822.29999995</v>
      </c>
      <c r="AB218" s="3">
        <f>STDEV(Table16[[#This Row],[Refactored Resolving Time 1]:[Refactored Resolving Time 10]])</f>
        <v>18112016.399078753</v>
      </c>
      <c r="AC218" s="3">
        <f>Table16[[#This Row],[Refactored Resolving Time Avg (ns)]]/1000000</f>
        <v>709.78682229999993</v>
      </c>
      <c r="AD218" s="3">
        <f>Table16[[#This Row],[Refactored Resolving Time Sdev (ns)]]/1000000</f>
        <v>18.112016399078755</v>
      </c>
      <c r="AE218" t="b">
        <f>IF(Table16[[#This Row],[Control Bundle]]=Table16[[#This Row],[Refactored Bundle]],TRUE,FALSE)</f>
        <v>1</v>
      </c>
      <c r="AF218">
        <f>IF(Table16[[#This Row],[Refactored Resolving Time Avg (ns)]]=-1,0,ROUND(LOG10(Table16[[#This Row],[Refactored Resolving Time Sdev (ns)]]/Table16[[#This Row],[Control Resolving Time Sdev (ns)]]),0))</f>
        <v>0</v>
      </c>
      <c r="AG218" t="b">
        <f>IF(Table16[[#This Row],[Same Sdev OoM?]]=0,TRUE,FALSE)</f>
        <v>1</v>
      </c>
      <c r="AH2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8" s="3">
        <f>Table16[[#This Row],[Control Resolving Time Avg (ms)]]-Table16[[#This Row],[Refactored Resolving Time Avg (ms)]]</f>
        <v>-84.079184999999939</v>
      </c>
      <c r="AJ218" s="4">
        <f>Table16[[#This Row],[Absolute Diff?]]/Table16[[#This Row],[Control Resolving Time Avg (ms)]]</f>
        <v>-0.13437455448492083</v>
      </c>
    </row>
    <row r="219" spans="1:36" x14ac:dyDescent="0.2">
      <c r="A219" t="s">
        <v>163</v>
      </c>
      <c r="B219" s="3">
        <v>671300727</v>
      </c>
      <c r="C219" s="3">
        <v>603832693</v>
      </c>
      <c r="D219" s="3">
        <v>643932739</v>
      </c>
      <c r="E219" s="3">
        <v>584064816</v>
      </c>
      <c r="F219" s="3">
        <v>611992747</v>
      </c>
      <c r="G219" s="3">
        <v>607793019</v>
      </c>
      <c r="H219" s="3">
        <v>658094093</v>
      </c>
      <c r="I219" s="3">
        <v>624584454</v>
      </c>
      <c r="J219" s="3">
        <v>633175330</v>
      </c>
      <c r="K219" s="3">
        <v>609450070</v>
      </c>
      <c r="L219" s="3">
        <f>AVERAGE(Table16[[#This Row],[Control Resolving Time 1]:[Control Resolving Time 10]])</f>
        <v>624822068.79999995</v>
      </c>
      <c r="M219" s="3">
        <f>STDEV(Table16[[#This Row],[Control Resolving Time 1]:[Control Resolving Time 10]])</f>
        <v>26863710.229647804</v>
      </c>
      <c r="N219" s="3">
        <f>Table16[[#This Row],[Control Resolving Time Avg (ns)]]/1000000</f>
        <v>624.8220687999999</v>
      </c>
      <c r="O219" s="3">
        <f>Table16[[#This Row],[Control Resolving Time Sdev (ns)]]/1000000</f>
        <v>26.863710229647804</v>
      </c>
      <c r="P219" t="s">
        <v>163</v>
      </c>
      <c r="Q219" s="3">
        <v>712811112</v>
      </c>
      <c r="R219" s="3">
        <v>692123890</v>
      </c>
      <c r="S219" s="3">
        <v>702486458</v>
      </c>
      <c r="T219" s="3">
        <v>681484565</v>
      </c>
      <c r="U219" s="3">
        <v>726791485</v>
      </c>
      <c r="V219" s="3">
        <v>713430428</v>
      </c>
      <c r="W219" s="3">
        <v>727943262</v>
      </c>
      <c r="X219" s="3">
        <v>737771796</v>
      </c>
      <c r="Y219" s="3">
        <v>700332797</v>
      </c>
      <c r="Z219" s="3">
        <v>693369788</v>
      </c>
      <c r="AA219" s="3">
        <f>AVERAGE(Table16[[#This Row],[Refactored Resolving Time 1]:[Refactored Resolving Time 10]])</f>
        <v>708854558.10000002</v>
      </c>
      <c r="AB219" s="3">
        <f>STDEV(Table16[[#This Row],[Refactored Resolving Time 1]:[Refactored Resolving Time 10]])</f>
        <v>18076671.61046616</v>
      </c>
      <c r="AC219" s="3">
        <f>Table16[[#This Row],[Refactored Resolving Time Avg (ns)]]/1000000</f>
        <v>708.85455810000008</v>
      </c>
      <c r="AD219" s="3">
        <f>Table16[[#This Row],[Refactored Resolving Time Sdev (ns)]]/1000000</f>
        <v>18.07667161046616</v>
      </c>
      <c r="AE219" t="b">
        <f>IF(Table16[[#This Row],[Control Bundle]]=Table16[[#This Row],[Refactored Bundle]],TRUE,FALSE)</f>
        <v>1</v>
      </c>
      <c r="AF219">
        <f>IF(Table16[[#This Row],[Refactored Resolving Time Avg (ns)]]=-1,0,ROUND(LOG10(Table16[[#This Row],[Refactored Resolving Time Sdev (ns)]]/Table16[[#This Row],[Control Resolving Time Sdev (ns)]]),0))</f>
        <v>0</v>
      </c>
      <c r="AG219" t="b">
        <f>IF(Table16[[#This Row],[Same Sdev OoM?]]=0,TRUE,FALSE)</f>
        <v>1</v>
      </c>
      <c r="AH2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19" s="3">
        <f>Table16[[#This Row],[Control Resolving Time Avg (ms)]]-Table16[[#This Row],[Refactored Resolving Time Avg (ms)]]</f>
        <v>-84.032489300000179</v>
      </c>
      <c r="AJ219" s="4">
        <f>Table16[[#This Row],[Absolute Diff?]]/Table16[[#This Row],[Control Resolving Time Avg (ms)]]</f>
        <v>-0.13449027090446489</v>
      </c>
    </row>
    <row r="220" spans="1:36" x14ac:dyDescent="0.2">
      <c r="A220" t="s">
        <v>14</v>
      </c>
      <c r="B220" s="3">
        <v>670428630</v>
      </c>
      <c r="C220" s="3">
        <v>603200278</v>
      </c>
      <c r="D220" s="3">
        <v>643063784</v>
      </c>
      <c r="E220" s="3">
        <v>582508843</v>
      </c>
      <c r="F220" s="3">
        <v>611169988</v>
      </c>
      <c r="G220" s="3">
        <v>606958516</v>
      </c>
      <c r="H220" s="3">
        <v>657283971</v>
      </c>
      <c r="I220" s="3">
        <v>623737225</v>
      </c>
      <c r="J220" s="3">
        <v>632545275</v>
      </c>
      <c r="K220" s="3">
        <v>607183646</v>
      </c>
      <c r="L220" s="3">
        <f>AVERAGE(Table16[[#This Row],[Control Resolving Time 1]:[Control Resolving Time 10]])</f>
        <v>623808015.60000002</v>
      </c>
      <c r="M220" s="3">
        <f>STDEV(Table16[[#This Row],[Control Resolving Time 1]:[Control Resolving Time 10]])</f>
        <v>27062779.187585015</v>
      </c>
      <c r="N220" s="3">
        <f>Table16[[#This Row],[Control Resolving Time Avg (ns)]]/1000000</f>
        <v>623.80801559999998</v>
      </c>
      <c r="O220" s="3">
        <f>Table16[[#This Row],[Control Resolving Time Sdev (ns)]]/1000000</f>
        <v>27.062779187585015</v>
      </c>
      <c r="P220" t="s">
        <v>14</v>
      </c>
      <c r="Q220" s="3">
        <v>711764142</v>
      </c>
      <c r="R220" s="3">
        <v>690085916</v>
      </c>
      <c r="S220" s="3">
        <v>701415882</v>
      </c>
      <c r="T220" s="3">
        <v>680467543</v>
      </c>
      <c r="U220" s="3">
        <v>725390692</v>
      </c>
      <c r="V220" s="3">
        <v>711213885</v>
      </c>
      <c r="W220" s="3">
        <v>726930643</v>
      </c>
      <c r="X220" s="3">
        <v>736847656</v>
      </c>
      <c r="Y220" s="3">
        <v>699183809</v>
      </c>
      <c r="Z220" s="3">
        <v>692390427</v>
      </c>
      <c r="AA220" s="3">
        <f>AVERAGE(Table16[[#This Row],[Refactored Resolving Time 1]:[Refactored Resolving Time 10]])</f>
        <v>707569059.5</v>
      </c>
      <c r="AB220" s="3">
        <f>STDEV(Table16[[#This Row],[Refactored Resolving Time 1]:[Refactored Resolving Time 10]])</f>
        <v>18133206.466514759</v>
      </c>
      <c r="AC220" s="3">
        <f>Table16[[#This Row],[Refactored Resolving Time Avg (ns)]]/1000000</f>
        <v>707.56905949999998</v>
      </c>
      <c r="AD220" s="3">
        <f>Table16[[#This Row],[Refactored Resolving Time Sdev (ns)]]/1000000</f>
        <v>18.133206466514761</v>
      </c>
      <c r="AE220" t="b">
        <f>IF(Table16[[#This Row],[Control Bundle]]=Table16[[#This Row],[Refactored Bundle]],TRUE,FALSE)</f>
        <v>1</v>
      </c>
      <c r="AF220">
        <f>IF(Table16[[#This Row],[Refactored Resolving Time Avg (ns)]]=-1,0,ROUND(LOG10(Table16[[#This Row],[Refactored Resolving Time Sdev (ns)]]/Table16[[#This Row],[Control Resolving Time Sdev (ns)]]),0))</f>
        <v>0</v>
      </c>
      <c r="AG220" t="b">
        <f>IF(Table16[[#This Row],[Same Sdev OoM?]]=0,TRUE,FALSE)</f>
        <v>1</v>
      </c>
      <c r="AH2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0" s="3">
        <f>Table16[[#This Row],[Control Resolving Time Avg (ms)]]-Table16[[#This Row],[Refactored Resolving Time Avg (ms)]]</f>
        <v>-83.761043900000004</v>
      </c>
      <c r="AJ220" s="4">
        <f>Table16[[#This Row],[Absolute Diff?]]/Table16[[#This Row],[Control Resolving Time Avg (ms)]]</f>
        <v>-0.13427375379175877</v>
      </c>
    </row>
    <row r="221" spans="1:36" x14ac:dyDescent="0.2">
      <c r="A221" t="s">
        <v>336</v>
      </c>
      <c r="B221" s="3">
        <v>669456526</v>
      </c>
      <c r="C221" s="3">
        <v>602561825</v>
      </c>
      <c r="D221" s="3">
        <v>642294350</v>
      </c>
      <c r="E221" s="3">
        <v>580748721</v>
      </c>
      <c r="F221" s="3">
        <v>610241396</v>
      </c>
      <c r="G221" s="3">
        <v>606114873</v>
      </c>
      <c r="H221" s="3">
        <v>656166271</v>
      </c>
      <c r="I221" s="3">
        <v>622713787</v>
      </c>
      <c r="J221" s="3">
        <v>631770085</v>
      </c>
      <c r="K221" s="3">
        <v>604658770</v>
      </c>
      <c r="L221" s="3">
        <f>AVERAGE(Table16[[#This Row],[Control Resolving Time 1]:[Control Resolving Time 10]])</f>
        <v>622672660.39999998</v>
      </c>
      <c r="M221" s="3">
        <f>STDEV(Table16[[#This Row],[Control Resolving Time 1]:[Control Resolving Time 10]])</f>
        <v>27271447.952477578</v>
      </c>
      <c r="N221" s="3">
        <f>Table16[[#This Row],[Control Resolving Time Avg (ns)]]/1000000</f>
        <v>622.67266039999993</v>
      </c>
      <c r="O221" s="3">
        <f>Table16[[#This Row],[Control Resolving Time Sdev (ns)]]/1000000</f>
        <v>27.27144795247758</v>
      </c>
      <c r="P221" t="s">
        <v>336</v>
      </c>
      <c r="Q221" s="3">
        <v>710314584</v>
      </c>
      <c r="R221" s="3">
        <v>689164794</v>
      </c>
      <c r="S221" s="3">
        <v>700453715</v>
      </c>
      <c r="T221" s="3">
        <v>678964147</v>
      </c>
      <c r="U221" s="3">
        <v>724162933</v>
      </c>
      <c r="V221" s="3">
        <v>709806453</v>
      </c>
      <c r="W221" s="3">
        <v>726020479</v>
      </c>
      <c r="X221" s="3">
        <v>735948818</v>
      </c>
      <c r="Y221" s="3">
        <v>698260370</v>
      </c>
      <c r="Z221" s="3">
        <v>691510214</v>
      </c>
      <c r="AA221" s="3">
        <f>AVERAGE(Table16[[#This Row],[Refactored Resolving Time 1]:[Refactored Resolving Time 10]])</f>
        <v>706460650.70000005</v>
      </c>
      <c r="AB221" s="3">
        <f>STDEV(Table16[[#This Row],[Refactored Resolving Time 1]:[Refactored Resolving Time 10]])</f>
        <v>18176922.791988444</v>
      </c>
      <c r="AC221" s="3">
        <f>Table16[[#This Row],[Refactored Resolving Time Avg (ns)]]/1000000</f>
        <v>706.46065070000009</v>
      </c>
      <c r="AD221" s="3">
        <f>Table16[[#This Row],[Refactored Resolving Time Sdev (ns)]]/1000000</f>
        <v>18.176922791988442</v>
      </c>
      <c r="AE221" t="b">
        <f>IF(Table16[[#This Row],[Control Bundle]]=Table16[[#This Row],[Refactored Bundle]],TRUE,FALSE)</f>
        <v>1</v>
      </c>
      <c r="AF221">
        <f>IF(Table16[[#This Row],[Refactored Resolving Time Avg (ns)]]=-1,0,ROUND(LOG10(Table16[[#This Row],[Refactored Resolving Time Sdev (ns)]]/Table16[[#This Row],[Control Resolving Time Sdev (ns)]]),0))</f>
        <v>0</v>
      </c>
      <c r="AG221" t="b">
        <f>IF(Table16[[#This Row],[Same Sdev OoM?]]=0,TRUE,FALSE)</f>
        <v>1</v>
      </c>
      <c r="AH2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1" s="3">
        <f>Table16[[#This Row],[Control Resolving Time Avg (ms)]]-Table16[[#This Row],[Refactored Resolving Time Avg (ms)]]</f>
        <v>-83.78799030000016</v>
      </c>
      <c r="AJ221" s="4">
        <f>Table16[[#This Row],[Absolute Diff?]]/Table16[[#This Row],[Control Resolving Time Avg (ms)]]</f>
        <v>-0.1345618583063779</v>
      </c>
    </row>
    <row r="222" spans="1:36" x14ac:dyDescent="0.2">
      <c r="A222" t="s">
        <v>171</v>
      </c>
      <c r="B222" s="3">
        <v>668646276</v>
      </c>
      <c r="C222" s="3">
        <v>602054862</v>
      </c>
      <c r="D222" s="3">
        <v>641588708</v>
      </c>
      <c r="E222" s="3">
        <v>579861083</v>
      </c>
      <c r="F222" s="3">
        <v>609398208</v>
      </c>
      <c r="G222" s="3">
        <v>605405963</v>
      </c>
      <c r="H222" s="3">
        <v>655420893</v>
      </c>
      <c r="I222" s="3">
        <v>621869870</v>
      </c>
      <c r="J222" s="3">
        <v>631233382</v>
      </c>
      <c r="K222" s="3">
        <v>603770752</v>
      </c>
      <c r="L222" s="3">
        <f>AVERAGE(Table16[[#This Row],[Control Resolving Time 1]:[Control Resolving Time 10]])</f>
        <v>621924999.70000005</v>
      </c>
      <c r="M222" s="3">
        <f>STDEV(Table16[[#This Row],[Control Resolving Time 1]:[Control Resolving Time 10]])</f>
        <v>27288040.166600011</v>
      </c>
      <c r="N222" s="3">
        <f>Table16[[#This Row],[Control Resolving Time Avg (ns)]]/1000000</f>
        <v>621.92499970000006</v>
      </c>
      <c r="O222" s="3">
        <f>Table16[[#This Row],[Control Resolving Time Sdev (ns)]]/1000000</f>
        <v>27.288040166600013</v>
      </c>
      <c r="P222" t="s">
        <v>171</v>
      </c>
      <c r="Q222" s="3">
        <v>709601837</v>
      </c>
      <c r="R222" s="3">
        <v>688510870</v>
      </c>
      <c r="S222" s="3">
        <v>699722265</v>
      </c>
      <c r="T222" s="3">
        <v>677808976</v>
      </c>
      <c r="U222" s="3">
        <v>723291006</v>
      </c>
      <c r="V222" s="3">
        <v>708996995</v>
      </c>
      <c r="W222" s="3">
        <v>725286804</v>
      </c>
      <c r="X222" s="3">
        <v>735196139</v>
      </c>
      <c r="Y222" s="3">
        <v>697497792</v>
      </c>
      <c r="Z222" s="3">
        <v>690583214</v>
      </c>
      <c r="AA222" s="3">
        <f>AVERAGE(Table16[[#This Row],[Refactored Resolving Time 1]:[Refactored Resolving Time 10]])</f>
        <v>705649589.79999995</v>
      </c>
      <c r="AB222" s="3">
        <f>STDEV(Table16[[#This Row],[Refactored Resolving Time 1]:[Refactored Resolving Time 10]])</f>
        <v>18239395.262137901</v>
      </c>
      <c r="AC222" s="3">
        <f>Table16[[#This Row],[Refactored Resolving Time Avg (ns)]]/1000000</f>
        <v>705.64958979999994</v>
      </c>
      <c r="AD222" s="3">
        <f>Table16[[#This Row],[Refactored Resolving Time Sdev (ns)]]/1000000</f>
        <v>18.239395262137901</v>
      </c>
      <c r="AE222" t="b">
        <f>IF(Table16[[#This Row],[Control Bundle]]=Table16[[#This Row],[Refactored Bundle]],TRUE,FALSE)</f>
        <v>1</v>
      </c>
      <c r="AF222">
        <f>IF(Table16[[#This Row],[Refactored Resolving Time Avg (ns)]]=-1,0,ROUND(LOG10(Table16[[#This Row],[Refactored Resolving Time Sdev (ns)]]/Table16[[#This Row],[Control Resolving Time Sdev (ns)]]),0))</f>
        <v>0</v>
      </c>
      <c r="AG222" t="b">
        <f>IF(Table16[[#This Row],[Same Sdev OoM?]]=0,TRUE,FALSE)</f>
        <v>1</v>
      </c>
      <c r="AH2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2" s="3">
        <f>Table16[[#This Row],[Control Resolving Time Avg (ms)]]-Table16[[#This Row],[Refactored Resolving Time Avg (ms)]]</f>
        <v>-83.724590099999887</v>
      </c>
      <c r="AJ222" s="4">
        <f>Table16[[#This Row],[Absolute Diff?]]/Table16[[#This Row],[Control Resolving Time Avg (ms)]]</f>
        <v>-0.13462168290450841</v>
      </c>
    </row>
    <row r="223" spans="1:36" x14ac:dyDescent="0.2">
      <c r="A223" t="s">
        <v>72</v>
      </c>
      <c r="B223" s="3">
        <v>662658235</v>
      </c>
      <c r="C223" s="3">
        <v>596864226</v>
      </c>
      <c r="D223" s="3">
        <v>635930437</v>
      </c>
      <c r="E223" s="3">
        <v>572539437</v>
      </c>
      <c r="F223" s="3">
        <v>603979214</v>
      </c>
      <c r="G223" s="3">
        <v>599998324</v>
      </c>
      <c r="H223" s="3">
        <v>648669303</v>
      </c>
      <c r="I223" s="3">
        <v>617371398</v>
      </c>
      <c r="J223" s="3">
        <v>625742806</v>
      </c>
      <c r="K223" s="3">
        <v>594762151</v>
      </c>
      <c r="L223" s="3">
        <f>AVERAGE(Table16[[#This Row],[Control Resolving Time 1]:[Control Resolving Time 10]])</f>
        <v>615851553.10000002</v>
      </c>
      <c r="M223" s="3">
        <f>STDEV(Table16[[#This Row],[Control Resolving Time 1]:[Control Resolving Time 10]])</f>
        <v>27577520.537786778</v>
      </c>
      <c r="N223" s="3">
        <f>Table16[[#This Row],[Control Resolving Time Avg (ns)]]/1000000</f>
        <v>615.85155310000005</v>
      </c>
      <c r="O223" s="3">
        <f>Table16[[#This Row],[Control Resolving Time Sdev (ns)]]/1000000</f>
        <v>27.577520537786778</v>
      </c>
      <c r="P223" t="s">
        <v>72</v>
      </c>
      <c r="Q223" s="3">
        <v>704394280</v>
      </c>
      <c r="R223" s="3">
        <v>681829180</v>
      </c>
      <c r="S223" s="3">
        <v>693707685</v>
      </c>
      <c r="T223" s="3">
        <v>671887897</v>
      </c>
      <c r="U223" s="3">
        <v>717491137</v>
      </c>
      <c r="V223" s="3">
        <v>704021703</v>
      </c>
      <c r="W223" s="3">
        <v>719668777</v>
      </c>
      <c r="X223" s="3">
        <v>729095294</v>
      </c>
      <c r="Y223" s="3">
        <v>691841093</v>
      </c>
      <c r="Z223" s="3">
        <v>684810989</v>
      </c>
      <c r="AA223" s="3">
        <f>AVERAGE(Table16[[#This Row],[Refactored Resolving Time 1]:[Refactored Resolving Time 10]])</f>
        <v>699874803.5</v>
      </c>
      <c r="AB223" s="3">
        <f>STDEV(Table16[[#This Row],[Refactored Resolving Time 1]:[Refactored Resolving Time 10]])</f>
        <v>18354532.974731106</v>
      </c>
      <c r="AC223" s="3">
        <f>Table16[[#This Row],[Refactored Resolving Time Avg (ns)]]/1000000</f>
        <v>699.87480349999998</v>
      </c>
      <c r="AD223" s="3">
        <f>Table16[[#This Row],[Refactored Resolving Time Sdev (ns)]]/1000000</f>
        <v>18.354532974731107</v>
      </c>
      <c r="AE223" t="b">
        <f>IF(Table16[[#This Row],[Control Bundle]]=Table16[[#This Row],[Refactored Bundle]],TRUE,FALSE)</f>
        <v>1</v>
      </c>
      <c r="AF223">
        <f>IF(Table16[[#This Row],[Refactored Resolving Time Avg (ns)]]=-1,0,ROUND(LOG10(Table16[[#This Row],[Refactored Resolving Time Sdev (ns)]]/Table16[[#This Row],[Control Resolving Time Sdev (ns)]]),0))</f>
        <v>0</v>
      </c>
      <c r="AG223" t="b">
        <f>IF(Table16[[#This Row],[Same Sdev OoM?]]=0,TRUE,FALSE)</f>
        <v>1</v>
      </c>
      <c r="AH2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3" s="3">
        <f>Table16[[#This Row],[Control Resolving Time Avg (ms)]]-Table16[[#This Row],[Refactored Resolving Time Avg (ms)]]</f>
        <v>-84.023250399999938</v>
      </c>
      <c r="AJ223" s="4">
        <f>Table16[[#This Row],[Absolute Diff?]]/Table16[[#This Row],[Control Resolving Time Avg (ms)]]</f>
        <v>-0.13643425916043198</v>
      </c>
    </row>
    <row r="224" spans="1:36" x14ac:dyDescent="0.2">
      <c r="A224" t="s">
        <v>224</v>
      </c>
      <c r="B224" s="3">
        <v>667689535</v>
      </c>
      <c r="C224" s="3">
        <v>601206974</v>
      </c>
      <c r="D224" s="3">
        <v>640660595</v>
      </c>
      <c r="E224" s="3">
        <v>577573959</v>
      </c>
      <c r="F224" s="3">
        <v>608486359</v>
      </c>
      <c r="G224" s="3">
        <v>604464760</v>
      </c>
      <c r="H224" s="3">
        <v>654531291</v>
      </c>
      <c r="I224" s="3">
        <v>621133185</v>
      </c>
      <c r="J224" s="3">
        <v>630413204</v>
      </c>
      <c r="K224" s="3">
        <v>602700266</v>
      </c>
      <c r="L224" s="3">
        <f>AVERAGE(Table16[[#This Row],[Control Resolving Time 1]:[Control Resolving Time 10]])</f>
        <v>620886012.79999995</v>
      </c>
      <c r="M224" s="3">
        <f>STDEV(Table16[[#This Row],[Control Resolving Time 1]:[Control Resolving Time 10]])</f>
        <v>27531327.449016508</v>
      </c>
      <c r="N224" s="3">
        <f>Table16[[#This Row],[Control Resolving Time Avg (ns)]]/1000000</f>
        <v>620.8860128</v>
      </c>
      <c r="O224" s="3">
        <f>Table16[[#This Row],[Control Resolving Time Sdev (ns)]]/1000000</f>
        <v>27.531327449016509</v>
      </c>
      <c r="P224" t="s">
        <v>224</v>
      </c>
      <c r="Q224" s="3">
        <v>708708791</v>
      </c>
      <c r="R224" s="3">
        <v>687755065</v>
      </c>
      <c r="S224" s="3">
        <v>698887901</v>
      </c>
      <c r="T224" s="3">
        <v>676822078</v>
      </c>
      <c r="U224" s="3">
        <v>722403982</v>
      </c>
      <c r="V224" s="3">
        <v>708071148</v>
      </c>
      <c r="W224" s="3">
        <v>724091907</v>
      </c>
      <c r="X224" s="3">
        <v>734226267</v>
      </c>
      <c r="Y224" s="3">
        <v>696445181</v>
      </c>
      <c r="Z224" s="3">
        <v>689743729</v>
      </c>
      <c r="AA224" s="3">
        <f>AVERAGE(Table16[[#This Row],[Refactored Resolving Time 1]:[Refactored Resolving Time 10]])</f>
        <v>704715604.89999998</v>
      </c>
      <c r="AB224" s="3">
        <f>STDEV(Table16[[#This Row],[Refactored Resolving Time 1]:[Refactored Resolving Time 10]])</f>
        <v>18192281.692535676</v>
      </c>
      <c r="AC224" s="3">
        <f>Table16[[#This Row],[Refactored Resolving Time Avg (ns)]]/1000000</f>
        <v>704.71560490000002</v>
      </c>
      <c r="AD224" s="3">
        <f>Table16[[#This Row],[Refactored Resolving Time Sdev (ns)]]/1000000</f>
        <v>18.192281692535676</v>
      </c>
      <c r="AE224" t="b">
        <f>IF(Table16[[#This Row],[Control Bundle]]=Table16[[#This Row],[Refactored Bundle]],TRUE,FALSE)</f>
        <v>1</v>
      </c>
      <c r="AF224">
        <f>IF(Table16[[#This Row],[Refactored Resolving Time Avg (ns)]]=-1,0,ROUND(LOG10(Table16[[#This Row],[Refactored Resolving Time Sdev (ns)]]/Table16[[#This Row],[Control Resolving Time Sdev (ns)]]),0))</f>
        <v>0</v>
      </c>
      <c r="AG224" t="b">
        <f>IF(Table16[[#This Row],[Same Sdev OoM?]]=0,TRUE,FALSE)</f>
        <v>1</v>
      </c>
      <c r="AH2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4" s="3">
        <f>Table16[[#This Row],[Control Resolving Time Avg (ms)]]-Table16[[#This Row],[Refactored Resolving Time Avg (ms)]]</f>
        <v>-83.829592100000013</v>
      </c>
      <c r="AJ224" s="4">
        <f>Table16[[#This Row],[Absolute Diff?]]/Table16[[#This Row],[Control Resolving Time Avg (ms)]]</f>
        <v>-0.13501607440302127</v>
      </c>
    </row>
    <row r="225" spans="1:36" x14ac:dyDescent="0.2">
      <c r="A225" t="s">
        <v>90</v>
      </c>
      <c r="B225" s="3">
        <v>666661790</v>
      </c>
      <c r="C225" s="3">
        <v>600260729</v>
      </c>
      <c r="D225" s="3">
        <v>639563772</v>
      </c>
      <c r="E225" s="3">
        <v>575148548</v>
      </c>
      <c r="F225" s="3">
        <v>607573190</v>
      </c>
      <c r="G225" s="3">
        <v>603543671</v>
      </c>
      <c r="H225" s="3">
        <v>652249192</v>
      </c>
      <c r="I225" s="3">
        <v>620232612</v>
      </c>
      <c r="J225" s="3">
        <v>629547730</v>
      </c>
      <c r="K225" s="3">
        <v>599451690</v>
      </c>
      <c r="L225" s="3">
        <f>AVERAGE(Table16[[#This Row],[Control Resolving Time 1]:[Control Resolving Time 10]])</f>
        <v>619423292.39999998</v>
      </c>
      <c r="M225" s="3">
        <f>STDEV(Table16[[#This Row],[Control Resolving Time 1]:[Control Resolving Time 10]])</f>
        <v>27762329.646022145</v>
      </c>
      <c r="N225" s="3">
        <f>Table16[[#This Row],[Control Resolving Time Avg (ns)]]/1000000</f>
        <v>619.42329239999992</v>
      </c>
      <c r="O225" s="3">
        <f>Table16[[#This Row],[Control Resolving Time Sdev (ns)]]/1000000</f>
        <v>27.762329646022145</v>
      </c>
      <c r="P225" t="s">
        <v>90</v>
      </c>
      <c r="Q225" s="3">
        <v>707756936</v>
      </c>
      <c r="R225" s="3">
        <v>685781672</v>
      </c>
      <c r="S225" s="3">
        <v>698069264</v>
      </c>
      <c r="T225" s="3">
        <v>675788874</v>
      </c>
      <c r="U225" s="3">
        <v>721502562</v>
      </c>
      <c r="V225" s="3">
        <v>706936880</v>
      </c>
      <c r="W225" s="3">
        <v>723162374</v>
      </c>
      <c r="X225" s="3">
        <v>733306132</v>
      </c>
      <c r="Y225" s="3">
        <v>695294721</v>
      </c>
      <c r="Z225" s="3">
        <v>688807334</v>
      </c>
      <c r="AA225" s="3">
        <f>AVERAGE(Table16[[#This Row],[Refactored Resolving Time 1]:[Refactored Resolving Time 10]])</f>
        <v>703640674.89999998</v>
      </c>
      <c r="AB225" s="3">
        <f>STDEV(Table16[[#This Row],[Refactored Resolving Time 1]:[Refactored Resolving Time 10]])</f>
        <v>18328429.741522361</v>
      </c>
      <c r="AC225" s="3">
        <f>Table16[[#This Row],[Refactored Resolving Time Avg (ns)]]/1000000</f>
        <v>703.64067490000002</v>
      </c>
      <c r="AD225" s="3">
        <f>Table16[[#This Row],[Refactored Resolving Time Sdev (ns)]]/1000000</f>
        <v>18.32842974152236</v>
      </c>
      <c r="AE225" t="b">
        <f>IF(Table16[[#This Row],[Control Bundle]]=Table16[[#This Row],[Refactored Bundle]],TRUE,FALSE)</f>
        <v>1</v>
      </c>
      <c r="AF225">
        <f>IF(Table16[[#This Row],[Refactored Resolving Time Avg (ns)]]=-1,0,ROUND(LOG10(Table16[[#This Row],[Refactored Resolving Time Sdev (ns)]]/Table16[[#This Row],[Control Resolving Time Sdev (ns)]]),0))</f>
        <v>0</v>
      </c>
      <c r="AG225" t="b">
        <f>IF(Table16[[#This Row],[Same Sdev OoM?]]=0,TRUE,FALSE)</f>
        <v>1</v>
      </c>
      <c r="AH2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5" s="3">
        <f>Table16[[#This Row],[Control Resolving Time Avg (ms)]]-Table16[[#This Row],[Refactored Resolving Time Avg (ms)]]</f>
        <v>-84.217382500000099</v>
      </c>
      <c r="AJ225" s="4">
        <f>Table16[[#This Row],[Absolute Diff?]]/Table16[[#This Row],[Control Resolving Time Avg (ms)]]</f>
        <v>-0.13596095518735471</v>
      </c>
    </row>
    <row r="226" spans="1:36" x14ac:dyDescent="0.2">
      <c r="A226" t="s">
        <v>284</v>
      </c>
      <c r="B226" s="3">
        <v>658934322</v>
      </c>
      <c r="C226" s="3">
        <v>593205703</v>
      </c>
      <c r="D226" s="3">
        <v>632225195</v>
      </c>
      <c r="E226" s="3">
        <v>569424928</v>
      </c>
      <c r="F226" s="3">
        <v>600200450</v>
      </c>
      <c r="G226" s="3">
        <v>596362313</v>
      </c>
      <c r="H226" s="3">
        <v>645200719</v>
      </c>
      <c r="I226" s="3">
        <v>614171813</v>
      </c>
      <c r="J226" s="3">
        <v>622846435</v>
      </c>
      <c r="K226" s="3">
        <v>590465401</v>
      </c>
      <c r="L226" s="3">
        <f>AVERAGE(Table16[[#This Row],[Control Resolving Time 1]:[Control Resolving Time 10]])</f>
        <v>612303727.89999998</v>
      </c>
      <c r="M226" s="3">
        <f>STDEV(Table16[[#This Row],[Control Resolving Time 1]:[Control Resolving Time 10]])</f>
        <v>27586196.625972088</v>
      </c>
      <c r="N226" s="3">
        <f>Table16[[#This Row],[Control Resolving Time Avg (ns)]]/1000000</f>
        <v>612.30372790000001</v>
      </c>
      <c r="O226" s="3">
        <f>Table16[[#This Row],[Control Resolving Time Sdev (ns)]]/1000000</f>
        <v>27.586196625972089</v>
      </c>
      <c r="P226" t="s">
        <v>284</v>
      </c>
      <c r="Q226" s="3">
        <v>700256781</v>
      </c>
      <c r="R226" s="3">
        <v>678137615</v>
      </c>
      <c r="S226" s="3">
        <v>688424008</v>
      </c>
      <c r="T226" s="3">
        <v>668459718</v>
      </c>
      <c r="U226" s="3">
        <v>711603581</v>
      </c>
      <c r="V226" s="3">
        <v>700690433</v>
      </c>
      <c r="W226" s="3">
        <v>716004691</v>
      </c>
      <c r="X226" s="3">
        <v>724676447</v>
      </c>
      <c r="Y226" s="3">
        <v>686924121</v>
      </c>
      <c r="Z226" s="3">
        <v>680946806</v>
      </c>
      <c r="AA226" s="3">
        <f>AVERAGE(Table16[[#This Row],[Refactored Resolving Time 1]:[Refactored Resolving Time 10]])</f>
        <v>695612420.10000002</v>
      </c>
      <c r="AB226" s="3">
        <f>STDEV(Table16[[#This Row],[Refactored Resolving Time 1]:[Refactored Resolving Time 10]])</f>
        <v>18100073.644815035</v>
      </c>
      <c r="AC226" s="3">
        <f>Table16[[#This Row],[Refactored Resolving Time Avg (ns)]]/1000000</f>
        <v>695.61242010000001</v>
      </c>
      <c r="AD226" s="3">
        <f>Table16[[#This Row],[Refactored Resolving Time Sdev (ns)]]/1000000</f>
        <v>18.100073644815033</v>
      </c>
      <c r="AE226" t="b">
        <f>IF(Table16[[#This Row],[Control Bundle]]=Table16[[#This Row],[Refactored Bundle]],TRUE,FALSE)</f>
        <v>1</v>
      </c>
      <c r="AF226">
        <f>IF(Table16[[#This Row],[Refactored Resolving Time Avg (ns)]]=-1,0,ROUND(LOG10(Table16[[#This Row],[Refactored Resolving Time Sdev (ns)]]/Table16[[#This Row],[Control Resolving Time Sdev (ns)]]),0))</f>
        <v>0</v>
      </c>
      <c r="AG226" t="b">
        <f>IF(Table16[[#This Row],[Same Sdev OoM?]]=0,TRUE,FALSE)</f>
        <v>1</v>
      </c>
      <c r="AH2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6" s="3">
        <f>Table16[[#This Row],[Control Resolving Time Avg (ms)]]-Table16[[#This Row],[Refactored Resolving Time Avg (ms)]]</f>
        <v>-83.308692199999996</v>
      </c>
      <c r="AJ226" s="4">
        <f>Table16[[#This Row],[Absolute Diff?]]/Table16[[#This Row],[Control Resolving Time Avg (ms)]]</f>
        <v>-0.13605779028280843</v>
      </c>
    </row>
    <row r="227" spans="1:36" x14ac:dyDescent="0.2">
      <c r="A227" t="s">
        <v>44</v>
      </c>
      <c r="B227" s="3">
        <v>660026621</v>
      </c>
      <c r="C227" s="3">
        <v>594359533</v>
      </c>
      <c r="D227" s="3">
        <v>633385928</v>
      </c>
      <c r="E227" s="3">
        <v>570198716</v>
      </c>
      <c r="F227" s="3">
        <v>601234994</v>
      </c>
      <c r="G227" s="3">
        <v>597382562</v>
      </c>
      <c r="H227" s="3">
        <v>646220046</v>
      </c>
      <c r="I227" s="3">
        <v>614976351</v>
      </c>
      <c r="J227" s="3">
        <v>623823657</v>
      </c>
      <c r="K227" s="3">
        <v>591284447</v>
      </c>
      <c r="L227" s="3">
        <f>AVERAGE(Table16[[#This Row],[Control Resolving Time 1]:[Control Resolving Time 10]])</f>
        <v>613289285.5</v>
      </c>
      <c r="M227" s="3">
        <f>STDEV(Table16[[#This Row],[Control Resolving Time 1]:[Control Resolving Time 10]])</f>
        <v>27656992.590685554</v>
      </c>
      <c r="N227" s="3">
        <f>Table16[[#This Row],[Control Resolving Time Avg (ns)]]/1000000</f>
        <v>613.28928550000001</v>
      </c>
      <c r="O227" s="3">
        <f>Table16[[#This Row],[Control Resolving Time Sdev (ns)]]/1000000</f>
        <v>27.656992590685554</v>
      </c>
      <c r="P227" t="s">
        <v>44</v>
      </c>
      <c r="Q227" s="3">
        <v>701164691</v>
      </c>
      <c r="R227" s="3">
        <v>679076547</v>
      </c>
      <c r="S227" s="3">
        <v>690131360</v>
      </c>
      <c r="T227" s="3">
        <v>669243053</v>
      </c>
      <c r="U227" s="3">
        <v>712706999</v>
      </c>
      <c r="V227" s="3">
        <v>701718924</v>
      </c>
      <c r="W227" s="3">
        <v>717028676</v>
      </c>
      <c r="X227" s="3">
        <v>726137107</v>
      </c>
      <c r="Y227" s="3">
        <v>687931741</v>
      </c>
      <c r="Z227" s="3">
        <v>682108437</v>
      </c>
      <c r="AA227" s="3">
        <f>AVERAGE(Table16[[#This Row],[Refactored Resolving Time 1]:[Refactored Resolving Time 10]])</f>
        <v>696724753.5</v>
      </c>
      <c r="AB227" s="3">
        <f>STDEV(Table16[[#This Row],[Refactored Resolving Time 1]:[Refactored Resolving Time 10]])</f>
        <v>18192038.650164552</v>
      </c>
      <c r="AC227" s="3">
        <f>Table16[[#This Row],[Refactored Resolving Time Avg (ns)]]/1000000</f>
        <v>696.72475350000002</v>
      </c>
      <c r="AD227" s="3">
        <f>Table16[[#This Row],[Refactored Resolving Time Sdev (ns)]]/1000000</f>
        <v>18.192038650164552</v>
      </c>
      <c r="AE227" t="b">
        <f>IF(Table16[[#This Row],[Control Bundle]]=Table16[[#This Row],[Refactored Bundle]],TRUE,FALSE)</f>
        <v>1</v>
      </c>
      <c r="AF227">
        <f>IF(Table16[[#This Row],[Refactored Resolving Time Avg (ns)]]=-1,0,ROUND(LOG10(Table16[[#This Row],[Refactored Resolving Time Sdev (ns)]]/Table16[[#This Row],[Control Resolving Time Sdev (ns)]]),0))</f>
        <v>0</v>
      </c>
      <c r="AG227" t="b">
        <f>IF(Table16[[#This Row],[Same Sdev OoM?]]=0,TRUE,FALSE)</f>
        <v>1</v>
      </c>
      <c r="AH2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7" s="5">
        <f>Table16[[#This Row],[Control Resolving Time Avg (ms)]]-Table16[[#This Row],[Refactored Resolving Time Avg (ms)]]</f>
        <v>-83.435468000000014</v>
      </c>
      <c r="AJ227" s="6">
        <f>Table16[[#This Row],[Absolute Diff?]]/Table16[[#This Row],[Control Resolving Time Avg (ms)]]</f>
        <v>-0.13604585955219661</v>
      </c>
    </row>
    <row r="228" spans="1:36" x14ac:dyDescent="0.2">
      <c r="A228" t="s">
        <v>144</v>
      </c>
      <c r="B228" s="3">
        <v>654218310</v>
      </c>
      <c r="C228" s="3">
        <v>588972850</v>
      </c>
      <c r="D228" s="3">
        <v>628347873</v>
      </c>
      <c r="E228" s="3">
        <v>565923500</v>
      </c>
      <c r="F228" s="3">
        <v>596189601</v>
      </c>
      <c r="G228" s="3">
        <v>592332245</v>
      </c>
      <c r="H228" s="3">
        <v>641083248</v>
      </c>
      <c r="I228" s="3">
        <v>610640444</v>
      </c>
      <c r="J228" s="3">
        <v>618231758</v>
      </c>
      <c r="K228" s="3">
        <v>586158621</v>
      </c>
      <c r="L228" s="3">
        <f>AVERAGE(Table16[[#This Row],[Control Resolving Time 1]:[Control Resolving Time 10]])</f>
        <v>608209845</v>
      </c>
      <c r="M228" s="3">
        <f>STDEV(Table16[[#This Row],[Control Resolving Time 1]:[Control Resolving Time 10]])</f>
        <v>27386866.433526836</v>
      </c>
      <c r="N228" s="3">
        <f>Table16[[#This Row],[Control Resolving Time Avg (ns)]]/1000000</f>
        <v>608.20984499999997</v>
      </c>
      <c r="O228" s="3">
        <f>Table16[[#This Row],[Control Resolving Time Sdev (ns)]]/1000000</f>
        <v>27.386866433526837</v>
      </c>
      <c r="P228" t="s">
        <v>144</v>
      </c>
      <c r="Q228" s="3">
        <v>695183556</v>
      </c>
      <c r="R228" s="3">
        <v>673387357</v>
      </c>
      <c r="S228" s="3">
        <v>683007084</v>
      </c>
      <c r="T228" s="3">
        <v>664090563</v>
      </c>
      <c r="U228" s="3">
        <v>706661856</v>
      </c>
      <c r="V228" s="3">
        <v>696409812</v>
      </c>
      <c r="W228" s="3">
        <v>712006877</v>
      </c>
      <c r="X228" s="3">
        <v>708287446</v>
      </c>
      <c r="Y228" s="3">
        <v>683279099</v>
      </c>
      <c r="Z228" s="3">
        <v>675613270</v>
      </c>
      <c r="AA228" s="3">
        <f>AVERAGE(Table16[[#This Row],[Refactored Resolving Time 1]:[Refactored Resolving Time 10]])</f>
        <v>689792692</v>
      </c>
      <c r="AB228" s="3">
        <f>STDEV(Table16[[#This Row],[Refactored Resolving Time 1]:[Refactored Resolving Time 10]])</f>
        <v>16371398.352352856</v>
      </c>
      <c r="AC228" s="3">
        <f>Table16[[#This Row],[Refactored Resolving Time Avg (ns)]]/1000000</f>
        <v>689.79269199999999</v>
      </c>
      <c r="AD228" s="3">
        <f>Table16[[#This Row],[Refactored Resolving Time Sdev (ns)]]/1000000</f>
        <v>16.371398352352855</v>
      </c>
      <c r="AE228" t="b">
        <f>IF(Table16[[#This Row],[Control Bundle]]=Table16[[#This Row],[Refactored Bundle]],TRUE,FALSE)</f>
        <v>1</v>
      </c>
      <c r="AF228">
        <f>IF(Table16[[#This Row],[Refactored Resolving Time Avg (ns)]]=-1,0,ROUND(LOG10(Table16[[#This Row],[Refactored Resolving Time Sdev (ns)]]/Table16[[#This Row],[Control Resolving Time Sdev (ns)]]),0))</f>
        <v>0</v>
      </c>
      <c r="AG228" t="b">
        <f>IF(Table16[[#This Row],[Same Sdev OoM?]]=0,TRUE,FALSE)</f>
        <v>1</v>
      </c>
      <c r="AH2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8" s="3">
        <f>Table16[[#This Row],[Control Resolving Time Avg (ms)]]-Table16[[#This Row],[Refactored Resolving Time Avg (ms)]]</f>
        <v>-81.582847000000015</v>
      </c>
      <c r="AJ228" s="4">
        <f>Table16[[#This Row],[Absolute Diff?]]/Table16[[#This Row],[Control Resolving Time Avg (ms)]]</f>
        <v>-0.13413601846579781</v>
      </c>
    </row>
    <row r="229" spans="1:36" x14ac:dyDescent="0.2">
      <c r="A229" t="s">
        <v>257</v>
      </c>
      <c r="B229" s="3">
        <v>657789199</v>
      </c>
      <c r="C229" s="3">
        <v>591912075</v>
      </c>
      <c r="D229" s="3">
        <v>631141342</v>
      </c>
      <c r="E229" s="3">
        <v>568697446</v>
      </c>
      <c r="F229" s="3">
        <v>599094525</v>
      </c>
      <c r="G229" s="3">
        <v>595339826</v>
      </c>
      <c r="H229" s="3">
        <v>644208558</v>
      </c>
      <c r="I229" s="3">
        <v>613298856</v>
      </c>
      <c r="J229" s="3">
        <v>621831822</v>
      </c>
      <c r="K229" s="3">
        <v>589573990</v>
      </c>
      <c r="L229" s="3">
        <f>AVERAGE(Table16[[#This Row],[Control Resolving Time 1]:[Control Resolving Time 10]])</f>
        <v>611288763.89999998</v>
      </c>
      <c r="M229" s="3">
        <f>STDEV(Table16[[#This Row],[Control Resolving Time 1]:[Control Resolving Time 10]])</f>
        <v>27526554.110622913</v>
      </c>
      <c r="N229" s="3">
        <f>Table16[[#This Row],[Control Resolving Time Avg (ns)]]/1000000</f>
        <v>611.28876389999994</v>
      </c>
      <c r="O229" s="3">
        <f>Table16[[#This Row],[Control Resolving Time Sdev (ns)]]/1000000</f>
        <v>27.526554110622914</v>
      </c>
      <c r="P229" t="s">
        <v>257</v>
      </c>
      <c r="Q229" s="3">
        <v>699168391</v>
      </c>
      <c r="R229" s="3">
        <v>676208061</v>
      </c>
      <c r="S229" s="3">
        <v>686974633</v>
      </c>
      <c r="T229" s="3">
        <v>667411665</v>
      </c>
      <c r="U229" s="3">
        <v>710445784</v>
      </c>
      <c r="V229" s="3">
        <v>699171991</v>
      </c>
      <c r="W229" s="3">
        <v>714888221</v>
      </c>
      <c r="X229" s="3">
        <v>723471675</v>
      </c>
      <c r="Y229" s="3">
        <v>686068883</v>
      </c>
      <c r="Z229" s="3">
        <v>679722070</v>
      </c>
      <c r="AA229" s="3">
        <f>AVERAGE(Table16[[#This Row],[Refactored Resolving Time 1]:[Refactored Resolving Time 10]])</f>
        <v>694353137.39999998</v>
      </c>
      <c r="AB229" s="3">
        <f>STDEV(Table16[[#This Row],[Refactored Resolving Time 1]:[Refactored Resolving Time 10]])</f>
        <v>18157294.972038466</v>
      </c>
      <c r="AC229" s="3">
        <f>Table16[[#This Row],[Refactored Resolving Time Avg (ns)]]/1000000</f>
        <v>694.35313739999992</v>
      </c>
      <c r="AD229" s="3">
        <f>Table16[[#This Row],[Refactored Resolving Time Sdev (ns)]]/1000000</f>
        <v>18.157294972038468</v>
      </c>
      <c r="AE229" t="b">
        <f>IF(Table16[[#This Row],[Control Bundle]]=Table16[[#This Row],[Refactored Bundle]],TRUE,FALSE)</f>
        <v>1</v>
      </c>
      <c r="AF229">
        <f>IF(Table16[[#This Row],[Refactored Resolving Time Avg (ns)]]=-1,0,ROUND(LOG10(Table16[[#This Row],[Refactored Resolving Time Sdev (ns)]]/Table16[[#This Row],[Control Resolving Time Sdev (ns)]]),0))</f>
        <v>0</v>
      </c>
      <c r="AG229" t="b">
        <f>IF(Table16[[#This Row],[Same Sdev OoM?]]=0,TRUE,FALSE)</f>
        <v>1</v>
      </c>
      <c r="AH2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29" s="3">
        <f>Table16[[#This Row],[Control Resolving Time Avg (ms)]]-Table16[[#This Row],[Refactored Resolving Time Avg (ms)]]</f>
        <v>-83.064373499999988</v>
      </c>
      <c r="AJ229" s="4">
        <f>Table16[[#This Row],[Absolute Diff?]]/Table16[[#This Row],[Control Resolving Time Avg (ms)]]</f>
        <v>-0.13588401816852044</v>
      </c>
    </row>
    <row r="230" spans="1:36" x14ac:dyDescent="0.2">
      <c r="A230" t="s">
        <v>358</v>
      </c>
      <c r="B230" s="3">
        <v>656914087</v>
      </c>
      <c r="C230" s="3">
        <v>591125352</v>
      </c>
      <c r="D230" s="3">
        <v>630359628</v>
      </c>
      <c r="E230" s="3">
        <v>568055429</v>
      </c>
      <c r="F230" s="3">
        <v>598272806</v>
      </c>
      <c r="G230" s="3">
        <v>594416056</v>
      </c>
      <c r="H230" s="3">
        <v>643544260</v>
      </c>
      <c r="I230" s="3">
        <v>612580674</v>
      </c>
      <c r="J230" s="3">
        <v>621114376</v>
      </c>
      <c r="K230" s="3">
        <v>588870534</v>
      </c>
      <c r="L230" s="3">
        <f>AVERAGE(Table16[[#This Row],[Control Resolving Time 1]:[Control Resolving Time 10]])</f>
        <v>610525320.20000005</v>
      </c>
      <c r="M230" s="3">
        <f>STDEV(Table16[[#This Row],[Control Resolving Time 1]:[Control Resolving Time 10]])</f>
        <v>27508651.378510397</v>
      </c>
      <c r="N230" s="3">
        <f>Table16[[#This Row],[Control Resolving Time Avg (ns)]]/1000000</f>
        <v>610.52532020000001</v>
      </c>
      <c r="O230" s="3">
        <f>Table16[[#This Row],[Control Resolving Time Sdev (ns)]]/1000000</f>
        <v>27.508651378510397</v>
      </c>
      <c r="P230" t="s">
        <v>358</v>
      </c>
      <c r="Q230" s="3">
        <v>698439150</v>
      </c>
      <c r="R230" s="3">
        <v>675426537</v>
      </c>
      <c r="S230" s="3">
        <v>685468049</v>
      </c>
      <c r="T230" s="3">
        <v>666713643</v>
      </c>
      <c r="U230" s="3">
        <v>709475324</v>
      </c>
      <c r="V230" s="3">
        <v>698393170</v>
      </c>
      <c r="W230" s="3">
        <v>714182360</v>
      </c>
      <c r="X230" s="3">
        <v>722937446</v>
      </c>
      <c r="Y230" s="3">
        <v>685376223</v>
      </c>
      <c r="Z230" s="3">
        <v>678134417</v>
      </c>
      <c r="AA230" s="3">
        <f>AVERAGE(Table16[[#This Row],[Refactored Resolving Time 1]:[Refactored Resolving Time 10]])</f>
        <v>693454631.89999998</v>
      </c>
      <c r="AB230" s="3">
        <f>STDEV(Table16[[#This Row],[Refactored Resolving Time 1]:[Refactored Resolving Time 10]])</f>
        <v>18283629.801576156</v>
      </c>
      <c r="AC230" s="3">
        <f>Table16[[#This Row],[Refactored Resolving Time Avg (ns)]]/1000000</f>
        <v>693.45463189999998</v>
      </c>
      <c r="AD230" s="3">
        <f>Table16[[#This Row],[Refactored Resolving Time Sdev (ns)]]/1000000</f>
        <v>18.283629801576158</v>
      </c>
      <c r="AE230" t="b">
        <f>IF(Table16[[#This Row],[Control Bundle]]=Table16[[#This Row],[Refactored Bundle]],TRUE,FALSE)</f>
        <v>1</v>
      </c>
      <c r="AF230">
        <f>IF(Table16[[#This Row],[Refactored Resolving Time Avg (ns)]]=-1,0,ROUND(LOG10(Table16[[#This Row],[Refactored Resolving Time Sdev (ns)]]/Table16[[#This Row],[Control Resolving Time Sdev (ns)]]),0))</f>
        <v>0</v>
      </c>
      <c r="AG230" t="b">
        <f>IF(Table16[[#This Row],[Same Sdev OoM?]]=0,TRUE,FALSE)</f>
        <v>1</v>
      </c>
      <c r="AH2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0" s="3">
        <f>Table16[[#This Row],[Control Resolving Time Avg (ms)]]-Table16[[#This Row],[Refactored Resolving Time Avg (ms)]]</f>
        <v>-82.929311699999971</v>
      </c>
      <c r="AJ230" s="4">
        <f>Table16[[#This Row],[Absolute Diff?]]/Table16[[#This Row],[Control Resolving Time Avg (ms)]]</f>
        <v>-0.13583271480506889</v>
      </c>
    </row>
    <row r="231" spans="1:36" x14ac:dyDescent="0.2">
      <c r="A231" t="s">
        <v>306</v>
      </c>
      <c r="B231" s="3">
        <v>656103733</v>
      </c>
      <c r="C231" s="3">
        <v>590443013</v>
      </c>
      <c r="D231" s="3">
        <v>629655876</v>
      </c>
      <c r="E231" s="3">
        <v>567296768</v>
      </c>
      <c r="F231" s="3">
        <v>597490905</v>
      </c>
      <c r="G231" s="3">
        <v>593636959</v>
      </c>
      <c r="H231" s="3">
        <v>642243027</v>
      </c>
      <c r="I231" s="3">
        <v>611799147</v>
      </c>
      <c r="J231" s="3">
        <v>620322295</v>
      </c>
      <c r="K231" s="3">
        <v>587720299</v>
      </c>
      <c r="L231" s="3">
        <f>AVERAGE(Table16[[#This Row],[Control Resolving Time 1]:[Control Resolving Time 10]])</f>
        <v>609671202.20000005</v>
      </c>
      <c r="M231" s="3">
        <f>STDEV(Table16[[#This Row],[Control Resolving Time 1]:[Control Resolving Time 10]])</f>
        <v>27460839.756009892</v>
      </c>
      <c r="N231" s="3">
        <f>Table16[[#This Row],[Control Resolving Time Avg (ns)]]/1000000</f>
        <v>609.67120220000004</v>
      </c>
      <c r="O231" s="3">
        <f>Table16[[#This Row],[Control Resolving Time Sdev (ns)]]/1000000</f>
        <v>27.460839756009893</v>
      </c>
      <c r="P231" t="s">
        <v>306</v>
      </c>
      <c r="Q231" s="3">
        <v>697040205</v>
      </c>
      <c r="R231" s="3">
        <v>674640918</v>
      </c>
      <c r="S231" s="3">
        <v>684593631</v>
      </c>
      <c r="T231" s="3">
        <v>666022176</v>
      </c>
      <c r="U231" s="3">
        <v>708551804</v>
      </c>
      <c r="V231" s="3">
        <v>697610558</v>
      </c>
      <c r="W231" s="3">
        <v>713493668</v>
      </c>
      <c r="X231" s="3">
        <v>721538489</v>
      </c>
      <c r="Y231" s="3">
        <v>684585374</v>
      </c>
      <c r="Z231" s="3">
        <v>677198481</v>
      </c>
      <c r="AA231" s="3">
        <f>AVERAGE(Table16[[#This Row],[Refactored Resolving Time 1]:[Refactored Resolving Time 10]])</f>
        <v>692527530.39999998</v>
      </c>
      <c r="AB231" s="3">
        <f>STDEV(Table16[[#This Row],[Refactored Resolving Time 1]:[Refactored Resolving Time 10]])</f>
        <v>18158752.00461201</v>
      </c>
      <c r="AC231" s="3">
        <f>Table16[[#This Row],[Refactored Resolving Time Avg (ns)]]/1000000</f>
        <v>692.52753039999993</v>
      </c>
      <c r="AD231" s="3">
        <f>Table16[[#This Row],[Refactored Resolving Time Sdev (ns)]]/1000000</f>
        <v>18.158752004612008</v>
      </c>
      <c r="AE231" t="b">
        <f>IF(Table16[[#This Row],[Control Bundle]]=Table16[[#This Row],[Refactored Bundle]],TRUE,FALSE)</f>
        <v>1</v>
      </c>
      <c r="AF231">
        <f>IF(Table16[[#This Row],[Refactored Resolving Time Avg (ns)]]=-1,0,ROUND(LOG10(Table16[[#This Row],[Refactored Resolving Time Sdev (ns)]]/Table16[[#This Row],[Control Resolving Time Sdev (ns)]]),0))</f>
        <v>0</v>
      </c>
      <c r="AG231" t="b">
        <f>IF(Table16[[#This Row],[Same Sdev OoM?]]=0,TRUE,FALSE)</f>
        <v>1</v>
      </c>
      <c r="AH2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1" s="5">
        <f>Table16[[#This Row],[Control Resolving Time Avg (ms)]]-Table16[[#This Row],[Refactored Resolving Time Avg (ms)]]</f>
        <v>-82.856328199999894</v>
      </c>
      <c r="AJ231" s="6">
        <f>Table16[[#This Row],[Absolute Diff?]]/Table16[[#This Row],[Control Resolving Time Avg (ms)]]</f>
        <v>-0.13590329984590485</v>
      </c>
    </row>
    <row r="232" spans="1:36" x14ac:dyDescent="0.2">
      <c r="A232" t="s">
        <v>295</v>
      </c>
      <c r="B232" s="3">
        <v>651256613</v>
      </c>
      <c r="C232" s="3">
        <v>585913490</v>
      </c>
      <c r="D232" s="3">
        <v>624560402</v>
      </c>
      <c r="E232" s="3">
        <v>563335681</v>
      </c>
      <c r="F232" s="3">
        <v>593323552</v>
      </c>
      <c r="G232" s="3">
        <v>589838510</v>
      </c>
      <c r="H232" s="3">
        <v>636911752</v>
      </c>
      <c r="I232" s="3">
        <v>607991351</v>
      </c>
      <c r="J232" s="3">
        <v>614265203</v>
      </c>
      <c r="K232" s="3">
        <v>583629879</v>
      </c>
      <c r="L232" s="3">
        <f>AVERAGE(Table16[[#This Row],[Control Resolving Time 1]:[Control Resolving Time 10]])</f>
        <v>605102643.29999995</v>
      </c>
      <c r="M232" s="3">
        <f>STDEV(Table16[[#This Row],[Control Resolving Time 1]:[Control Resolving Time 10]])</f>
        <v>26994717.445155911</v>
      </c>
      <c r="N232" s="3">
        <f>Table16[[#This Row],[Control Resolving Time Avg (ns)]]/1000000</f>
        <v>605.10264329999995</v>
      </c>
      <c r="O232" s="3">
        <f>Table16[[#This Row],[Control Resolving Time Sdev (ns)]]/1000000</f>
        <v>26.99471744515591</v>
      </c>
      <c r="P232" t="s">
        <v>295</v>
      </c>
      <c r="Q232" s="3">
        <v>692597099</v>
      </c>
      <c r="R232" s="3">
        <v>670817261</v>
      </c>
      <c r="S232" s="3">
        <v>679515962</v>
      </c>
      <c r="T232" s="3">
        <v>661066186</v>
      </c>
      <c r="U232" s="3">
        <v>704084441</v>
      </c>
      <c r="V232" s="3">
        <v>691709738</v>
      </c>
      <c r="W232" s="3">
        <v>709388971</v>
      </c>
      <c r="X232" s="3">
        <v>705336744</v>
      </c>
      <c r="Y232" s="3">
        <v>680764924</v>
      </c>
      <c r="Z232" s="3">
        <v>672873078</v>
      </c>
      <c r="AA232" s="3">
        <f>AVERAGE(Table16[[#This Row],[Refactored Resolving Time 1]:[Refactored Resolving Time 10]])</f>
        <v>686815440.39999998</v>
      </c>
      <c r="AB232" s="3">
        <f>STDEV(Table16[[#This Row],[Refactored Resolving Time 1]:[Refactored Resolving Time 10]])</f>
        <v>16368837.353886135</v>
      </c>
      <c r="AC232" s="3">
        <f>Table16[[#This Row],[Refactored Resolving Time Avg (ns)]]/1000000</f>
        <v>686.81544039999994</v>
      </c>
      <c r="AD232" s="3">
        <f>Table16[[#This Row],[Refactored Resolving Time Sdev (ns)]]/1000000</f>
        <v>16.368837353886136</v>
      </c>
      <c r="AE232" t="b">
        <f>IF(Table16[[#This Row],[Control Bundle]]=Table16[[#This Row],[Refactored Bundle]],TRUE,FALSE)</f>
        <v>1</v>
      </c>
      <c r="AF232">
        <f>IF(Table16[[#This Row],[Refactored Resolving Time Avg (ns)]]=-1,0,ROUND(LOG10(Table16[[#This Row],[Refactored Resolving Time Sdev (ns)]]/Table16[[#This Row],[Control Resolving Time Sdev (ns)]]),0))</f>
        <v>0</v>
      </c>
      <c r="AG232" t="b">
        <f>IF(Table16[[#This Row],[Same Sdev OoM?]]=0,TRUE,FALSE)</f>
        <v>1</v>
      </c>
      <c r="AH2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2" s="3">
        <f>Table16[[#This Row],[Control Resolving Time Avg (ms)]]-Table16[[#This Row],[Refactored Resolving Time Avg (ms)]]</f>
        <v>-81.712797099999989</v>
      </c>
      <c r="AJ232" s="4">
        <f>Table16[[#This Row],[Absolute Diff?]]/Table16[[#This Row],[Control Resolving Time Avg (ms)]]</f>
        <v>-0.13503956395623962</v>
      </c>
    </row>
    <row r="233" spans="1:36" x14ac:dyDescent="0.2">
      <c r="A233" t="s">
        <v>320</v>
      </c>
      <c r="B233" s="3">
        <v>653468341</v>
      </c>
      <c r="C233" s="3">
        <v>588104054</v>
      </c>
      <c r="D233" s="3">
        <v>627662512</v>
      </c>
      <c r="E233" s="3">
        <v>565148366</v>
      </c>
      <c r="F233" s="3">
        <v>595364510</v>
      </c>
      <c r="G233" s="3">
        <v>591550332</v>
      </c>
      <c r="H233" s="3">
        <v>640482842</v>
      </c>
      <c r="I233" s="3">
        <v>609817317</v>
      </c>
      <c r="J233" s="3">
        <v>617453744</v>
      </c>
      <c r="K233" s="3">
        <v>585551787</v>
      </c>
      <c r="L233" s="3">
        <f>AVERAGE(Table16[[#This Row],[Control Resolving Time 1]:[Control Resolving Time 10]])</f>
        <v>607460380.5</v>
      </c>
      <c r="M233" s="3">
        <f>STDEV(Table16[[#This Row],[Control Resolving Time 1]:[Control Resolving Time 10]])</f>
        <v>27416872.57457871</v>
      </c>
      <c r="N233" s="3">
        <f>Table16[[#This Row],[Control Resolving Time Avg (ns)]]/1000000</f>
        <v>607.46038050000004</v>
      </c>
      <c r="O233" s="3">
        <f>Table16[[#This Row],[Control Resolving Time Sdev (ns)]]/1000000</f>
        <v>27.416872574578711</v>
      </c>
      <c r="P233" t="s">
        <v>320</v>
      </c>
      <c r="Q233" s="3">
        <v>694535167</v>
      </c>
      <c r="R233" s="3">
        <v>672777678</v>
      </c>
      <c r="S233" s="3">
        <v>682328249</v>
      </c>
      <c r="T233" s="3">
        <v>663219326</v>
      </c>
      <c r="U233" s="3">
        <v>705956909</v>
      </c>
      <c r="V233" s="3">
        <v>695703888</v>
      </c>
      <c r="W233" s="3">
        <v>711142696</v>
      </c>
      <c r="X233" s="3">
        <v>707246917</v>
      </c>
      <c r="Y233" s="3">
        <v>682562271</v>
      </c>
      <c r="Z233" s="3">
        <v>674747362</v>
      </c>
      <c r="AA233" s="3">
        <f>AVERAGE(Table16[[#This Row],[Refactored Resolving Time 1]:[Refactored Resolving Time 10]])</f>
        <v>689022046.29999995</v>
      </c>
      <c r="AB233" s="3">
        <f>STDEV(Table16[[#This Row],[Refactored Resolving Time 1]:[Refactored Resolving Time 10]])</f>
        <v>16341026.234729391</v>
      </c>
      <c r="AC233" s="3">
        <f>Table16[[#This Row],[Refactored Resolving Time Avg (ns)]]/1000000</f>
        <v>689.02204629999994</v>
      </c>
      <c r="AD233" s="3">
        <f>Table16[[#This Row],[Refactored Resolving Time Sdev (ns)]]/1000000</f>
        <v>16.341026234729391</v>
      </c>
      <c r="AE233" t="b">
        <f>IF(Table16[[#This Row],[Control Bundle]]=Table16[[#This Row],[Refactored Bundle]],TRUE,FALSE)</f>
        <v>1</v>
      </c>
      <c r="AF233">
        <f>IF(Table16[[#This Row],[Refactored Resolving Time Avg (ns)]]=-1,0,ROUND(LOG10(Table16[[#This Row],[Refactored Resolving Time Sdev (ns)]]/Table16[[#This Row],[Control Resolving Time Sdev (ns)]]),0))</f>
        <v>0</v>
      </c>
      <c r="AG233" t="b">
        <f>IF(Table16[[#This Row],[Same Sdev OoM?]]=0,TRUE,FALSE)</f>
        <v>1</v>
      </c>
      <c r="AH2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3" s="5">
        <f>Table16[[#This Row],[Control Resolving Time Avg (ms)]]-Table16[[#This Row],[Refactored Resolving Time Avg (ms)]]</f>
        <v>-81.561665799999901</v>
      </c>
      <c r="AJ233" s="6">
        <f>Table16[[#This Row],[Absolute Diff?]]/Table16[[#This Row],[Control Resolving Time Avg (ms)]]</f>
        <v>-0.13426664259629009</v>
      </c>
    </row>
    <row r="234" spans="1:36" x14ac:dyDescent="0.2">
      <c r="A234" t="s">
        <v>216</v>
      </c>
      <c r="B234" s="3">
        <v>652443271</v>
      </c>
      <c r="C234" s="3">
        <v>587315509</v>
      </c>
      <c r="D234" s="3">
        <v>625719910</v>
      </c>
      <c r="E234" s="3">
        <v>564466284</v>
      </c>
      <c r="F234" s="3">
        <v>594406496</v>
      </c>
      <c r="G234" s="3">
        <v>590860800</v>
      </c>
      <c r="H234" s="3">
        <v>638559522</v>
      </c>
      <c r="I234" s="3">
        <v>609064799</v>
      </c>
      <c r="J234" s="3">
        <v>616637723</v>
      </c>
      <c r="K234" s="3">
        <v>584736244</v>
      </c>
      <c r="L234" s="3">
        <f>AVERAGE(Table16[[#This Row],[Control Resolving Time 1]:[Control Resolving Time 10]])</f>
        <v>606421055.79999995</v>
      </c>
      <c r="M234" s="3">
        <f>STDEV(Table16[[#This Row],[Control Resolving Time 1]:[Control Resolving Time 10]])</f>
        <v>27114300.875465266</v>
      </c>
      <c r="N234" s="3">
        <f>Table16[[#This Row],[Control Resolving Time Avg (ns)]]/1000000</f>
        <v>606.42105579999998</v>
      </c>
      <c r="O234" s="3">
        <f>Table16[[#This Row],[Control Resolving Time Sdev (ns)]]/1000000</f>
        <v>27.114300875465265</v>
      </c>
      <c r="P234" t="s">
        <v>216</v>
      </c>
      <c r="Q234" s="3">
        <v>693704023</v>
      </c>
      <c r="R234" s="3">
        <v>671933994</v>
      </c>
      <c r="S234" s="3">
        <v>680647306</v>
      </c>
      <c r="T234" s="3">
        <v>662361465</v>
      </c>
      <c r="U234" s="3">
        <v>705127027</v>
      </c>
      <c r="V234" s="3">
        <v>694842731</v>
      </c>
      <c r="W234" s="3">
        <v>710355658</v>
      </c>
      <c r="X234" s="3">
        <v>706382825</v>
      </c>
      <c r="Y234" s="3">
        <v>681794159</v>
      </c>
      <c r="Z234" s="3">
        <v>673933863</v>
      </c>
      <c r="AA234" s="3">
        <f>AVERAGE(Table16[[#This Row],[Refactored Resolving Time 1]:[Refactored Resolving Time 10]])</f>
        <v>688108305.10000002</v>
      </c>
      <c r="AB234" s="3">
        <f>STDEV(Table16[[#This Row],[Refactored Resolving Time 1]:[Refactored Resolving Time 10]])</f>
        <v>16384823.963535059</v>
      </c>
      <c r="AC234" s="3">
        <f>Table16[[#This Row],[Refactored Resolving Time Avg (ns)]]/1000000</f>
        <v>688.10830510000005</v>
      </c>
      <c r="AD234" s="3">
        <f>Table16[[#This Row],[Refactored Resolving Time Sdev (ns)]]/1000000</f>
        <v>16.384823963535059</v>
      </c>
      <c r="AE234" t="b">
        <f>IF(Table16[[#This Row],[Control Bundle]]=Table16[[#This Row],[Refactored Bundle]],TRUE,FALSE)</f>
        <v>1</v>
      </c>
      <c r="AF234">
        <f>IF(Table16[[#This Row],[Refactored Resolving Time Avg (ns)]]=-1,0,ROUND(LOG10(Table16[[#This Row],[Refactored Resolving Time Sdev (ns)]]/Table16[[#This Row],[Control Resolving Time Sdev (ns)]]),0))</f>
        <v>0</v>
      </c>
      <c r="AG234" t="b">
        <f>IF(Table16[[#This Row],[Same Sdev OoM?]]=0,TRUE,FALSE)</f>
        <v>1</v>
      </c>
      <c r="AH2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4" s="3">
        <f>Table16[[#This Row],[Control Resolving Time Avg (ms)]]-Table16[[#This Row],[Refactored Resolving Time Avg (ms)]]</f>
        <v>-81.687249300000076</v>
      </c>
      <c r="AJ234" s="4">
        <f>Table16[[#This Row],[Absolute Diff?]]/Table16[[#This Row],[Control Resolving Time Avg (ms)]]</f>
        <v>-0.13470384730001994</v>
      </c>
    </row>
    <row r="235" spans="1:36" x14ac:dyDescent="0.2">
      <c r="A235" t="s">
        <v>83</v>
      </c>
      <c r="B235" s="3">
        <v>640289179</v>
      </c>
      <c r="C235" s="3">
        <v>575263938</v>
      </c>
      <c r="D235" s="3">
        <v>616036665</v>
      </c>
      <c r="E235" s="3">
        <v>552342430</v>
      </c>
      <c r="F235" s="3">
        <v>583805310</v>
      </c>
      <c r="G235" s="3">
        <v>579482843</v>
      </c>
      <c r="H235" s="3">
        <v>625516053</v>
      </c>
      <c r="I235" s="3">
        <v>596665058</v>
      </c>
      <c r="J235" s="3">
        <v>603623262</v>
      </c>
      <c r="K235" s="3">
        <v>565292436</v>
      </c>
      <c r="L235" s="3">
        <f>AVERAGE(Table16[[#This Row],[Control Resolving Time 1]:[Control Resolving Time 10]])</f>
        <v>593831717.39999998</v>
      </c>
      <c r="M235" s="3">
        <f>STDEV(Table16[[#This Row],[Control Resolving Time 1]:[Control Resolving Time 10]])</f>
        <v>27781264.167680517</v>
      </c>
      <c r="N235" s="3">
        <f>Table16[[#This Row],[Control Resolving Time Avg (ns)]]/1000000</f>
        <v>593.8317174</v>
      </c>
      <c r="O235" s="3">
        <f>Table16[[#This Row],[Control Resolving Time Sdev (ns)]]/1000000</f>
        <v>27.781264167680519</v>
      </c>
      <c r="P235" t="s">
        <v>83</v>
      </c>
      <c r="Q235" s="3">
        <v>681897579</v>
      </c>
      <c r="R235" s="3">
        <v>660871789</v>
      </c>
      <c r="S235" s="3">
        <v>668123584</v>
      </c>
      <c r="T235" s="3">
        <v>650146562</v>
      </c>
      <c r="U235" s="3">
        <v>693465346</v>
      </c>
      <c r="V235" s="3">
        <v>681057801</v>
      </c>
      <c r="W235" s="3">
        <v>698649293</v>
      </c>
      <c r="X235" s="3">
        <v>694409288</v>
      </c>
      <c r="Y235" s="3">
        <v>671019678</v>
      </c>
      <c r="Z235" s="3">
        <v>662492695</v>
      </c>
      <c r="AA235" s="3">
        <f>AVERAGE(Table16[[#This Row],[Refactored Resolving Time 1]:[Refactored Resolving Time 10]])</f>
        <v>676213361.5</v>
      </c>
      <c r="AB235" s="3">
        <f>STDEV(Table16[[#This Row],[Refactored Resolving Time 1]:[Refactored Resolving Time 10]])</f>
        <v>16273325.398600614</v>
      </c>
      <c r="AC235" s="3">
        <f>Table16[[#This Row],[Refactored Resolving Time Avg (ns)]]/1000000</f>
        <v>676.21336150000002</v>
      </c>
      <c r="AD235" s="3">
        <f>Table16[[#This Row],[Refactored Resolving Time Sdev (ns)]]/1000000</f>
        <v>16.273325398600615</v>
      </c>
      <c r="AE235" t="b">
        <f>IF(Table16[[#This Row],[Control Bundle]]=Table16[[#This Row],[Refactored Bundle]],TRUE,FALSE)</f>
        <v>1</v>
      </c>
      <c r="AF235">
        <f>IF(Table16[[#This Row],[Refactored Resolving Time Avg (ns)]]=-1,0,ROUND(LOG10(Table16[[#This Row],[Refactored Resolving Time Sdev (ns)]]/Table16[[#This Row],[Control Resolving Time Sdev (ns)]]),0))</f>
        <v>0</v>
      </c>
      <c r="AG235" t="b">
        <f>IF(Table16[[#This Row],[Same Sdev OoM?]]=0,TRUE,FALSE)</f>
        <v>1</v>
      </c>
      <c r="AH2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5" s="3">
        <f>Table16[[#This Row],[Control Resolving Time Avg (ms)]]-Table16[[#This Row],[Refactored Resolving Time Avg (ms)]]</f>
        <v>-82.381644100000017</v>
      </c>
      <c r="AJ235" s="4">
        <f>Table16[[#This Row],[Absolute Diff?]]/Table16[[#This Row],[Control Resolving Time Avg (ms)]]</f>
        <v>-0.13872893900092648</v>
      </c>
    </row>
    <row r="236" spans="1:36" x14ac:dyDescent="0.2">
      <c r="A236" t="s">
        <v>131</v>
      </c>
      <c r="B236" s="3">
        <v>638657555</v>
      </c>
      <c r="C236" s="3">
        <v>573631865</v>
      </c>
      <c r="D236" s="3">
        <v>614440401</v>
      </c>
      <c r="E236" s="3">
        <v>550814542</v>
      </c>
      <c r="F236" s="3">
        <v>582302342</v>
      </c>
      <c r="G236" s="3">
        <v>577937551</v>
      </c>
      <c r="H236" s="3">
        <v>623693120</v>
      </c>
      <c r="I236" s="3">
        <v>594934132</v>
      </c>
      <c r="J236" s="3">
        <v>600652537</v>
      </c>
      <c r="K236" s="3">
        <v>562244543</v>
      </c>
      <c r="L236" s="3">
        <f>AVERAGE(Table16[[#This Row],[Control Resolving Time 1]:[Control Resolving Time 10]])</f>
        <v>591930858.79999995</v>
      </c>
      <c r="M236" s="3">
        <f>STDEV(Table16[[#This Row],[Control Resolving Time 1]:[Control Resolving Time 10]])</f>
        <v>27847192.579259019</v>
      </c>
      <c r="N236" s="3">
        <f>Table16[[#This Row],[Control Resolving Time Avg (ns)]]/1000000</f>
        <v>591.9308587999999</v>
      </c>
      <c r="O236" s="3">
        <f>Table16[[#This Row],[Control Resolving Time Sdev (ns)]]/1000000</f>
        <v>27.847192579259019</v>
      </c>
      <c r="P236" t="s">
        <v>131</v>
      </c>
      <c r="Q236" s="3">
        <v>680277337</v>
      </c>
      <c r="R236" s="3">
        <v>659047877</v>
      </c>
      <c r="S236" s="3">
        <v>661738223</v>
      </c>
      <c r="T236" s="3">
        <v>648436020</v>
      </c>
      <c r="U236" s="3">
        <v>691784909</v>
      </c>
      <c r="V236" s="3">
        <v>679437906</v>
      </c>
      <c r="W236" s="3">
        <v>696776959</v>
      </c>
      <c r="X236" s="3">
        <v>692222505</v>
      </c>
      <c r="Y236" s="3">
        <v>669507903</v>
      </c>
      <c r="Z236" s="3">
        <v>660489075</v>
      </c>
      <c r="AA236" s="3">
        <f>AVERAGE(Table16[[#This Row],[Refactored Resolving Time 1]:[Refactored Resolving Time 10]])</f>
        <v>673971871.39999998</v>
      </c>
      <c r="AB236" s="3">
        <f>STDEV(Table16[[#This Row],[Refactored Resolving Time 1]:[Refactored Resolving Time 10]])</f>
        <v>16553880.605311939</v>
      </c>
      <c r="AC236" s="3">
        <f>Table16[[#This Row],[Refactored Resolving Time Avg (ns)]]/1000000</f>
        <v>673.97187139999994</v>
      </c>
      <c r="AD236" s="3">
        <f>Table16[[#This Row],[Refactored Resolving Time Sdev (ns)]]/1000000</f>
        <v>16.553880605311939</v>
      </c>
      <c r="AE236" t="b">
        <f>IF(Table16[[#This Row],[Control Bundle]]=Table16[[#This Row],[Refactored Bundle]],TRUE,FALSE)</f>
        <v>1</v>
      </c>
      <c r="AF236">
        <f>IF(Table16[[#This Row],[Refactored Resolving Time Avg (ns)]]=-1,0,ROUND(LOG10(Table16[[#This Row],[Refactored Resolving Time Sdev (ns)]]/Table16[[#This Row],[Control Resolving Time Sdev (ns)]]),0))</f>
        <v>0</v>
      </c>
      <c r="AG236" t="b">
        <f>IF(Table16[[#This Row],[Same Sdev OoM?]]=0,TRUE,FALSE)</f>
        <v>1</v>
      </c>
      <c r="AH2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6" s="5">
        <f>Table16[[#This Row],[Control Resolving Time Avg (ms)]]-Table16[[#This Row],[Refactored Resolving Time Avg (ms)]]</f>
        <v>-82.041012600000045</v>
      </c>
      <c r="AJ236" s="6">
        <f>Table16[[#This Row],[Absolute Diff?]]/Table16[[#This Row],[Control Resolving Time Avg (ms)]]</f>
        <v>-0.13859897888466033</v>
      </c>
    </row>
    <row r="237" spans="1:36" x14ac:dyDescent="0.2">
      <c r="A237" t="s">
        <v>23</v>
      </c>
      <c r="B237" s="3">
        <v>637690213</v>
      </c>
      <c r="C237" s="3">
        <v>572741405</v>
      </c>
      <c r="D237" s="3">
        <v>613302204</v>
      </c>
      <c r="E237" s="3">
        <v>549913672</v>
      </c>
      <c r="F237" s="3">
        <v>581543199</v>
      </c>
      <c r="G237" s="3">
        <v>576734588</v>
      </c>
      <c r="H237" s="3">
        <v>622919823</v>
      </c>
      <c r="I237" s="3">
        <v>594084699</v>
      </c>
      <c r="J237" s="3">
        <v>599577367</v>
      </c>
      <c r="K237" s="3">
        <v>561364623</v>
      </c>
      <c r="L237" s="3">
        <f>AVERAGE(Table16[[#This Row],[Control Resolving Time 1]:[Control Resolving Time 10]])</f>
        <v>590987179.29999995</v>
      </c>
      <c r="M237" s="3">
        <f>STDEV(Table16[[#This Row],[Control Resolving Time 1]:[Control Resolving Time 10]])</f>
        <v>27832785.657240838</v>
      </c>
      <c r="N237" s="3">
        <f>Table16[[#This Row],[Control Resolving Time Avg (ns)]]/1000000</f>
        <v>590.98717929999998</v>
      </c>
      <c r="O237" s="3">
        <f>Table16[[#This Row],[Control Resolving Time Sdev (ns)]]/1000000</f>
        <v>27.832785657240837</v>
      </c>
      <c r="P237" t="s">
        <v>23</v>
      </c>
      <c r="Q237" s="3">
        <v>679350263</v>
      </c>
      <c r="R237" s="3">
        <v>657278128</v>
      </c>
      <c r="S237" s="3">
        <v>660936707</v>
      </c>
      <c r="T237" s="3">
        <v>647548008</v>
      </c>
      <c r="U237" s="3">
        <v>690825558</v>
      </c>
      <c r="V237" s="3">
        <v>678536641</v>
      </c>
      <c r="W237" s="3">
        <v>695724264</v>
      </c>
      <c r="X237" s="3">
        <v>691271138</v>
      </c>
      <c r="Y237" s="3">
        <v>668668843</v>
      </c>
      <c r="Z237" s="3">
        <v>659644584</v>
      </c>
      <c r="AA237" s="3">
        <f>AVERAGE(Table16[[#This Row],[Refactored Resolving Time 1]:[Refactored Resolving Time 10]])</f>
        <v>672978413.39999998</v>
      </c>
      <c r="AB237" s="3">
        <f>STDEV(Table16[[#This Row],[Refactored Resolving Time 1]:[Refactored Resolving Time 10]])</f>
        <v>16588426.358743684</v>
      </c>
      <c r="AC237" s="3">
        <f>Table16[[#This Row],[Refactored Resolving Time Avg (ns)]]/1000000</f>
        <v>672.97841340000002</v>
      </c>
      <c r="AD237" s="3">
        <f>Table16[[#This Row],[Refactored Resolving Time Sdev (ns)]]/1000000</f>
        <v>16.588426358743686</v>
      </c>
      <c r="AE237" t="b">
        <f>IF(Table16[[#This Row],[Control Bundle]]=Table16[[#This Row],[Refactored Bundle]],TRUE,FALSE)</f>
        <v>1</v>
      </c>
      <c r="AF237">
        <f>IF(Table16[[#This Row],[Refactored Resolving Time Avg (ns)]]=-1,0,ROUND(LOG10(Table16[[#This Row],[Refactored Resolving Time Sdev (ns)]]/Table16[[#This Row],[Control Resolving Time Sdev (ns)]]),0))</f>
        <v>0</v>
      </c>
      <c r="AG237" t="b">
        <f>IF(Table16[[#This Row],[Same Sdev OoM?]]=0,TRUE,FALSE)</f>
        <v>1</v>
      </c>
      <c r="AH2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7" s="3">
        <f>Table16[[#This Row],[Control Resolving Time Avg (ms)]]-Table16[[#This Row],[Refactored Resolving Time Avg (ms)]]</f>
        <v>-81.991234100000042</v>
      </c>
      <c r="AJ237" s="4">
        <f>Table16[[#This Row],[Absolute Diff?]]/Table16[[#This Row],[Control Resolving Time Avg (ms)]]</f>
        <v>-0.1387360622562325</v>
      </c>
    </row>
    <row r="238" spans="1:36" x14ac:dyDescent="0.2">
      <c r="A238" t="s">
        <v>316</v>
      </c>
      <c r="B238" s="3">
        <v>636834579</v>
      </c>
      <c r="C238" s="3">
        <v>571993572</v>
      </c>
      <c r="D238" s="3">
        <v>612563723</v>
      </c>
      <c r="E238" s="3">
        <v>549081185</v>
      </c>
      <c r="F238" s="3">
        <v>580947652</v>
      </c>
      <c r="G238" s="3">
        <v>575895880</v>
      </c>
      <c r="H238" s="3">
        <v>622014871</v>
      </c>
      <c r="I238" s="3">
        <v>593322784</v>
      </c>
      <c r="J238" s="3">
        <v>598565154</v>
      </c>
      <c r="K238" s="3">
        <v>560468657</v>
      </c>
      <c r="L238" s="3">
        <f>AVERAGE(Table16[[#This Row],[Control Resolving Time 1]:[Control Resolving Time 10]])</f>
        <v>590168805.70000005</v>
      </c>
      <c r="M238" s="3">
        <f>STDEV(Table16[[#This Row],[Control Resolving Time 1]:[Control Resolving Time 10]])</f>
        <v>27815306.435246568</v>
      </c>
      <c r="N238" s="3">
        <f>Table16[[#This Row],[Control Resolving Time Avg (ns)]]/1000000</f>
        <v>590.16880570000001</v>
      </c>
      <c r="O238" s="3">
        <f>Table16[[#This Row],[Control Resolving Time Sdev (ns)]]/1000000</f>
        <v>27.815306435246569</v>
      </c>
      <c r="P238" t="s">
        <v>316</v>
      </c>
      <c r="Q238" s="3">
        <v>678430095</v>
      </c>
      <c r="R238" s="3">
        <v>656427620</v>
      </c>
      <c r="S238" s="3">
        <v>660144739</v>
      </c>
      <c r="T238" s="3">
        <v>646727234</v>
      </c>
      <c r="U238" s="3">
        <v>689846203</v>
      </c>
      <c r="V238" s="3">
        <v>677639959</v>
      </c>
      <c r="W238" s="3">
        <v>694934793</v>
      </c>
      <c r="X238" s="3">
        <v>690447024</v>
      </c>
      <c r="Y238" s="3">
        <v>667792702</v>
      </c>
      <c r="Z238" s="3">
        <v>658851752</v>
      </c>
      <c r="AA238" s="3">
        <f>AVERAGE(Table16[[#This Row],[Refactored Resolving Time 1]:[Refactored Resolving Time 10]])</f>
        <v>672124212.10000002</v>
      </c>
      <c r="AB238" s="3">
        <f>STDEV(Table16[[#This Row],[Refactored Resolving Time 1]:[Refactored Resolving Time 10]])</f>
        <v>16566774.225549767</v>
      </c>
      <c r="AC238" s="3">
        <f>Table16[[#This Row],[Refactored Resolving Time Avg (ns)]]/1000000</f>
        <v>672.12421210000002</v>
      </c>
      <c r="AD238" s="3">
        <f>Table16[[#This Row],[Refactored Resolving Time Sdev (ns)]]/1000000</f>
        <v>16.566774225549768</v>
      </c>
      <c r="AE238" t="b">
        <f>IF(Table16[[#This Row],[Control Bundle]]=Table16[[#This Row],[Refactored Bundle]],TRUE,FALSE)</f>
        <v>1</v>
      </c>
      <c r="AF238">
        <f>IF(Table16[[#This Row],[Refactored Resolving Time Avg (ns)]]=-1,0,ROUND(LOG10(Table16[[#This Row],[Refactored Resolving Time Sdev (ns)]]/Table16[[#This Row],[Control Resolving Time Sdev (ns)]]),0))</f>
        <v>0</v>
      </c>
      <c r="AG238" t="b">
        <f>IF(Table16[[#This Row],[Same Sdev OoM?]]=0,TRUE,FALSE)</f>
        <v>1</v>
      </c>
      <c r="AH2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8" s="3">
        <f>Table16[[#This Row],[Control Resolving Time Avg (ms)]]-Table16[[#This Row],[Refactored Resolving Time Avg (ms)]]</f>
        <v>-81.955406400000015</v>
      </c>
      <c r="AJ238" s="4">
        <f>Table16[[#This Row],[Absolute Diff?]]/Table16[[#This Row],[Control Resolving Time Avg (ms)]]</f>
        <v>-0.13886773683809431</v>
      </c>
    </row>
    <row r="239" spans="1:36" x14ac:dyDescent="0.2">
      <c r="A239" t="s">
        <v>53</v>
      </c>
      <c r="B239" s="3">
        <v>635907168</v>
      </c>
      <c r="C239" s="3">
        <v>571083665</v>
      </c>
      <c r="D239" s="3">
        <v>611554308</v>
      </c>
      <c r="E239" s="3">
        <v>548176331</v>
      </c>
      <c r="F239" s="3">
        <v>580017723</v>
      </c>
      <c r="G239" s="3">
        <v>574912058</v>
      </c>
      <c r="H239" s="3">
        <v>620489910</v>
      </c>
      <c r="I239" s="3">
        <v>592525074</v>
      </c>
      <c r="J239" s="3">
        <v>597563988</v>
      </c>
      <c r="K239" s="3">
        <v>556925678</v>
      </c>
      <c r="L239" s="3">
        <f>AVERAGE(Table16[[#This Row],[Control Resolving Time 1]:[Control Resolving Time 10]])</f>
        <v>588915590.29999995</v>
      </c>
      <c r="M239" s="3">
        <f>STDEV(Table16[[#This Row],[Control Resolving Time 1]:[Control Resolving Time 10]])</f>
        <v>28051086.313398965</v>
      </c>
      <c r="N239" s="3">
        <f>Table16[[#This Row],[Control Resolving Time Avg (ns)]]/1000000</f>
        <v>588.91559029999996</v>
      </c>
      <c r="O239" s="3">
        <f>Table16[[#This Row],[Control Resolving Time Sdev (ns)]]/1000000</f>
        <v>28.051086313398965</v>
      </c>
      <c r="P239" t="s">
        <v>53</v>
      </c>
      <c r="Q239" s="3">
        <v>677431512</v>
      </c>
      <c r="R239" s="3">
        <v>653986956</v>
      </c>
      <c r="S239" s="3">
        <v>659034617</v>
      </c>
      <c r="T239" s="3">
        <v>645795616</v>
      </c>
      <c r="U239" s="3">
        <v>688898602</v>
      </c>
      <c r="V239" s="3">
        <v>676760251</v>
      </c>
      <c r="W239" s="3">
        <v>694183277</v>
      </c>
      <c r="X239" s="3">
        <v>689502457</v>
      </c>
      <c r="Y239" s="3">
        <v>664839528</v>
      </c>
      <c r="Z239" s="3">
        <v>657938754</v>
      </c>
      <c r="AA239" s="3">
        <f>AVERAGE(Table16[[#This Row],[Refactored Resolving Time 1]:[Refactored Resolving Time 10]])</f>
        <v>670837157</v>
      </c>
      <c r="AB239" s="3">
        <f>STDEV(Table16[[#This Row],[Refactored Resolving Time 1]:[Refactored Resolving Time 10]])</f>
        <v>16835371.006867975</v>
      </c>
      <c r="AC239" s="3">
        <f>Table16[[#This Row],[Refactored Resolving Time Avg (ns)]]/1000000</f>
        <v>670.83715700000005</v>
      </c>
      <c r="AD239" s="3">
        <f>Table16[[#This Row],[Refactored Resolving Time Sdev (ns)]]/1000000</f>
        <v>16.835371006867977</v>
      </c>
      <c r="AE239" t="b">
        <f>IF(Table16[[#This Row],[Control Bundle]]=Table16[[#This Row],[Refactored Bundle]],TRUE,FALSE)</f>
        <v>1</v>
      </c>
      <c r="AF239">
        <f>IF(Table16[[#This Row],[Refactored Resolving Time Avg (ns)]]=-1,0,ROUND(LOG10(Table16[[#This Row],[Refactored Resolving Time Sdev (ns)]]/Table16[[#This Row],[Control Resolving Time Sdev (ns)]]),0))</f>
        <v>0</v>
      </c>
      <c r="AG239" t="b">
        <f>IF(Table16[[#This Row],[Same Sdev OoM?]]=0,TRUE,FALSE)</f>
        <v>1</v>
      </c>
      <c r="AH2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39" s="3">
        <f>Table16[[#This Row],[Control Resolving Time Avg (ms)]]-Table16[[#This Row],[Refactored Resolving Time Avg (ms)]]</f>
        <v>-81.921566700000085</v>
      </c>
      <c r="AJ239" s="4">
        <f>Table16[[#This Row],[Absolute Diff?]]/Table16[[#This Row],[Control Resolving Time Avg (ms)]]</f>
        <v>-0.13910578705900511</v>
      </c>
    </row>
    <row r="240" spans="1:36" x14ac:dyDescent="0.2">
      <c r="A240" t="s">
        <v>67</v>
      </c>
      <c r="B240" s="3">
        <v>634586913</v>
      </c>
      <c r="C240" s="3">
        <v>569946400</v>
      </c>
      <c r="D240" s="3">
        <v>610377445</v>
      </c>
      <c r="E240" s="3">
        <v>547043881</v>
      </c>
      <c r="F240" s="3">
        <v>578764677</v>
      </c>
      <c r="G240" s="3">
        <v>573565430</v>
      </c>
      <c r="H240" s="3">
        <v>619337536</v>
      </c>
      <c r="I240" s="3">
        <v>591283291</v>
      </c>
      <c r="J240" s="3">
        <v>596516542</v>
      </c>
      <c r="K240" s="3">
        <v>553569739</v>
      </c>
      <c r="L240" s="3">
        <f>AVERAGE(Table16[[#This Row],[Control Resolving Time 1]:[Control Resolving Time 10]])</f>
        <v>587499185.39999998</v>
      </c>
      <c r="M240" s="3">
        <f>STDEV(Table16[[#This Row],[Control Resolving Time 1]:[Control Resolving Time 10]])</f>
        <v>28316391.083554249</v>
      </c>
      <c r="N240" s="3">
        <f>Table16[[#This Row],[Control Resolving Time Avg (ns)]]/1000000</f>
        <v>587.49918539999999</v>
      </c>
      <c r="O240" s="3">
        <f>Table16[[#This Row],[Control Resolving Time Sdev (ns)]]/1000000</f>
        <v>28.316391083554251</v>
      </c>
      <c r="P240" t="s">
        <v>67</v>
      </c>
      <c r="Q240" s="3">
        <v>676251755</v>
      </c>
      <c r="R240" s="3">
        <v>652788840</v>
      </c>
      <c r="S240" s="3">
        <v>657747344</v>
      </c>
      <c r="T240" s="3">
        <v>644580095</v>
      </c>
      <c r="U240" s="3">
        <v>687774178</v>
      </c>
      <c r="V240" s="3">
        <v>675717866</v>
      </c>
      <c r="W240" s="3">
        <v>693076677</v>
      </c>
      <c r="X240" s="3">
        <v>688067082</v>
      </c>
      <c r="Y240" s="3">
        <v>662413708</v>
      </c>
      <c r="Z240" s="3">
        <v>656690765</v>
      </c>
      <c r="AA240" s="3">
        <f>AVERAGE(Table16[[#This Row],[Refactored Resolving Time 1]:[Refactored Resolving Time 10]])</f>
        <v>669510831</v>
      </c>
      <c r="AB240" s="3">
        <f>STDEV(Table16[[#This Row],[Refactored Resolving Time 1]:[Refactored Resolving Time 10]])</f>
        <v>16903221.8704159</v>
      </c>
      <c r="AC240" s="3">
        <f>Table16[[#This Row],[Refactored Resolving Time Avg (ns)]]/1000000</f>
        <v>669.51083100000005</v>
      </c>
      <c r="AD240" s="3">
        <f>Table16[[#This Row],[Refactored Resolving Time Sdev (ns)]]/1000000</f>
        <v>16.903221870415901</v>
      </c>
      <c r="AE240" t="b">
        <f>IF(Table16[[#This Row],[Control Bundle]]=Table16[[#This Row],[Refactored Bundle]],TRUE,FALSE)</f>
        <v>1</v>
      </c>
      <c r="AF240">
        <f>IF(Table16[[#This Row],[Refactored Resolving Time Avg (ns)]]=-1,0,ROUND(LOG10(Table16[[#This Row],[Refactored Resolving Time Sdev (ns)]]/Table16[[#This Row],[Control Resolving Time Sdev (ns)]]),0))</f>
        <v>0</v>
      </c>
      <c r="AG240" t="b">
        <f>IF(Table16[[#This Row],[Same Sdev OoM?]]=0,TRUE,FALSE)</f>
        <v>1</v>
      </c>
      <c r="AH2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0" s="3">
        <f>Table16[[#This Row],[Control Resolving Time Avg (ms)]]-Table16[[#This Row],[Refactored Resolving Time Avg (ms)]]</f>
        <v>-82.011645600000065</v>
      </c>
      <c r="AJ240" s="4">
        <f>Table16[[#This Row],[Absolute Diff?]]/Table16[[#This Row],[Control Resolving Time Avg (ms)]]</f>
        <v>-0.13959448393815604</v>
      </c>
    </row>
    <row r="241" spans="1:36" x14ac:dyDescent="0.2">
      <c r="A241" t="s">
        <v>222</v>
      </c>
      <c r="B241" s="3">
        <v>633543157</v>
      </c>
      <c r="C241" s="3">
        <v>568907453</v>
      </c>
      <c r="D241" s="3">
        <v>609355257</v>
      </c>
      <c r="E241" s="3">
        <v>545936581</v>
      </c>
      <c r="F241" s="3">
        <v>577682722</v>
      </c>
      <c r="G241" s="3">
        <v>572549114</v>
      </c>
      <c r="H241" s="3">
        <v>618224371</v>
      </c>
      <c r="I241" s="3">
        <v>590354667</v>
      </c>
      <c r="J241" s="3">
        <v>595436714</v>
      </c>
      <c r="K241" s="3">
        <v>552150629</v>
      </c>
      <c r="L241" s="3">
        <f>AVERAGE(Table16[[#This Row],[Control Resolving Time 1]:[Control Resolving Time 10]])</f>
        <v>586414066.5</v>
      </c>
      <c r="M241" s="3">
        <f>STDEV(Table16[[#This Row],[Control Resolving Time 1]:[Control Resolving Time 10]])</f>
        <v>28369870.849331006</v>
      </c>
      <c r="N241" s="3">
        <f>Table16[[#This Row],[Control Resolving Time Avg (ns)]]/1000000</f>
        <v>586.41406649999999</v>
      </c>
      <c r="O241" s="3">
        <f>Table16[[#This Row],[Control Resolving Time Sdev (ns)]]/1000000</f>
        <v>28.369870849331008</v>
      </c>
      <c r="P241" t="s">
        <v>222</v>
      </c>
      <c r="Q241" s="3">
        <v>675179242</v>
      </c>
      <c r="R241" s="3">
        <v>651589277</v>
      </c>
      <c r="S241" s="3">
        <v>656601115</v>
      </c>
      <c r="T241" s="3">
        <v>643579035</v>
      </c>
      <c r="U241" s="3">
        <v>686800047</v>
      </c>
      <c r="V241" s="3">
        <v>674768056</v>
      </c>
      <c r="W241" s="3">
        <v>692284586</v>
      </c>
      <c r="X241" s="3">
        <v>686915192</v>
      </c>
      <c r="Y241" s="3">
        <v>659727484</v>
      </c>
      <c r="Z241" s="3">
        <v>654251393</v>
      </c>
      <c r="AA241" s="3">
        <f>AVERAGE(Table16[[#This Row],[Refactored Resolving Time 1]:[Refactored Resolving Time 10]])</f>
        <v>668169542.70000005</v>
      </c>
      <c r="AB241" s="3">
        <f>STDEV(Table16[[#This Row],[Refactored Resolving Time 1]:[Refactored Resolving Time 10]])</f>
        <v>17162998.568628903</v>
      </c>
      <c r="AC241" s="3">
        <f>Table16[[#This Row],[Refactored Resolving Time Avg (ns)]]/1000000</f>
        <v>668.16954270000008</v>
      </c>
      <c r="AD241" s="3">
        <f>Table16[[#This Row],[Refactored Resolving Time Sdev (ns)]]/1000000</f>
        <v>17.162998568628904</v>
      </c>
      <c r="AE241" t="b">
        <f>IF(Table16[[#This Row],[Control Bundle]]=Table16[[#This Row],[Refactored Bundle]],TRUE,FALSE)</f>
        <v>1</v>
      </c>
      <c r="AF241">
        <f>IF(Table16[[#This Row],[Refactored Resolving Time Avg (ns)]]=-1,0,ROUND(LOG10(Table16[[#This Row],[Refactored Resolving Time Sdev (ns)]]/Table16[[#This Row],[Control Resolving Time Sdev (ns)]]),0))</f>
        <v>0</v>
      </c>
      <c r="AG241" t="b">
        <f>IF(Table16[[#This Row],[Same Sdev OoM?]]=0,TRUE,FALSE)</f>
        <v>1</v>
      </c>
      <c r="AH2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1" s="3">
        <f>Table16[[#This Row],[Control Resolving Time Avg (ms)]]-Table16[[#This Row],[Refactored Resolving Time Avg (ms)]]</f>
        <v>-81.755476200000089</v>
      </c>
      <c r="AJ241" s="4">
        <f>Table16[[#This Row],[Absolute Diff?]]/Table16[[#This Row],[Control Resolving Time Avg (ms)]]</f>
        <v>-0.13941595345411123</v>
      </c>
    </row>
    <row r="242" spans="1:36" x14ac:dyDescent="0.2">
      <c r="A242" t="s">
        <v>65</v>
      </c>
      <c r="B242" s="3">
        <v>632439294</v>
      </c>
      <c r="C242" s="3">
        <v>567607649</v>
      </c>
      <c r="D242" s="3">
        <v>608267295</v>
      </c>
      <c r="E242" s="3">
        <v>544740335</v>
      </c>
      <c r="F242" s="3">
        <v>576528739</v>
      </c>
      <c r="G242" s="3">
        <v>571534693</v>
      </c>
      <c r="H242" s="3">
        <v>617044442</v>
      </c>
      <c r="I242" s="3">
        <v>589249287</v>
      </c>
      <c r="J242" s="3">
        <v>594133747</v>
      </c>
      <c r="K242" s="3">
        <v>550869991</v>
      </c>
      <c r="L242" s="3">
        <f>AVERAGE(Table16[[#This Row],[Control Resolving Time 1]:[Control Resolving Time 10]])</f>
        <v>585241547.20000005</v>
      </c>
      <c r="M242" s="3">
        <f>STDEV(Table16[[#This Row],[Control Resolving Time 1]:[Control Resolving Time 10]])</f>
        <v>28403573.694931813</v>
      </c>
      <c r="N242" s="3">
        <f>Table16[[#This Row],[Control Resolving Time Avg (ns)]]/1000000</f>
        <v>585.24154720000001</v>
      </c>
      <c r="O242" s="3">
        <f>Table16[[#This Row],[Control Resolving Time Sdev (ns)]]/1000000</f>
        <v>28.403573694931811</v>
      </c>
      <c r="P242" t="s">
        <v>65</v>
      </c>
      <c r="Q242" s="3">
        <v>673972458</v>
      </c>
      <c r="R242" s="3">
        <v>650356542</v>
      </c>
      <c r="S242" s="3">
        <v>655242085</v>
      </c>
      <c r="T242" s="3">
        <v>642410926</v>
      </c>
      <c r="U242" s="3">
        <v>685733873</v>
      </c>
      <c r="V242" s="3">
        <v>673635861</v>
      </c>
      <c r="W242" s="3">
        <v>690888005</v>
      </c>
      <c r="X242" s="3">
        <v>685653002</v>
      </c>
      <c r="Y242" s="3">
        <v>655748004</v>
      </c>
      <c r="Z242" s="3">
        <v>653026913</v>
      </c>
      <c r="AA242" s="3">
        <f>AVERAGE(Table16[[#This Row],[Refactored Resolving Time 1]:[Refactored Resolving Time 10]])</f>
        <v>666666766.89999998</v>
      </c>
      <c r="AB242" s="3">
        <f>STDEV(Table16[[#This Row],[Refactored Resolving Time 1]:[Refactored Resolving Time 10]])</f>
        <v>17329483.664398652</v>
      </c>
      <c r="AC242" s="3">
        <f>Table16[[#This Row],[Refactored Resolving Time Avg (ns)]]/1000000</f>
        <v>666.66676689999997</v>
      </c>
      <c r="AD242" s="3">
        <f>Table16[[#This Row],[Refactored Resolving Time Sdev (ns)]]/1000000</f>
        <v>17.329483664398651</v>
      </c>
      <c r="AE242" t="b">
        <f>IF(Table16[[#This Row],[Control Bundle]]=Table16[[#This Row],[Refactored Bundle]],TRUE,FALSE)</f>
        <v>1</v>
      </c>
      <c r="AF242">
        <f>IF(Table16[[#This Row],[Refactored Resolving Time Avg (ns)]]=-1,0,ROUND(LOG10(Table16[[#This Row],[Refactored Resolving Time Sdev (ns)]]/Table16[[#This Row],[Control Resolving Time Sdev (ns)]]),0))</f>
        <v>0</v>
      </c>
      <c r="AG242" t="b">
        <f>IF(Table16[[#This Row],[Same Sdev OoM?]]=0,TRUE,FALSE)</f>
        <v>1</v>
      </c>
      <c r="AH2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2" s="3">
        <f>Table16[[#This Row],[Control Resolving Time Avg (ms)]]-Table16[[#This Row],[Refactored Resolving Time Avg (ms)]]</f>
        <v>-81.425219699999957</v>
      </c>
      <c r="AJ242" s="4">
        <f>Table16[[#This Row],[Absolute Diff?]]/Table16[[#This Row],[Control Resolving Time Avg (ms)]]</f>
        <v>-0.13913096240273209</v>
      </c>
    </row>
    <row r="243" spans="1:36" x14ac:dyDescent="0.2">
      <c r="A243" t="s">
        <v>8</v>
      </c>
      <c r="B243" s="3">
        <v>625542485</v>
      </c>
      <c r="C243" s="3">
        <v>561092009</v>
      </c>
      <c r="D243" s="3">
        <v>598109687</v>
      </c>
      <c r="E243" s="3">
        <v>539169882</v>
      </c>
      <c r="F243" s="3">
        <v>569908785</v>
      </c>
      <c r="G243" s="3">
        <v>565580653</v>
      </c>
      <c r="H243" s="3">
        <v>611123901</v>
      </c>
      <c r="I243" s="3">
        <v>581875346</v>
      </c>
      <c r="J243" s="3">
        <v>584564241</v>
      </c>
      <c r="K243" s="3">
        <v>544199696</v>
      </c>
      <c r="L243" s="3">
        <f>AVERAGE(Table16[[#This Row],[Control Resolving Time 1]:[Control Resolving Time 10]])</f>
        <v>578116668.5</v>
      </c>
      <c r="M243" s="3">
        <f>STDEV(Table16[[#This Row],[Control Resolving Time 1]:[Control Resolving Time 10]])</f>
        <v>27840175.554069981</v>
      </c>
      <c r="N243" s="3">
        <f>Table16[[#This Row],[Control Resolving Time Avg (ns)]]/1000000</f>
        <v>578.11666849999995</v>
      </c>
      <c r="O243" s="3">
        <f>Table16[[#This Row],[Control Resolving Time Sdev (ns)]]/1000000</f>
        <v>27.84017555406998</v>
      </c>
      <c r="P243" t="s">
        <v>8</v>
      </c>
      <c r="Q243" s="3">
        <v>666790083</v>
      </c>
      <c r="R243" s="3">
        <v>643162876</v>
      </c>
      <c r="S243" s="3">
        <v>648407647</v>
      </c>
      <c r="T243" s="3">
        <v>636095428</v>
      </c>
      <c r="U243" s="3">
        <v>679682257</v>
      </c>
      <c r="V243" s="3">
        <v>667063993</v>
      </c>
      <c r="W243" s="3">
        <v>684791549</v>
      </c>
      <c r="X243" s="3">
        <v>679232177</v>
      </c>
      <c r="Y243" s="3">
        <v>648062323</v>
      </c>
      <c r="Z243" s="3">
        <v>645927069</v>
      </c>
      <c r="AA243" s="3">
        <f>AVERAGE(Table16[[#This Row],[Refactored Resolving Time 1]:[Refactored Resolving Time 10]])</f>
        <v>659921540.20000005</v>
      </c>
      <c r="AB243" s="3">
        <f>STDEV(Table16[[#This Row],[Refactored Resolving Time 1]:[Refactored Resolving Time 10]])</f>
        <v>17631058.182460658</v>
      </c>
      <c r="AC243" s="3">
        <f>Table16[[#This Row],[Refactored Resolving Time Avg (ns)]]/1000000</f>
        <v>659.92154020000009</v>
      </c>
      <c r="AD243" s="3">
        <f>Table16[[#This Row],[Refactored Resolving Time Sdev (ns)]]/1000000</f>
        <v>17.631058182460659</v>
      </c>
      <c r="AE243" t="b">
        <f>IF(Table16[[#This Row],[Control Bundle]]=Table16[[#This Row],[Refactored Bundle]],TRUE,FALSE)</f>
        <v>1</v>
      </c>
      <c r="AF243">
        <f>IF(Table16[[#This Row],[Refactored Resolving Time Avg (ns)]]=-1,0,ROUND(LOG10(Table16[[#This Row],[Refactored Resolving Time Sdev (ns)]]/Table16[[#This Row],[Control Resolving Time Sdev (ns)]]),0))</f>
        <v>0</v>
      </c>
      <c r="AG243" t="b">
        <f>IF(Table16[[#This Row],[Same Sdev OoM?]]=0,TRUE,FALSE)</f>
        <v>1</v>
      </c>
      <c r="AH2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3" s="3">
        <f>Table16[[#This Row],[Control Resolving Time Avg (ms)]]-Table16[[#This Row],[Refactored Resolving Time Avg (ms)]]</f>
        <v>-81.804871700000149</v>
      </c>
      <c r="AJ243" s="4">
        <f>Table16[[#This Row],[Absolute Diff?]]/Table16[[#This Row],[Control Resolving Time Avg (ms)]]</f>
        <v>-0.14150235784111484</v>
      </c>
    </row>
    <row r="244" spans="1:36" x14ac:dyDescent="0.2">
      <c r="A244" t="s">
        <v>185</v>
      </c>
      <c r="B244" s="3">
        <v>630709752</v>
      </c>
      <c r="C244" s="3">
        <v>566278160</v>
      </c>
      <c r="D244" s="3">
        <v>607089932</v>
      </c>
      <c r="E244" s="3">
        <v>543602721</v>
      </c>
      <c r="F244" s="3">
        <v>575097768</v>
      </c>
      <c r="G244" s="3">
        <v>570267616</v>
      </c>
      <c r="H244" s="3">
        <v>615850773</v>
      </c>
      <c r="I244" s="3">
        <v>587814583</v>
      </c>
      <c r="J244" s="3">
        <v>591387156</v>
      </c>
      <c r="K244" s="3">
        <v>548784476</v>
      </c>
      <c r="L244" s="3">
        <f>AVERAGE(Table16[[#This Row],[Control Resolving Time 1]:[Control Resolving Time 10]])</f>
        <v>583688293.70000005</v>
      </c>
      <c r="M244" s="3">
        <f>STDEV(Table16[[#This Row],[Control Resolving Time 1]:[Control Resolving Time 10]])</f>
        <v>28385309.464405432</v>
      </c>
      <c r="N244" s="3">
        <f>Table16[[#This Row],[Control Resolving Time Avg (ns)]]/1000000</f>
        <v>583.68829370000003</v>
      </c>
      <c r="O244" s="3">
        <f>Table16[[#This Row],[Control Resolving Time Sdev (ns)]]/1000000</f>
        <v>28.385309464405431</v>
      </c>
      <c r="P244" t="s">
        <v>185</v>
      </c>
      <c r="Q244" s="3">
        <v>672540966</v>
      </c>
      <c r="R244" s="3">
        <v>648361976</v>
      </c>
      <c r="S244" s="3">
        <v>653845461</v>
      </c>
      <c r="T244" s="3">
        <v>641161177</v>
      </c>
      <c r="U244" s="3">
        <v>684507404</v>
      </c>
      <c r="V244" s="3">
        <v>672404173</v>
      </c>
      <c r="W244" s="3">
        <v>689573892</v>
      </c>
      <c r="X244" s="3">
        <v>684386380</v>
      </c>
      <c r="Y244" s="3">
        <v>653366978</v>
      </c>
      <c r="Z244" s="3">
        <v>651685250</v>
      </c>
      <c r="AA244" s="3">
        <f>AVERAGE(Table16[[#This Row],[Refactored Resolving Time 1]:[Refactored Resolving Time 10]])</f>
        <v>665183365.70000005</v>
      </c>
      <c r="AB244" s="3">
        <f>STDEV(Table16[[#This Row],[Refactored Resolving Time 1]:[Refactored Resolving Time 10]])</f>
        <v>17492046.630608406</v>
      </c>
      <c r="AC244" s="3">
        <f>Table16[[#This Row],[Refactored Resolving Time Avg (ns)]]/1000000</f>
        <v>665.18336570000008</v>
      </c>
      <c r="AD244" s="3">
        <f>Table16[[#This Row],[Refactored Resolving Time Sdev (ns)]]/1000000</f>
        <v>17.492046630608407</v>
      </c>
      <c r="AE244" t="b">
        <f>IF(Table16[[#This Row],[Control Bundle]]=Table16[[#This Row],[Refactored Bundle]],TRUE,FALSE)</f>
        <v>1</v>
      </c>
      <c r="AF244">
        <f>IF(Table16[[#This Row],[Refactored Resolving Time Avg (ns)]]=-1,0,ROUND(LOG10(Table16[[#This Row],[Refactored Resolving Time Sdev (ns)]]/Table16[[#This Row],[Control Resolving Time Sdev (ns)]]),0))</f>
        <v>0</v>
      </c>
      <c r="AG244" t="b">
        <f>IF(Table16[[#This Row],[Same Sdev OoM?]]=0,TRUE,FALSE)</f>
        <v>1</v>
      </c>
      <c r="AH2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4" s="3">
        <f>Table16[[#This Row],[Control Resolving Time Avg (ms)]]-Table16[[#This Row],[Refactored Resolving Time Avg (ms)]]</f>
        <v>-81.49507200000005</v>
      </c>
      <c r="AJ244" s="4">
        <f>Table16[[#This Row],[Absolute Diff?]]/Table16[[#This Row],[Control Resolving Time Avg (ms)]]</f>
        <v>-0.13962087792339092</v>
      </c>
    </row>
    <row r="245" spans="1:36" x14ac:dyDescent="0.2">
      <c r="A245" t="s">
        <v>223</v>
      </c>
      <c r="B245" s="3">
        <v>629392770</v>
      </c>
      <c r="C245" s="3">
        <v>564889009</v>
      </c>
      <c r="D245" s="3">
        <v>605833605</v>
      </c>
      <c r="E245" s="3">
        <v>542047099</v>
      </c>
      <c r="F245" s="3">
        <v>573706019</v>
      </c>
      <c r="G245" s="3">
        <v>568958086</v>
      </c>
      <c r="H245" s="3">
        <v>614555273</v>
      </c>
      <c r="I245" s="3">
        <v>586173645</v>
      </c>
      <c r="J245" s="3">
        <v>588767210</v>
      </c>
      <c r="K245" s="3">
        <v>547443730</v>
      </c>
      <c r="L245" s="3">
        <f>AVERAGE(Table16[[#This Row],[Control Resolving Time 1]:[Control Resolving Time 10]])</f>
        <v>582176644.60000002</v>
      </c>
      <c r="M245" s="3">
        <f>STDEV(Table16[[#This Row],[Control Resolving Time 1]:[Control Resolving Time 10]])</f>
        <v>28399728.74584667</v>
      </c>
      <c r="N245" s="3">
        <f>Table16[[#This Row],[Control Resolving Time Avg (ns)]]/1000000</f>
        <v>582.17664460000003</v>
      </c>
      <c r="O245" s="3">
        <f>Table16[[#This Row],[Control Resolving Time Sdev (ns)]]/1000000</f>
        <v>28.399728745846669</v>
      </c>
      <c r="P245" t="s">
        <v>223</v>
      </c>
      <c r="Q245" s="3">
        <v>670913412</v>
      </c>
      <c r="R245" s="3">
        <v>647057845</v>
      </c>
      <c r="S245" s="3">
        <v>652342716</v>
      </c>
      <c r="T245" s="3">
        <v>639904432</v>
      </c>
      <c r="U245" s="3">
        <v>683221866</v>
      </c>
      <c r="V245" s="3">
        <v>670977220</v>
      </c>
      <c r="W245" s="3">
        <v>688345553</v>
      </c>
      <c r="X245" s="3">
        <v>682979057</v>
      </c>
      <c r="Y245" s="3">
        <v>651851266</v>
      </c>
      <c r="Z245" s="3">
        <v>650005088</v>
      </c>
      <c r="AA245" s="3">
        <f>AVERAGE(Table16[[#This Row],[Refactored Resolving Time 1]:[Refactored Resolving Time 10]])</f>
        <v>663759845.5</v>
      </c>
      <c r="AB245" s="3">
        <f>STDEV(Table16[[#This Row],[Refactored Resolving Time 1]:[Refactored Resolving Time 10]])</f>
        <v>17528596.932543814</v>
      </c>
      <c r="AC245" s="3">
        <f>Table16[[#This Row],[Refactored Resolving Time Avg (ns)]]/1000000</f>
        <v>663.75984549999998</v>
      </c>
      <c r="AD245" s="3">
        <f>Table16[[#This Row],[Refactored Resolving Time Sdev (ns)]]/1000000</f>
        <v>17.528596932543813</v>
      </c>
      <c r="AE245" t="b">
        <f>IF(Table16[[#This Row],[Control Bundle]]=Table16[[#This Row],[Refactored Bundle]],TRUE,FALSE)</f>
        <v>1</v>
      </c>
      <c r="AF245">
        <f>IF(Table16[[#This Row],[Refactored Resolving Time Avg (ns)]]=-1,0,ROUND(LOG10(Table16[[#This Row],[Refactored Resolving Time Sdev (ns)]]/Table16[[#This Row],[Control Resolving Time Sdev (ns)]]),0))</f>
        <v>0</v>
      </c>
      <c r="AG245" t="b">
        <f>IF(Table16[[#This Row],[Same Sdev OoM?]]=0,TRUE,FALSE)</f>
        <v>1</v>
      </c>
      <c r="AH2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5" s="5">
        <f>Table16[[#This Row],[Control Resolving Time Avg (ms)]]-Table16[[#This Row],[Refactored Resolving Time Avg (ms)]]</f>
        <v>-81.583200899999952</v>
      </c>
      <c r="AJ245" s="6">
        <f>Table16[[#This Row],[Absolute Diff?]]/Table16[[#This Row],[Control Resolving Time Avg (ms)]]</f>
        <v>-0.14013478839580359</v>
      </c>
    </row>
    <row r="246" spans="1:36" x14ac:dyDescent="0.2">
      <c r="A246" t="s">
        <v>213</v>
      </c>
      <c r="B246" s="3">
        <v>627458699</v>
      </c>
      <c r="C246" s="3">
        <v>562928671</v>
      </c>
      <c r="D246" s="3">
        <v>603980698</v>
      </c>
      <c r="E246" s="3">
        <v>540638547</v>
      </c>
      <c r="F246" s="3">
        <v>571815411</v>
      </c>
      <c r="G246" s="3">
        <v>567104597</v>
      </c>
      <c r="H246" s="3">
        <v>612914672</v>
      </c>
      <c r="I246" s="3">
        <v>583905627</v>
      </c>
      <c r="J246" s="3">
        <v>586480788</v>
      </c>
      <c r="K246" s="3">
        <v>546031904</v>
      </c>
      <c r="L246" s="3">
        <f>AVERAGE(Table16[[#This Row],[Control Resolving Time 1]:[Control Resolving Time 10]])</f>
        <v>580325961.39999998</v>
      </c>
      <c r="M246" s="3">
        <f>STDEV(Table16[[#This Row],[Control Resolving Time 1]:[Control Resolving Time 10]])</f>
        <v>28274123.161220048</v>
      </c>
      <c r="N246" s="3">
        <f>Table16[[#This Row],[Control Resolving Time Avg (ns)]]/1000000</f>
        <v>580.32596139999998</v>
      </c>
      <c r="O246" s="3">
        <f>Table16[[#This Row],[Control Resolving Time Sdev (ns)]]/1000000</f>
        <v>28.274123161220047</v>
      </c>
      <c r="P246" t="s">
        <v>213</v>
      </c>
      <c r="Q246" s="3">
        <v>669037176</v>
      </c>
      <c r="R246" s="3">
        <v>645588684</v>
      </c>
      <c r="S246" s="3">
        <v>650316959</v>
      </c>
      <c r="T246" s="3">
        <v>637932702</v>
      </c>
      <c r="U246" s="3">
        <v>681318938</v>
      </c>
      <c r="V246" s="3">
        <v>669012990</v>
      </c>
      <c r="W246" s="3">
        <v>686311423</v>
      </c>
      <c r="X246" s="3">
        <v>681018919</v>
      </c>
      <c r="Y246" s="3">
        <v>649914368</v>
      </c>
      <c r="Z246" s="3">
        <v>648036327</v>
      </c>
      <c r="AA246" s="3">
        <f>AVERAGE(Table16[[#This Row],[Refactored Resolving Time 1]:[Refactored Resolving Time 10]])</f>
        <v>661848848.60000002</v>
      </c>
      <c r="AB246" s="3">
        <f>STDEV(Table16[[#This Row],[Refactored Resolving Time 1]:[Refactored Resolving Time 10]])</f>
        <v>17481951.258909173</v>
      </c>
      <c r="AC246" s="3">
        <f>Table16[[#This Row],[Refactored Resolving Time Avg (ns)]]/1000000</f>
        <v>661.8488486</v>
      </c>
      <c r="AD246" s="3">
        <f>Table16[[#This Row],[Refactored Resolving Time Sdev (ns)]]/1000000</f>
        <v>17.481951258909174</v>
      </c>
      <c r="AE246" t="b">
        <f>IF(Table16[[#This Row],[Control Bundle]]=Table16[[#This Row],[Refactored Bundle]],TRUE,FALSE)</f>
        <v>1</v>
      </c>
      <c r="AF246">
        <f>IF(Table16[[#This Row],[Refactored Resolving Time Avg (ns)]]=-1,0,ROUND(LOG10(Table16[[#This Row],[Refactored Resolving Time Sdev (ns)]]/Table16[[#This Row],[Control Resolving Time Sdev (ns)]]),0))</f>
        <v>0</v>
      </c>
      <c r="AG246" t="b">
        <f>IF(Table16[[#This Row],[Same Sdev OoM?]]=0,TRUE,FALSE)</f>
        <v>1</v>
      </c>
      <c r="AH2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6" s="5">
        <f>Table16[[#This Row],[Control Resolving Time Avg (ms)]]-Table16[[#This Row],[Refactored Resolving Time Avg (ms)]]</f>
        <v>-81.522887200000014</v>
      </c>
      <c r="AJ246" s="6">
        <f>Table16[[#This Row],[Absolute Diff?]]/Table16[[#This Row],[Control Resolving Time Avg (ms)]]</f>
        <v>-0.14047775323256462</v>
      </c>
    </row>
    <row r="247" spans="1:36" x14ac:dyDescent="0.2">
      <c r="A247" t="s">
        <v>40</v>
      </c>
      <c r="B247" s="3">
        <v>624833106</v>
      </c>
      <c r="C247" s="3">
        <v>560456578</v>
      </c>
      <c r="D247" s="3">
        <v>597103410</v>
      </c>
      <c r="E247" s="3">
        <v>538479704</v>
      </c>
      <c r="F247" s="3">
        <v>569138449</v>
      </c>
      <c r="G247" s="3">
        <v>564746298</v>
      </c>
      <c r="H247" s="3">
        <v>610499699</v>
      </c>
      <c r="I247" s="3">
        <v>581104786</v>
      </c>
      <c r="J247" s="3">
        <v>583611158</v>
      </c>
      <c r="K247" s="3">
        <v>543471664</v>
      </c>
      <c r="L247" s="3">
        <f>AVERAGE(Table16[[#This Row],[Control Resolving Time 1]:[Control Resolving Time 10]])</f>
        <v>577344485.20000005</v>
      </c>
      <c r="M247" s="3">
        <f>STDEV(Table16[[#This Row],[Control Resolving Time 1]:[Control Resolving Time 10]])</f>
        <v>27823566.072984301</v>
      </c>
      <c r="N247" s="3">
        <f>Table16[[#This Row],[Control Resolving Time Avg (ns)]]/1000000</f>
        <v>577.34448520000001</v>
      </c>
      <c r="O247" s="3">
        <f>Table16[[#This Row],[Control Resolving Time Sdev (ns)]]/1000000</f>
        <v>27.823566072984299</v>
      </c>
      <c r="P247" t="s">
        <v>40</v>
      </c>
      <c r="Q247" s="3">
        <v>666023233</v>
      </c>
      <c r="R247" s="3">
        <v>642398306</v>
      </c>
      <c r="S247" s="3">
        <v>647825390</v>
      </c>
      <c r="T247" s="3">
        <v>635349341</v>
      </c>
      <c r="U247" s="3">
        <v>678654582</v>
      </c>
      <c r="V247" s="3">
        <v>666173983</v>
      </c>
      <c r="W247" s="3">
        <v>684170443</v>
      </c>
      <c r="X247" s="3">
        <v>678484074</v>
      </c>
      <c r="Y247" s="3">
        <v>647298545</v>
      </c>
      <c r="Z247" s="3">
        <v>644962693</v>
      </c>
      <c r="AA247" s="3">
        <f>AVERAGE(Table16[[#This Row],[Refactored Resolving Time 1]:[Refactored Resolving Time 10]])</f>
        <v>659134059</v>
      </c>
      <c r="AB247" s="3">
        <f>STDEV(Table16[[#This Row],[Refactored Resolving Time 1]:[Refactored Resolving Time 10]])</f>
        <v>17619140.192590773</v>
      </c>
      <c r="AC247" s="3">
        <f>Table16[[#This Row],[Refactored Resolving Time Avg (ns)]]/1000000</f>
        <v>659.13405899999998</v>
      </c>
      <c r="AD247" s="3">
        <f>Table16[[#This Row],[Refactored Resolving Time Sdev (ns)]]/1000000</f>
        <v>17.619140192590773</v>
      </c>
      <c r="AE247" t="b">
        <f>IF(Table16[[#This Row],[Control Bundle]]=Table16[[#This Row],[Refactored Bundle]],TRUE,FALSE)</f>
        <v>1</v>
      </c>
      <c r="AF247">
        <f>IF(Table16[[#This Row],[Refactored Resolving Time Avg (ns)]]=-1,0,ROUND(LOG10(Table16[[#This Row],[Refactored Resolving Time Sdev (ns)]]/Table16[[#This Row],[Control Resolving Time Sdev (ns)]]),0))</f>
        <v>0</v>
      </c>
      <c r="AG247" t="b">
        <f>IF(Table16[[#This Row],[Same Sdev OoM?]]=0,TRUE,FALSE)</f>
        <v>1</v>
      </c>
      <c r="AH2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7" s="3">
        <f>Table16[[#This Row],[Control Resolving Time Avg (ms)]]-Table16[[#This Row],[Refactored Resolving Time Avg (ms)]]</f>
        <v>-81.789573799999971</v>
      </c>
      <c r="AJ247" s="4">
        <f>Table16[[#This Row],[Absolute Diff?]]/Table16[[#This Row],[Control Resolving Time Avg (ms)]]</f>
        <v>-0.14166511657536132</v>
      </c>
    </row>
    <row r="248" spans="1:36" x14ac:dyDescent="0.2">
      <c r="A248" t="s">
        <v>42</v>
      </c>
      <c r="B248" s="3">
        <v>623716380</v>
      </c>
      <c r="C248" s="3">
        <v>559698239</v>
      </c>
      <c r="D248" s="3">
        <v>596183572</v>
      </c>
      <c r="E248" s="3">
        <v>537491598</v>
      </c>
      <c r="F248" s="3">
        <v>568068539</v>
      </c>
      <c r="G248" s="3">
        <v>563884400</v>
      </c>
      <c r="H248" s="3">
        <v>609644242</v>
      </c>
      <c r="I248" s="3">
        <v>580132891</v>
      </c>
      <c r="J248" s="3">
        <v>582718806</v>
      </c>
      <c r="K248" s="3">
        <v>542542328</v>
      </c>
      <c r="L248" s="3">
        <f>AVERAGE(Table16[[#This Row],[Control Resolving Time 1]:[Control Resolving Time 10]])</f>
        <v>576408099.5</v>
      </c>
      <c r="M248" s="3">
        <f>STDEV(Table16[[#This Row],[Control Resolving Time 1]:[Control Resolving Time 10]])</f>
        <v>27797838.240712754</v>
      </c>
      <c r="N248" s="3">
        <f>Table16[[#This Row],[Control Resolving Time Avg (ns)]]/1000000</f>
        <v>576.40809950000005</v>
      </c>
      <c r="O248" s="3">
        <f>Table16[[#This Row],[Control Resolving Time Sdev (ns)]]/1000000</f>
        <v>27.797838240712753</v>
      </c>
      <c r="P248" t="s">
        <v>42</v>
      </c>
      <c r="Q248" s="3">
        <v>665153988</v>
      </c>
      <c r="R248" s="3">
        <v>641444422</v>
      </c>
      <c r="S248" s="3">
        <v>646815226</v>
      </c>
      <c r="T248" s="3">
        <v>633765561</v>
      </c>
      <c r="U248" s="3">
        <v>677445570</v>
      </c>
      <c r="V248" s="3">
        <v>665087058</v>
      </c>
      <c r="W248" s="3">
        <v>683155243</v>
      </c>
      <c r="X248" s="3">
        <v>677602834</v>
      </c>
      <c r="Y248" s="3">
        <v>646322835</v>
      </c>
      <c r="Z248" s="3">
        <v>643674907</v>
      </c>
      <c r="AA248" s="3">
        <f>AVERAGE(Table16[[#This Row],[Refactored Resolving Time 1]:[Refactored Resolving Time 10]])</f>
        <v>658046764.39999998</v>
      </c>
      <c r="AB248" s="3">
        <f>STDEV(Table16[[#This Row],[Refactored Resolving Time 1]:[Refactored Resolving Time 10]])</f>
        <v>17715750.832520932</v>
      </c>
      <c r="AC248" s="3">
        <f>Table16[[#This Row],[Refactored Resolving Time Avg (ns)]]/1000000</f>
        <v>658.04676440000003</v>
      </c>
      <c r="AD248" s="3">
        <f>Table16[[#This Row],[Refactored Resolving Time Sdev (ns)]]/1000000</f>
        <v>17.715750832520932</v>
      </c>
      <c r="AE248" t="b">
        <f>IF(Table16[[#This Row],[Control Bundle]]=Table16[[#This Row],[Refactored Bundle]],TRUE,FALSE)</f>
        <v>1</v>
      </c>
      <c r="AF248">
        <f>IF(Table16[[#This Row],[Refactored Resolving Time Avg (ns)]]=-1,0,ROUND(LOG10(Table16[[#This Row],[Refactored Resolving Time Sdev (ns)]]/Table16[[#This Row],[Control Resolving Time Sdev (ns)]]),0))</f>
        <v>0</v>
      </c>
      <c r="AG248" t="b">
        <f>IF(Table16[[#This Row],[Same Sdev OoM?]]=0,TRUE,FALSE)</f>
        <v>1</v>
      </c>
      <c r="AH2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8" s="3">
        <f>Table16[[#This Row],[Control Resolving Time Avg (ms)]]-Table16[[#This Row],[Refactored Resolving Time Avg (ms)]]</f>
        <v>-81.638664899999981</v>
      </c>
      <c r="AJ248" s="4">
        <f>Table16[[#This Row],[Absolute Diff?]]/Table16[[#This Row],[Control Resolving Time Avg (ms)]]</f>
        <v>-0.14163344507271272</v>
      </c>
    </row>
    <row r="249" spans="1:36" x14ac:dyDescent="0.2">
      <c r="A249" t="s">
        <v>151</v>
      </c>
      <c r="B249" s="3">
        <v>622385236</v>
      </c>
      <c r="C249" s="3">
        <v>558380569</v>
      </c>
      <c r="D249" s="3">
        <v>594707231</v>
      </c>
      <c r="E249" s="3">
        <v>535305625</v>
      </c>
      <c r="F249" s="3">
        <v>564442007</v>
      </c>
      <c r="G249" s="3">
        <v>562663461</v>
      </c>
      <c r="H249" s="3">
        <v>608350272</v>
      </c>
      <c r="I249" s="3">
        <v>578844021</v>
      </c>
      <c r="J249" s="3">
        <v>580999230</v>
      </c>
      <c r="K249" s="3">
        <v>541221348</v>
      </c>
      <c r="L249" s="3">
        <f>AVERAGE(Table16[[#This Row],[Control Resolving Time 1]:[Control Resolving Time 10]])</f>
        <v>574729900</v>
      </c>
      <c r="M249" s="3">
        <f>STDEV(Table16[[#This Row],[Control Resolving Time 1]:[Control Resolving Time 10]])</f>
        <v>27993097.442656271</v>
      </c>
      <c r="N249" s="3">
        <f>Table16[[#This Row],[Control Resolving Time Avg (ns)]]/1000000</f>
        <v>574.72990000000004</v>
      </c>
      <c r="O249" s="3">
        <f>Table16[[#This Row],[Control Resolving Time Sdev (ns)]]/1000000</f>
        <v>27.993097442656271</v>
      </c>
      <c r="P249" t="s">
        <v>151</v>
      </c>
      <c r="Q249" s="3">
        <v>663771759</v>
      </c>
      <c r="R249" s="3">
        <v>637170917</v>
      </c>
      <c r="S249" s="3">
        <v>642798185</v>
      </c>
      <c r="T249" s="3">
        <v>632425768</v>
      </c>
      <c r="U249" s="3">
        <v>675613851</v>
      </c>
      <c r="V249" s="3">
        <v>662812158</v>
      </c>
      <c r="W249" s="3">
        <v>681777861</v>
      </c>
      <c r="X249" s="3">
        <v>675685697</v>
      </c>
      <c r="Y249" s="3">
        <v>644582303</v>
      </c>
      <c r="Z249" s="3">
        <v>641343346</v>
      </c>
      <c r="AA249" s="3">
        <f>AVERAGE(Table16[[#This Row],[Refactored Resolving Time 1]:[Refactored Resolving Time 10]])</f>
        <v>655798184.5</v>
      </c>
      <c r="AB249" s="3">
        <f>STDEV(Table16[[#This Row],[Refactored Resolving Time 1]:[Refactored Resolving Time 10]])</f>
        <v>18174690.540958434</v>
      </c>
      <c r="AC249" s="3">
        <f>Table16[[#This Row],[Refactored Resolving Time Avg (ns)]]/1000000</f>
        <v>655.79818450000005</v>
      </c>
      <c r="AD249" s="3">
        <f>Table16[[#This Row],[Refactored Resolving Time Sdev (ns)]]/1000000</f>
        <v>18.174690540958434</v>
      </c>
      <c r="AE249" t="b">
        <f>IF(Table16[[#This Row],[Control Bundle]]=Table16[[#This Row],[Refactored Bundle]],TRUE,FALSE)</f>
        <v>1</v>
      </c>
      <c r="AF249">
        <f>IF(Table16[[#This Row],[Refactored Resolving Time Avg (ns)]]=-1,0,ROUND(LOG10(Table16[[#This Row],[Refactored Resolving Time Sdev (ns)]]/Table16[[#This Row],[Control Resolving Time Sdev (ns)]]),0))</f>
        <v>0</v>
      </c>
      <c r="AG249" t="b">
        <f>IF(Table16[[#This Row],[Same Sdev OoM?]]=0,TRUE,FALSE)</f>
        <v>1</v>
      </c>
      <c r="AH2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49" s="3">
        <f>Table16[[#This Row],[Control Resolving Time Avg (ms)]]-Table16[[#This Row],[Refactored Resolving Time Avg (ms)]]</f>
        <v>-81.068284500000004</v>
      </c>
      <c r="AJ249" s="4">
        <f>Table16[[#This Row],[Absolute Diff?]]/Table16[[#This Row],[Control Resolving Time Avg (ms)]]</f>
        <v>-0.14105457972518917</v>
      </c>
    </row>
    <row r="250" spans="1:36" x14ac:dyDescent="0.2">
      <c r="A250" t="s">
        <v>227</v>
      </c>
      <c r="B250" s="3">
        <v>620902177</v>
      </c>
      <c r="C250" s="3">
        <v>552120839</v>
      </c>
      <c r="D250" s="3">
        <v>592997180</v>
      </c>
      <c r="E250" s="3">
        <v>529059591</v>
      </c>
      <c r="F250" s="3">
        <v>562901293</v>
      </c>
      <c r="G250" s="3">
        <v>561261198</v>
      </c>
      <c r="H250" s="3">
        <v>606811261</v>
      </c>
      <c r="I250" s="3">
        <v>577220600</v>
      </c>
      <c r="J250" s="3">
        <v>579289289</v>
      </c>
      <c r="K250" s="3">
        <v>539623156</v>
      </c>
      <c r="L250" s="3">
        <f>AVERAGE(Table16[[#This Row],[Control Resolving Time 1]:[Control Resolving Time 10]])</f>
        <v>572218658.39999998</v>
      </c>
      <c r="M250" s="3">
        <f>STDEV(Table16[[#This Row],[Control Resolving Time 1]:[Control Resolving Time 10]])</f>
        <v>29077419.248251073</v>
      </c>
      <c r="N250" s="3">
        <f>Table16[[#This Row],[Control Resolving Time Avg (ns)]]/1000000</f>
        <v>572.21865839999998</v>
      </c>
      <c r="O250" s="3">
        <f>Table16[[#This Row],[Control Resolving Time Sdev (ns)]]/1000000</f>
        <v>29.077419248251072</v>
      </c>
      <c r="P250" t="s">
        <v>227</v>
      </c>
      <c r="Q250" s="3">
        <v>662075101</v>
      </c>
      <c r="R250" s="3">
        <v>635248223</v>
      </c>
      <c r="S250" s="3">
        <v>635931399</v>
      </c>
      <c r="T250" s="3">
        <v>630910215</v>
      </c>
      <c r="U250" s="3">
        <v>674011746</v>
      </c>
      <c r="V250" s="3">
        <v>660912260</v>
      </c>
      <c r="W250" s="3">
        <v>680031213</v>
      </c>
      <c r="X250" s="3">
        <v>674223607</v>
      </c>
      <c r="Y250" s="3">
        <v>642845451</v>
      </c>
      <c r="Z250" s="3">
        <v>639629843</v>
      </c>
      <c r="AA250" s="3">
        <f>AVERAGE(Table16[[#This Row],[Refactored Resolving Time 1]:[Refactored Resolving Time 10]])</f>
        <v>653581905.79999995</v>
      </c>
      <c r="AB250" s="3">
        <f>STDEV(Table16[[#This Row],[Refactored Resolving Time 1]:[Refactored Resolving Time 10]])</f>
        <v>18680036.595481057</v>
      </c>
      <c r="AC250" s="3">
        <f>Table16[[#This Row],[Refactored Resolving Time Avg (ns)]]/1000000</f>
        <v>653.58190579999996</v>
      </c>
      <c r="AD250" s="3">
        <f>Table16[[#This Row],[Refactored Resolving Time Sdev (ns)]]/1000000</f>
        <v>18.680036595481056</v>
      </c>
      <c r="AE250" t="b">
        <f>IF(Table16[[#This Row],[Control Bundle]]=Table16[[#This Row],[Refactored Bundle]],TRUE,FALSE)</f>
        <v>1</v>
      </c>
      <c r="AF250">
        <f>IF(Table16[[#This Row],[Refactored Resolving Time Avg (ns)]]=-1,0,ROUND(LOG10(Table16[[#This Row],[Refactored Resolving Time Sdev (ns)]]/Table16[[#This Row],[Control Resolving Time Sdev (ns)]]),0))</f>
        <v>0</v>
      </c>
      <c r="AG250" t="b">
        <f>IF(Table16[[#This Row],[Same Sdev OoM?]]=0,TRUE,FALSE)</f>
        <v>1</v>
      </c>
      <c r="AH2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0" s="3">
        <f>Table16[[#This Row],[Control Resolving Time Avg (ms)]]-Table16[[#This Row],[Refactored Resolving Time Avg (ms)]]</f>
        <v>-81.363247399999977</v>
      </c>
      <c r="AJ250" s="4">
        <f>Table16[[#This Row],[Absolute Diff?]]/Table16[[#This Row],[Control Resolving Time Avg (ms)]]</f>
        <v>-0.14218908489894844</v>
      </c>
    </row>
    <row r="251" spans="1:36" x14ac:dyDescent="0.2">
      <c r="A251" t="s">
        <v>229</v>
      </c>
      <c r="B251" s="3">
        <v>618944735</v>
      </c>
      <c r="C251" s="3">
        <v>551130497</v>
      </c>
      <c r="D251" s="3">
        <v>592088747</v>
      </c>
      <c r="E251" s="3">
        <v>528102773</v>
      </c>
      <c r="F251" s="3">
        <v>561978426</v>
      </c>
      <c r="G251" s="3">
        <v>560578331</v>
      </c>
      <c r="H251" s="3">
        <v>605993525</v>
      </c>
      <c r="I251" s="3">
        <v>576454811</v>
      </c>
      <c r="J251" s="3">
        <v>578356456</v>
      </c>
      <c r="K251" s="3">
        <v>538784121</v>
      </c>
      <c r="L251" s="3">
        <f>AVERAGE(Table16[[#This Row],[Control Resolving Time 1]:[Control Resolving Time 10]])</f>
        <v>571241242.20000005</v>
      </c>
      <c r="M251" s="3">
        <f>STDEV(Table16[[#This Row],[Control Resolving Time 1]:[Control Resolving Time 10]])</f>
        <v>28894640.336907398</v>
      </c>
      <c r="N251" s="3">
        <f>Table16[[#This Row],[Control Resolving Time Avg (ns)]]/1000000</f>
        <v>571.2412422000001</v>
      </c>
      <c r="O251" s="3">
        <f>Table16[[#This Row],[Control Resolving Time Sdev (ns)]]/1000000</f>
        <v>28.894640336907397</v>
      </c>
      <c r="P251" t="s">
        <v>229</v>
      </c>
      <c r="Q251" s="3">
        <v>661186199</v>
      </c>
      <c r="R251" s="3">
        <v>634300493</v>
      </c>
      <c r="S251" s="3">
        <v>635063327</v>
      </c>
      <c r="T251" s="3">
        <v>630279469</v>
      </c>
      <c r="U251" s="3">
        <v>673264738</v>
      </c>
      <c r="V251" s="3">
        <v>660110135</v>
      </c>
      <c r="W251" s="3">
        <v>679322491</v>
      </c>
      <c r="X251" s="3">
        <v>673480905</v>
      </c>
      <c r="Y251" s="3">
        <v>641945307</v>
      </c>
      <c r="Z251" s="3">
        <v>638862270</v>
      </c>
      <c r="AA251" s="3">
        <f>AVERAGE(Table16[[#This Row],[Refactored Resolving Time 1]:[Refactored Resolving Time 10]])</f>
        <v>652781533.39999998</v>
      </c>
      <c r="AB251" s="3">
        <f>STDEV(Table16[[#This Row],[Refactored Resolving Time 1]:[Refactored Resolving Time 10]])</f>
        <v>18707666.823039003</v>
      </c>
      <c r="AC251" s="3">
        <f>Table16[[#This Row],[Refactored Resolving Time Avg (ns)]]/1000000</f>
        <v>652.78153339999994</v>
      </c>
      <c r="AD251" s="3">
        <f>Table16[[#This Row],[Refactored Resolving Time Sdev (ns)]]/1000000</f>
        <v>18.707666823039002</v>
      </c>
      <c r="AE251" t="b">
        <f>IF(Table16[[#This Row],[Control Bundle]]=Table16[[#This Row],[Refactored Bundle]],TRUE,FALSE)</f>
        <v>1</v>
      </c>
      <c r="AF251">
        <f>IF(Table16[[#This Row],[Refactored Resolving Time Avg (ns)]]=-1,0,ROUND(LOG10(Table16[[#This Row],[Refactored Resolving Time Sdev (ns)]]/Table16[[#This Row],[Control Resolving Time Sdev (ns)]]),0))</f>
        <v>0</v>
      </c>
      <c r="AG251" t="b">
        <f>IF(Table16[[#This Row],[Same Sdev OoM?]]=0,TRUE,FALSE)</f>
        <v>1</v>
      </c>
      <c r="AH2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1" s="3">
        <f>Table16[[#This Row],[Control Resolving Time Avg (ms)]]-Table16[[#This Row],[Refactored Resolving Time Avg (ms)]]</f>
        <v>-81.540291199999842</v>
      </c>
      <c r="AJ251" s="4">
        <f>Table16[[#This Row],[Absolute Diff?]]/Table16[[#This Row],[Control Resolving Time Avg (ms)]]</f>
        <v>-0.14274230426004739</v>
      </c>
    </row>
    <row r="252" spans="1:36" x14ac:dyDescent="0.2">
      <c r="A252" t="s">
        <v>225</v>
      </c>
      <c r="B252" s="3">
        <v>618117415</v>
      </c>
      <c r="C252" s="3">
        <v>550375798</v>
      </c>
      <c r="D252" s="3">
        <v>591226984</v>
      </c>
      <c r="E252" s="3">
        <v>527280219</v>
      </c>
      <c r="F252" s="3">
        <v>561174993</v>
      </c>
      <c r="G252" s="3">
        <v>559836765</v>
      </c>
      <c r="H252" s="3">
        <v>604635575</v>
      </c>
      <c r="I252" s="3">
        <v>575717598</v>
      </c>
      <c r="J252" s="3">
        <v>577479246</v>
      </c>
      <c r="K252" s="3">
        <v>537952686</v>
      </c>
      <c r="L252" s="3">
        <f>AVERAGE(Table16[[#This Row],[Control Resolving Time 1]:[Control Resolving Time 10]])</f>
        <v>570379727.89999998</v>
      </c>
      <c r="M252" s="3">
        <f>STDEV(Table16[[#This Row],[Control Resolving Time 1]:[Control Resolving Time 10]])</f>
        <v>28811596.947701991</v>
      </c>
      <c r="N252" s="3">
        <f>Table16[[#This Row],[Control Resolving Time Avg (ns)]]/1000000</f>
        <v>570.37972789999992</v>
      </c>
      <c r="O252" s="3">
        <f>Table16[[#This Row],[Control Resolving Time Sdev (ns)]]/1000000</f>
        <v>28.81159694770199</v>
      </c>
      <c r="P252" t="s">
        <v>225</v>
      </c>
      <c r="Q252" s="3">
        <v>660469186</v>
      </c>
      <c r="R252" s="3">
        <v>632704579</v>
      </c>
      <c r="S252" s="3">
        <v>634334881</v>
      </c>
      <c r="T252" s="3">
        <v>629617655</v>
      </c>
      <c r="U252" s="3">
        <v>672715797</v>
      </c>
      <c r="V252" s="3">
        <v>659334336</v>
      </c>
      <c r="W252" s="3">
        <v>678543190</v>
      </c>
      <c r="X252" s="3">
        <v>672764056</v>
      </c>
      <c r="Y252" s="3">
        <v>641064974</v>
      </c>
      <c r="Z252" s="3">
        <v>638118259</v>
      </c>
      <c r="AA252" s="3">
        <f>AVERAGE(Table16[[#This Row],[Refactored Resolving Time 1]:[Refactored Resolving Time 10]])</f>
        <v>651966691.29999995</v>
      </c>
      <c r="AB252" s="3">
        <f>STDEV(Table16[[#This Row],[Refactored Resolving Time 1]:[Refactored Resolving Time 10]])</f>
        <v>18820663.286880441</v>
      </c>
      <c r="AC252" s="3">
        <f>Table16[[#This Row],[Refactored Resolving Time Avg (ns)]]/1000000</f>
        <v>651.96669129999998</v>
      </c>
      <c r="AD252" s="3">
        <f>Table16[[#This Row],[Refactored Resolving Time Sdev (ns)]]/1000000</f>
        <v>18.820663286880443</v>
      </c>
      <c r="AE252" t="b">
        <f>IF(Table16[[#This Row],[Control Bundle]]=Table16[[#This Row],[Refactored Bundle]],TRUE,FALSE)</f>
        <v>1</v>
      </c>
      <c r="AF252">
        <f>IF(Table16[[#This Row],[Refactored Resolving Time Avg (ns)]]=-1,0,ROUND(LOG10(Table16[[#This Row],[Refactored Resolving Time Sdev (ns)]]/Table16[[#This Row],[Control Resolving Time Sdev (ns)]]),0))</f>
        <v>0</v>
      </c>
      <c r="AG252" t="b">
        <f>IF(Table16[[#This Row],[Same Sdev OoM?]]=0,TRUE,FALSE)</f>
        <v>1</v>
      </c>
      <c r="AH2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2" s="3">
        <f>Table16[[#This Row],[Control Resolving Time Avg (ms)]]-Table16[[#This Row],[Refactored Resolving Time Avg (ms)]]</f>
        <v>-81.586963400000059</v>
      </c>
      <c r="AJ252" s="4">
        <f>Table16[[#This Row],[Absolute Diff?]]/Table16[[#This Row],[Control Resolving Time Avg (ms)]]</f>
        <v>-0.14303973197010963</v>
      </c>
    </row>
    <row r="253" spans="1:36" x14ac:dyDescent="0.2">
      <c r="A253" t="s">
        <v>234</v>
      </c>
      <c r="B253" s="3">
        <v>616853520</v>
      </c>
      <c r="C253" s="3">
        <v>549267077</v>
      </c>
      <c r="D253" s="3">
        <v>590066416</v>
      </c>
      <c r="E253" s="3">
        <v>526126324</v>
      </c>
      <c r="F253" s="3">
        <v>560103941</v>
      </c>
      <c r="G253" s="3">
        <v>558776292</v>
      </c>
      <c r="H253" s="3">
        <v>603449947</v>
      </c>
      <c r="I253" s="3">
        <v>574396432</v>
      </c>
      <c r="J253" s="3">
        <v>576376285</v>
      </c>
      <c r="K253" s="3">
        <v>536709354</v>
      </c>
      <c r="L253" s="3">
        <f>AVERAGE(Table16[[#This Row],[Control Resolving Time 1]:[Control Resolving Time 10]])</f>
        <v>569212558.79999995</v>
      </c>
      <c r="M253" s="3">
        <f>STDEV(Table16[[#This Row],[Control Resolving Time 1]:[Control Resolving Time 10]])</f>
        <v>28785647.635295432</v>
      </c>
      <c r="N253" s="3">
        <f>Table16[[#This Row],[Control Resolving Time Avg (ns)]]/1000000</f>
        <v>569.2125587999999</v>
      </c>
      <c r="O253" s="3">
        <f>Table16[[#This Row],[Control Resolving Time Sdev (ns)]]/1000000</f>
        <v>28.785647635295433</v>
      </c>
      <c r="P253" t="s">
        <v>234</v>
      </c>
      <c r="Q253" s="3">
        <v>659408072</v>
      </c>
      <c r="R253" s="3">
        <v>631511777</v>
      </c>
      <c r="S253" s="3">
        <v>632690876</v>
      </c>
      <c r="T253" s="3">
        <v>628419536</v>
      </c>
      <c r="U253" s="3">
        <v>671457498</v>
      </c>
      <c r="V253" s="3">
        <v>658302961</v>
      </c>
      <c r="W253" s="3">
        <v>677341054</v>
      </c>
      <c r="X253" s="3">
        <v>671645443</v>
      </c>
      <c r="Y253" s="3">
        <v>640136996</v>
      </c>
      <c r="Z253" s="3">
        <v>637022168</v>
      </c>
      <c r="AA253" s="3">
        <f>AVERAGE(Table16[[#This Row],[Refactored Resolving Time 1]:[Refactored Resolving Time 10]])</f>
        <v>650793638.10000002</v>
      </c>
      <c r="AB253" s="3">
        <f>STDEV(Table16[[#This Row],[Refactored Resolving Time 1]:[Refactored Resolving Time 10]])</f>
        <v>18857579.035817105</v>
      </c>
      <c r="AC253" s="3">
        <f>Table16[[#This Row],[Refactored Resolving Time Avg (ns)]]/1000000</f>
        <v>650.79363810000007</v>
      </c>
      <c r="AD253" s="3">
        <f>Table16[[#This Row],[Refactored Resolving Time Sdev (ns)]]/1000000</f>
        <v>18.857579035817107</v>
      </c>
      <c r="AE253" t="b">
        <f>IF(Table16[[#This Row],[Control Bundle]]=Table16[[#This Row],[Refactored Bundle]],TRUE,FALSE)</f>
        <v>1</v>
      </c>
      <c r="AF253">
        <f>IF(Table16[[#This Row],[Refactored Resolving Time Avg (ns)]]=-1,0,ROUND(LOG10(Table16[[#This Row],[Refactored Resolving Time Sdev (ns)]]/Table16[[#This Row],[Control Resolving Time Sdev (ns)]]),0))</f>
        <v>0</v>
      </c>
      <c r="AG253" t="b">
        <f>IF(Table16[[#This Row],[Same Sdev OoM?]]=0,TRUE,FALSE)</f>
        <v>1</v>
      </c>
      <c r="AH2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3" s="3">
        <f>Table16[[#This Row],[Control Resolving Time Avg (ms)]]-Table16[[#This Row],[Refactored Resolving Time Avg (ms)]]</f>
        <v>-81.581079300000169</v>
      </c>
      <c r="AJ253" s="4">
        <f>Table16[[#This Row],[Absolute Diff?]]/Table16[[#This Row],[Control Resolving Time Avg (ms)]]</f>
        <v>-0.1433226973628049</v>
      </c>
    </row>
    <row r="254" spans="1:36" x14ac:dyDescent="0.2">
      <c r="A254" t="s">
        <v>130</v>
      </c>
      <c r="B254" s="3">
        <v>615998793</v>
      </c>
      <c r="C254" s="3">
        <v>548566423</v>
      </c>
      <c r="D254" s="3">
        <v>589227886</v>
      </c>
      <c r="E254" s="3">
        <v>525375730</v>
      </c>
      <c r="F254" s="3">
        <v>558883020</v>
      </c>
      <c r="G254" s="3">
        <v>557969434</v>
      </c>
      <c r="H254" s="3">
        <v>602350243</v>
      </c>
      <c r="I254" s="3">
        <v>571459772</v>
      </c>
      <c r="J254" s="3">
        <v>575658624</v>
      </c>
      <c r="K254" s="3">
        <v>536019058</v>
      </c>
      <c r="L254" s="3">
        <f>AVERAGE(Table16[[#This Row],[Control Resolving Time 1]:[Control Resolving Time 10]])</f>
        <v>568150898.29999995</v>
      </c>
      <c r="M254" s="3">
        <f>STDEV(Table16[[#This Row],[Control Resolving Time 1]:[Control Resolving Time 10]])</f>
        <v>28685745.291572519</v>
      </c>
      <c r="N254" s="3">
        <f>Table16[[#This Row],[Control Resolving Time Avg (ns)]]/1000000</f>
        <v>568.15089829999999</v>
      </c>
      <c r="O254" s="3">
        <f>Table16[[#This Row],[Control Resolving Time Sdev (ns)]]/1000000</f>
        <v>28.68574529157252</v>
      </c>
      <c r="P254" t="s">
        <v>130</v>
      </c>
      <c r="Q254" s="3">
        <v>658607078</v>
      </c>
      <c r="R254" s="3">
        <v>630094761</v>
      </c>
      <c r="S254" s="3">
        <v>631994021</v>
      </c>
      <c r="T254" s="3">
        <v>627424220</v>
      </c>
      <c r="U254" s="3">
        <v>670881481</v>
      </c>
      <c r="V254" s="3">
        <v>657581168</v>
      </c>
      <c r="W254" s="3">
        <v>676756567</v>
      </c>
      <c r="X254" s="3">
        <v>670914085</v>
      </c>
      <c r="Y254" s="3">
        <v>639335820</v>
      </c>
      <c r="Z254" s="3">
        <v>636267494</v>
      </c>
      <c r="AA254" s="3">
        <f>AVERAGE(Table16[[#This Row],[Refactored Resolving Time 1]:[Refactored Resolving Time 10]])</f>
        <v>649985669.5</v>
      </c>
      <c r="AB254" s="3">
        <f>STDEV(Table16[[#This Row],[Refactored Resolving Time 1]:[Refactored Resolving Time 10]])</f>
        <v>19012595.363753758</v>
      </c>
      <c r="AC254" s="3">
        <f>Table16[[#This Row],[Refactored Resolving Time Avg (ns)]]/1000000</f>
        <v>649.98566949999997</v>
      </c>
      <c r="AD254" s="3">
        <f>Table16[[#This Row],[Refactored Resolving Time Sdev (ns)]]/1000000</f>
        <v>19.012595363753757</v>
      </c>
      <c r="AE254" t="b">
        <f>IF(Table16[[#This Row],[Control Bundle]]=Table16[[#This Row],[Refactored Bundle]],TRUE,FALSE)</f>
        <v>1</v>
      </c>
      <c r="AF254">
        <f>IF(Table16[[#This Row],[Refactored Resolving Time Avg (ns)]]=-1,0,ROUND(LOG10(Table16[[#This Row],[Refactored Resolving Time Sdev (ns)]]/Table16[[#This Row],[Control Resolving Time Sdev (ns)]]),0))</f>
        <v>0</v>
      </c>
      <c r="AG254" t="b">
        <f>IF(Table16[[#This Row],[Same Sdev OoM?]]=0,TRUE,FALSE)</f>
        <v>1</v>
      </c>
      <c r="AH2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4" s="3">
        <f>Table16[[#This Row],[Control Resolving Time Avg (ms)]]-Table16[[#This Row],[Refactored Resolving Time Avg (ms)]]</f>
        <v>-81.834771199999977</v>
      </c>
      <c r="AJ254" s="4">
        <f>Table16[[#This Row],[Absolute Diff?]]/Table16[[#This Row],[Control Resolving Time Avg (ms)]]</f>
        <v>-0.14403703566229137</v>
      </c>
    </row>
    <row r="255" spans="1:36" x14ac:dyDescent="0.2">
      <c r="A255" t="s">
        <v>132</v>
      </c>
      <c r="B255" s="3">
        <v>575714888</v>
      </c>
      <c r="C255" s="3">
        <v>513939767</v>
      </c>
      <c r="D255" s="3">
        <v>546361284</v>
      </c>
      <c r="E255" s="3">
        <v>488961812</v>
      </c>
      <c r="F255" s="3">
        <v>520306856</v>
      </c>
      <c r="G255" s="3">
        <v>521243232</v>
      </c>
      <c r="H255" s="3">
        <v>568084236</v>
      </c>
      <c r="I255" s="3">
        <v>535406714</v>
      </c>
      <c r="J255" s="3">
        <v>534478591</v>
      </c>
      <c r="K255" s="3">
        <v>495593960</v>
      </c>
      <c r="L255" s="3">
        <f>AVERAGE(Table16[[#This Row],[Control Resolving Time 1]:[Control Resolving Time 10]])</f>
        <v>530009134</v>
      </c>
      <c r="M255" s="3">
        <f>STDEV(Table16[[#This Row],[Control Resolving Time 1]:[Control Resolving Time 10]])</f>
        <v>28193219.640423015</v>
      </c>
      <c r="N255" s="3">
        <f>Table16[[#This Row],[Control Resolving Time Avg (ns)]]/1000000</f>
        <v>530.00913400000002</v>
      </c>
      <c r="O255" s="3">
        <f>Table16[[#This Row],[Control Resolving Time Sdev (ns)]]/1000000</f>
        <v>28.193219640423013</v>
      </c>
      <c r="P255" t="s">
        <v>132</v>
      </c>
      <c r="Q255" s="3">
        <v>622663264</v>
      </c>
      <c r="R255" s="3">
        <v>588917643</v>
      </c>
      <c r="S255" s="3">
        <v>597121461</v>
      </c>
      <c r="T255" s="3">
        <v>593476738</v>
      </c>
      <c r="U255" s="3">
        <v>627377512</v>
      </c>
      <c r="V255" s="3">
        <v>623174562</v>
      </c>
      <c r="W255" s="3">
        <v>636470993</v>
      </c>
      <c r="X255" s="3">
        <v>630858958</v>
      </c>
      <c r="Y255" s="3">
        <v>596001716</v>
      </c>
      <c r="Z255" s="3">
        <v>596534293</v>
      </c>
      <c r="AA255" s="3">
        <f>AVERAGE(Table16[[#This Row],[Refactored Resolving Time 1]:[Refactored Resolving Time 10]])</f>
        <v>611259714</v>
      </c>
      <c r="AB255" s="3">
        <f>STDEV(Table16[[#This Row],[Refactored Resolving Time 1]:[Refactored Resolving Time 10]])</f>
        <v>18307448.449241322</v>
      </c>
      <c r="AC255" s="3">
        <f>Table16[[#This Row],[Refactored Resolving Time Avg (ns)]]/1000000</f>
        <v>611.25971400000003</v>
      </c>
      <c r="AD255" s="3">
        <f>Table16[[#This Row],[Refactored Resolving Time Sdev (ns)]]/1000000</f>
        <v>18.307448449241321</v>
      </c>
      <c r="AE255" t="b">
        <f>IF(Table16[[#This Row],[Control Bundle]]=Table16[[#This Row],[Refactored Bundle]],TRUE,FALSE)</f>
        <v>1</v>
      </c>
      <c r="AF255">
        <f>IF(Table16[[#This Row],[Refactored Resolving Time Avg (ns)]]=-1,0,ROUND(LOG10(Table16[[#This Row],[Refactored Resolving Time Sdev (ns)]]/Table16[[#This Row],[Control Resolving Time Sdev (ns)]]),0))</f>
        <v>0</v>
      </c>
      <c r="AG255" t="b">
        <f>IF(Table16[[#This Row],[Same Sdev OoM?]]=0,TRUE,FALSE)</f>
        <v>1</v>
      </c>
      <c r="AH2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5" s="3">
        <f>Table16[[#This Row],[Control Resolving Time Avg (ms)]]-Table16[[#This Row],[Refactored Resolving Time Avg (ms)]]</f>
        <v>-81.250580000000014</v>
      </c>
      <c r="AJ255" s="4">
        <f>Table16[[#This Row],[Absolute Diff?]]/Table16[[#This Row],[Control Resolving Time Avg (ms)]]</f>
        <v>-0.15330033915981534</v>
      </c>
    </row>
    <row r="256" spans="1:36" x14ac:dyDescent="0.2">
      <c r="A256" t="s">
        <v>162</v>
      </c>
      <c r="B256" s="3">
        <v>594937622</v>
      </c>
      <c r="C256" s="3">
        <v>534948365</v>
      </c>
      <c r="D256" s="3">
        <v>567141530</v>
      </c>
      <c r="E256" s="3">
        <v>511971200</v>
      </c>
      <c r="F256" s="3">
        <v>541436309</v>
      </c>
      <c r="G256" s="3">
        <v>543494145</v>
      </c>
      <c r="H256" s="3">
        <v>588528860</v>
      </c>
      <c r="I256" s="3">
        <v>555023063</v>
      </c>
      <c r="J256" s="3">
        <v>555002915</v>
      </c>
      <c r="K256" s="3">
        <v>516221942</v>
      </c>
      <c r="L256" s="3">
        <f>AVERAGE(Table16[[#This Row],[Control Resolving Time 1]:[Control Resolving Time 10]])</f>
        <v>550870595.10000002</v>
      </c>
      <c r="M256" s="3">
        <f>STDEV(Table16[[#This Row],[Control Resolving Time 1]:[Control Resolving Time 10]])</f>
        <v>27426138.054908764</v>
      </c>
      <c r="N256" s="3">
        <f>Table16[[#This Row],[Control Resolving Time Avg (ns)]]/1000000</f>
        <v>550.87059510000006</v>
      </c>
      <c r="O256" s="3">
        <f>Table16[[#This Row],[Control Resolving Time Sdev (ns)]]/1000000</f>
        <v>27.426138054908762</v>
      </c>
      <c r="P256" t="s">
        <v>162</v>
      </c>
      <c r="Q256" s="3">
        <v>642795177</v>
      </c>
      <c r="R256" s="3">
        <v>616280225</v>
      </c>
      <c r="S256" s="3">
        <v>618993568</v>
      </c>
      <c r="T256" s="3">
        <v>613657915</v>
      </c>
      <c r="U256" s="3">
        <v>648293317</v>
      </c>
      <c r="V256" s="3">
        <v>643103535</v>
      </c>
      <c r="W256" s="3">
        <v>658100493</v>
      </c>
      <c r="X256" s="3">
        <v>653750714</v>
      </c>
      <c r="Y256" s="3">
        <v>621154427</v>
      </c>
      <c r="Z256" s="3">
        <v>616782630</v>
      </c>
      <c r="AA256" s="3">
        <f>AVERAGE(Table16[[#This Row],[Refactored Resolving Time 1]:[Refactored Resolving Time 10]])</f>
        <v>633291200.10000002</v>
      </c>
      <c r="AB256" s="3">
        <f>STDEV(Table16[[#This Row],[Refactored Resolving Time 1]:[Refactored Resolving Time 10]])</f>
        <v>17463801.664440367</v>
      </c>
      <c r="AC256" s="3">
        <f>Table16[[#This Row],[Refactored Resolving Time Avg (ns)]]/1000000</f>
        <v>633.29120009999997</v>
      </c>
      <c r="AD256" s="3">
        <f>Table16[[#This Row],[Refactored Resolving Time Sdev (ns)]]/1000000</f>
        <v>17.463801664440368</v>
      </c>
      <c r="AE256" t="b">
        <f>IF(Table16[[#This Row],[Control Bundle]]=Table16[[#This Row],[Refactored Bundle]],TRUE,FALSE)</f>
        <v>1</v>
      </c>
      <c r="AF256">
        <f>IF(Table16[[#This Row],[Refactored Resolving Time Avg (ns)]]=-1,0,ROUND(LOG10(Table16[[#This Row],[Refactored Resolving Time Sdev (ns)]]/Table16[[#This Row],[Control Resolving Time Sdev (ns)]]),0))</f>
        <v>0</v>
      </c>
      <c r="AG256" t="b">
        <f>IF(Table16[[#This Row],[Same Sdev OoM?]]=0,TRUE,FALSE)</f>
        <v>1</v>
      </c>
      <c r="AH2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6" s="3">
        <f>Table16[[#This Row],[Control Resolving Time Avg (ms)]]-Table16[[#This Row],[Refactored Resolving Time Avg (ms)]]</f>
        <v>-82.42060499999991</v>
      </c>
      <c r="AJ256" s="4">
        <f>Table16[[#This Row],[Absolute Diff?]]/Table16[[#This Row],[Control Resolving Time Avg (ms)]]</f>
        <v>-0.14961881380696682</v>
      </c>
    </row>
    <row r="257" spans="1:36" x14ac:dyDescent="0.2">
      <c r="A257" t="s">
        <v>28</v>
      </c>
      <c r="B257" s="3">
        <v>612419316</v>
      </c>
      <c r="C257" s="3">
        <v>545241773</v>
      </c>
      <c r="D257" s="3">
        <v>579648914</v>
      </c>
      <c r="E257" s="3">
        <v>521677907</v>
      </c>
      <c r="F257" s="3">
        <v>555475405</v>
      </c>
      <c r="G257" s="3">
        <v>554624595</v>
      </c>
      <c r="H257" s="3">
        <v>598874248</v>
      </c>
      <c r="I257" s="3">
        <v>567923814</v>
      </c>
      <c r="J257" s="3">
        <v>572191739</v>
      </c>
      <c r="K257" s="3">
        <v>532503637</v>
      </c>
      <c r="L257" s="3">
        <f>AVERAGE(Table16[[#This Row],[Control Resolving Time 1]:[Control Resolving Time 10]])</f>
        <v>564058134.79999995</v>
      </c>
      <c r="M257" s="3">
        <f>STDEV(Table16[[#This Row],[Control Resolving Time 1]:[Control Resolving Time 10]])</f>
        <v>28252074.475639559</v>
      </c>
      <c r="N257" s="3">
        <f>Table16[[#This Row],[Control Resolving Time Avg (ns)]]/1000000</f>
        <v>564.05813479999995</v>
      </c>
      <c r="O257" s="3">
        <f>Table16[[#This Row],[Control Resolving Time Sdev (ns)]]/1000000</f>
        <v>28.25207447563956</v>
      </c>
      <c r="P257" t="s">
        <v>28</v>
      </c>
      <c r="Q257" s="3">
        <v>653492304</v>
      </c>
      <c r="R257" s="3">
        <v>626312559</v>
      </c>
      <c r="S257" s="3">
        <v>628838366</v>
      </c>
      <c r="T257" s="3">
        <v>624096340</v>
      </c>
      <c r="U257" s="3">
        <v>665795270</v>
      </c>
      <c r="V257" s="3">
        <v>654576899</v>
      </c>
      <c r="W257" s="3">
        <v>667866231</v>
      </c>
      <c r="X257" s="3">
        <v>667865225</v>
      </c>
      <c r="Y257" s="3">
        <v>630342370</v>
      </c>
      <c r="Z257" s="3">
        <v>632724111</v>
      </c>
      <c r="AA257" s="3">
        <f>AVERAGE(Table16[[#This Row],[Refactored Resolving Time 1]:[Refactored Resolving Time 10]])</f>
        <v>645190967.5</v>
      </c>
      <c r="AB257" s="3">
        <f>STDEV(Table16[[#This Row],[Refactored Resolving Time 1]:[Refactored Resolving Time 10]])</f>
        <v>18422580.524617665</v>
      </c>
      <c r="AC257" s="3">
        <f>Table16[[#This Row],[Refactored Resolving Time Avg (ns)]]/1000000</f>
        <v>645.19096750000006</v>
      </c>
      <c r="AD257" s="3">
        <f>Table16[[#This Row],[Refactored Resolving Time Sdev (ns)]]/1000000</f>
        <v>18.422580524617665</v>
      </c>
      <c r="AE257" t="b">
        <f>IF(Table16[[#This Row],[Control Bundle]]=Table16[[#This Row],[Refactored Bundle]],TRUE,FALSE)</f>
        <v>1</v>
      </c>
      <c r="AF257">
        <f>IF(Table16[[#This Row],[Refactored Resolving Time Avg (ns)]]=-1,0,ROUND(LOG10(Table16[[#This Row],[Refactored Resolving Time Sdev (ns)]]/Table16[[#This Row],[Control Resolving Time Sdev (ns)]]),0))</f>
        <v>0</v>
      </c>
      <c r="AG257" t="b">
        <f>IF(Table16[[#This Row],[Same Sdev OoM?]]=0,TRUE,FALSE)</f>
        <v>1</v>
      </c>
      <c r="AH2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7" s="3">
        <f>Table16[[#This Row],[Control Resolving Time Avg (ms)]]-Table16[[#This Row],[Refactored Resolving Time Avg (ms)]]</f>
        <v>-81.132832700000108</v>
      </c>
      <c r="AJ257" s="4">
        <f>Table16[[#This Row],[Absolute Diff?]]/Table16[[#This Row],[Control Resolving Time Avg (ms)]]</f>
        <v>-0.14383771404833592</v>
      </c>
    </row>
    <row r="258" spans="1:36" x14ac:dyDescent="0.2">
      <c r="A258" t="s">
        <v>310</v>
      </c>
      <c r="B258" s="3">
        <v>608490228</v>
      </c>
      <c r="C258" s="3">
        <v>544599438</v>
      </c>
      <c r="D258" s="3">
        <v>577544985</v>
      </c>
      <c r="E258" s="3">
        <v>520993833</v>
      </c>
      <c r="F258" s="3">
        <v>554658469</v>
      </c>
      <c r="G258" s="3">
        <v>553695507</v>
      </c>
      <c r="H258" s="3">
        <v>597987969</v>
      </c>
      <c r="I258" s="3">
        <v>565551229</v>
      </c>
      <c r="J258" s="3">
        <v>571432060</v>
      </c>
      <c r="K258" s="3">
        <v>531516746</v>
      </c>
      <c r="L258" s="3">
        <f>AVERAGE(Table16[[#This Row],[Control Resolving Time 1]:[Control Resolving Time 10]])</f>
        <v>562647046.39999998</v>
      </c>
      <c r="M258" s="3">
        <f>STDEV(Table16[[#This Row],[Control Resolving Time 1]:[Control Resolving Time 10]])</f>
        <v>27551742.855722982</v>
      </c>
      <c r="N258" s="3">
        <f>Table16[[#This Row],[Control Resolving Time Avg (ns)]]/1000000</f>
        <v>562.64704640000002</v>
      </c>
      <c r="O258" s="3">
        <f>Table16[[#This Row],[Control Resolving Time Sdev (ns)]]/1000000</f>
        <v>27.551742855722981</v>
      </c>
      <c r="P258" t="s">
        <v>310</v>
      </c>
      <c r="Q258" s="3">
        <v>652738325</v>
      </c>
      <c r="R258" s="3">
        <v>625501527</v>
      </c>
      <c r="S258" s="3">
        <v>628166089</v>
      </c>
      <c r="T258" s="3">
        <v>623347871</v>
      </c>
      <c r="U258" s="3">
        <v>663765809</v>
      </c>
      <c r="V258" s="3">
        <v>653963298</v>
      </c>
      <c r="W258" s="3">
        <v>667237600</v>
      </c>
      <c r="X258" s="3">
        <v>667212136</v>
      </c>
      <c r="Y258" s="3">
        <v>629657671</v>
      </c>
      <c r="Z258" s="3">
        <v>631810469</v>
      </c>
      <c r="AA258" s="3">
        <f>AVERAGE(Table16[[#This Row],[Refactored Resolving Time 1]:[Refactored Resolving Time 10]])</f>
        <v>644340079.5</v>
      </c>
      <c r="AB258" s="3">
        <f>STDEV(Table16[[#This Row],[Refactored Resolving Time 1]:[Refactored Resolving Time 10]])</f>
        <v>18311045.080044195</v>
      </c>
      <c r="AC258" s="3">
        <f>Table16[[#This Row],[Refactored Resolving Time Avg (ns)]]/1000000</f>
        <v>644.3400795</v>
      </c>
      <c r="AD258" s="3">
        <f>Table16[[#This Row],[Refactored Resolving Time Sdev (ns)]]/1000000</f>
        <v>18.311045080044195</v>
      </c>
      <c r="AE258" t="b">
        <f>IF(Table16[[#This Row],[Control Bundle]]=Table16[[#This Row],[Refactored Bundle]],TRUE,FALSE)</f>
        <v>1</v>
      </c>
      <c r="AF258">
        <f>IF(Table16[[#This Row],[Refactored Resolving Time Avg (ns)]]=-1,0,ROUND(LOG10(Table16[[#This Row],[Refactored Resolving Time Sdev (ns)]]/Table16[[#This Row],[Control Resolving Time Sdev (ns)]]),0))</f>
        <v>0</v>
      </c>
      <c r="AG258" t="b">
        <f>IF(Table16[[#This Row],[Same Sdev OoM?]]=0,TRUE,FALSE)</f>
        <v>1</v>
      </c>
      <c r="AH2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8" s="3">
        <f>Table16[[#This Row],[Control Resolving Time Avg (ms)]]-Table16[[#This Row],[Refactored Resolving Time Avg (ms)]]</f>
        <v>-81.69303309999998</v>
      </c>
      <c r="AJ258" s="4">
        <f>Table16[[#This Row],[Absolute Diff?]]/Table16[[#This Row],[Control Resolving Time Avg (ms)]]</f>
        <v>-0.14519410280867687</v>
      </c>
    </row>
    <row r="259" spans="1:36" x14ac:dyDescent="0.2">
      <c r="A259" t="s">
        <v>38</v>
      </c>
      <c r="B259" s="3">
        <v>607793346</v>
      </c>
      <c r="C259" s="3">
        <v>543986565</v>
      </c>
      <c r="D259" s="3">
        <v>576729478</v>
      </c>
      <c r="E259" s="3">
        <v>520402039</v>
      </c>
      <c r="F259" s="3">
        <v>553584298</v>
      </c>
      <c r="G259" s="3">
        <v>553008251</v>
      </c>
      <c r="H259" s="3">
        <v>597383594</v>
      </c>
      <c r="I259" s="3">
        <v>564804478</v>
      </c>
      <c r="J259" s="3">
        <v>570271956</v>
      </c>
      <c r="K259" s="3">
        <v>525630759</v>
      </c>
      <c r="L259" s="3">
        <f>AVERAGE(Table16[[#This Row],[Control Resolving Time 1]:[Control Resolving Time 10]])</f>
        <v>561359476.39999998</v>
      </c>
      <c r="M259" s="3">
        <f>STDEV(Table16[[#This Row],[Control Resolving Time 1]:[Control Resolving Time 10]])</f>
        <v>28220256.541645397</v>
      </c>
      <c r="N259" s="3">
        <f>Table16[[#This Row],[Control Resolving Time Avg (ns)]]/1000000</f>
        <v>561.35947639999995</v>
      </c>
      <c r="O259" s="3">
        <f>Table16[[#This Row],[Control Resolving Time Sdev (ns)]]/1000000</f>
        <v>28.220256541645398</v>
      </c>
      <c r="P259" t="s">
        <v>38</v>
      </c>
      <c r="Q259" s="3">
        <v>652020219</v>
      </c>
      <c r="R259" s="3">
        <v>624786821</v>
      </c>
      <c r="S259" s="3">
        <v>627494196</v>
      </c>
      <c r="T259" s="3">
        <v>622807659</v>
      </c>
      <c r="U259" s="3">
        <v>658538144</v>
      </c>
      <c r="V259" s="3">
        <v>650658358</v>
      </c>
      <c r="W259" s="3">
        <v>666651252</v>
      </c>
      <c r="X259" s="3">
        <v>664002074</v>
      </c>
      <c r="Y259" s="3">
        <v>629215574</v>
      </c>
      <c r="Z259" s="3">
        <v>631098811</v>
      </c>
      <c r="AA259" s="3">
        <f>AVERAGE(Table16[[#This Row],[Refactored Resolving Time 1]:[Refactored Resolving Time 10]])</f>
        <v>642727310.79999995</v>
      </c>
      <c r="AB259" s="3">
        <f>STDEV(Table16[[#This Row],[Refactored Resolving Time 1]:[Refactored Resolving Time 10]])</f>
        <v>17297087.546417266</v>
      </c>
      <c r="AC259" s="3">
        <f>Table16[[#This Row],[Refactored Resolving Time Avg (ns)]]/1000000</f>
        <v>642.72731079999994</v>
      </c>
      <c r="AD259" s="3">
        <f>Table16[[#This Row],[Refactored Resolving Time Sdev (ns)]]/1000000</f>
        <v>17.297087546417266</v>
      </c>
      <c r="AE259" t="b">
        <f>IF(Table16[[#This Row],[Control Bundle]]=Table16[[#This Row],[Refactored Bundle]],TRUE,FALSE)</f>
        <v>1</v>
      </c>
      <c r="AF259">
        <f>IF(Table16[[#This Row],[Refactored Resolving Time Avg (ns)]]=-1,0,ROUND(LOG10(Table16[[#This Row],[Refactored Resolving Time Sdev (ns)]]/Table16[[#This Row],[Control Resolving Time Sdev (ns)]]),0))</f>
        <v>0</v>
      </c>
      <c r="AG259" t="b">
        <f>IF(Table16[[#This Row],[Same Sdev OoM?]]=0,TRUE,FALSE)</f>
        <v>1</v>
      </c>
      <c r="AH2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59" s="3">
        <f>Table16[[#This Row],[Control Resolving Time Avg (ms)]]-Table16[[#This Row],[Refactored Resolving Time Avg (ms)]]</f>
        <v>-81.367834399999992</v>
      </c>
      <c r="AJ259" s="4">
        <f>Table16[[#This Row],[Absolute Diff?]]/Table16[[#This Row],[Control Resolving Time Avg (ms)]]</f>
        <v>-0.14494782366873393</v>
      </c>
    </row>
    <row r="260" spans="1:36" x14ac:dyDescent="0.2">
      <c r="A260" t="s">
        <v>204</v>
      </c>
      <c r="B260" s="3">
        <v>607110227</v>
      </c>
      <c r="C260" s="3">
        <v>543344802</v>
      </c>
      <c r="D260" s="3">
        <v>576048420</v>
      </c>
      <c r="E260" s="3">
        <v>519657167</v>
      </c>
      <c r="F260" s="3">
        <v>552833964</v>
      </c>
      <c r="G260" s="3">
        <v>552360605</v>
      </c>
      <c r="H260" s="3">
        <v>596824239</v>
      </c>
      <c r="I260" s="3">
        <v>564078564</v>
      </c>
      <c r="J260" s="3">
        <v>569618023</v>
      </c>
      <c r="K260" s="3">
        <v>524697580</v>
      </c>
      <c r="L260" s="3">
        <f>AVERAGE(Table16[[#This Row],[Control Resolving Time 1]:[Control Resolving Time 10]])</f>
        <v>560657359.10000002</v>
      </c>
      <c r="M260" s="3">
        <f>STDEV(Table16[[#This Row],[Control Resolving Time 1]:[Control Resolving Time 10]])</f>
        <v>28281683.848866176</v>
      </c>
      <c r="N260" s="3">
        <f>Table16[[#This Row],[Control Resolving Time Avg (ns)]]/1000000</f>
        <v>560.65735910000001</v>
      </c>
      <c r="O260" s="3">
        <f>Table16[[#This Row],[Control Resolving Time Sdev (ns)]]/1000000</f>
        <v>28.281683848866177</v>
      </c>
      <c r="P260" t="s">
        <v>204</v>
      </c>
      <c r="Q260" s="3">
        <v>651287889</v>
      </c>
      <c r="R260" s="3">
        <v>624199469</v>
      </c>
      <c r="S260" s="3">
        <v>626792447</v>
      </c>
      <c r="T260" s="3">
        <v>622060898</v>
      </c>
      <c r="U260" s="3">
        <v>657945501</v>
      </c>
      <c r="V260" s="3">
        <v>650852935</v>
      </c>
      <c r="W260" s="3">
        <v>666043306</v>
      </c>
      <c r="X260" s="3">
        <v>663246667</v>
      </c>
      <c r="Y260" s="3">
        <v>628820281</v>
      </c>
      <c r="Z260" s="3">
        <v>630345342</v>
      </c>
      <c r="AA260" s="3">
        <f>AVERAGE(Table16[[#This Row],[Refactored Resolving Time 1]:[Refactored Resolving Time 10]])</f>
        <v>642159473.5</v>
      </c>
      <c r="AB260" s="3">
        <f>STDEV(Table16[[#This Row],[Refactored Resolving Time 1]:[Refactored Resolving Time 10]])</f>
        <v>17331339.158011317</v>
      </c>
      <c r="AC260" s="3">
        <f>Table16[[#This Row],[Refactored Resolving Time Avg (ns)]]/1000000</f>
        <v>642.15947349999999</v>
      </c>
      <c r="AD260" s="3">
        <f>Table16[[#This Row],[Refactored Resolving Time Sdev (ns)]]/1000000</f>
        <v>17.331339158011318</v>
      </c>
      <c r="AE260" t="b">
        <f>IF(Table16[[#This Row],[Control Bundle]]=Table16[[#This Row],[Refactored Bundle]],TRUE,FALSE)</f>
        <v>1</v>
      </c>
      <c r="AF260">
        <f>IF(Table16[[#This Row],[Refactored Resolving Time Avg (ns)]]=-1,0,ROUND(LOG10(Table16[[#This Row],[Refactored Resolving Time Sdev (ns)]]/Table16[[#This Row],[Control Resolving Time Sdev (ns)]]),0))</f>
        <v>0</v>
      </c>
      <c r="AG260" t="b">
        <f>IF(Table16[[#This Row],[Same Sdev OoM?]]=0,TRUE,FALSE)</f>
        <v>1</v>
      </c>
      <c r="AH2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0" s="5">
        <f>Table16[[#This Row],[Control Resolving Time Avg (ms)]]-Table16[[#This Row],[Refactored Resolving Time Avg (ms)]]</f>
        <v>-81.502114399999982</v>
      </c>
      <c r="AJ260" s="6">
        <f>Table16[[#This Row],[Absolute Diff?]]/Table16[[#This Row],[Control Resolving Time Avg (ms)]]</f>
        <v>-0.14536884797308636</v>
      </c>
    </row>
    <row r="261" spans="1:36" x14ac:dyDescent="0.2">
      <c r="A261" t="s">
        <v>200</v>
      </c>
      <c r="B261" s="3">
        <v>606366193</v>
      </c>
      <c r="C261" s="3">
        <v>542743803</v>
      </c>
      <c r="D261" s="3">
        <v>575360354</v>
      </c>
      <c r="E261" s="3">
        <v>519019259</v>
      </c>
      <c r="F261" s="3">
        <v>552137526</v>
      </c>
      <c r="G261" s="3">
        <v>551735149</v>
      </c>
      <c r="H261" s="3">
        <v>596259318</v>
      </c>
      <c r="I261" s="3">
        <v>563391148</v>
      </c>
      <c r="J261" s="3">
        <v>568890839</v>
      </c>
      <c r="K261" s="3">
        <v>524033335</v>
      </c>
      <c r="L261" s="3">
        <f>AVERAGE(Table16[[#This Row],[Control Resolving Time 1]:[Control Resolving Time 10]])</f>
        <v>559993692.39999998</v>
      </c>
      <c r="M261" s="3">
        <f>STDEV(Table16[[#This Row],[Control Resolving Time 1]:[Control Resolving Time 10]])</f>
        <v>28268501.696832366</v>
      </c>
      <c r="N261" s="3">
        <f>Table16[[#This Row],[Control Resolving Time Avg (ns)]]/1000000</f>
        <v>559.99369239999999</v>
      </c>
      <c r="O261" s="3">
        <f>Table16[[#This Row],[Control Resolving Time Sdev (ns)]]/1000000</f>
        <v>28.268501696832367</v>
      </c>
      <c r="P261" t="s">
        <v>200</v>
      </c>
      <c r="Q261" s="3">
        <v>650777503</v>
      </c>
      <c r="R261" s="3">
        <v>623587627</v>
      </c>
      <c r="S261" s="3">
        <v>626156967</v>
      </c>
      <c r="T261" s="3">
        <v>621405173</v>
      </c>
      <c r="U261" s="3">
        <v>657423714</v>
      </c>
      <c r="V261" s="3">
        <v>650094367</v>
      </c>
      <c r="W261" s="3">
        <v>665567358</v>
      </c>
      <c r="X261" s="3">
        <v>662256032</v>
      </c>
      <c r="Y261" s="3">
        <v>628464344</v>
      </c>
      <c r="Z261" s="3">
        <v>629734261</v>
      </c>
      <c r="AA261" s="3">
        <f>AVERAGE(Table16[[#This Row],[Refactored Resolving Time 1]:[Refactored Resolving Time 10]])</f>
        <v>641546734.60000002</v>
      </c>
      <c r="AB261" s="3">
        <f>STDEV(Table16[[#This Row],[Refactored Resolving Time 1]:[Refactored Resolving Time 10]])</f>
        <v>17294679.335027721</v>
      </c>
      <c r="AC261" s="3">
        <f>Table16[[#This Row],[Refactored Resolving Time Avg (ns)]]/1000000</f>
        <v>641.54673460000004</v>
      </c>
      <c r="AD261" s="3">
        <f>Table16[[#This Row],[Refactored Resolving Time Sdev (ns)]]/1000000</f>
        <v>17.29467933502772</v>
      </c>
      <c r="AE261" t="b">
        <f>IF(Table16[[#This Row],[Control Bundle]]=Table16[[#This Row],[Refactored Bundle]],TRUE,FALSE)</f>
        <v>1</v>
      </c>
      <c r="AF261">
        <f>IF(Table16[[#This Row],[Refactored Resolving Time Avg (ns)]]=-1,0,ROUND(LOG10(Table16[[#This Row],[Refactored Resolving Time Sdev (ns)]]/Table16[[#This Row],[Control Resolving Time Sdev (ns)]]),0))</f>
        <v>0</v>
      </c>
      <c r="AG261" t="b">
        <f>IF(Table16[[#This Row],[Same Sdev OoM?]]=0,TRUE,FALSE)</f>
        <v>1</v>
      </c>
      <c r="AH2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1" s="5">
        <f>Table16[[#This Row],[Control Resolving Time Avg (ms)]]-Table16[[#This Row],[Refactored Resolving Time Avg (ms)]]</f>
        <v>-81.55304220000005</v>
      </c>
      <c r="AJ261" s="6">
        <f>Table16[[#This Row],[Absolute Diff?]]/Table16[[#This Row],[Control Resolving Time Avg (ms)]]</f>
        <v>-0.14563207283725479</v>
      </c>
    </row>
    <row r="262" spans="1:36" x14ac:dyDescent="0.2">
      <c r="A262" t="s">
        <v>342</v>
      </c>
      <c r="B262" s="3">
        <v>601179051</v>
      </c>
      <c r="C262" s="3">
        <v>542138713</v>
      </c>
      <c r="D262" s="3">
        <v>574670366</v>
      </c>
      <c r="E262" s="3">
        <v>518454272</v>
      </c>
      <c r="F262" s="3">
        <v>551503635</v>
      </c>
      <c r="G262" s="3">
        <v>550757654</v>
      </c>
      <c r="H262" s="3">
        <v>595622162</v>
      </c>
      <c r="I262" s="3">
        <v>562680648</v>
      </c>
      <c r="J262" s="3">
        <v>568121117</v>
      </c>
      <c r="K262" s="3">
        <v>523393570</v>
      </c>
      <c r="L262" s="3">
        <f>AVERAGE(Table16[[#This Row],[Control Resolving Time 1]:[Control Resolving Time 10]])</f>
        <v>558852118.79999995</v>
      </c>
      <c r="M262" s="3">
        <f>STDEV(Table16[[#This Row],[Control Resolving Time 1]:[Control Resolving Time 10]])</f>
        <v>27452074.180715285</v>
      </c>
      <c r="N262" s="3">
        <f>Table16[[#This Row],[Control Resolving Time Avg (ns)]]/1000000</f>
        <v>558.85211879999997</v>
      </c>
      <c r="O262" s="3">
        <f>Table16[[#This Row],[Control Resolving Time Sdev (ns)]]/1000000</f>
        <v>27.452074180715286</v>
      </c>
      <c r="P262" t="s">
        <v>342</v>
      </c>
      <c r="Q262" s="3">
        <v>650326501</v>
      </c>
      <c r="R262" s="3">
        <v>623024840</v>
      </c>
      <c r="S262" s="3">
        <v>625672910</v>
      </c>
      <c r="T262" s="3">
        <v>620860753</v>
      </c>
      <c r="U262" s="3">
        <v>656835287</v>
      </c>
      <c r="V262" s="3">
        <v>649613168</v>
      </c>
      <c r="W262" s="3">
        <v>665090807</v>
      </c>
      <c r="X262" s="3">
        <v>661492509</v>
      </c>
      <c r="Y262" s="3">
        <v>628108530</v>
      </c>
      <c r="Z262" s="3">
        <v>629036279</v>
      </c>
      <c r="AA262" s="3">
        <f>AVERAGE(Table16[[#This Row],[Refactored Resolving Time 1]:[Refactored Resolving Time 10]])</f>
        <v>641006158.39999998</v>
      </c>
      <c r="AB262" s="3">
        <f>STDEV(Table16[[#This Row],[Refactored Resolving Time 1]:[Refactored Resolving Time 10]])</f>
        <v>17272882.02030528</v>
      </c>
      <c r="AC262" s="3">
        <f>Table16[[#This Row],[Refactored Resolving Time Avg (ns)]]/1000000</f>
        <v>641.0061584</v>
      </c>
      <c r="AD262" s="3">
        <f>Table16[[#This Row],[Refactored Resolving Time Sdev (ns)]]/1000000</f>
        <v>17.272882020305278</v>
      </c>
      <c r="AE262" t="b">
        <f>IF(Table16[[#This Row],[Control Bundle]]=Table16[[#This Row],[Refactored Bundle]],TRUE,FALSE)</f>
        <v>1</v>
      </c>
      <c r="AF262">
        <f>IF(Table16[[#This Row],[Refactored Resolving Time Avg (ns)]]=-1,0,ROUND(LOG10(Table16[[#This Row],[Refactored Resolving Time Sdev (ns)]]/Table16[[#This Row],[Control Resolving Time Sdev (ns)]]),0))</f>
        <v>0</v>
      </c>
      <c r="AG262" t="b">
        <f>IF(Table16[[#This Row],[Same Sdev OoM?]]=0,TRUE,FALSE)</f>
        <v>1</v>
      </c>
      <c r="AH2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2" s="5">
        <f>Table16[[#This Row],[Control Resolving Time Avg (ms)]]-Table16[[#This Row],[Refactored Resolving Time Avg (ms)]]</f>
        <v>-82.154039600000033</v>
      </c>
      <c r="AJ262" s="6">
        <f>Table16[[#This Row],[Absolute Diff?]]/Table16[[#This Row],[Control Resolving Time Avg (ms)]]</f>
        <v>-0.14700497114765532</v>
      </c>
    </row>
    <row r="263" spans="1:36" x14ac:dyDescent="0.2">
      <c r="A263" t="s">
        <v>197</v>
      </c>
      <c r="B263" s="3">
        <v>599841063</v>
      </c>
      <c r="C263" s="3">
        <v>541563028</v>
      </c>
      <c r="D263" s="3">
        <v>573736582</v>
      </c>
      <c r="E263" s="3">
        <v>517862867</v>
      </c>
      <c r="F263" s="3">
        <v>550944013</v>
      </c>
      <c r="G263" s="3">
        <v>550049753</v>
      </c>
      <c r="H263" s="3">
        <v>595016538</v>
      </c>
      <c r="I263" s="3">
        <v>561943804</v>
      </c>
      <c r="J263" s="3">
        <v>567423679</v>
      </c>
      <c r="K263" s="3">
        <v>522740543</v>
      </c>
      <c r="L263" s="3">
        <f>AVERAGE(Table16[[#This Row],[Control Resolving Time 1]:[Control Resolving Time 10]])</f>
        <v>558112187</v>
      </c>
      <c r="M263" s="3">
        <f>STDEV(Table16[[#This Row],[Control Resolving Time 1]:[Control Resolving Time 10]])</f>
        <v>27305185.282901864</v>
      </c>
      <c r="N263" s="3">
        <f>Table16[[#This Row],[Control Resolving Time Avg (ns)]]/1000000</f>
        <v>558.11218699999995</v>
      </c>
      <c r="O263" s="3">
        <f>Table16[[#This Row],[Control Resolving Time Sdev (ns)]]/1000000</f>
        <v>27.305185282901864</v>
      </c>
      <c r="P263" t="s">
        <v>197</v>
      </c>
      <c r="Q263" s="3">
        <v>649904905</v>
      </c>
      <c r="R263" s="3">
        <v>622592612</v>
      </c>
      <c r="S263" s="3">
        <v>624964683</v>
      </c>
      <c r="T263" s="3">
        <v>620326573</v>
      </c>
      <c r="U263" s="3">
        <v>656149148</v>
      </c>
      <c r="V263" s="3">
        <v>649153714</v>
      </c>
      <c r="W263" s="3">
        <v>664598977</v>
      </c>
      <c r="X263" s="3">
        <v>660762711</v>
      </c>
      <c r="Y263" s="3">
        <v>627690789</v>
      </c>
      <c r="Z263" s="3">
        <v>628285663</v>
      </c>
      <c r="AA263" s="3">
        <f>AVERAGE(Table16[[#This Row],[Refactored Resolving Time 1]:[Refactored Resolving Time 10]])</f>
        <v>640442977.5</v>
      </c>
      <c r="AB263" s="3">
        <f>STDEV(Table16[[#This Row],[Refactored Resolving Time 1]:[Refactored Resolving Time 10]])</f>
        <v>17262014.051504869</v>
      </c>
      <c r="AC263" s="3">
        <f>Table16[[#This Row],[Refactored Resolving Time Avg (ns)]]/1000000</f>
        <v>640.44297749999998</v>
      </c>
      <c r="AD263" s="3">
        <f>Table16[[#This Row],[Refactored Resolving Time Sdev (ns)]]/1000000</f>
        <v>17.26201405150487</v>
      </c>
      <c r="AE263" t="b">
        <f>IF(Table16[[#This Row],[Control Bundle]]=Table16[[#This Row],[Refactored Bundle]],TRUE,FALSE)</f>
        <v>1</v>
      </c>
      <c r="AF263">
        <f>IF(Table16[[#This Row],[Refactored Resolving Time Avg (ns)]]=-1,0,ROUND(LOG10(Table16[[#This Row],[Refactored Resolving Time Sdev (ns)]]/Table16[[#This Row],[Control Resolving Time Sdev (ns)]]),0))</f>
        <v>0</v>
      </c>
      <c r="AG263" t="b">
        <f>IF(Table16[[#This Row],[Same Sdev OoM?]]=0,TRUE,FALSE)</f>
        <v>1</v>
      </c>
      <c r="AH2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3" s="3">
        <f>Table16[[#This Row],[Control Resolving Time Avg (ms)]]-Table16[[#This Row],[Refactored Resolving Time Avg (ms)]]</f>
        <v>-82.330790500000035</v>
      </c>
      <c r="AJ263" s="4">
        <f>Table16[[#This Row],[Absolute Diff?]]/Table16[[#This Row],[Control Resolving Time Avg (ms)]]</f>
        <v>-0.14751656103865018</v>
      </c>
    </row>
    <row r="264" spans="1:36" x14ac:dyDescent="0.2">
      <c r="A264" t="s">
        <v>183</v>
      </c>
      <c r="B264" s="3">
        <v>599191255</v>
      </c>
      <c r="C264" s="3">
        <v>540905798</v>
      </c>
      <c r="D264" s="3">
        <v>573055139</v>
      </c>
      <c r="E264" s="3">
        <v>517307635</v>
      </c>
      <c r="F264" s="3">
        <v>550336116</v>
      </c>
      <c r="G264" s="3">
        <v>549334420</v>
      </c>
      <c r="H264" s="3">
        <v>594404671</v>
      </c>
      <c r="I264" s="3">
        <v>561274760</v>
      </c>
      <c r="J264" s="3">
        <v>561107064</v>
      </c>
      <c r="K264" s="3">
        <v>522135241</v>
      </c>
      <c r="L264" s="3">
        <f>AVERAGE(Table16[[#This Row],[Control Resolving Time 1]:[Control Resolving Time 10]])</f>
        <v>556905209.89999998</v>
      </c>
      <c r="M264" s="3">
        <f>STDEV(Table16[[#This Row],[Control Resolving Time 1]:[Control Resolving Time 10]])</f>
        <v>27131895.251959391</v>
      </c>
      <c r="N264" s="3">
        <f>Table16[[#This Row],[Control Resolving Time Avg (ns)]]/1000000</f>
        <v>556.90520989999993</v>
      </c>
      <c r="O264" s="3">
        <f>Table16[[#This Row],[Control Resolving Time Sdev (ns)]]/1000000</f>
        <v>27.131895251959392</v>
      </c>
      <c r="P264" t="s">
        <v>183</v>
      </c>
      <c r="Q264" s="3">
        <v>648320000</v>
      </c>
      <c r="R264" s="3">
        <v>622060051</v>
      </c>
      <c r="S264" s="3">
        <v>624343183</v>
      </c>
      <c r="T264" s="3">
        <v>619584577</v>
      </c>
      <c r="U264" s="3">
        <v>655529237</v>
      </c>
      <c r="V264" s="3">
        <v>648365692</v>
      </c>
      <c r="W264" s="3">
        <v>664061237</v>
      </c>
      <c r="X264" s="3">
        <v>659571253</v>
      </c>
      <c r="Y264" s="3">
        <v>626894895</v>
      </c>
      <c r="Z264" s="3">
        <v>627652224</v>
      </c>
      <c r="AA264" s="3">
        <f>AVERAGE(Table16[[#This Row],[Refactored Resolving Time 1]:[Refactored Resolving Time 10]])</f>
        <v>639638234.89999998</v>
      </c>
      <c r="AB264" s="3">
        <f>STDEV(Table16[[#This Row],[Refactored Resolving Time 1]:[Refactored Resolving Time 10]])</f>
        <v>17156182.133873139</v>
      </c>
      <c r="AC264" s="3">
        <f>Table16[[#This Row],[Refactored Resolving Time Avg (ns)]]/1000000</f>
        <v>639.63823489999993</v>
      </c>
      <c r="AD264" s="3">
        <f>Table16[[#This Row],[Refactored Resolving Time Sdev (ns)]]/1000000</f>
        <v>17.156182133873138</v>
      </c>
      <c r="AE264" t="b">
        <f>IF(Table16[[#This Row],[Control Bundle]]=Table16[[#This Row],[Refactored Bundle]],TRUE,FALSE)</f>
        <v>1</v>
      </c>
      <c r="AF264">
        <f>IF(Table16[[#This Row],[Refactored Resolving Time Avg (ns)]]=-1,0,ROUND(LOG10(Table16[[#This Row],[Refactored Resolving Time Sdev (ns)]]/Table16[[#This Row],[Control Resolving Time Sdev (ns)]]),0))</f>
        <v>0</v>
      </c>
      <c r="AG264" t="b">
        <f>IF(Table16[[#This Row],[Same Sdev OoM?]]=0,TRUE,FALSE)</f>
        <v>1</v>
      </c>
      <c r="AH2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4" s="3">
        <f>Table16[[#This Row],[Control Resolving Time Avg (ms)]]-Table16[[#This Row],[Refactored Resolving Time Avg (ms)]]</f>
        <v>-82.733024999999998</v>
      </c>
      <c r="AJ264" s="4">
        <f>Table16[[#This Row],[Absolute Diff?]]/Table16[[#This Row],[Control Resolving Time Avg (ms)]]</f>
        <v>-0.14855854017752115</v>
      </c>
    </row>
    <row r="265" spans="1:36" x14ac:dyDescent="0.2">
      <c r="A265" t="s">
        <v>249</v>
      </c>
      <c r="B265" s="3">
        <v>598590503</v>
      </c>
      <c r="C265" s="3">
        <v>540281446</v>
      </c>
      <c r="D265" s="3">
        <v>572380268</v>
      </c>
      <c r="E265" s="3">
        <v>516675925</v>
      </c>
      <c r="F265" s="3">
        <v>549729481</v>
      </c>
      <c r="G265" s="3">
        <v>548630103</v>
      </c>
      <c r="H265" s="3">
        <v>593841055</v>
      </c>
      <c r="I265" s="3">
        <v>560617632</v>
      </c>
      <c r="J265" s="3">
        <v>560322749</v>
      </c>
      <c r="K265" s="3">
        <v>521359782</v>
      </c>
      <c r="L265" s="3">
        <f>AVERAGE(Table16[[#This Row],[Control Resolving Time 1]:[Control Resolving Time 10]])</f>
        <v>556242894.39999998</v>
      </c>
      <c r="M265" s="3">
        <f>STDEV(Table16[[#This Row],[Control Resolving Time 1]:[Control Resolving Time 10]])</f>
        <v>27163422.268907469</v>
      </c>
      <c r="N265" s="3">
        <f>Table16[[#This Row],[Control Resolving Time Avg (ns)]]/1000000</f>
        <v>556.24289439999995</v>
      </c>
      <c r="O265" s="3">
        <f>Table16[[#This Row],[Control Resolving Time Sdev (ns)]]/1000000</f>
        <v>27.163422268907468</v>
      </c>
      <c r="P265" t="s">
        <v>249</v>
      </c>
      <c r="Q265" s="3">
        <v>647604778</v>
      </c>
      <c r="R265" s="3">
        <v>621474329</v>
      </c>
      <c r="S265" s="3">
        <v>623761656</v>
      </c>
      <c r="T265" s="3">
        <v>618877291</v>
      </c>
      <c r="U265" s="3">
        <v>654957345</v>
      </c>
      <c r="V265" s="3">
        <v>649862012</v>
      </c>
      <c r="W265" s="3">
        <v>663446470</v>
      </c>
      <c r="X265" s="3">
        <v>658869911</v>
      </c>
      <c r="Y265" s="3">
        <v>625997759</v>
      </c>
      <c r="Z265" s="3">
        <v>627076343</v>
      </c>
      <c r="AA265" s="3">
        <f>AVERAGE(Table16[[#This Row],[Refactored Resolving Time 1]:[Refactored Resolving Time 10]])</f>
        <v>639192789.39999998</v>
      </c>
      <c r="AB265" s="3">
        <f>STDEV(Table16[[#This Row],[Refactored Resolving Time 1]:[Refactored Resolving Time 10]])</f>
        <v>17302040.683382273</v>
      </c>
      <c r="AC265" s="3">
        <f>Table16[[#This Row],[Refactored Resolving Time Avg (ns)]]/1000000</f>
        <v>639.19278939999992</v>
      </c>
      <c r="AD265" s="3">
        <f>Table16[[#This Row],[Refactored Resolving Time Sdev (ns)]]/1000000</f>
        <v>17.302040683382273</v>
      </c>
      <c r="AE265" t="b">
        <f>IF(Table16[[#This Row],[Control Bundle]]=Table16[[#This Row],[Refactored Bundle]],TRUE,FALSE)</f>
        <v>1</v>
      </c>
      <c r="AF265">
        <f>IF(Table16[[#This Row],[Refactored Resolving Time Avg (ns)]]=-1,0,ROUND(LOG10(Table16[[#This Row],[Refactored Resolving Time Sdev (ns)]]/Table16[[#This Row],[Control Resolving Time Sdev (ns)]]),0))</f>
        <v>0</v>
      </c>
      <c r="AG265" t="b">
        <f>IF(Table16[[#This Row],[Same Sdev OoM?]]=0,TRUE,FALSE)</f>
        <v>1</v>
      </c>
      <c r="AH2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5" s="3">
        <f>Table16[[#This Row],[Control Resolving Time Avg (ms)]]-Table16[[#This Row],[Refactored Resolving Time Avg (ms)]]</f>
        <v>-82.94989499999997</v>
      </c>
      <c r="AJ265" s="4">
        <f>Table16[[#This Row],[Absolute Diff?]]/Table16[[#This Row],[Control Resolving Time Avg (ms)]]</f>
        <v>-0.1491253116850601</v>
      </c>
    </row>
    <row r="266" spans="1:36" x14ac:dyDescent="0.2">
      <c r="A266" t="s">
        <v>211</v>
      </c>
      <c r="B266" s="3">
        <v>597980367</v>
      </c>
      <c r="C266" s="3">
        <v>539671595</v>
      </c>
      <c r="D266" s="3">
        <v>571806193</v>
      </c>
      <c r="E266" s="3">
        <v>516176614</v>
      </c>
      <c r="F266" s="3">
        <v>549094144</v>
      </c>
      <c r="G266" s="3">
        <v>548006763</v>
      </c>
      <c r="H266" s="3">
        <v>593314144</v>
      </c>
      <c r="I266" s="3">
        <v>559915662</v>
      </c>
      <c r="J266" s="3">
        <v>559623042</v>
      </c>
      <c r="K266" s="3">
        <v>520720268</v>
      </c>
      <c r="L266" s="3">
        <f>AVERAGE(Table16[[#This Row],[Control Resolving Time 1]:[Control Resolving Time 10]])</f>
        <v>555630879.20000005</v>
      </c>
      <c r="M266" s="3">
        <f>STDEV(Table16[[#This Row],[Control Resolving Time 1]:[Control Resolving Time 10]])</f>
        <v>27162862.086996049</v>
      </c>
      <c r="N266" s="3">
        <f>Table16[[#This Row],[Control Resolving Time Avg (ns)]]/1000000</f>
        <v>555.63087920000009</v>
      </c>
      <c r="O266" s="3">
        <f>Table16[[#This Row],[Control Resolving Time Sdev (ns)]]/1000000</f>
        <v>27.16286208699605</v>
      </c>
      <c r="P266" t="s">
        <v>211</v>
      </c>
      <c r="Q266" s="3">
        <v>647025694</v>
      </c>
      <c r="R266" s="3">
        <v>620860804</v>
      </c>
      <c r="S266" s="3">
        <v>623188826</v>
      </c>
      <c r="T266" s="3">
        <v>618265447</v>
      </c>
      <c r="U266" s="3">
        <v>654367251</v>
      </c>
      <c r="V266" s="3">
        <v>649412999</v>
      </c>
      <c r="W266" s="3">
        <v>662811189</v>
      </c>
      <c r="X266" s="3">
        <v>658109255</v>
      </c>
      <c r="Y266" s="3">
        <v>625228762</v>
      </c>
      <c r="Z266" s="3">
        <v>626178883</v>
      </c>
      <c r="AA266" s="3">
        <f>AVERAGE(Table16[[#This Row],[Refactored Resolving Time 1]:[Refactored Resolving Time 10]])</f>
        <v>638544911</v>
      </c>
      <c r="AB266" s="3">
        <f>STDEV(Table16[[#This Row],[Refactored Resolving Time 1]:[Refactored Resolving Time 10]])</f>
        <v>17327028.930408787</v>
      </c>
      <c r="AC266" s="3">
        <f>Table16[[#This Row],[Refactored Resolving Time Avg (ns)]]/1000000</f>
        <v>638.54491099999996</v>
      </c>
      <c r="AD266" s="3">
        <f>Table16[[#This Row],[Refactored Resolving Time Sdev (ns)]]/1000000</f>
        <v>17.327028930408787</v>
      </c>
      <c r="AE266" t="b">
        <f>IF(Table16[[#This Row],[Control Bundle]]=Table16[[#This Row],[Refactored Bundle]],TRUE,FALSE)</f>
        <v>1</v>
      </c>
      <c r="AF266">
        <f>IF(Table16[[#This Row],[Refactored Resolving Time Avg (ns)]]=-1,0,ROUND(LOG10(Table16[[#This Row],[Refactored Resolving Time Sdev (ns)]]/Table16[[#This Row],[Control Resolving Time Sdev (ns)]]),0))</f>
        <v>0</v>
      </c>
      <c r="AG266" t="b">
        <f>IF(Table16[[#This Row],[Same Sdev OoM?]]=0,TRUE,FALSE)</f>
        <v>1</v>
      </c>
      <c r="AH2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6" s="5">
        <f>Table16[[#This Row],[Control Resolving Time Avg (ms)]]-Table16[[#This Row],[Refactored Resolving Time Avg (ms)]]</f>
        <v>-82.914031799999862</v>
      </c>
      <c r="AJ266" s="6">
        <f>Table16[[#This Row],[Absolute Diff?]]/Table16[[#This Row],[Control Resolving Time Avg (ms)]]</f>
        <v>-0.14922502492910378</v>
      </c>
    </row>
    <row r="267" spans="1:36" x14ac:dyDescent="0.2">
      <c r="A267" t="s">
        <v>107</v>
      </c>
      <c r="B267" s="3">
        <v>597496745</v>
      </c>
      <c r="C267" s="3">
        <v>538967747</v>
      </c>
      <c r="D267" s="3">
        <v>571213614</v>
      </c>
      <c r="E267" s="3">
        <v>515671696</v>
      </c>
      <c r="F267" s="3">
        <v>548510352</v>
      </c>
      <c r="G267" s="3">
        <v>547382985</v>
      </c>
      <c r="H267" s="3">
        <v>592767535</v>
      </c>
      <c r="I267" s="3">
        <v>559255167</v>
      </c>
      <c r="J267" s="3">
        <v>558989942</v>
      </c>
      <c r="K267" s="3">
        <v>520084123</v>
      </c>
      <c r="L267" s="3">
        <f>AVERAGE(Table16[[#This Row],[Control Resolving Time 1]:[Control Resolving Time 10]])</f>
        <v>555033990.60000002</v>
      </c>
      <c r="M267" s="3">
        <f>STDEV(Table16[[#This Row],[Control Resolving Time 1]:[Control Resolving Time 10]])</f>
        <v>27187123.977252126</v>
      </c>
      <c r="N267" s="3">
        <f>Table16[[#This Row],[Control Resolving Time Avg (ns)]]/1000000</f>
        <v>555.03399060000004</v>
      </c>
      <c r="O267" s="3">
        <f>Table16[[#This Row],[Control Resolving Time Sdev (ns)]]/1000000</f>
        <v>27.187123977252124</v>
      </c>
      <c r="P267" t="s">
        <v>107</v>
      </c>
      <c r="Q267" s="3">
        <v>646459196</v>
      </c>
      <c r="R267" s="3">
        <v>620251633</v>
      </c>
      <c r="S267" s="3">
        <v>622639994</v>
      </c>
      <c r="T267" s="3">
        <v>617668875</v>
      </c>
      <c r="U267" s="3">
        <v>652321596</v>
      </c>
      <c r="V267" s="3">
        <v>649185915</v>
      </c>
      <c r="W267" s="3">
        <v>662177058</v>
      </c>
      <c r="X267" s="3">
        <v>657456517</v>
      </c>
      <c r="Y267" s="3">
        <v>624654533</v>
      </c>
      <c r="Z267" s="3">
        <v>625506015</v>
      </c>
      <c r="AA267" s="3">
        <f>AVERAGE(Table16[[#This Row],[Refactored Resolving Time 1]:[Refactored Resolving Time 10]])</f>
        <v>637832133.20000005</v>
      </c>
      <c r="AB267" s="3">
        <f>STDEV(Table16[[#This Row],[Refactored Resolving Time 1]:[Refactored Resolving Time 10]])</f>
        <v>17201696.647271462</v>
      </c>
      <c r="AC267" s="3">
        <f>Table16[[#This Row],[Refactored Resolving Time Avg (ns)]]/1000000</f>
        <v>637.83213320000004</v>
      </c>
      <c r="AD267" s="3">
        <f>Table16[[#This Row],[Refactored Resolving Time Sdev (ns)]]/1000000</f>
        <v>17.201696647271461</v>
      </c>
      <c r="AE267" t="b">
        <f>IF(Table16[[#This Row],[Control Bundle]]=Table16[[#This Row],[Refactored Bundle]],TRUE,FALSE)</f>
        <v>1</v>
      </c>
      <c r="AF267">
        <f>IF(Table16[[#This Row],[Refactored Resolving Time Avg (ns)]]=-1,0,ROUND(LOG10(Table16[[#This Row],[Refactored Resolving Time Sdev (ns)]]/Table16[[#This Row],[Control Resolving Time Sdev (ns)]]),0))</f>
        <v>0</v>
      </c>
      <c r="AG267" t="b">
        <f>IF(Table16[[#This Row],[Same Sdev OoM?]]=0,TRUE,FALSE)</f>
        <v>1</v>
      </c>
      <c r="AH2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7" s="5">
        <f>Table16[[#This Row],[Control Resolving Time Avg (ms)]]-Table16[[#This Row],[Refactored Resolving Time Avg (ms)]]</f>
        <v>-82.798142600000006</v>
      </c>
      <c r="AJ267" s="6">
        <f>Table16[[#This Row],[Absolute Diff?]]/Table16[[#This Row],[Control Resolving Time Avg (ms)]]</f>
        <v>-0.14917670629594049</v>
      </c>
    </row>
    <row r="268" spans="1:36" x14ac:dyDescent="0.2">
      <c r="A268" t="s">
        <v>299</v>
      </c>
      <c r="B268" s="3">
        <v>597071983</v>
      </c>
      <c r="C268" s="3">
        <v>538271338</v>
      </c>
      <c r="D268" s="3">
        <v>570633969</v>
      </c>
      <c r="E268" s="3">
        <v>515163424</v>
      </c>
      <c r="F268" s="3">
        <v>547935382</v>
      </c>
      <c r="G268" s="3">
        <v>546754672</v>
      </c>
      <c r="H268" s="3">
        <v>592218785</v>
      </c>
      <c r="I268" s="3">
        <v>558572152</v>
      </c>
      <c r="J268" s="3">
        <v>558195142</v>
      </c>
      <c r="K268" s="3">
        <v>519508675</v>
      </c>
      <c r="L268" s="3">
        <f>AVERAGE(Table16[[#This Row],[Control Resolving Time 1]:[Control Resolving Time 10]])</f>
        <v>554432552.20000005</v>
      </c>
      <c r="M268" s="3">
        <f>STDEV(Table16[[#This Row],[Control Resolving Time 1]:[Control Resolving Time 10]])</f>
        <v>27210678.583270796</v>
      </c>
      <c r="N268" s="3">
        <f>Table16[[#This Row],[Control Resolving Time Avg (ns)]]/1000000</f>
        <v>554.43255220000003</v>
      </c>
      <c r="O268" s="3">
        <f>Table16[[#This Row],[Control Resolving Time Sdev (ns)]]/1000000</f>
        <v>27.210678583270795</v>
      </c>
      <c r="P268" t="s">
        <v>299</v>
      </c>
      <c r="Q268" s="3">
        <v>645926066</v>
      </c>
      <c r="R268" s="3">
        <v>619718923</v>
      </c>
      <c r="S268" s="3">
        <v>622107192</v>
      </c>
      <c r="T268" s="3">
        <v>617117404</v>
      </c>
      <c r="U268" s="3">
        <v>651616683</v>
      </c>
      <c r="V268" s="3">
        <v>648601124</v>
      </c>
      <c r="W268" s="3">
        <v>660869952</v>
      </c>
      <c r="X268" s="3">
        <v>656797610</v>
      </c>
      <c r="Y268" s="3">
        <v>624184521</v>
      </c>
      <c r="Z268" s="3">
        <v>622557331</v>
      </c>
      <c r="AA268" s="3">
        <f>AVERAGE(Table16[[#This Row],[Refactored Resolving Time 1]:[Refactored Resolving Time 10]])</f>
        <v>636949680.60000002</v>
      </c>
      <c r="AB268" s="3">
        <f>STDEV(Table16[[#This Row],[Refactored Resolving Time 1]:[Refactored Resolving Time 10]])</f>
        <v>17250375.100409564</v>
      </c>
      <c r="AC268" s="3">
        <f>Table16[[#This Row],[Refactored Resolving Time Avg (ns)]]/1000000</f>
        <v>636.94968060000008</v>
      </c>
      <c r="AD268" s="3">
        <f>Table16[[#This Row],[Refactored Resolving Time Sdev (ns)]]/1000000</f>
        <v>17.250375100409563</v>
      </c>
      <c r="AE268" t="b">
        <f>IF(Table16[[#This Row],[Control Bundle]]=Table16[[#This Row],[Refactored Bundle]],TRUE,FALSE)</f>
        <v>1</v>
      </c>
      <c r="AF268">
        <f>IF(Table16[[#This Row],[Refactored Resolving Time Avg (ns)]]=-1,0,ROUND(LOG10(Table16[[#This Row],[Refactored Resolving Time Sdev (ns)]]/Table16[[#This Row],[Control Resolving Time Sdev (ns)]]),0))</f>
        <v>0</v>
      </c>
      <c r="AG268" t="b">
        <f>IF(Table16[[#This Row],[Same Sdev OoM?]]=0,TRUE,FALSE)</f>
        <v>1</v>
      </c>
      <c r="AH2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8" s="5">
        <f>Table16[[#This Row],[Control Resolving Time Avg (ms)]]-Table16[[#This Row],[Refactored Resolving Time Avg (ms)]]</f>
        <v>-82.517128400000047</v>
      </c>
      <c r="AJ268" s="6">
        <f>Table16[[#This Row],[Absolute Diff?]]/Table16[[#This Row],[Control Resolving Time Avg (ms)]]</f>
        <v>-0.14883168037765881</v>
      </c>
    </row>
    <row r="269" spans="1:36" x14ac:dyDescent="0.2">
      <c r="A269" t="s">
        <v>297</v>
      </c>
      <c r="B269" s="3">
        <v>596001173</v>
      </c>
      <c r="C269" s="3">
        <v>536631001</v>
      </c>
      <c r="D269" s="3">
        <v>568801433</v>
      </c>
      <c r="E269" s="3">
        <v>513575974</v>
      </c>
      <c r="F269" s="3">
        <v>546320928</v>
      </c>
      <c r="G269" s="3">
        <v>545027963</v>
      </c>
      <c r="H269" s="3">
        <v>590571634</v>
      </c>
      <c r="I269" s="3">
        <v>556689545</v>
      </c>
      <c r="J269" s="3">
        <v>556566546</v>
      </c>
      <c r="K269" s="3">
        <v>517921873</v>
      </c>
      <c r="L269" s="3">
        <f>AVERAGE(Table16[[#This Row],[Control Resolving Time 1]:[Control Resolving Time 10]])</f>
        <v>552810807</v>
      </c>
      <c r="M269" s="3">
        <f>STDEV(Table16[[#This Row],[Control Resolving Time 1]:[Control Resolving Time 10]])</f>
        <v>27278858.772303231</v>
      </c>
      <c r="N269" s="3">
        <f>Table16[[#This Row],[Control Resolving Time Avg (ns)]]/1000000</f>
        <v>552.81080699999995</v>
      </c>
      <c r="O269" s="3">
        <f>Table16[[#This Row],[Control Resolving Time Sdev (ns)]]/1000000</f>
        <v>27.278858772303231</v>
      </c>
      <c r="P269" t="s">
        <v>297</v>
      </c>
      <c r="Q269" s="3">
        <v>644148653</v>
      </c>
      <c r="R269" s="3">
        <v>617794018</v>
      </c>
      <c r="S269" s="3">
        <v>620363225</v>
      </c>
      <c r="T269" s="3">
        <v>615306027</v>
      </c>
      <c r="U269" s="3">
        <v>649882869</v>
      </c>
      <c r="V269" s="3">
        <v>646681914</v>
      </c>
      <c r="W269" s="3">
        <v>659290491</v>
      </c>
      <c r="X269" s="3">
        <v>655250449</v>
      </c>
      <c r="Y269" s="3">
        <v>622612328</v>
      </c>
      <c r="Z269" s="3">
        <v>618306430</v>
      </c>
      <c r="AA269" s="3">
        <f>AVERAGE(Table16[[#This Row],[Refactored Resolving Time 1]:[Refactored Resolving Time 10]])</f>
        <v>634963640.39999998</v>
      </c>
      <c r="AB269" s="3">
        <f>STDEV(Table16[[#This Row],[Refactored Resolving Time 1]:[Refactored Resolving Time 10]])</f>
        <v>17550002.982084863</v>
      </c>
      <c r="AC269" s="3">
        <f>Table16[[#This Row],[Refactored Resolving Time Avg (ns)]]/1000000</f>
        <v>634.96364040000003</v>
      </c>
      <c r="AD269" s="3">
        <f>Table16[[#This Row],[Refactored Resolving Time Sdev (ns)]]/1000000</f>
        <v>17.550002982084862</v>
      </c>
      <c r="AE269" t="b">
        <f>IF(Table16[[#This Row],[Control Bundle]]=Table16[[#This Row],[Refactored Bundle]],TRUE,FALSE)</f>
        <v>1</v>
      </c>
      <c r="AF269">
        <f>IF(Table16[[#This Row],[Refactored Resolving Time Avg (ns)]]=-1,0,ROUND(LOG10(Table16[[#This Row],[Refactored Resolving Time Sdev (ns)]]/Table16[[#This Row],[Control Resolving Time Sdev (ns)]]),0))</f>
        <v>0</v>
      </c>
      <c r="AG269" t="b">
        <f>IF(Table16[[#This Row],[Same Sdev OoM?]]=0,TRUE,FALSE)</f>
        <v>1</v>
      </c>
      <c r="AH2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69" s="3">
        <f>Table16[[#This Row],[Control Resolving Time Avg (ms)]]-Table16[[#This Row],[Refactored Resolving Time Avg (ms)]]</f>
        <v>-82.152833400000077</v>
      </c>
      <c r="AJ269" s="4">
        <f>Table16[[#This Row],[Absolute Diff?]]/Table16[[#This Row],[Control Resolving Time Avg (ms)]]</f>
        <v>-0.14860931146738612</v>
      </c>
    </row>
    <row r="270" spans="1:36" x14ac:dyDescent="0.2">
      <c r="A270" t="s">
        <v>39</v>
      </c>
      <c r="B270" s="3">
        <v>594050441</v>
      </c>
      <c r="C270" s="3">
        <v>533723181</v>
      </c>
      <c r="D270" s="3">
        <v>565844741</v>
      </c>
      <c r="E270" s="3">
        <v>510762718</v>
      </c>
      <c r="F270" s="3">
        <v>539024843</v>
      </c>
      <c r="G270" s="3">
        <v>542237357</v>
      </c>
      <c r="H270" s="3">
        <v>587349397</v>
      </c>
      <c r="I270" s="3">
        <v>553954928</v>
      </c>
      <c r="J270" s="3">
        <v>553923703</v>
      </c>
      <c r="K270" s="3">
        <v>514294665</v>
      </c>
      <c r="L270" s="3">
        <f>AVERAGE(Table16[[#This Row],[Control Resolving Time 1]:[Control Resolving Time 10]])</f>
        <v>549516597.39999998</v>
      </c>
      <c r="M270" s="3">
        <f>STDEV(Table16[[#This Row],[Control Resolving Time 1]:[Control Resolving Time 10]])</f>
        <v>27639057.562290173</v>
      </c>
      <c r="N270" s="3">
        <f>Table16[[#This Row],[Control Resolving Time Avg (ns)]]/1000000</f>
        <v>549.51659740000002</v>
      </c>
      <c r="O270" s="3">
        <f>Table16[[#This Row],[Control Resolving Time Sdev (ns)]]/1000000</f>
        <v>27.639057562290173</v>
      </c>
      <c r="P270" t="s">
        <v>39</v>
      </c>
      <c r="Q270" s="3">
        <v>641693783</v>
      </c>
      <c r="R270" s="3">
        <v>615445017</v>
      </c>
      <c r="S270" s="3">
        <v>617955424</v>
      </c>
      <c r="T270" s="3">
        <v>612654020</v>
      </c>
      <c r="U270" s="3">
        <v>647247174</v>
      </c>
      <c r="V270" s="3">
        <v>642006019</v>
      </c>
      <c r="W270" s="3">
        <v>657324511</v>
      </c>
      <c r="X270" s="3">
        <v>652765925</v>
      </c>
      <c r="Y270" s="3">
        <v>620273600</v>
      </c>
      <c r="Z270" s="3">
        <v>615936743</v>
      </c>
      <c r="AA270" s="3">
        <f>AVERAGE(Table16[[#This Row],[Refactored Resolving Time 1]:[Refactored Resolving Time 10]])</f>
        <v>632330221.60000002</v>
      </c>
      <c r="AB270" s="3">
        <f>STDEV(Table16[[#This Row],[Refactored Resolving Time 1]:[Refactored Resolving Time 10]])</f>
        <v>17445634.274727494</v>
      </c>
      <c r="AC270" s="3">
        <f>Table16[[#This Row],[Refactored Resolving Time Avg (ns)]]/1000000</f>
        <v>632.33022160000007</v>
      </c>
      <c r="AD270" s="3">
        <f>Table16[[#This Row],[Refactored Resolving Time Sdev (ns)]]/1000000</f>
        <v>17.445634274727492</v>
      </c>
      <c r="AE270" t="b">
        <f>IF(Table16[[#This Row],[Control Bundle]]=Table16[[#This Row],[Refactored Bundle]],TRUE,FALSE)</f>
        <v>1</v>
      </c>
      <c r="AF270">
        <f>IF(Table16[[#This Row],[Refactored Resolving Time Avg (ns)]]=-1,0,ROUND(LOG10(Table16[[#This Row],[Refactored Resolving Time Sdev (ns)]]/Table16[[#This Row],[Control Resolving Time Sdev (ns)]]),0))</f>
        <v>0</v>
      </c>
      <c r="AG270" t="b">
        <f>IF(Table16[[#This Row],[Same Sdev OoM?]]=0,TRUE,FALSE)</f>
        <v>1</v>
      </c>
      <c r="AH2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0" s="3">
        <f>Table16[[#This Row],[Control Resolving Time Avg (ms)]]-Table16[[#This Row],[Refactored Resolving Time Avg (ms)]]</f>
        <v>-82.813624200000049</v>
      </c>
      <c r="AJ270" s="4">
        <f>Table16[[#This Row],[Absolute Diff?]]/Table16[[#This Row],[Control Resolving Time Avg (ms)]]</f>
        <v>-0.15070268048649851</v>
      </c>
    </row>
    <row r="271" spans="1:36" x14ac:dyDescent="0.2">
      <c r="A271" t="s">
        <v>43</v>
      </c>
      <c r="B271" s="3">
        <v>591976852</v>
      </c>
      <c r="C271" s="3">
        <v>531352068</v>
      </c>
      <c r="D271" s="3">
        <v>563312100</v>
      </c>
      <c r="E271" s="3">
        <v>504222427</v>
      </c>
      <c r="F271" s="3">
        <v>536700515</v>
      </c>
      <c r="G271" s="3">
        <v>539598728</v>
      </c>
      <c r="H271" s="3">
        <v>585092194</v>
      </c>
      <c r="I271" s="3">
        <v>551823453</v>
      </c>
      <c r="J271" s="3">
        <v>551701254</v>
      </c>
      <c r="K271" s="3">
        <v>512153757</v>
      </c>
      <c r="L271" s="3">
        <f>AVERAGE(Table16[[#This Row],[Control Resolving Time 1]:[Control Resolving Time 10]])</f>
        <v>546793334.79999995</v>
      </c>
      <c r="M271" s="3">
        <f>STDEV(Table16[[#This Row],[Control Resolving Time 1]:[Control Resolving Time 10]])</f>
        <v>28352649.976649381</v>
      </c>
      <c r="N271" s="3">
        <f>Table16[[#This Row],[Control Resolving Time Avg (ns)]]/1000000</f>
        <v>546.79333479999991</v>
      </c>
      <c r="O271" s="3">
        <f>Table16[[#This Row],[Control Resolving Time Sdev (ns)]]/1000000</f>
        <v>28.352649976649381</v>
      </c>
      <c r="P271" t="s">
        <v>43</v>
      </c>
      <c r="Q271" s="3">
        <v>639983934</v>
      </c>
      <c r="R271" s="3">
        <v>612463447</v>
      </c>
      <c r="S271" s="3">
        <v>615627786</v>
      </c>
      <c r="T271" s="3">
        <v>610984651</v>
      </c>
      <c r="U271" s="3">
        <v>645061639</v>
      </c>
      <c r="V271" s="3">
        <v>639834281</v>
      </c>
      <c r="W271" s="3">
        <v>654553898</v>
      </c>
      <c r="X271" s="3">
        <v>650594619</v>
      </c>
      <c r="Y271" s="3">
        <v>618750623</v>
      </c>
      <c r="Z271" s="3">
        <v>613810489</v>
      </c>
      <c r="AA271" s="3">
        <f>AVERAGE(Table16[[#This Row],[Refactored Resolving Time 1]:[Refactored Resolving Time 10]])</f>
        <v>630166536.70000005</v>
      </c>
      <c r="AB271" s="3">
        <f>STDEV(Table16[[#This Row],[Refactored Resolving Time 1]:[Refactored Resolving Time 10]])</f>
        <v>17366389.497395985</v>
      </c>
      <c r="AC271" s="3">
        <f>Table16[[#This Row],[Refactored Resolving Time Avg (ns)]]/1000000</f>
        <v>630.16653670000005</v>
      </c>
      <c r="AD271" s="3">
        <f>Table16[[#This Row],[Refactored Resolving Time Sdev (ns)]]/1000000</f>
        <v>17.366389497395986</v>
      </c>
      <c r="AE271" t="b">
        <f>IF(Table16[[#This Row],[Control Bundle]]=Table16[[#This Row],[Refactored Bundle]],TRUE,FALSE)</f>
        <v>1</v>
      </c>
      <c r="AF271">
        <f>IF(Table16[[#This Row],[Refactored Resolving Time Avg (ns)]]=-1,0,ROUND(LOG10(Table16[[#This Row],[Refactored Resolving Time Sdev (ns)]]/Table16[[#This Row],[Control Resolving Time Sdev (ns)]]),0))</f>
        <v>0</v>
      </c>
      <c r="AG271" t="b">
        <f>IF(Table16[[#This Row],[Same Sdev OoM?]]=0,TRUE,FALSE)</f>
        <v>1</v>
      </c>
      <c r="AH2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1" s="3">
        <f>Table16[[#This Row],[Control Resolving Time Avg (ms)]]-Table16[[#This Row],[Refactored Resolving Time Avg (ms)]]</f>
        <v>-83.37320190000014</v>
      </c>
      <c r="AJ271" s="4">
        <f>Table16[[#This Row],[Absolute Diff?]]/Table16[[#This Row],[Control Resolving Time Avg (ms)]]</f>
        <v>-0.15247662433649722</v>
      </c>
    </row>
    <row r="272" spans="1:36" x14ac:dyDescent="0.2">
      <c r="A272" t="s">
        <v>68</v>
      </c>
      <c r="B272" s="3">
        <v>591293509</v>
      </c>
      <c r="C272" s="3">
        <v>530359374</v>
      </c>
      <c r="D272" s="3">
        <v>562343853</v>
      </c>
      <c r="E272" s="3">
        <v>503429631</v>
      </c>
      <c r="F272" s="3">
        <v>535441861</v>
      </c>
      <c r="G272" s="3">
        <v>538383434</v>
      </c>
      <c r="H272" s="3">
        <v>583738421</v>
      </c>
      <c r="I272" s="3">
        <v>550867861</v>
      </c>
      <c r="J272" s="3">
        <v>550960295</v>
      </c>
      <c r="K272" s="3">
        <v>511310184</v>
      </c>
      <c r="L272" s="3">
        <f>AVERAGE(Table16[[#This Row],[Control Resolving Time 1]:[Control Resolving Time 10]])</f>
        <v>545812842.29999995</v>
      </c>
      <c r="M272" s="3">
        <f>STDEV(Table16[[#This Row],[Control Resolving Time 1]:[Control Resolving Time 10]])</f>
        <v>28324503.397637792</v>
      </c>
      <c r="N272" s="3">
        <f>Table16[[#This Row],[Control Resolving Time Avg (ns)]]/1000000</f>
        <v>545.81284229999994</v>
      </c>
      <c r="O272" s="3">
        <f>Table16[[#This Row],[Control Resolving Time Sdev (ns)]]/1000000</f>
        <v>28.324503397637791</v>
      </c>
      <c r="P272" t="s">
        <v>68</v>
      </c>
      <c r="Q272" s="3">
        <v>639273312</v>
      </c>
      <c r="R272" s="3">
        <v>606753549</v>
      </c>
      <c r="S272" s="3">
        <v>614425795</v>
      </c>
      <c r="T272" s="3">
        <v>610003652</v>
      </c>
      <c r="U272" s="3">
        <v>644124525</v>
      </c>
      <c r="V272" s="3">
        <v>638805094</v>
      </c>
      <c r="W272" s="3">
        <v>652603421</v>
      </c>
      <c r="X272" s="3">
        <v>649583808</v>
      </c>
      <c r="Y272" s="3">
        <v>618101099</v>
      </c>
      <c r="Z272" s="3">
        <v>612820697</v>
      </c>
      <c r="AA272" s="3">
        <f>AVERAGE(Table16[[#This Row],[Refactored Resolving Time 1]:[Refactored Resolving Time 10]])</f>
        <v>628649495.20000005</v>
      </c>
      <c r="AB272" s="3">
        <f>STDEV(Table16[[#This Row],[Refactored Resolving Time 1]:[Refactored Resolving Time 10]])</f>
        <v>17822418.224116314</v>
      </c>
      <c r="AC272" s="3">
        <f>Table16[[#This Row],[Refactored Resolving Time Avg (ns)]]/1000000</f>
        <v>628.64949520000005</v>
      </c>
      <c r="AD272" s="3">
        <f>Table16[[#This Row],[Refactored Resolving Time Sdev (ns)]]/1000000</f>
        <v>17.822418224116316</v>
      </c>
      <c r="AE272" t="b">
        <f>IF(Table16[[#This Row],[Control Bundle]]=Table16[[#This Row],[Refactored Bundle]],TRUE,FALSE)</f>
        <v>1</v>
      </c>
      <c r="AF272">
        <f>IF(Table16[[#This Row],[Refactored Resolving Time Avg (ns)]]=-1,0,ROUND(LOG10(Table16[[#This Row],[Refactored Resolving Time Sdev (ns)]]/Table16[[#This Row],[Control Resolving Time Sdev (ns)]]),0))</f>
        <v>0</v>
      </c>
      <c r="AG272" t="b">
        <f>IF(Table16[[#This Row],[Same Sdev OoM?]]=0,TRUE,FALSE)</f>
        <v>1</v>
      </c>
      <c r="AH2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2" s="3">
        <f>Table16[[#This Row],[Control Resolving Time Avg (ms)]]-Table16[[#This Row],[Refactored Resolving Time Avg (ms)]]</f>
        <v>-82.836652900000104</v>
      </c>
      <c r="AJ272" s="4">
        <f>Table16[[#This Row],[Absolute Diff?]]/Table16[[#This Row],[Control Resolving Time Avg (ms)]]</f>
        <v>-0.15176750431692823</v>
      </c>
    </row>
    <row r="273" spans="1:36" x14ac:dyDescent="0.2">
      <c r="A273" t="s">
        <v>287</v>
      </c>
      <c r="B273" s="3">
        <v>590499876</v>
      </c>
      <c r="C273" s="3">
        <v>528782633</v>
      </c>
      <c r="D273" s="3">
        <v>561679815</v>
      </c>
      <c r="E273" s="3">
        <v>502491132</v>
      </c>
      <c r="F273" s="3">
        <v>534525345</v>
      </c>
      <c r="G273" s="3">
        <v>537443110</v>
      </c>
      <c r="H273" s="3">
        <v>582775428</v>
      </c>
      <c r="I273" s="3">
        <v>550034266</v>
      </c>
      <c r="J273" s="3">
        <v>550428217</v>
      </c>
      <c r="K273" s="3">
        <v>510556511</v>
      </c>
      <c r="L273" s="3">
        <f>AVERAGE(Table16[[#This Row],[Control Resolving Time 1]:[Control Resolving Time 10]])</f>
        <v>544921633.29999995</v>
      </c>
      <c r="M273" s="3">
        <f>STDEV(Table16[[#This Row],[Control Resolving Time 1]:[Control Resolving Time 10]])</f>
        <v>28388909.48354128</v>
      </c>
      <c r="N273" s="3">
        <f>Table16[[#This Row],[Control Resolving Time Avg (ns)]]/1000000</f>
        <v>544.92163329999994</v>
      </c>
      <c r="O273" s="3">
        <f>Table16[[#This Row],[Control Resolving Time Sdev (ns)]]/1000000</f>
        <v>28.38890948354128</v>
      </c>
      <c r="P273" t="s">
        <v>287</v>
      </c>
      <c r="Q273" s="3">
        <v>638546506</v>
      </c>
      <c r="R273" s="3">
        <v>605156494</v>
      </c>
      <c r="S273" s="3">
        <v>613574159</v>
      </c>
      <c r="T273" s="3">
        <v>609211662</v>
      </c>
      <c r="U273" s="3">
        <v>643323367</v>
      </c>
      <c r="V273" s="3">
        <v>638154912</v>
      </c>
      <c r="W273" s="3">
        <v>651721550</v>
      </c>
      <c r="X273" s="3">
        <v>648839965</v>
      </c>
      <c r="Y273" s="3">
        <v>617561088</v>
      </c>
      <c r="Z273" s="3">
        <v>612011760</v>
      </c>
      <c r="AA273" s="3">
        <f>AVERAGE(Table16[[#This Row],[Refactored Resolving Time 1]:[Refactored Resolving Time 10]])</f>
        <v>627810146.29999995</v>
      </c>
      <c r="AB273" s="3">
        <f>STDEV(Table16[[#This Row],[Refactored Resolving Time 1]:[Refactored Resolving Time 10]])</f>
        <v>17929922.959043331</v>
      </c>
      <c r="AC273" s="3">
        <f>Table16[[#This Row],[Refactored Resolving Time Avg (ns)]]/1000000</f>
        <v>627.81014629999993</v>
      </c>
      <c r="AD273" s="3">
        <f>Table16[[#This Row],[Refactored Resolving Time Sdev (ns)]]/1000000</f>
        <v>17.929922959043331</v>
      </c>
      <c r="AE273" t="b">
        <f>IF(Table16[[#This Row],[Control Bundle]]=Table16[[#This Row],[Refactored Bundle]],TRUE,FALSE)</f>
        <v>1</v>
      </c>
      <c r="AF273">
        <f>IF(Table16[[#This Row],[Refactored Resolving Time Avg (ns)]]=-1,0,ROUND(LOG10(Table16[[#This Row],[Refactored Resolving Time Sdev (ns)]]/Table16[[#This Row],[Control Resolving Time Sdev (ns)]]),0))</f>
        <v>0</v>
      </c>
      <c r="AG273" t="b">
        <f>IF(Table16[[#This Row],[Same Sdev OoM?]]=0,TRUE,FALSE)</f>
        <v>1</v>
      </c>
      <c r="AH27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3" s="3">
        <f>Table16[[#This Row],[Control Resolving Time Avg (ms)]]-Table16[[#This Row],[Refactored Resolving Time Avg (ms)]]</f>
        <v>-82.888512999999989</v>
      </c>
      <c r="AJ273" s="4">
        <f>Table16[[#This Row],[Absolute Diff?]]/Table16[[#This Row],[Control Resolving Time Avg (ms)]]</f>
        <v>-0.15211088702431222</v>
      </c>
    </row>
    <row r="274" spans="1:36" x14ac:dyDescent="0.2">
      <c r="A274" t="s">
        <v>279</v>
      </c>
      <c r="B274" s="3">
        <v>589441068</v>
      </c>
      <c r="C274" s="3">
        <v>527707428</v>
      </c>
      <c r="D274" s="3">
        <v>560715552</v>
      </c>
      <c r="E274" s="3">
        <v>501506051</v>
      </c>
      <c r="F274" s="3">
        <v>533407624</v>
      </c>
      <c r="G274" s="3">
        <v>535986500</v>
      </c>
      <c r="H274" s="3">
        <v>581642821</v>
      </c>
      <c r="I274" s="3">
        <v>548894342</v>
      </c>
      <c r="J274" s="3">
        <v>549449183</v>
      </c>
      <c r="K274" s="3">
        <v>509482771</v>
      </c>
      <c r="L274" s="3">
        <f>AVERAGE(Table16[[#This Row],[Control Resolving Time 1]:[Control Resolving Time 10]])</f>
        <v>543823334</v>
      </c>
      <c r="M274" s="3">
        <f>STDEV(Table16[[#This Row],[Control Resolving Time 1]:[Control Resolving Time 10]])</f>
        <v>28389465.370317023</v>
      </c>
      <c r="N274" s="3">
        <f>Table16[[#This Row],[Control Resolving Time Avg (ns)]]/1000000</f>
        <v>543.82333400000005</v>
      </c>
      <c r="O274" s="3">
        <f>Table16[[#This Row],[Control Resolving Time Sdev (ns)]]/1000000</f>
        <v>28.389465370317023</v>
      </c>
      <c r="P274" t="s">
        <v>279</v>
      </c>
      <c r="Q274" s="3">
        <v>637242070</v>
      </c>
      <c r="R274" s="3">
        <v>603933686</v>
      </c>
      <c r="S274" s="3">
        <v>612244011</v>
      </c>
      <c r="T274" s="3">
        <v>608025374</v>
      </c>
      <c r="U274" s="3">
        <v>642282386</v>
      </c>
      <c r="V274" s="3">
        <v>637127375</v>
      </c>
      <c r="W274" s="3">
        <v>650548142</v>
      </c>
      <c r="X274" s="3">
        <v>647761792</v>
      </c>
      <c r="Y274" s="3">
        <v>616034333</v>
      </c>
      <c r="Z274" s="3">
        <v>610887873</v>
      </c>
      <c r="AA274" s="3">
        <f>AVERAGE(Table16[[#This Row],[Refactored Resolving Time 1]:[Refactored Resolving Time 10]])</f>
        <v>626608704.20000005</v>
      </c>
      <c r="AB274" s="3">
        <f>STDEV(Table16[[#This Row],[Refactored Resolving Time 1]:[Refactored Resolving Time 10]])</f>
        <v>17996073.314829864</v>
      </c>
      <c r="AC274" s="3">
        <f>Table16[[#This Row],[Refactored Resolving Time Avg (ns)]]/1000000</f>
        <v>626.60870420000003</v>
      </c>
      <c r="AD274" s="3">
        <f>Table16[[#This Row],[Refactored Resolving Time Sdev (ns)]]/1000000</f>
        <v>17.996073314829864</v>
      </c>
      <c r="AE274" t="b">
        <f>IF(Table16[[#This Row],[Control Bundle]]=Table16[[#This Row],[Refactored Bundle]],TRUE,FALSE)</f>
        <v>1</v>
      </c>
      <c r="AF274">
        <f>IF(Table16[[#This Row],[Refactored Resolving Time Avg (ns)]]=-1,0,ROUND(LOG10(Table16[[#This Row],[Refactored Resolving Time Sdev (ns)]]/Table16[[#This Row],[Control Resolving Time Sdev (ns)]]),0))</f>
        <v>0</v>
      </c>
      <c r="AG274" t="b">
        <f>IF(Table16[[#This Row],[Same Sdev OoM?]]=0,TRUE,FALSE)</f>
        <v>1</v>
      </c>
      <c r="AH27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4" s="3">
        <f>Table16[[#This Row],[Control Resolving Time Avg (ms)]]-Table16[[#This Row],[Refactored Resolving Time Avg (ms)]]</f>
        <v>-82.785370199999988</v>
      </c>
      <c r="AJ274" s="4">
        <f>Table16[[#This Row],[Absolute Diff?]]/Table16[[#This Row],[Control Resolving Time Avg (ms)]]</f>
        <v>-0.15222842607926784</v>
      </c>
    </row>
    <row r="275" spans="1:36" x14ac:dyDescent="0.2">
      <c r="A275" t="s">
        <v>126</v>
      </c>
      <c r="B275" s="3">
        <v>588773537</v>
      </c>
      <c r="C275" s="3">
        <v>526923010</v>
      </c>
      <c r="D275" s="3">
        <v>559810182</v>
      </c>
      <c r="E275" s="3">
        <v>500981393</v>
      </c>
      <c r="F275" s="3">
        <v>532734882</v>
      </c>
      <c r="G275" s="3">
        <v>535042992</v>
      </c>
      <c r="H275" s="3">
        <v>580895813</v>
      </c>
      <c r="I275" s="3">
        <v>548134257</v>
      </c>
      <c r="J275" s="3">
        <v>548797810</v>
      </c>
      <c r="K275" s="3">
        <v>508765334</v>
      </c>
      <c r="L275" s="3">
        <f>AVERAGE(Table16[[#This Row],[Control Resolving Time 1]:[Control Resolving Time 10]])</f>
        <v>543085921</v>
      </c>
      <c r="M275" s="3">
        <f>STDEV(Table16[[#This Row],[Control Resolving Time 1]:[Control Resolving Time 10]])</f>
        <v>28359840.237224918</v>
      </c>
      <c r="N275" s="3">
        <f>Table16[[#This Row],[Control Resolving Time Avg (ns)]]/1000000</f>
        <v>543.08592099999998</v>
      </c>
      <c r="O275" s="3">
        <f>Table16[[#This Row],[Control Resolving Time Sdev (ns)]]/1000000</f>
        <v>28.359840237224919</v>
      </c>
      <c r="P275" t="s">
        <v>126</v>
      </c>
      <c r="Q275" s="3">
        <v>636551456</v>
      </c>
      <c r="R275" s="3">
        <v>602855610</v>
      </c>
      <c r="S275" s="3">
        <v>611482935</v>
      </c>
      <c r="T275" s="3">
        <v>607310452</v>
      </c>
      <c r="U275" s="3">
        <v>641460519</v>
      </c>
      <c r="V275" s="3">
        <v>636365992</v>
      </c>
      <c r="W275" s="3">
        <v>649814682</v>
      </c>
      <c r="X275" s="3">
        <v>646785593</v>
      </c>
      <c r="Y275" s="3">
        <v>615207412</v>
      </c>
      <c r="Z275" s="3">
        <v>610230934</v>
      </c>
      <c r="AA275" s="3">
        <f>AVERAGE(Table16[[#This Row],[Refactored Resolving Time 1]:[Refactored Resolving Time 10]])</f>
        <v>625806558.5</v>
      </c>
      <c r="AB275" s="3">
        <f>STDEV(Table16[[#This Row],[Refactored Resolving Time 1]:[Refactored Resolving Time 10]])</f>
        <v>18004539.513928887</v>
      </c>
      <c r="AC275" s="3">
        <f>Table16[[#This Row],[Refactored Resolving Time Avg (ns)]]/1000000</f>
        <v>625.80655850000005</v>
      </c>
      <c r="AD275" s="3">
        <f>Table16[[#This Row],[Refactored Resolving Time Sdev (ns)]]/1000000</f>
        <v>18.004539513928886</v>
      </c>
      <c r="AE275" t="b">
        <f>IF(Table16[[#This Row],[Control Bundle]]=Table16[[#This Row],[Refactored Bundle]],TRUE,FALSE)</f>
        <v>1</v>
      </c>
      <c r="AF275">
        <f>IF(Table16[[#This Row],[Refactored Resolving Time Avg (ns)]]=-1,0,ROUND(LOG10(Table16[[#This Row],[Refactored Resolving Time Sdev (ns)]]/Table16[[#This Row],[Control Resolving Time Sdev (ns)]]),0))</f>
        <v>0</v>
      </c>
      <c r="AG275" t="b">
        <f>IF(Table16[[#This Row],[Same Sdev OoM?]]=0,TRUE,FALSE)</f>
        <v>1</v>
      </c>
      <c r="AH27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5" s="3">
        <f>Table16[[#This Row],[Control Resolving Time Avg (ms)]]-Table16[[#This Row],[Refactored Resolving Time Avg (ms)]]</f>
        <v>-82.720637500000066</v>
      </c>
      <c r="AJ275" s="4">
        <f>Table16[[#This Row],[Absolute Diff?]]/Table16[[#This Row],[Control Resolving Time Avg (ms)]]</f>
        <v>-0.15231593068677629</v>
      </c>
    </row>
    <row r="276" spans="1:36" x14ac:dyDescent="0.2">
      <c r="A276" t="s">
        <v>206</v>
      </c>
      <c r="B276" s="3">
        <v>587992688</v>
      </c>
      <c r="C276" s="3">
        <v>526045441</v>
      </c>
      <c r="D276" s="3">
        <v>558863374</v>
      </c>
      <c r="E276" s="3">
        <v>500360729</v>
      </c>
      <c r="F276" s="3">
        <v>531965698</v>
      </c>
      <c r="G276" s="3">
        <v>534105740</v>
      </c>
      <c r="H276" s="3">
        <v>580081853</v>
      </c>
      <c r="I276" s="3">
        <v>547265851</v>
      </c>
      <c r="J276" s="3">
        <v>548138470</v>
      </c>
      <c r="K276" s="3">
        <v>507956706</v>
      </c>
      <c r="L276" s="3">
        <f>AVERAGE(Table16[[#This Row],[Control Resolving Time 1]:[Control Resolving Time 10]])</f>
        <v>542277655</v>
      </c>
      <c r="M276" s="3">
        <f>STDEV(Table16[[#This Row],[Control Resolving Time 1]:[Control Resolving Time 10]])</f>
        <v>28333130.595331211</v>
      </c>
      <c r="N276" s="3">
        <f>Table16[[#This Row],[Control Resolving Time Avg (ns)]]/1000000</f>
        <v>542.27765499999998</v>
      </c>
      <c r="O276" s="3">
        <f>Table16[[#This Row],[Control Resolving Time Sdev (ns)]]/1000000</f>
        <v>28.333130595331209</v>
      </c>
      <c r="P276" t="s">
        <v>206</v>
      </c>
      <c r="Q276" s="3">
        <v>635773165</v>
      </c>
      <c r="R276" s="3">
        <v>601777391</v>
      </c>
      <c r="S276" s="3">
        <v>610569931</v>
      </c>
      <c r="T276" s="3">
        <v>606504556</v>
      </c>
      <c r="U276" s="3">
        <v>640483086</v>
      </c>
      <c r="V276" s="3">
        <v>635405598</v>
      </c>
      <c r="W276" s="3">
        <v>648969273</v>
      </c>
      <c r="X276" s="3">
        <v>645676123</v>
      </c>
      <c r="Y276" s="3">
        <v>614407038</v>
      </c>
      <c r="Z276" s="3">
        <v>609453178</v>
      </c>
      <c r="AA276" s="3">
        <f>AVERAGE(Table16[[#This Row],[Refactored Resolving Time 1]:[Refactored Resolving Time 10]])</f>
        <v>624901933.89999998</v>
      </c>
      <c r="AB276" s="3">
        <f>STDEV(Table16[[#This Row],[Refactored Resolving Time 1]:[Refactored Resolving Time 10]])</f>
        <v>17979951.408598587</v>
      </c>
      <c r="AC276" s="3">
        <f>Table16[[#This Row],[Refactored Resolving Time Avg (ns)]]/1000000</f>
        <v>624.90193390000002</v>
      </c>
      <c r="AD276" s="3">
        <f>Table16[[#This Row],[Refactored Resolving Time Sdev (ns)]]/1000000</f>
        <v>17.979951408598588</v>
      </c>
      <c r="AE276" t="b">
        <f>IF(Table16[[#This Row],[Control Bundle]]=Table16[[#This Row],[Refactored Bundle]],TRUE,FALSE)</f>
        <v>1</v>
      </c>
      <c r="AF276">
        <f>IF(Table16[[#This Row],[Refactored Resolving Time Avg (ns)]]=-1,0,ROUND(LOG10(Table16[[#This Row],[Refactored Resolving Time Sdev (ns)]]/Table16[[#This Row],[Control Resolving Time Sdev (ns)]]),0))</f>
        <v>0</v>
      </c>
      <c r="AG276" t="b">
        <f>IF(Table16[[#This Row],[Same Sdev OoM?]]=0,TRUE,FALSE)</f>
        <v>1</v>
      </c>
      <c r="AH27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6" s="3">
        <f>Table16[[#This Row],[Control Resolving Time Avg (ms)]]-Table16[[#This Row],[Refactored Resolving Time Avg (ms)]]</f>
        <v>-82.624278900000036</v>
      </c>
      <c r="AJ276" s="4">
        <f>Table16[[#This Row],[Absolute Diff?]]/Table16[[#This Row],[Control Resolving Time Avg (ms)]]</f>
        <v>-0.15236526553910845</v>
      </c>
    </row>
    <row r="277" spans="1:36" x14ac:dyDescent="0.2">
      <c r="A277" t="s">
        <v>48</v>
      </c>
      <c r="B277" s="3">
        <v>587111918</v>
      </c>
      <c r="C277" s="3">
        <v>525032025</v>
      </c>
      <c r="D277" s="3">
        <v>557801224</v>
      </c>
      <c r="E277" s="3">
        <v>499551259</v>
      </c>
      <c r="F277" s="3">
        <v>531032995</v>
      </c>
      <c r="G277" s="3">
        <v>533074876</v>
      </c>
      <c r="H277" s="3">
        <v>579126769</v>
      </c>
      <c r="I277" s="3">
        <v>546255451</v>
      </c>
      <c r="J277" s="3">
        <v>547409374</v>
      </c>
      <c r="K277" s="3">
        <v>507043916</v>
      </c>
      <c r="L277" s="3">
        <f>AVERAGE(Table16[[#This Row],[Control Resolving Time 1]:[Control Resolving Time 10]])</f>
        <v>541343980.70000005</v>
      </c>
      <c r="M277" s="3">
        <f>STDEV(Table16[[#This Row],[Control Resolving Time 1]:[Control Resolving Time 10]])</f>
        <v>28319400.520899247</v>
      </c>
      <c r="N277" s="3">
        <f>Table16[[#This Row],[Control Resolving Time Avg (ns)]]/1000000</f>
        <v>541.34398070000009</v>
      </c>
      <c r="O277" s="3">
        <f>Table16[[#This Row],[Control Resolving Time Sdev (ns)]]/1000000</f>
        <v>28.319400520899247</v>
      </c>
      <c r="P277" t="s">
        <v>48</v>
      </c>
      <c r="Q277" s="3">
        <v>634726642</v>
      </c>
      <c r="R277" s="3">
        <v>600713452</v>
      </c>
      <c r="S277" s="3">
        <v>609435529</v>
      </c>
      <c r="T277" s="3">
        <v>605477498</v>
      </c>
      <c r="U277" s="3">
        <v>637583425</v>
      </c>
      <c r="V277" s="3">
        <v>634299864</v>
      </c>
      <c r="W277" s="3">
        <v>647912618</v>
      </c>
      <c r="X277" s="3">
        <v>644762246</v>
      </c>
      <c r="Y277" s="3">
        <v>612848766</v>
      </c>
      <c r="Z277" s="3">
        <v>608307105</v>
      </c>
      <c r="AA277" s="3">
        <f>AVERAGE(Table16[[#This Row],[Refactored Resolving Time 1]:[Refactored Resolving Time 10]])</f>
        <v>623606714.5</v>
      </c>
      <c r="AB277" s="3">
        <f>STDEV(Table16[[#This Row],[Refactored Resolving Time 1]:[Refactored Resolving Time 10]])</f>
        <v>17873263.994297154</v>
      </c>
      <c r="AC277" s="3">
        <f>Table16[[#This Row],[Refactored Resolving Time Avg (ns)]]/1000000</f>
        <v>623.60671449999995</v>
      </c>
      <c r="AD277" s="3">
        <f>Table16[[#This Row],[Refactored Resolving Time Sdev (ns)]]/1000000</f>
        <v>17.873263994297155</v>
      </c>
      <c r="AE277" t="b">
        <f>IF(Table16[[#This Row],[Control Bundle]]=Table16[[#This Row],[Refactored Bundle]],TRUE,FALSE)</f>
        <v>1</v>
      </c>
      <c r="AF277">
        <f>IF(Table16[[#This Row],[Refactored Resolving Time Avg (ns)]]=-1,0,ROUND(LOG10(Table16[[#This Row],[Refactored Resolving Time Sdev (ns)]]/Table16[[#This Row],[Control Resolving Time Sdev (ns)]]),0))</f>
        <v>0</v>
      </c>
      <c r="AG277" t="b">
        <f>IF(Table16[[#This Row],[Same Sdev OoM?]]=0,TRUE,FALSE)</f>
        <v>1</v>
      </c>
      <c r="AH27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7" s="5">
        <f>Table16[[#This Row],[Control Resolving Time Avg (ms)]]-Table16[[#This Row],[Refactored Resolving Time Avg (ms)]]</f>
        <v>-82.262733799999864</v>
      </c>
      <c r="AJ277" s="6">
        <f>Table16[[#This Row],[Absolute Diff?]]/Table16[[#This Row],[Control Resolving Time Avg (ms)]]</f>
        <v>-0.15196018933031771</v>
      </c>
    </row>
    <row r="278" spans="1:36" x14ac:dyDescent="0.2">
      <c r="A278" t="s">
        <v>235</v>
      </c>
      <c r="B278" s="3">
        <v>586524033</v>
      </c>
      <c r="C278" s="3">
        <v>524322629</v>
      </c>
      <c r="D278" s="3">
        <v>557007722</v>
      </c>
      <c r="E278" s="3">
        <v>498772300</v>
      </c>
      <c r="F278" s="3">
        <v>530247111</v>
      </c>
      <c r="G278" s="3">
        <v>532333137</v>
      </c>
      <c r="H278" s="3">
        <v>578392583</v>
      </c>
      <c r="I278" s="3">
        <v>545428302</v>
      </c>
      <c r="J278" s="3">
        <v>545664176</v>
      </c>
      <c r="K278" s="3">
        <v>506133422</v>
      </c>
      <c r="L278" s="3">
        <f>AVERAGE(Table16[[#This Row],[Control Resolving Time 1]:[Control Resolving Time 10]])</f>
        <v>540482541.5</v>
      </c>
      <c r="M278" s="3">
        <f>STDEV(Table16[[#This Row],[Control Resolving Time 1]:[Control Resolving Time 10]])</f>
        <v>28349617.907076381</v>
      </c>
      <c r="N278" s="3">
        <f>Table16[[#This Row],[Control Resolving Time Avg (ns)]]/1000000</f>
        <v>540.48254150000002</v>
      </c>
      <c r="O278" s="3">
        <f>Table16[[#This Row],[Control Resolving Time Sdev (ns)]]/1000000</f>
        <v>28.349617907076382</v>
      </c>
      <c r="P278" t="s">
        <v>235</v>
      </c>
      <c r="Q278" s="3">
        <v>633925953</v>
      </c>
      <c r="R278" s="3">
        <v>599977543</v>
      </c>
      <c r="S278" s="3">
        <v>608641050</v>
      </c>
      <c r="T278" s="3">
        <v>604367701</v>
      </c>
      <c r="U278" s="3">
        <v>636732287</v>
      </c>
      <c r="V278" s="3">
        <v>633394036</v>
      </c>
      <c r="W278" s="3">
        <v>647005689</v>
      </c>
      <c r="X278" s="3">
        <v>644123789</v>
      </c>
      <c r="Y278" s="3">
        <v>611969502</v>
      </c>
      <c r="Z278" s="3">
        <v>607383367</v>
      </c>
      <c r="AA278" s="3">
        <f>AVERAGE(Table16[[#This Row],[Refactored Resolving Time 1]:[Refactored Resolving Time 10]])</f>
        <v>622752091.70000005</v>
      </c>
      <c r="AB278" s="3">
        <f>STDEV(Table16[[#This Row],[Refactored Resolving Time 1]:[Refactored Resolving Time 10]])</f>
        <v>17909611.852101684</v>
      </c>
      <c r="AC278" s="3">
        <f>Table16[[#This Row],[Refactored Resolving Time Avg (ns)]]/1000000</f>
        <v>622.75209170000005</v>
      </c>
      <c r="AD278" s="3">
        <f>Table16[[#This Row],[Refactored Resolving Time Sdev (ns)]]/1000000</f>
        <v>17.909611852101683</v>
      </c>
      <c r="AE278" t="b">
        <f>IF(Table16[[#This Row],[Control Bundle]]=Table16[[#This Row],[Refactored Bundle]],TRUE,FALSE)</f>
        <v>1</v>
      </c>
      <c r="AF278">
        <f>IF(Table16[[#This Row],[Refactored Resolving Time Avg (ns)]]=-1,0,ROUND(LOG10(Table16[[#This Row],[Refactored Resolving Time Sdev (ns)]]/Table16[[#This Row],[Control Resolving Time Sdev (ns)]]),0))</f>
        <v>0</v>
      </c>
      <c r="AG278" t="b">
        <f>IF(Table16[[#This Row],[Same Sdev OoM?]]=0,TRUE,FALSE)</f>
        <v>1</v>
      </c>
      <c r="AH27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8" s="5">
        <f>Table16[[#This Row],[Control Resolving Time Avg (ms)]]-Table16[[#This Row],[Refactored Resolving Time Avg (ms)]]</f>
        <v>-82.269550200000026</v>
      </c>
      <c r="AJ278" s="6">
        <f>Table16[[#This Row],[Absolute Diff?]]/Table16[[#This Row],[Control Resolving Time Avg (ms)]]</f>
        <v>-0.15221500026934731</v>
      </c>
    </row>
    <row r="279" spans="1:36" x14ac:dyDescent="0.2">
      <c r="A279" t="s">
        <v>331</v>
      </c>
      <c r="B279" s="3">
        <v>585584570</v>
      </c>
      <c r="C279" s="3">
        <v>523437818</v>
      </c>
      <c r="D279" s="3">
        <v>555986643</v>
      </c>
      <c r="E279" s="3">
        <v>497605660</v>
      </c>
      <c r="F279" s="3">
        <v>529159838</v>
      </c>
      <c r="G279" s="3">
        <v>531130760</v>
      </c>
      <c r="H279" s="3">
        <v>577515900</v>
      </c>
      <c r="I279" s="3">
        <v>544387047</v>
      </c>
      <c r="J279" s="3">
        <v>543448214</v>
      </c>
      <c r="K279" s="3">
        <v>505190272</v>
      </c>
      <c r="L279" s="3">
        <f>AVERAGE(Table16[[#This Row],[Control Resolving Time 1]:[Control Resolving Time 10]])</f>
        <v>539344672.20000005</v>
      </c>
      <c r="M279" s="3">
        <f>STDEV(Table16[[#This Row],[Control Resolving Time 1]:[Control Resolving Time 10]])</f>
        <v>28376997.679369304</v>
      </c>
      <c r="N279" s="3">
        <f>Table16[[#This Row],[Control Resolving Time Avg (ns)]]/1000000</f>
        <v>539.34467219999999</v>
      </c>
      <c r="O279" s="3">
        <f>Table16[[#This Row],[Control Resolving Time Sdev (ns)]]/1000000</f>
        <v>28.376997679369303</v>
      </c>
      <c r="P279" t="s">
        <v>331</v>
      </c>
      <c r="Q279" s="3">
        <v>632743380</v>
      </c>
      <c r="R279" s="3">
        <v>599086277</v>
      </c>
      <c r="S279" s="3">
        <v>607438684</v>
      </c>
      <c r="T279" s="3">
        <v>603199615</v>
      </c>
      <c r="U279" s="3">
        <v>635656438</v>
      </c>
      <c r="V279" s="3">
        <v>631243545</v>
      </c>
      <c r="W279" s="3">
        <v>646062321</v>
      </c>
      <c r="X279" s="3">
        <v>641178779</v>
      </c>
      <c r="Y279" s="3">
        <v>606544725</v>
      </c>
      <c r="Z279" s="3">
        <v>606347624</v>
      </c>
      <c r="AA279" s="3">
        <f>AVERAGE(Table16[[#This Row],[Refactored Resolving Time 1]:[Refactored Resolving Time 10]])</f>
        <v>620950138.79999995</v>
      </c>
      <c r="AB279" s="3">
        <f>STDEV(Table16[[#This Row],[Refactored Resolving Time 1]:[Refactored Resolving Time 10]])</f>
        <v>17942958.719776116</v>
      </c>
      <c r="AC279" s="3">
        <f>Table16[[#This Row],[Refactored Resolving Time Avg (ns)]]/1000000</f>
        <v>620.95013879999999</v>
      </c>
      <c r="AD279" s="3">
        <f>Table16[[#This Row],[Refactored Resolving Time Sdev (ns)]]/1000000</f>
        <v>17.942958719776115</v>
      </c>
      <c r="AE279" t="b">
        <f>IF(Table16[[#This Row],[Control Bundle]]=Table16[[#This Row],[Refactored Bundle]],TRUE,FALSE)</f>
        <v>1</v>
      </c>
      <c r="AF279">
        <f>IF(Table16[[#This Row],[Refactored Resolving Time Avg (ns)]]=-1,0,ROUND(LOG10(Table16[[#This Row],[Refactored Resolving Time Sdev (ns)]]/Table16[[#This Row],[Control Resolving Time Sdev (ns)]]),0))</f>
        <v>0</v>
      </c>
      <c r="AG279" t="b">
        <f>IF(Table16[[#This Row],[Same Sdev OoM?]]=0,TRUE,FALSE)</f>
        <v>1</v>
      </c>
      <c r="AH27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79" s="5">
        <f>Table16[[#This Row],[Control Resolving Time Avg (ms)]]-Table16[[#This Row],[Refactored Resolving Time Avg (ms)]]</f>
        <v>-81.6054666</v>
      </c>
      <c r="AJ279" s="6">
        <f>Table16[[#This Row],[Absolute Diff?]]/Table16[[#This Row],[Control Resolving Time Avg (ms)]]</f>
        <v>-0.15130485347547667</v>
      </c>
    </row>
    <row r="280" spans="1:36" x14ac:dyDescent="0.2">
      <c r="A280" t="s">
        <v>346</v>
      </c>
      <c r="B280" s="3">
        <v>584067282</v>
      </c>
      <c r="C280" s="3">
        <v>521889603</v>
      </c>
      <c r="D280" s="3">
        <v>554315961</v>
      </c>
      <c r="E280" s="3">
        <v>496086867</v>
      </c>
      <c r="F280" s="3">
        <v>527567518</v>
      </c>
      <c r="G280" s="3">
        <v>529631649</v>
      </c>
      <c r="H280" s="3">
        <v>576118580</v>
      </c>
      <c r="I280" s="3">
        <v>542830292</v>
      </c>
      <c r="J280" s="3">
        <v>541905561</v>
      </c>
      <c r="K280" s="3">
        <v>503614000</v>
      </c>
      <c r="L280" s="3">
        <f>AVERAGE(Table16[[#This Row],[Control Resolving Time 1]:[Control Resolving Time 10]])</f>
        <v>537802731.29999995</v>
      </c>
      <c r="M280" s="3">
        <f>STDEV(Table16[[#This Row],[Control Resolving Time 1]:[Control Resolving Time 10]])</f>
        <v>28396294.277169056</v>
      </c>
      <c r="N280" s="3">
        <f>Table16[[#This Row],[Control Resolving Time Avg (ns)]]/1000000</f>
        <v>537.8027313</v>
      </c>
      <c r="O280" s="3">
        <f>Table16[[#This Row],[Control Resolving Time Sdev (ns)]]/1000000</f>
        <v>28.396294277169055</v>
      </c>
      <c r="P280" t="s">
        <v>346</v>
      </c>
      <c r="Q280" s="3">
        <v>630752993</v>
      </c>
      <c r="R280" s="3">
        <v>597215683</v>
      </c>
      <c r="S280" s="3">
        <v>605765907</v>
      </c>
      <c r="T280" s="3">
        <v>601440396</v>
      </c>
      <c r="U280" s="3">
        <v>634013800</v>
      </c>
      <c r="V280" s="3">
        <v>629756034</v>
      </c>
      <c r="W280" s="3">
        <v>644187437</v>
      </c>
      <c r="X280" s="3">
        <v>639571518</v>
      </c>
      <c r="Y280" s="3">
        <v>605003843</v>
      </c>
      <c r="Z280" s="3">
        <v>604768195</v>
      </c>
      <c r="AA280" s="3">
        <f>AVERAGE(Table16[[#This Row],[Refactored Resolving Time 1]:[Refactored Resolving Time 10]])</f>
        <v>619247580.60000002</v>
      </c>
      <c r="AB280" s="3">
        <f>STDEV(Table16[[#This Row],[Refactored Resolving Time 1]:[Refactored Resolving Time 10]])</f>
        <v>17927925.882011753</v>
      </c>
      <c r="AC280" s="3">
        <f>Table16[[#This Row],[Refactored Resolving Time Avg (ns)]]/1000000</f>
        <v>619.24758059999999</v>
      </c>
      <c r="AD280" s="3">
        <f>Table16[[#This Row],[Refactored Resolving Time Sdev (ns)]]/1000000</f>
        <v>17.927925882011753</v>
      </c>
      <c r="AE280" t="b">
        <f>IF(Table16[[#This Row],[Control Bundle]]=Table16[[#This Row],[Refactored Bundle]],TRUE,FALSE)</f>
        <v>1</v>
      </c>
      <c r="AF280">
        <f>IF(Table16[[#This Row],[Refactored Resolving Time Avg (ns)]]=-1,0,ROUND(LOG10(Table16[[#This Row],[Refactored Resolving Time Sdev (ns)]]/Table16[[#This Row],[Control Resolving Time Sdev (ns)]]),0))</f>
        <v>0</v>
      </c>
      <c r="AG280" t="b">
        <f>IF(Table16[[#This Row],[Same Sdev OoM?]]=0,TRUE,FALSE)</f>
        <v>1</v>
      </c>
      <c r="AH28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0" s="3">
        <f>Table16[[#This Row],[Control Resolving Time Avg (ms)]]-Table16[[#This Row],[Refactored Resolving Time Avg (ms)]]</f>
        <v>-81.444849299999987</v>
      </c>
      <c r="AJ280" s="4">
        <f>Table16[[#This Row],[Absolute Diff?]]/Table16[[#This Row],[Control Resolving Time Avg (ms)]]</f>
        <v>-0.15144000682764847</v>
      </c>
    </row>
    <row r="281" spans="1:36" x14ac:dyDescent="0.2">
      <c r="A281" t="s">
        <v>220</v>
      </c>
      <c r="B281" s="3">
        <v>576546427</v>
      </c>
      <c r="C281" s="3">
        <v>514722540</v>
      </c>
      <c r="D281" s="3">
        <v>547154020</v>
      </c>
      <c r="E281" s="3">
        <v>489583997</v>
      </c>
      <c r="F281" s="3">
        <v>520930434</v>
      </c>
      <c r="G281" s="3">
        <v>522007996</v>
      </c>
      <c r="H281" s="3">
        <v>568907935</v>
      </c>
      <c r="I281" s="3">
        <v>535992479</v>
      </c>
      <c r="J281" s="3">
        <v>535253605</v>
      </c>
      <c r="K281" s="3">
        <v>496673156</v>
      </c>
      <c r="L281" s="3">
        <f>AVERAGE(Table16[[#This Row],[Control Resolving Time 1]:[Control Resolving Time 10]])</f>
        <v>530777258.89999998</v>
      </c>
      <c r="M281" s="3">
        <f>STDEV(Table16[[#This Row],[Control Resolving Time 1]:[Control Resolving Time 10]])</f>
        <v>28197297.545033645</v>
      </c>
      <c r="N281" s="3">
        <f>Table16[[#This Row],[Control Resolving Time Avg (ns)]]/1000000</f>
        <v>530.77725889999999</v>
      </c>
      <c r="O281" s="3">
        <f>Table16[[#This Row],[Control Resolving Time Sdev (ns)]]/1000000</f>
        <v>28.197297545033646</v>
      </c>
      <c r="P281" t="s">
        <v>220</v>
      </c>
      <c r="Q281" s="3">
        <v>623450838</v>
      </c>
      <c r="R281" s="3">
        <v>589833694</v>
      </c>
      <c r="S281" s="3">
        <v>598088333</v>
      </c>
      <c r="T281" s="3">
        <v>594335459</v>
      </c>
      <c r="U281" s="3">
        <v>627989157</v>
      </c>
      <c r="V281" s="3">
        <v>623797135</v>
      </c>
      <c r="W281" s="3">
        <v>637349166</v>
      </c>
      <c r="X281" s="3">
        <v>631463835</v>
      </c>
      <c r="Y281" s="3">
        <v>596986847</v>
      </c>
      <c r="Z281" s="3">
        <v>597404106</v>
      </c>
      <c r="AA281" s="3">
        <f>AVERAGE(Table16[[#This Row],[Refactored Resolving Time 1]:[Refactored Resolving Time 10]])</f>
        <v>612069857</v>
      </c>
      <c r="AB281" s="3">
        <f>STDEV(Table16[[#This Row],[Refactored Resolving Time 1]:[Refactored Resolving Time 10]])</f>
        <v>18204608.727478448</v>
      </c>
      <c r="AC281" s="3">
        <f>Table16[[#This Row],[Refactored Resolving Time Avg (ns)]]/1000000</f>
        <v>612.06985699999996</v>
      </c>
      <c r="AD281" s="3">
        <f>Table16[[#This Row],[Refactored Resolving Time Sdev (ns)]]/1000000</f>
        <v>18.204608727478448</v>
      </c>
      <c r="AE281" t="b">
        <f>IF(Table16[[#This Row],[Control Bundle]]=Table16[[#This Row],[Refactored Bundle]],TRUE,FALSE)</f>
        <v>1</v>
      </c>
      <c r="AF281">
        <f>IF(Table16[[#This Row],[Refactored Resolving Time Avg (ns)]]=-1,0,ROUND(LOG10(Table16[[#This Row],[Refactored Resolving Time Sdev (ns)]]/Table16[[#This Row],[Control Resolving Time Sdev (ns)]]),0))</f>
        <v>0</v>
      </c>
      <c r="AG281" t="b">
        <f>IF(Table16[[#This Row],[Same Sdev OoM?]]=0,TRUE,FALSE)</f>
        <v>1</v>
      </c>
      <c r="AH28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1" s="3">
        <f>Table16[[#This Row],[Control Resolving Time Avg (ms)]]-Table16[[#This Row],[Refactored Resolving Time Avg (ms)]]</f>
        <v>-81.292598099999964</v>
      </c>
      <c r="AJ281" s="4">
        <f>Table16[[#This Row],[Absolute Diff?]]/Table16[[#This Row],[Control Resolving Time Avg (ms)]]</f>
        <v>-0.15315765085428373</v>
      </c>
    </row>
    <row r="282" spans="1:36" x14ac:dyDescent="0.2">
      <c r="A282" t="s">
        <v>121</v>
      </c>
      <c r="B282" s="3">
        <v>582906691</v>
      </c>
      <c r="C282" s="3">
        <v>520593190</v>
      </c>
      <c r="D282" s="3">
        <v>553159084</v>
      </c>
      <c r="E282" s="3">
        <v>494943868</v>
      </c>
      <c r="F282" s="3">
        <v>526311352</v>
      </c>
      <c r="G282" s="3">
        <v>528411831</v>
      </c>
      <c r="H282" s="3">
        <v>574724566</v>
      </c>
      <c r="I282" s="3">
        <v>541416134</v>
      </c>
      <c r="J282" s="3">
        <v>540814519</v>
      </c>
      <c r="K282" s="3">
        <v>502379923</v>
      </c>
      <c r="L282" s="3">
        <f>AVERAGE(Table16[[#This Row],[Control Resolving Time 1]:[Control Resolving Time 10]])</f>
        <v>536566115.80000001</v>
      </c>
      <c r="M282" s="3">
        <f>STDEV(Table16[[#This Row],[Control Resolving Time 1]:[Control Resolving Time 10]])</f>
        <v>28378999.711050093</v>
      </c>
      <c r="N282" s="3">
        <f>Table16[[#This Row],[Control Resolving Time Avg (ns)]]/1000000</f>
        <v>536.56611580000003</v>
      </c>
      <c r="O282" s="3">
        <f>Table16[[#This Row],[Control Resolving Time Sdev (ns)]]/1000000</f>
        <v>28.378999711050092</v>
      </c>
      <c r="P282" t="s">
        <v>121</v>
      </c>
      <c r="Q282" s="3">
        <v>629541889</v>
      </c>
      <c r="R282" s="3">
        <v>595708115</v>
      </c>
      <c r="S282" s="3">
        <v>604545732</v>
      </c>
      <c r="T282" s="3">
        <v>600219629</v>
      </c>
      <c r="U282" s="3">
        <v>632726829</v>
      </c>
      <c r="V282" s="3">
        <v>628625328</v>
      </c>
      <c r="W282" s="3">
        <v>642918861</v>
      </c>
      <c r="X282" s="3">
        <v>638339601</v>
      </c>
      <c r="Y282" s="3">
        <v>603106160</v>
      </c>
      <c r="Z282" s="3">
        <v>603578944</v>
      </c>
      <c r="AA282" s="3">
        <f>AVERAGE(Table16[[#This Row],[Refactored Resolving Time 1]:[Refactored Resolving Time 10]])</f>
        <v>617931108.79999995</v>
      </c>
      <c r="AB282" s="3">
        <f>STDEV(Table16[[#This Row],[Refactored Resolving Time 1]:[Refactored Resolving Time 10]])</f>
        <v>18016887.802715417</v>
      </c>
      <c r="AC282" s="3">
        <f>Table16[[#This Row],[Refactored Resolving Time Avg (ns)]]/1000000</f>
        <v>617.93110879999995</v>
      </c>
      <c r="AD282" s="3">
        <f>Table16[[#This Row],[Refactored Resolving Time Sdev (ns)]]/1000000</f>
        <v>18.016887802715416</v>
      </c>
      <c r="AE282" t="b">
        <f>IF(Table16[[#This Row],[Control Bundle]]=Table16[[#This Row],[Refactored Bundle]],TRUE,FALSE)</f>
        <v>1</v>
      </c>
      <c r="AF282">
        <f>IF(Table16[[#This Row],[Refactored Resolving Time Avg (ns)]]=-1,0,ROUND(LOG10(Table16[[#This Row],[Refactored Resolving Time Sdev (ns)]]/Table16[[#This Row],[Control Resolving Time Sdev (ns)]]),0))</f>
        <v>0</v>
      </c>
      <c r="AG282" t="b">
        <f>IF(Table16[[#This Row],[Same Sdev OoM?]]=0,TRUE,FALSE)</f>
        <v>1</v>
      </c>
      <c r="AH28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2" s="3">
        <f>Table16[[#This Row],[Control Resolving Time Avg (ms)]]-Table16[[#This Row],[Refactored Resolving Time Avg (ms)]]</f>
        <v>-81.364992999999913</v>
      </c>
      <c r="AJ282" s="4">
        <f>Table16[[#This Row],[Absolute Diff?]]/Table16[[#This Row],[Control Resolving Time Avg (ms)]]</f>
        <v>-0.15164019978914947</v>
      </c>
    </row>
    <row r="283" spans="1:36" x14ac:dyDescent="0.2">
      <c r="A283" t="s">
        <v>50</v>
      </c>
      <c r="B283" s="3">
        <v>574828583</v>
      </c>
      <c r="C283" s="3">
        <v>513030461</v>
      </c>
      <c r="D283" s="3">
        <v>545547305</v>
      </c>
      <c r="E283" s="3">
        <v>488387867</v>
      </c>
      <c r="F283" s="3">
        <v>519602731</v>
      </c>
      <c r="G283" s="3">
        <v>519820867</v>
      </c>
      <c r="H283" s="3">
        <v>567169778</v>
      </c>
      <c r="I283" s="3">
        <v>534619278</v>
      </c>
      <c r="J283" s="3">
        <v>533794904</v>
      </c>
      <c r="K283" s="3">
        <v>494862808</v>
      </c>
      <c r="L283" s="3">
        <f>AVERAGE(Table16[[#This Row],[Control Resolving Time 1]:[Control Resolving Time 10]])</f>
        <v>529166458.19999999</v>
      </c>
      <c r="M283" s="3">
        <f>STDEV(Table16[[#This Row],[Control Resolving Time 1]:[Control Resolving Time 10]])</f>
        <v>28141663.71340296</v>
      </c>
      <c r="N283" s="3">
        <f>Table16[[#This Row],[Control Resolving Time Avg (ns)]]/1000000</f>
        <v>529.16645819999997</v>
      </c>
      <c r="O283" s="3">
        <f>Table16[[#This Row],[Control Resolving Time Sdev (ns)]]/1000000</f>
        <v>28.141663713402959</v>
      </c>
      <c r="P283" t="s">
        <v>50</v>
      </c>
      <c r="Q283" s="3">
        <v>621751651</v>
      </c>
      <c r="R283" s="3">
        <v>588033961</v>
      </c>
      <c r="S283" s="3">
        <v>596261081</v>
      </c>
      <c r="T283" s="3">
        <v>592464251</v>
      </c>
      <c r="U283" s="3">
        <v>626736454</v>
      </c>
      <c r="V283" s="3">
        <v>621723999</v>
      </c>
      <c r="W283" s="3">
        <v>635469624</v>
      </c>
      <c r="X283" s="3">
        <v>630278183</v>
      </c>
      <c r="Y283" s="3">
        <v>595046179</v>
      </c>
      <c r="Z283" s="3">
        <v>595684476</v>
      </c>
      <c r="AA283" s="3">
        <f>AVERAGE(Table16[[#This Row],[Refactored Resolving Time 1]:[Refactored Resolving Time 10]])</f>
        <v>610344985.89999998</v>
      </c>
      <c r="AB283" s="3">
        <f>STDEV(Table16[[#This Row],[Refactored Resolving Time 1]:[Refactored Resolving Time 10]])</f>
        <v>18323321.185995899</v>
      </c>
      <c r="AC283" s="3">
        <f>Table16[[#This Row],[Refactored Resolving Time Avg (ns)]]/1000000</f>
        <v>610.34498589999998</v>
      </c>
      <c r="AD283" s="3">
        <f>Table16[[#This Row],[Refactored Resolving Time Sdev (ns)]]/1000000</f>
        <v>18.323321185995898</v>
      </c>
      <c r="AE283" t="b">
        <f>IF(Table16[[#This Row],[Control Bundle]]=Table16[[#This Row],[Refactored Bundle]],TRUE,FALSE)</f>
        <v>1</v>
      </c>
      <c r="AF283">
        <f>IF(Table16[[#This Row],[Refactored Resolving Time Avg (ns)]]=-1,0,ROUND(LOG10(Table16[[#This Row],[Refactored Resolving Time Sdev (ns)]]/Table16[[#This Row],[Control Resolving Time Sdev (ns)]]),0))</f>
        <v>0</v>
      </c>
      <c r="AG283" t="b">
        <f>IF(Table16[[#This Row],[Same Sdev OoM?]]=0,TRUE,FALSE)</f>
        <v>1</v>
      </c>
      <c r="AH28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3" s="3">
        <f>Table16[[#This Row],[Control Resolving Time Avg (ms)]]-Table16[[#This Row],[Refactored Resolving Time Avg (ms)]]</f>
        <v>-81.178527700000018</v>
      </c>
      <c r="AJ283" s="4">
        <f>Table16[[#This Row],[Absolute Diff?]]/Table16[[#This Row],[Control Resolving Time Avg (ms)]]</f>
        <v>-0.15340830175845793</v>
      </c>
    </row>
    <row r="284" spans="1:36" x14ac:dyDescent="0.2">
      <c r="A284" t="s">
        <v>66</v>
      </c>
      <c r="B284" s="3">
        <v>574188739</v>
      </c>
      <c r="C284" s="3">
        <v>512415128</v>
      </c>
      <c r="D284" s="3">
        <v>545020347</v>
      </c>
      <c r="E284" s="3">
        <v>487698458</v>
      </c>
      <c r="F284" s="3">
        <v>518177449</v>
      </c>
      <c r="G284" s="3">
        <v>519150633</v>
      </c>
      <c r="H284" s="3">
        <v>566642873</v>
      </c>
      <c r="I284" s="3">
        <v>534196670</v>
      </c>
      <c r="J284" s="3">
        <v>533197168</v>
      </c>
      <c r="K284" s="3">
        <v>492406114</v>
      </c>
      <c r="L284" s="3">
        <f>AVERAGE(Table16[[#This Row],[Control Resolving Time 1]:[Control Resolving Time 10]])</f>
        <v>528309357.89999998</v>
      </c>
      <c r="M284" s="3">
        <f>STDEV(Table16[[#This Row],[Control Resolving Time 1]:[Control Resolving Time 10]])</f>
        <v>28459789.870338295</v>
      </c>
      <c r="N284" s="3">
        <f>Table16[[#This Row],[Control Resolving Time Avg (ns)]]/1000000</f>
        <v>528.30935790000001</v>
      </c>
      <c r="O284" s="3">
        <f>Table16[[#This Row],[Control Resolving Time Sdev (ns)]]/1000000</f>
        <v>28.459789870338295</v>
      </c>
      <c r="P284" t="s">
        <v>66</v>
      </c>
      <c r="Q284" s="3">
        <v>620811692</v>
      </c>
      <c r="R284" s="3">
        <v>587047101</v>
      </c>
      <c r="S284" s="3">
        <v>595612080</v>
      </c>
      <c r="T284" s="3">
        <v>591818936</v>
      </c>
      <c r="U284" s="3">
        <v>626149485</v>
      </c>
      <c r="V284" s="3">
        <v>621019999</v>
      </c>
      <c r="W284" s="3">
        <v>634821199</v>
      </c>
      <c r="X284" s="3">
        <v>628536547</v>
      </c>
      <c r="Y284" s="3">
        <v>594485170</v>
      </c>
      <c r="Z284" s="3">
        <v>594717217</v>
      </c>
      <c r="AA284" s="3">
        <f>AVERAGE(Table16[[#This Row],[Refactored Resolving Time 1]:[Refactored Resolving Time 10]])</f>
        <v>609501942.60000002</v>
      </c>
      <c r="AB284" s="3">
        <f>STDEV(Table16[[#This Row],[Refactored Resolving Time 1]:[Refactored Resolving Time 10]])</f>
        <v>18242277.267468061</v>
      </c>
      <c r="AC284" s="3">
        <f>Table16[[#This Row],[Refactored Resolving Time Avg (ns)]]/1000000</f>
        <v>609.50194260000001</v>
      </c>
      <c r="AD284" s="3">
        <f>Table16[[#This Row],[Refactored Resolving Time Sdev (ns)]]/1000000</f>
        <v>18.242277267468062</v>
      </c>
      <c r="AE284" t="b">
        <f>IF(Table16[[#This Row],[Control Bundle]]=Table16[[#This Row],[Refactored Bundle]],TRUE,FALSE)</f>
        <v>1</v>
      </c>
      <c r="AF284">
        <f>IF(Table16[[#This Row],[Refactored Resolving Time Avg (ns)]]=-1,0,ROUND(LOG10(Table16[[#This Row],[Refactored Resolving Time Sdev (ns)]]/Table16[[#This Row],[Control Resolving Time Sdev (ns)]]),0))</f>
        <v>0</v>
      </c>
      <c r="AG284" t="b">
        <f>IF(Table16[[#This Row],[Same Sdev OoM?]]=0,TRUE,FALSE)</f>
        <v>1</v>
      </c>
      <c r="AH28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4" s="3">
        <f>Table16[[#This Row],[Control Resolving Time Avg (ms)]]-Table16[[#This Row],[Refactored Resolving Time Avg (ms)]]</f>
        <v>-81.192584699999998</v>
      </c>
      <c r="AJ284" s="4">
        <f>Table16[[#This Row],[Absolute Diff?]]/Table16[[#This Row],[Control Resolving Time Avg (ms)]]</f>
        <v>-0.1536837905403303</v>
      </c>
    </row>
    <row r="285" spans="1:36" x14ac:dyDescent="0.2">
      <c r="A285" t="s">
        <v>244</v>
      </c>
      <c r="B285" s="3">
        <v>573280806</v>
      </c>
      <c r="C285" s="3">
        <v>511532034</v>
      </c>
      <c r="D285" s="3">
        <v>544194676</v>
      </c>
      <c r="E285" s="3">
        <v>486560933</v>
      </c>
      <c r="F285" s="3">
        <v>516970832</v>
      </c>
      <c r="G285" s="3">
        <v>518162624</v>
      </c>
      <c r="H285" s="3">
        <v>562837307</v>
      </c>
      <c r="I285" s="3">
        <v>533314419</v>
      </c>
      <c r="J285" s="3">
        <v>532220782</v>
      </c>
      <c r="K285" s="3">
        <v>491353509</v>
      </c>
      <c r="L285" s="3">
        <f>AVERAGE(Table16[[#This Row],[Control Resolving Time 1]:[Control Resolving Time 10]])</f>
        <v>527042792.19999999</v>
      </c>
      <c r="M285" s="3">
        <f>STDEV(Table16[[#This Row],[Control Resolving Time 1]:[Control Resolving Time 10]])</f>
        <v>28112718.470077373</v>
      </c>
      <c r="N285" s="3">
        <f>Table16[[#This Row],[Control Resolving Time Avg (ns)]]/1000000</f>
        <v>527.04279220000001</v>
      </c>
      <c r="O285" s="3">
        <f>Table16[[#This Row],[Control Resolving Time Sdev (ns)]]/1000000</f>
        <v>28.112718470077372</v>
      </c>
      <c r="P285" t="s">
        <v>244</v>
      </c>
      <c r="Q285" s="3">
        <v>619756066</v>
      </c>
      <c r="R285" s="3">
        <v>585972343</v>
      </c>
      <c r="S285" s="3">
        <v>594730417</v>
      </c>
      <c r="T285" s="3">
        <v>590801170</v>
      </c>
      <c r="U285" s="3">
        <v>625066236</v>
      </c>
      <c r="V285" s="3">
        <v>619912305</v>
      </c>
      <c r="W285" s="3">
        <v>633082081</v>
      </c>
      <c r="X285" s="3">
        <v>627382119</v>
      </c>
      <c r="Y285" s="3">
        <v>593462630</v>
      </c>
      <c r="Z285" s="3">
        <v>593679853</v>
      </c>
      <c r="AA285" s="3">
        <f>AVERAGE(Table16[[#This Row],[Refactored Resolving Time 1]:[Refactored Resolving Time 10]])</f>
        <v>608384522</v>
      </c>
      <c r="AB285" s="3">
        <f>STDEV(Table16[[#This Row],[Refactored Resolving Time 1]:[Refactored Resolving Time 10]])</f>
        <v>18099000.14992819</v>
      </c>
      <c r="AC285" s="3">
        <f>Table16[[#This Row],[Refactored Resolving Time Avg (ns)]]/1000000</f>
        <v>608.38452199999995</v>
      </c>
      <c r="AD285" s="3">
        <f>Table16[[#This Row],[Refactored Resolving Time Sdev (ns)]]/1000000</f>
        <v>18.099000149928191</v>
      </c>
      <c r="AE285" t="b">
        <f>IF(Table16[[#This Row],[Control Bundle]]=Table16[[#This Row],[Refactored Bundle]],TRUE,FALSE)</f>
        <v>1</v>
      </c>
      <c r="AF285">
        <f>IF(Table16[[#This Row],[Refactored Resolving Time Avg (ns)]]=-1,0,ROUND(LOG10(Table16[[#This Row],[Refactored Resolving Time Sdev (ns)]]/Table16[[#This Row],[Control Resolving Time Sdev (ns)]]),0))</f>
        <v>0</v>
      </c>
      <c r="AG285" t="b">
        <f>IF(Table16[[#This Row],[Same Sdev OoM?]]=0,TRUE,FALSE)</f>
        <v>1</v>
      </c>
      <c r="AH28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5" s="3">
        <f>Table16[[#This Row],[Control Resolving Time Avg (ms)]]-Table16[[#This Row],[Refactored Resolving Time Avg (ms)]]</f>
        <v>-81.341729799999939</v>
      </c>
      <c r="AJ285" s="4">
        <f>Table16[[#This Row],[Absolute Diff?]]/Table16[[#This Row],[Control Resolving Time Avg (ms)]]</f>
        <v>-0.15433610136372516</v>
      </c>
    </row>
    <row r="286" spans="1:36" x14ac:dyDescent="0.2">
      <c r="A286" t="s">
        <v>333</v>
      </c>
      <c r="B286" s="3">
        <v>572054254</v>
      </c>
      <c r="C286" s="3">
        <v>510393399</v>
      </c>
      <c r="D286" s="3">
        <v>543149161</v>
      </c>
      <c r="E286" s="3">
        <v>485404739</v>
      </c>
      <c r="F286" s="3">
        <v>515664506</v>
      </c>
      <c r="G286" s="3">
        <v>516625511</v>
      </c>
      <c r="H286" s="3">
        <v>561720992</v>
      </c>
      <c r="I286" s="3">
        <v>532517750</v>
      </c>
      <c r="J286" s="3">
        <v>531261002</v>
      </c>
      <c r="K286" s="3">
        <v>490131762</v>
      </c>
      <c r="L286" s="3">
        <f>AVERAGE(Table16[[#This Row],[Control Resolving Time 1]:[Control Resolving Time 10]])</f>
        <v>525892307.60000002</v>
      </c>
      <c r="M286" s="3">
        <f>STDEV(Table16[[#This Row],[Control Resolving Time 1]:[Control Resolving Time 10]])</f>
        <v>28154130.785201248</v>
      </c>
      <c r="N286" s="3">
        <f>Table16[[#This Row],[Control Resolving Time Avg (ns)]]/1000000</f>
        <v>525.89230759999998</v>
      </c>
      <c r="O286" s="3">
        <f>Table16[[#This Row],[Control Resolving Time Sdev (ns)]]/1000000</f>
        <v>28.154130785201247</v>
      </c>
      <c r="P286" t="s">
        <v>333</v>
      </c>
      <c r="Q286" s="3">
        <v>618780679</v>
      </c>
      <c r="R286" s="3">
        <v>584544910</v>
      </c>
      <c r="S286" s="3">
        <v>593750718</v>
      </c>
      <c r="T286" s="3">
        <v>589686538</v>
      </c>
      <c r="U286" s="3">
        <v>623821937</v>
      </c>
      <c r="V286" s="3">
        <v>618862529</v>
      </c>
      <c r="W286" s="3">
        <v>631961429</v>
      </c>
      <c r="X286" s="3">
        <v>626071835</v>
      </c>
      <c r="Y286" s="3">
        <v>592324839</v>
      </c>
      <c r="Z286" s="3">
        <v>592678685</v>
      </c>
      <c r="AA286" s="3">
        <f>AVERAGE(Table16[[#This Row],[Refactored Resolving Time 1]:[Refactored Resolving Time 10]])</f>
        <v>607248409.89999998</v>
      </c>
      <c r="AB286" s="3">
        <f>STDEV(Table16[[#This Row],[Refactored Resolving Time 1]:[Refactored Resolving Time 10]])</f>
        <v>18100531.699275058</v>
      </c>
      <c r="AC286" s="3">
        <f>Table16[[#This Row],[Refactored Resolving Time Avg (ns)]]/1000000</f>
        <v>607.24840989999996</v>
      </c>
      <c r="AD286" s="3">
        <f>Table16[[#This Row],[Refactored Resolving Time Sdev (ns)]]/1000000</f>
        <v>18.100531699275059</v>
      </c>
      <c r="AE286" t="b">
        <f>IF(Table16[[#This Row],[Control Bundle]]=Table16[[#This Row],[Refactored Bundle]],TRUE,FALSE)</f>
        <v>1</v>
      </c>
      <c r="AF286">
        <f>IF(Table16[[#This Row],[Refactored Resolving Time Avg (ns)]]=-1,0,ROUND(LOG10(Table16[[#This Row],[Refactored Resolving Time Sdev (ns)]]/Table16[[#This Row],[Control Resolving Time Sdev (ns)]]),0))</f>
        <v>0</v>
      </c>
      <c r="AG286" t="b">
        <f>IF(Table16[[#This Row],[Same Sdev OoM?]]=0,TRUE,FALSE)</f>
        <v>1</v>
      </c>
      <c r="AH28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6" s="5">
        <f>Table16[[#This Row],[Control Resolving Time Avg (ms)]]-Table16[[#This Row],[Refactored Resolving Time Avg (ms)]]</f>
        <v>-81.356102299999975</v>
      </c>
      <c r="AJ286" s="6">
        <f>Table16[[#This Row],[Absolute Diff?]]/Table16[[#This Row],[Control Resolving Time Avg (ms)]]</f>
        <v>-0.15470106925747315</v>
      </c>
    </row>
    <row r="287" spans="1:36" x14ac:dyDescent="0.2">
      <c r="A287" t="s">
        <v>193</v>
      </c>
      <c r="B287" s="3">
        <v>572653319</v>
      </c>
      <c r="C287" s="3">
        <v>510977615</v>
      </c>
      <c r="D287" s="3">
        <v>543740949</v>
      </c>
      <c r="E287" s="3">
        <v>485910943</v>
      </c>
      <c r="F287" s="3">
        <v>516350160</v>
      </c>
      <c r="G287" s="3">
        <v>517319434</v>
      </c>
      <c r="H287" s="3">
        <v>562307056</v>
      </c>
      <c r="I287" s="3">
        <v>532909121</v>
      </c>
      <c r="J287" s="3">
        <v>531695903</v>
      </c>
      <c r="K287" s="3">
        <v>490732773</v>
      </c>
      <c r="L287" s="3">
        <f>AVERAGE(Table16[[#This Row],[Control Resolving Time 1]:[Control Resolving Time 10]])</f>
        <v>526459727.30000001</v>
      </c>
      <c r="M287" s="3">
        <f>STDEV(Table16[[#This Row],[Control Resolving Time 1]:[Control Resolving Time 10]])</f>
        <v>28151564.0244628</v>
      </c>
      <c r="N287" s="3">
        <f>Table16[[#This Row],[Control Resolving Time Avg (ns)]]/1000000</f>
        <v>526.45972730000005</v>
      </c>
      <c r="O287" s="3">
        <f>Table16[[#This Row],[Control Resolving Time Sdev (ns)]]/1000000</f>
        <v>28.1515640244628</v>
      </c>
      <c r="P287" t="s">
        <v>193</v>
      </c>
      <c r="Q287" s="3">
        <v>619303802</v>
      </c>
      <c r="R287" s="3">
        <v>585408684</v>
      </c>
      <c r="S287" s="3">
        <v>594268219</v>
      </c>
      <c r="T287" s="3">
        <v>590271697</v>
      </c>
      <c r="U287" s="3">
        <v>624475276</v>
      </c>
      <c r="V287" s="3">
        <v>619384291</v>
      </c>
      <c r="W287" s="3">
        <v>632516290</v>
      </c>
      <c r="X287" s="3">
        <v>626705348</v>
      </c>
      <c r="Y287" s="3">
        <v>592891472</v>
      </c>
      <c r="Z287" s="3">
        <v>593167090</v>
      </c>
      <c r="AA287" s="3">
        <f>AVERAGE(Table16[[#This Row],[Refactored Resolving Time 1]:[Refactored Resolving Time 10]])</f>
        <v>607839216.89999998</v>
      </c>
      <c r="AB287" s="3">
        <f>STDEV(Table16[[#This Row],[Refactored Resolving Time 1]:[Refactored Resolving Time 10]])</f>
        <v>18076988.688247703</v>
      </c>
      <c r="AC287" s="3">
        <f>Table16[[#This Row],[Refactored Resolving Time Avg (ns)]]/1000000</f>
        <v>607.8392169</v>
      </c>
      <c r="AD287" s="3">
        <f>Table16[[#This Row],[Refactored Resolving Time Sdev (ns)]]/1000000</f>
        <v>18.076988688247702</v>
      </c>
      <c r="AE287" t="b">
        <f>IF(Table16[[#This Row],[Control Bundle]]=Table16[[#This Row],[Refactored Bundle]],TRUE,FALSE)</f>
        <v>1</v>
      </c>
      <c r="AF287">
        <f>IF(Table16[[#This Row],[Refactored Resolving Time Avg (ns)]]=-1,0,ROUND(LOG10(Table16[[#This Row],[Refactored Resolving Time Sdev (ns)]]/Table16[[#This Row],[Control Resolving Time Sdev (ns)]]),0))</f>
        <v>0</v>
      </c>
      <c r="AG287" t="b">
        <f>IF(Table16[[#This Row],[Same Sdev OoM?]]=0,TRUE,FALSE)</f>
        <v>1</v>
      </c>
      <c r="AH28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7" s="3">
        <f>Table16[[#This Row],[Control Resolving Time Avg (ms)]]-Table16[[#This Row],[Refactored Resolving Time Avg (ms)]]</f>
        <v>-81.379489599999943</v>
      </c>
      <c r="AJ287" s="4">
        <f>Table16[[#This Row],[Absolute Diff?]]/Table16[[#This Row],[Control Resolving Time Avg (ms)]]</f>
        <v>-0.15457875575281432</v>
      </c>
    </row>
    <row r="288" spans="1:36" x14ac:dyDescent="0.2">
      <c r="A288" t="s">
        <v>70</v>
      </c>
      <c r="B288" s="3">
        <v>570759236</v>
      </c>
      <c r="C288" s="3">
        <v>509141578</v>
      </c>
      <c r="D288" s="3">
        <v>541972018</v>
      </c>
      <c r="E288" s="3">
        <v>484551387</v>
      </c>
      <c r="F288" s="3">
        <v>514228455</v>
      </c>
      <c r="G288" s="3">
        <v>515623184</v>
      </c>
      <c r="H288" s="3">
        <v>560380036</v>
      </c>
      <c r="I288" s="3">
        <v>531324773</v>
      </c>
      <c r="J288" s="3">
        <v>530415920</v>
      </c>
      <c r="K288" s="3">
        <v>488953615</v>
      </c>
      <c r="L288" s="3">
        <f>AVERAGE(Table16[[#This Row],[Control Resolving Time 1]:[Control Resolving Time 10]])</f>
        <v>524735020.19999999</v>
      </c>
      <c r="M288" s="3">
        <f>STDEV(Table16[[#This Row],[Control Resolving Time 1]:[Control Resolving Time 10]])</f>
        <v>28073731.088704661</v>
      </c>
      <c r="N288" s="3">
        <f>Table16[[#This Row],[Control Resolving Time Avg (ns)]]/1000000</f>
        <v>524.73502020000001</v>
      </c>
      <c r="O288" s="3">
        <f>Table16[[#This Row],[Control Resolving Time Sdev (ns)]]/1000000</f>
        <v>28.073731088704662</v>
      </c>
      <c r="P288" t="s">
        <v>70</v>
      </c>
      <c r="Q288" s="3">
        <v>617571714</v>
      </c>
      <c r="R288" s="3">
        <v>582945428</v>
      </c>
      <c r="S288" s="3">
        <v>592472109</v>
      </c>
      <c r="T288" s="3">
        <v>588323428</v>
      </c>
      <c r="U288" s="3">
        <v>622395699</v>
      </c>
      <c r="V288" s="3">
        <v>617520152</v>
      </c>
      <c r="W288" s="3">
        <v>630613088</v>
      </c>
      <c r="X288" s="3">
        <v>624657723</v>
      </c>
      <c r="Y288" s="3">
        <v>591090159</v>
      </c>
      <c r="Z288" s="3">
        <v>591712086</v>
      </c>
      <c r="AA288" s="3">
        <f>AVERAGE(Table16[[#This Row],[Refactored Resolving Time 1]:[Refactored Resolving Time 10]])</f>
        <v>605930158.60000002</v>
      </c>
      <c r="AB288" s="3">
        <f>STDEV(Table16[[#This Row],[Refactored Resolving Time 1]:[Refactored Resolving Time 10]])</f>
        <v>18082310.357324243</v>
      </c>
      <c r="AC288" s="3">
        <f>Table16[[#This Row],[Refactored Resolving Time Avg (ns)]]/1000000</f>
        <v>605.93015860000003</v>
      </c>
      <c r="AD288" s="3">
        <f>Table16[[#This Row],[Refactored Resolving Time Sdev (ns)]]/1000000</f>
        <v>18.082310357324243</v>
      </c>
      <c r="AE288" t="b">
        <f>IF(Table16[[#This Row],[Control Bundle]]=Table16[[#This Row],[Refactored Bundle]],TRUE,FALSE)</f>
        <v>1</v>
      </c>
      <c r="AF288">
        <f>IF(Table16[[#This Row],[Refactored Resolving Time Avg (ns)]]=-1,0,ROUND(LOG10(Table16[[#This Row],[Refactored Resolving Time Sdev (ns)]]/Table16[[#This Row],[Control Resolving Time Sdev (ns)]]),0))</f>
        <v>0</v>
      </c>
      <c r="AG288" t="b">
        <f>IF(Table16[[#This Row],[Same Sdev OoM?]]=0,TRUE,FALSE)</f>
        <v>1</v>
      </c>
      <c r="AH28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8" s="5">
        <f>Table16[[#This Row],[Control Resolving Time Avg (ms)]]-Table16[[#This Row],[Refactored Resolving Time Avg (ms)]]</f>
        <v>-81.195138400000019</v>
      </c>
      <c r="AJ288" s="6">
        <f>Table16[[#This Row],[Absolute Diff?]]/Table16[[#This Row],[Control Resolving Time Avg (ms)]]</f>
        <v>-0.1547355051108518</v>
      </c>
    </row>
    <row r="289" spans="1:36" x14ac:dyDescent="0.2">
      <c r="A289" t="s">
        <v>59</v>
      </c>
      <c r="B289" s="3">
        <v>540502380</v>
      </c>
      <c r="C289" s="3">
        <v>474716161</v>
      </c>
      <c r="D289" s="3">
        <v>500252867</v>
      </c>
      <c r="E289" s="3">
        <v>458812202</v>
      </c>
      <c r="F289" s="3">
        <v>478962644</v>
      </c>
      <c r="G289" s="3">
        <v>484294034</v>
      </c>
      <c r="H289" s="3">
        <v>530495255</v>
      </c>
      <c r="I289" s="3">
        <v>501773597</v>
      </c>
      <c r="J289" s="3">
        <v>501032671</v>
      </c>
      <c r="K289" s="3">
        <v>459435768</v>
      </c>
      <c r="L289" s="3">
        <f>AVERAGE(Table16[[#This Row],[Control Resolving Time 1]:[Control Resolving Time 10]])</f>
        <v>493027757.89999998</v>
      </c>
      <c r="M289" s="3">
        <f>STDEV(Table16[[#This Row],[Control Resolving Time 1]:[Control Resolving Time 10]])</f>
        <v>27404317.610920932</v>
      </c>
      <c r="N289" s="3">
        <f>Table16[[#This Row],[Control Resolving Time Avg (ns)]]/1000000</f>
        <v>493.02775789999998</v>
      </c>
      <c r="O289" s="3">
        <f>Table16[[#This Row],[Control Resolving Time Sdev (ns)]]/1000000</f>
        <v>27.404317610920931</v>
      </c>
      <c r="P289" t="s">
        <v>59</v>
      </c>
      <c r="Q289" s="3">
        <v>583559625</v>
      </c>
      <c r="R289" s="3">
        <v>549358976</v>
      </c>
      <c r="S289" s="3">
        <v>560579926</v>
      </c>
      <c r="T289" s="3">
        <v>555366857</v>
      </c>
      <c r="U289" s="3">
        <v>587398070</v>
      </c>
      <c r="V289" s="3">
        <v>585457831</v>
      </c>
      <c r="W289" s="3">
        <v>593738625</v>
      </c>
      <c r="X289" s="3">
        <v>591827172</v>
      </c>
      <c r="Y289" s="3">
        <v>557567251</v>
      </c>
      <c r="Z289" s="3">
        <v>559219854</v>
      </c>
      <c r="AA289" s="3">
        <f>AVERAGE(Table16[[#This Row],[Refactored Resolving Time 1]:[Refactored Resolving Time 10]])</f>
        <v>572407418.70000005</v>
      </c>
      <c r="AB289" s="3">
        <f>STDEV(Table16[[#This Row],[Refactored Resolving Time 1]:[Refactored Resolving Time 10]])</f>
        <v>17343571.498774782</v>
      </c>
      <c r="AC289" s="3">
        <f>Table16[[#This Row],[Refactored Resolving Time Avg (ns)]]/1000000</f>
        <v>572.40741869999999</v>
      </c>
      <c r="AD289" s="3">
        <f>Table16[[#This Row],[Refactored Resolving Time Sdev (ns)]]/1000000</f>
        <v>17.343571498774782</v>
      </c>
      <c r="AE289" t="b">
        <f>IF(Table16[[#This Row],[Control Bundle]]=Table16[[#This Row],[Refactored Bundle]],TRUE,FALSE)</f>
        <v>1</v>
      </c>
      <c r="AF289">
        <f>IF(Table16[[#This Row],[Refactored Resolving Time Avg (ns)]]=-1,0,ROUND(LOG10(Table16[[#This Row],[Refactored Resolving Time Sdev (ns)]]/Table16[[#This Row],[Control Resolving Time Sdev (ns)]]),0))</f>
        <v>0</v>
      </c>
      <c r="AG289" t="b">
        <f>IF(Table16[[#This Row],[Same Sdev OoM?]]=0,TRUE,FALSE)</f>
        <v>1</v>
      </c>
      <c r="AH28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89" s="3">
        <f>Table16[[#This Row],[Control Resolving Time Avg (ms)]]-Table16[[#This Row],[Refactored Resolving Time Avg (ms)]]</f>
        <v>-79.379660800000011</v>
      </c>
      <c r="AJ289" s="4">
        <f>Table16[[#This Row],[Absolute Diff?]]/Table16[[#This Row],[Control Resolving Time Avg (ms)]]</f>
        <v>-0.16100444554706078</v>
      </c>
    </row>
    <row r="290" spans="1:36" x14ac:dyDescent="0.2">
      <c r="A290" t="s">
        <v>357</v>
      </c>
      <c r="B290" s="3">
        <v>568673804</v>
      </c>
      <c r="C290" s="3">
        <v>507199638</v>
      </c>
      <c r="D290" s="3">
        <v>540420890</v>
      </c>
      <c r="E290" s="3">
        <v>483231055</v>
      </c>
      <c r="F290" s="3">
        <v>510851602</v>
      </c>
      <c r="G290" s="3">
        <v>513462809</v>
      </c>
      <c r="H290" s="3">
        <v>558895941</v>
      </c>
      <c r="I290" s="3">
        <v>529821087</v>
      </c>
      <c r="J290" s="3">
        <v>529106185</v>
      </c>
      <c r="K290" s="3">
        <v>487410030</v>
      </c>
      <c r="L290" s="3">
        <f>AVERAGE(Table16[[#This Row],[Control Resolving Time 1]:[Control Resolving Time 10]])</f>
        <v>522907304.10000002</v>
      </c>
      <c r="M290" s="3">
        <f>STDEV(Table16[[#This Row],[Control Resolving Time 1]:[Control Resolving Time 10]])</f>
        <v>28083678.800638475</v>
      </c>
      <c r="N290" s="3">
        <f>Table16[[#This Row],[Control Resolving Time Avg (ns)]]/1000000</f>
        <v>522.90730410000003</v>
      </c>
      <c r="O290" s="3">
        <f>Table16[[#This Row],[Control Resolving Time Sdev (ns)]]/1000000</f>
        <v>28.083678800638474</v>
      </c>
      <c r="P290" t="s">
        <v>357</v>
      </c>
      <c r="Q290" s="3">
        <v>616050330</v>
      </c>
      <c r="R290" s="3">
        <v>581116782</v>
      </c>
      <c r="S290" s="3">
        <v>590511419</v>
      </c>
      <c r="T290" s="3">
        <v>586331487</v>
      </c>
      <c r="U290" s="3">
        <v>620465373</v>
      </c>
      <c r="V290" s="3">
        <v>615665512</v>
      </c>
      <c r="W290" s="3">
        <v>628429020</v>
      </c>
      <c r="X290" s="3">
        <v>622858845</v>
      </c>
      <c r="Y290" s="3">
        <v>589230028</v>
      </c>
      <c r="Z290" s="3">
        <v>590099823</v>
      </c>
      <c r="AA290" s="3">
        <f>AVERAGE(Table16[[#This Row],[Refactored Resolving Time 1]:[Refactored Resolving Time 10]])</f>
        <v>604075861.89999998</v>
      </c>
      <c r="AB290" s="3">
        <f>STDEV(Table16[[#This Row],[Refactored Resolving Time 1]:[Refactored Resolving Time 10]])</f>
        <v>18055179.197080661</v>
      </c>
      <c r="AC290" s="3">
        <f>Table16[[#This Row],[Refactored Resolving Time Avg (ns)]]/1000000</f>
        <v>604.07586189999995</v>
      </c>
      <c r="AD290" s="3">
        <f>Table16[[#This Row],[Refactored Resolving Time Sdev (ns)]]/1000000</f>
        <v>18.055179197080662</v>
      </c>
      <c r="AE290" t="b">
        <f>IF(Table16[[#This Row],[Control Bundle]]=Table16[[#This Row],[Refactored Bundle]],TRUE,FALSE)</f>
        <v>1</v>
      </c>
      <c r="AF290">
        <f>IF(Table16[[#This Row],[Refactored Resolving Time Avg (ns)]]=-1,0,ROUND(LOG10(Table16[[#This Row],[Refactored Resolving Time Sdev (ns)]]/Table16[[#This Row],[Control Resolving Time Sdev (ns)]]),0))</f>
        <v>0</v>
      </c>
      <c r="AG290" t="b">
        <f>IF(Table16[[#This Row],[Same Sdev OoM?]]=0,TRUE,FALSE)</f>
        <v>1</v>
      </c>
      <c r="AH29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0" s="3">
        <f>Table16[[#This Row],[Control Resolving Time Avg (ms)]]-Table16[[#This Row],[Refactored Resolving Time Avg (ms)]]</f>
        <v>-81.168557799999917</v>
      </c>
      <c r="AJ290" s="4">
        <f>Table16[[#This Row],[Absolute Diff?]]/Table16[[#This Row],[Control Resolving Time Avg (ms)]]</f>
        <v>-0.15522551925279163</v>
      </c>
    </row>
    <row r="291" spans="1:36" x14ac:dyDescent="0.2">
      <c r="A291" t="s">
        <v>259</v>
      </c>
      <c r="B291" s="3">
        <v>564413712</v>
      </c>
      <c r="C291" s="3">
        <v>502941038</v>
      </c>
      <c r="D291" s="3">
        <v>536446601</v>
      </c>
      <c r="E291" s="3">
        <v>480033480</v>
      </c>
      <c r="F291" s="3">
        <v>507541466</v>
      </c>
      <c r="G291" s="3">
        <v>509390538</v>
      </c>
      <c r="H291" s="3">
        <v>554842742</v>
      </c>
      <c r="I291" s="3">
        <v>525977837</v>
      </c>
      <c r="J291" s="3">
        <v>525949145</v>
      </c>
      <c r="K291" s="3">
        <v>484184451</v>
      </c>
      <c r="L291" s="3">
        <f>AVERAGE(Table16[[#This Row],[Control Resolving Time 1]:[Control Resolving Time 10]])</f>
        <v>519172101</v>
      </c>
      <c r="M291" s="3">
        <f>STDEV(Table16[[#This Row],[Control Resolving Time 1]:[Control Resolving Time 10]])</f>
        <v>27809307.137072209</v>
      </c>
      <c r="N291" s="3">
        <f>Table16[[#This Row],[Control Resolving Time Avg (ns)]]/1000000</f>
        <v>519.172101</v>
      </c>
      <c r="O291" s="3">
        <f>Table16[[#This Row],[Control Resolving Time Sdev (ns)]]/1000000</f>
        <v>27.80930713707221</v>
      </c>
      <c r="P291" t="s">
        <v>259</v>
      </c>
      <c r="Q291" s="3">
        <v>611453553</v>
      </c>
      <c r="R291" s="3">
        <v>577174203</v>
      </c>
      <c r="S291" s="3">
        <v>585951144</v>
      </c>
      <c r="T291" s="3">
        <v>582630195</v>
      </c>
      <c r="U291" s="3">
        <v>616247856</v>
      </c>
      <c r="V291" s="3">
        <v>611672692</v>
      </c>
      <c r="W291" s="3">
        <v>624455507</v>
      </c>
      <c r="X291" s="3">
        <v>618757894</v>
      </c>
      <c r="Y291" s="3">
        <v>585193299</v>
      </c>
      <c r="Z291" s="3">
        <v>586520992</v>
      </c>
      <c r="AA291" s="3">
        <f>AVERAGE(Table16[[#This Row],[Refactored Resolving Time 1]:[Refactored Resolving Time 10]])</f>
        <v>600005733.5</v>
      </c>
      <c r="AB291" s="3">
        <f>STDEV(Table16[[#This Row],[Refactored Resolving Time 1]:[Refactored Resolving Time 10]])</f>
        <v>17957907.763430528</v>
      </c>
      <c r="AC291" s="3">
        <f>Table16[[#This Row],[Refactored Resolving Time Avg (ns)]]/1000000</f>
        <v>600.00573350000002</v>
      </c>
      <c r="AD291" s="3">
        <f>Table16[[#This Row],[Refactored Resolving Time Sdev (ns)]]/1000000</f>
        <v>17.95790776343053</v>
      </c>
      <c r="AE291" t="b">
        <f>IF(Table16[[#This Row],[Control Bundle]]=Table16[[#This Row],[Refactored Bundle]],TRUE,FALSE)</f>
        <v>1</v>
      </c>
      <c r="AF291">
        <f>IF(Table16[[#This Row],[Refactored Resolving Time Avg (ns)]]=-1,0,ROUND(LOG10(Table16[[#This Row],[Refactored Resolving Time Sdev (ns)]]/Table16[[#This Row],[Control Resolving Time Sdev (ns)]]),0))</f>
        <v>0</v>
      </c>
      <c r="AG291" t="b">
        <f>IF(Table16[[#This Row],[Same Sdev OoM?]]=0,TRUE,FALSE)</f>
        <v>1</v>
      </c>
      <c r="AH29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1" s="3">
        <f>Table16[[#This Row],[Control Resolving Time Avg (ms)]]-Table16[[#This Row],[Refactored Resolving Time Avg (ms)]]</f>
        <v>-80.833632500000022</v>
      </c>
      <c r="AJ291" s="4">
        <f>Table16[[#This Row],[Absolute Diff?]]/Table16[[#This Row],[Control Resolving Time Avg (ms)]]</f>
        <v>-0.15569718084678055</v>
      </c>
    </row>
    <row r="292" spans="1:36" x14ac:dyDescent="0.2">
      <c r="A292" t="s">
        <v>208</v>
      </c>
      <c r="B292" s="3">
        <v>567902715</v>
      </c>
      <c r="C292" s="3">
        <v>506400268</v>
      </c>
      <c r="D292" s="3">
        <v>539720950</v>
      </c>
      <c r="E292" s="3">
        <v>482732895</v>
      </c>
      <c r="F292" s="3">
        <v>510301763</v>
      </c>
      <c r="G292" s="3">
        <v>512664661</v>
      </c>
      <c r="H292" s="3">
        <v>558216639</v>
      </c>
      <c r="I292" s="3">
        <v>529237664</v>
      </c>
      <c r="J292" s="3">
        <v>528409249</v>
      </c>
      <c r="K292" s="3">
        <v>486851250</v>
      </c>
      <c r="L292" s="3">
        <f>AVERAGE(Table16[[#This Row],[Control Resolving Time 1]:[Control Resolving Time 10]])</f>
        <v>522243805.39999998</v>
      </c>
      <c r="M292" s="3">
        <f>STDEV(Table16[[#This Row],[Control Resolving Time 1]:[Control Resolving Time 10]])</f>
        <v>28028345.174897283</v>
      </c>
      <c r="N292" s="3">
        <f>Table16[[#This Row],[Control Resolving Time Avg (ns)]]/1000000</f>
        <v>522.24380539999993</v>
      </c>
      <c r="O292" s="3">
        <f>Table16[[#This Row],[Control Resolving Time Sdev (ns)]]/1000000</f>
        <v>28.028345174897282</v>
      </c>
      <c r="P292" t="s">
        <v>208</v>
      </c>
      <c r="Q292" s="3">
        <v>615000915</v>
      </c>
      <c r="R292" s="3">
        <v>580473412</v>
      </c>
      <c r="S292" s="3">
        <v>589598053</v>
      </c>
      <c r="T292" s="3">
        <v>585654235</v>
      </c>
      <c r="U292" s="3">
        <v>619723596</v>
      </c>
      <c r="V292" s="3">
        <v>615000258</v>
      </c>
      <c r="W292" s="3">
        <v>627671412</v>
      </c>
      <c r="X292" s="3">
        <v>622163534</v>
      </c>
      <c r="Y292" s="3">
        <v>588572539</v>
      </c>
      <c r="Z292" s="3">
        <v>589403147</v>
      </c>
      <c r="AA292" s="3">
        <f>AVERAGE(Table16[[#This Row],[Refactored Resolving Time 1]:[Refactored Resolving Time 10]])</f>
        <v>603326110.10000002</v>
      </c>
      <c r="AB292" s="3">
        <f>STDEV(Table16[[#This Row],[Refactored Resolving Time 1]:[Refactored Resolving Time 10]])</f>
        <v>18023206.952588756</v>
      </c>
      <c r="AC292" s="3">
        <f>Table16[[#This Row],[Refactored Resolving Time Avg (ns)]]/1000000</f>
        <v>603.32611010000005</v>
      </c>
      <c r="AD292" s="3">
        <f>Table16[[#This Row],[Refactored Resolving Time Sdev (ns)]]/1000000</f>
        <v>18.023206952588755</v>
      </c>
      <c r="AE292" t="b">
        <f>IF(Table16[[#This Row],[Control Bundle]]=Table16[[#This Row],[Refactored Bundle]],TRUE,FALSE)</f>
        <v>1</v>
      </c>
      <c r="AF292">
        <f>IF(Table16[[#This Row],[Refactored Resolving Time Avg (ns)]]=-1,0,ROUND(LOG10(Table16[[#This Row],[Refactored Resolving Time Sdev (ns)]]/Table16[[#This Row],[Control Resolving Time Sdev (ns)]]),0))</f>
        <v>0</v>
      </c>
      <c r="AG292" t="b">
        <f>IF(Table16[[#This Row],[Same Sdev OoM?]]=0,TRUE,FALSE)</f>
        <v>1</v>
      </c>
      <c r="AH29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2" s="3">
        <f>Table16[[#This Row],[Control Resolving Time Avg (ms)]]-Table16[[#This Row],[Refactored Resolving Time Avg (ms)]]</f>
        <v>-81.082304700000122</v>
      </c>
      <c r="AJ292" s="4">
        <f>Table16[[#This Row],[Absolute Diff?]]/Table16[[#This Row],[Control Resolving Time Avg (ms)]]</f>
        <v>-0.15525757100727525</v>
      </c>
    </row>
    <row r="293" spans="1:36" x14ac:dyDescent="0.2">
      <c r="A293" t="s">
        <v>173</v>
      </c>
      <c r="B293" s="3">
        <v>567350342</v>
      </c>
      <c r="C293" s="3">
        <v>505782855</v>
      </c>
      <c r="D293" s="3">
        <v>539103353</v>
      </c>
      <c r="E293" s="3">
        <v>482355885</v>
      </c>
      <c r="F293" s="3">
        <v>509728458</v>
      </c>
      <c r="G293" s="3">
        <v>512116595</v>
      </c>
      <c r="H293" s="3">
        <v>557543026</v>
      </c>
      <c r="I293" s="3">
        <v>528804219</v>
      </c>
      <c r="J293" s="3">
        <v>527918343</v>
      </c>
      <c r="K293" s="3">
        <v>486457643</v>
      </c>
      <c r="L293" s="3">
        <f>AVERAGE(Table16[[#This Row],[Control Resolving Time 1]:[Control Resolving Time 10]])</f>
        <v>521716071.89999998</v>
      </c>
      <c r="M293" s="3">
        <f>STDEV(Table16[[#This Row],[Control Resolving Time 1]:[Control Resolving Time 10]])</f>
        <v>27966619.296053745</v>
      </c>
      <c r="N293" s="3">
        <f>Table16[[#This Row],[Control Resolving Time Avg (ns)]]/1000000</f>
        <v>521.71607189999997</v>
      </c>
      <c r="O293" s="3">
        <f>Table16[[#This Row],[Control Resolving Time Sdev (ns)]]/1000000</f>
        <v>27.966619296053747</v>
      </c>
      <c r="P293" t="s">
        <v>173</v>
      </c>
      <c r="Q293" s="3">
        <v>614314060</v>
      </c>
      <c r="R293" s="3">
        <v>579895765</v>
      </c>
      <c r="S293" s="3">
        <v>588629093</v>
      </c>
      <c r="T293" s="3">
        <v>585042753</v>
      </c>
      <c r="U293" s="3">
        <v>619078013</v>
      </c>
      <c r="V293" s="3">
        <v>614379001</v>
      </c>
      <c r="W293" s="3">
        <v>627144180</v>
      </c>
      <c r="X293" s="3">
        <v>621563645</v>
      </c>
      <c r="Y293" s="3">
        <v>588045450</v>
      </c>
      <c r="Z293" s="3">
        <v>588743878</v>
      </c>
      <c r="AA293" s="3">
        <f>AVERAGE(Table16[[#This Row],[Refactored Resolving Time 1]:[Refactored Resolving Time 10]])</f>
        <v>602683583.79999995</v>
      </c>
      <c r="AB293" s="3">
        <f>STDEV(Table16[[#This Row],[Refactored Resolving Time 1]:[Refactored Resolving Time 10]])</f>
        <v>18049956.029033046</v>
      </c>
      <c r="AC293" s="3">
        <f>Table16[[#This Row],[Refactored Resolving Time Avg (ns)]]/1000000</f>
        <v>602.68358379999995</v>
      </c>
      <c r="AD293" s="3">
        <f>Table16[[#This Row],[Refactored Resolving Time Sdev (ns)]]/1000000</f>
        <v>18.049956029033048</v>
      </c>
      <c r="AE293" t="b">
        <f>IF(Table16[[#This Row],[Control Bundle]]=Table16[[#This Row],[Refactored Bundle]],TRUE,FALSE)</f>
        <v>1</v>
      </c>
      <c r="AF293">
        <f>IF(Table16[[#This Row],[Refactored Resolving Time Avg (ns)]]=-1,0,ROUND(LOG10(Table16[[#This Row],[Refactored Resolving Time Sdev (ns)]]/Table16[[#This Row],[Control Resolving Time Sdev (ns)]]),0))</f>
        <v>0</v>
      </c>
      <c r="AG293" t="b">
        <f>IF(Table16[[#This Row],[Same Sdev OoM?]]=0,TRUE,FALSE)</f>
        <v>1</v>
      </c>
      <c r="AH29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3" s="3">
        <f>Table16[[#This Row],[Control Resolving Time Avg (ms)]]-Table16[[#This Row],[Refactored Resolving Time Avg (ms)]]</f>
        <v>-80.967511899999977</v>
      </c>
      <c r="AJ293" s="4">
        <f>Table16[[#This Row],[Absolute Diff?]]/Table16[[#This Row],[Control Resolving Time Avg (ms)]]</f>
        <v>-0.15519459004805097</v>
      </c>
    </row>
    <row r="294" spans="1:36" x14ac:dyDescent="0.2">
      <c r="A294" t="s">
        <v>3</v>
      </c>
      <c r="B294" s="3">
        <v>566784033</v>
      </c>
      <c r="C294" s="3">
        <v>505145041</v>
      </c>
      <c r="D294" s="3">
        <v>538516975</v>
      </c>
      <c r="E294" s="3">
        <v>481894067</v>
      </c>
      <c r="F294" s="3">
        <v>509144289</v>
      </c>
      <c r="G294" s="3">
        <v>511533435</v>
      </c>
      <c r="H294" s="3">
        <v>556924888</v>
      </c>
      <c r="I294" s="3">
        <v>528010632</v>
      </c>
      <c r="J294" s="3">
        <v>527485490</v>
      </c>
      <c r="K294" s="3">
        <v>485725772</v>
      </c>
      <c r="L294" s="3">
        <f>AVERAGE(Table16[[#This Row],[Control Resolving Time 1]:[Control Resolving Time 10]])</f>
        <v>521116462.19999999</v>
      </c>
      <c r="M294" s="3">
        <f>STDEV(Table16[[#This Row],[Control Resolving Time 1]:[Control Resolving Time 10]])</f>
        <v>27967825.152307492</v>
      </c>
      <c r="N294" s="3">
        <f>Table16[[#This Row],[Control Resolving Time Avg (ns)]]/1000000</f>
        <v>521.1164622</v>
      </c>
      <c r="O294" s="3">
        <f>Table16[[#This Row],[Control Resolving Time Sdev (ns)]]/1000000</f>
        <v>27.967825152307491</v>
      </c>
      <c r="P294" t="s">
        <v>3</v>
      </c>
      <c r="Q294" s="3">
        <v>613691881</v>
      </c>
      <c r="R294" s="3">
        <v>579279998</v>
      </c>
      <c r="S294" s="3">
        <v>587997562</v>
      </c>
      <c r="T294" s="3">
        <v>584445219</v>
      </c>
      <c r="U294" s="3">
        <v>618443155</v>
      </c>
      <c r="V294" s="3">
        <v>613783692</v>
      </c>
      <c r="W294" s="3">
        <v>626613428</v>
      </c>
      <c r="X294" s="3">
        <v>620956693</v>
      </c>
      <c r="Y294" s="3">
        <v>587443591</v>
      </c>
      <c r="Z294" s="3">
        <v>588069005</v>
      </c>
      <c r="AA294" s="3">
        <f>AVERAGE(Table16[[#This Row],[Refactored Resolving Time 1]:[Refactored Resolving Time 10]])</f>
        <v>602072422.39999998</v>
      </c>
      <c r="AB294" s="3">
        <f>STDEV(Table16[[#This Row],[Refactored Resolving Time 1]:[Refactored Resolving Time 10]])</f>
        <v>18066101.416856747</v>
      </c>
      <c r="AC294" s="3">
        <f>Table16[[#This Row],[Refactored Resolving Time Avg (ns)]]/1000000</f>
        <v>602.07242239999994</v>
      </c>
      <c r="AD294" s="3">
        <f>Table16[[#This Row],[Refactored Resolving Time Sdev (ns)]]/1000000</f>
        <v>18.066101416856746</v>
      </c>
      <c r="AE294" t="b">
        <f>IF(Table16[[#This Row],[Control Bundle]]=Table16[[#This Row],[Refactored Bundle]],TRUE,FALSE)</f>
        <v>1</v>
      </c>
      <c r="AF294">
        <f>IF(Table16[[#This Row],[Refactored Resolving Time Avg (ns)]]=-1,0,ROUND(LOG10(Table16[[#This Row],[Refactored Resolving Time Sdev (ns)]]/Table16[[#This Row],[Control Resolving Time Sdev (ns)]]),0))</f>
        <v>0</v>
      </c>
      <c r="AG294" t="b">
        <f>IF(Table16[[#This Row],[Same Sdev OoM?]]=0,TRUE,FALSE)</f>
        <v>1</v>
      </c>
      <c r="AH29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4" s="5">
        <f>Table16[[#This Row],[Control Resolving Time Avg (ms)]]-Table16[[#This Row],[Refactored Resolving Time Avg (ms)]]</f>
        <v>-80.955960199999936</v>
      </c>
      <c r="AJ294" s="6">
        <f>Table16[[#This Row],[Absolute Diff?]]/Table16[[#This Row],[Control Resolving Time Avg (ms)]]</f>
        <v>-0.15535099363053653</v>
      </c>
    </row>
    <row r="295" spans="1:36" x14ac:dyDescent="0.2">
      <c r="A295" t="s">
        <v>170</v>
      </c>
      <c r="B295" s="3">
        <v>566268503</v>
      </c>
      <c r="C295" s="3">
        <v>504589883</v>
      </c>
      <c r="D295" s="3">
        <v>538027280</v>
      </c>
      <c r="E295" s="3">
        <v>481466730</v>
      </c>
      <c r="F295" s="3">
        <v>508650591</v>
      </c>
      <c r="G295" s="3">
        <v>511073197</v>
      </c>
      <c r="H295" s="3">
        <v>556416464</v>
      </c>
      <c r="I295" s="3">
        <v>527356534</v>
      </c>
      <c r="J295" s="3">
        <v>527013445</v>
      </c>
      <c r="K295" s="3">
        <v>485324717</v>
      </c>
      <c r="L295" s="3">
        <f>AVERAGE(Table16[[#This Row],[Control Resolving Time 1]:[Control Resolving Time 10]])</f>
        <v>520618734.39999998</v>
      </c>
      <c r="M295" s="3">
        <f>STDEV(Table16[[#This Row],[Control Resolving Time 1]:[Control Resolving Time 10]])</f>
        <v>27937532.451749921</v>
      </c>
      <c r="N295" s="3">
        <f>Table16[[#This Row],[Control Resolving Time Avg (ns)]]/1000000</f>
        <v>520.61873439999999</v>
      </c>
      <c r="O295" s="3">
        <f>Table16[[#This Row],[Control Resolving Time Sdev (ns)]]/1000000</f>
        <v>27.93753245174992</v>
      </c>
      <c r="P295" t="s">
        <v>170</v>
      </c>
      <c r="Q295" s="3">
        <v>613091931</v>
      </c>
      <c r="R295" s="3">
        <v>578641087</v>
      </c>
      <c r="S295" s="3">
        <v>587417578</v>
      </c>
      <c r="T295" s="3">
        <v>583951143</v>
      </c>
      <c r="U295" s="3">
        <v>617813534</v>
      </c>
      <c r="V295" s="3">
        <v>613285015</v>
      </c>
      <c r="W295" s="3">
        <v>626087833</v>
      </c>
      <c r="X295" s="3">
        <v>620352575</v>
      </c>
      <c r="Y295" s="3">
        <v>586853951</v>
      </c>
      <c r="Z295" s="3">
        <v>587577360</v>
      </c>
      <c r="AA295" s="3">
        <f>AVERAGE(Table16[[#This Row],[Refactored Resolving Time 1]:[Refactored Resolving Time 10]])</f>
        <v>601507200.70000005</v>
      </c>
      <c r="AB295" s="3">
        <f>STDEV(Table16[[#This Row],[Refactored Resolving Time 1]:[Refactored Resolving Time 10]])</f>
        <v>18063237.628177151</v>
      </c>
      <c r="AC295" s="3">
        <f>Table16[[#This Row],[Refactored Resolving Time Avg (ns)]]/1000000</f>
        <v>601.5072007</v>
      </c>
      <c r="AD295" s="3">
        <f>Table16[[#This Row],[Refactored Resolving Time Sdev (ns)]]/1000000</f>
        <v>18.063237628177152</v>
      </c>
      <c r="AE295" t="b">
        <f>IF(Table16[[#This Row],[Control Bundle]]=Table16[[#This Row],[Refactored Bundle]],TRUE,FALSE)</f>
        <v>1</v>
      </c>
      <c r="AF295">
        <f>IF(Table16[[#This Row],[Refactored Resolving Time Avg (ns)]]=-1,0,ROUND(LOG10(Table16[[#This Row],[Refactored Resolving Time Sdev (ns)]]/Table16[[#This Row],[Control Resolving Time Sdev (ns)]]),0))</f>
        <v>0</v>
      </c>
      <c r="AG295" t="b">
        <f>IF(Table16[[#This Row],[Same Sdev OoM?]]=0,TRUE,FALSE)</f>
        <v>1</v>
      </c>
      <c r="AH29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295" s="3">
        <f>Table16[[#This Row],[Control Resolving Time Avg (ms)]]-Table16[[#This Row],[Refactored Resolving Time Avg (ms)]]</f>
        <v>-80.888466300000005</v>
      </c>
      <c r="AJ295" s="4">
        <f>Table16[[#This Row],[Absolute Diff?]]/Table16[[#This Row],[Control Resolving Time Avg (ms)]]</f>
        <v>-0.15536987233704128</v>
      </c>
    </row>
    <row r="296" spans="1:36" x14ac:dyDescent="0.2">
      <c r="A296" t="s">
        <v>96</v>
      </c>
      <c r="B296" s="3">
        <v>-1</v>
      </c>
      <c r="C296" s="3">
        <v>-1</v>
      </c>
      <c r="D296" s="3">
        <v>-1</v>
      </c>
      <c r="E296" s="3">
        <v>-1</v>
      </c>
      <c r="F296" s="3">
        <v>-1</v>
      </c>
      <c r="G296" s="3">
        <v>-1</v>
      </c>
      <c r="H296" s="3">
        <v>-1</v>
      </c>
      <c r="I296" s="3">
        <v>-1</v>
      </c>
      <c r="J296" s="3">
        <v>-1</v>
      </c>
      <c r="K296" s="3">
        <v>-1</v>
      </c>
      <c r="L296" s="3">
        <f>AVERAGE(Table16[[#This Row],[Control Resolving Time 1]:[Control Resolving Time 10]])</f>
        <v>-1</v>
      </c>
      <c r="M296" s="3">
        <f>STDEV(Table16[[#This Row],[Control Resolving Time 1]:[Control Resolving Time 10]])</f>
        <v>0</v>
      </c>
      <c r="N296" s="3">
        <f>Table16[[#This Row],[Control Resolving Time Avg (ns)]]/1000000</f>
        <v>-9.9999999999999995E-7</v>
      </c>
      <c r="O296" s="3">
        <f>Table16[[#This Row],[Control Resolving Time Sdev (ns)]]/1000000</f>
        <v>0</v>
      </c>
      <c r="P296" t="s">
        <v>96</v>
      </c>
      <c r="Q296" s="3">
        <v>-1</v>
      </c>
      <c r="R296" s="3">
        <v>-1</v>
      </c>
      <c r="S296" s="3">
        <v>-1</v>
      </c>
      <c r="T296" s="3">
        <v>-1</v>
      </c>
      <c r="U296" s="3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-1</v>
      </c>
      <c r="AA296" s="3">
        <f>AVERAGE(Table16[[#This Row],[Refactored Resolving Time 1]:[Refactored Resolving Time 10]])</f>
        <v>-1</v>
      </c>
      <c r="AB296" s="3">
        <f>STDEV(Table16[[#This Row],[Refactored Resolving Time 1]:[Refactored Resolving Time 10]])</f>
        <v>0</v>
      </c>
      <c r="AC296" s="3">
        <f>Table16[[#This Row],[Refactored Resolving Time Avg (ns)]]/1000000</f>
        <v>-9.9999999999999995E-7</v>
      </c>
      <c r="AD296" s="3">
        <f>Table16[[#This Row],[Refactored Resolving Time Sdev (ns)]]/1000000</f>
        <v>0</v>
      </c>
      <c r="AE296" t="b">
        <f>IF(Table16[[#This Row],[Control Bundle]]=Table16[[#This Row],[Refactored Bundle]],TRUE,FALSE)</f>
        <v>1</v>
      </c>
      <c r="AF296">
        <f>IF(Table16[[#This Row],[Refactored Resolving Time Avg (ns)]]=-1,0,ROUND(LOG10(Table16[[#This Row],[Refactored Resolving Time Sdev (ns)]]/Table16[[#This Row],[Control Resolving Time Sdev (ns)]]),0))</f>
        <v>0</v>
      </c>
      <c r="AG296" t="b">
        <f>IF(Table16[[#This Row],[Same Sdev OoM?]]=0,TRUE,FALSE)</f>
        <v>1</v>
      </c>
      <c r="AH29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6" s="3">
        <f>Table16[[#This Row],[Control Resolving Time Avg (ms)]]-Table16[[#This Row],[Refactored Resolving Time Avg (ms)]]</f>
        <v>0</v>
      </c>
      <c r="AJ296" s="4">
        <f>Table16[[#This Row],[Absolute Diff?]]/Table16[[#This Row],[Control Resolving Time Avg (ms)]]</f>
        <v>0</v>
      </c>
    </row>
    <row r="297" spans="1:36" x14ac:dyDescent="0.2">
      <c r="A297" t="s">
        <v>281</v>
      </c>
      <c r="B297" s="3">
        <v>-1</v>
      </c>
      <c r="C297" s="3">
        <v>-1</v>
      </c>
      <c r="D297" s="3">
        <v>-1</v>
      </c>
      <c r="E297" s="3">
        <v>-1</v>
      </c>
      <c r="F297" s="3">
        <v>-1</v>
      </c>
      <c r="G297" s="3">
        <v>-1</v>
      </c>
      <c r="H297" s="3">
        <v>-1</v>
      </c>
      <c r="I297" s="3">
        <v>-1</v>
      </c>
      <c r="J297" s="3">
        <v>-1</v>
      </c>
      <c r="K297" s="3">
        <v>-1</v>
      </c>
      <c r="L297" s="3">
        <f>AVERAGE(Table16[[#This Row],[Control Resolving Time 1]:[Control Resolving Time 10]])</f>
        <v>-1</v>
      </c>
      <c r="M297" s="3">
        <f>STDEV(Table16[[#This Row],[Control Resolving Time 1]:[Control Resolving Time 10]])</f>
        <v>0</v>
      </c>
      <c r="N297" s="3">
        <f>Table16[[#This Row],[Control Resolving Time Avg (ns)]]/1000000</f>
        <v>-9.9999999999999995E-7</v>
      </c>
      <c r="O297" s="3">
        <f>Table16[[#This Row],[Control Resolving Time Sdev (ns)]]/1000000</f>
        <v>0</v>
      </c>
      <c r="P297" t="s">
        <v>281</v>
      </c>
      <c r="Q297" s="3">
        <v>-1</v>
      </c>
      <c r="R297" s="3">
        <v>-1</v>
      </c>
      <c r="S297" s="3">
        <v>-1</v>
      </c>
      <c r="T297" s="3">
        <v>-1</v>
      </c>
      <c r="U297" s="3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-1</v>
      </c>
      <c r="AA297" s="3">
        <f>AVERAGE(Table16[[#This Row],[Refactored Resolving Time 1]:[Refactored Resolving Time 10]])</f>
        <v>-1</v>
      </c>
      <c r="AB297" s="3">
        <f>STDEV(Table16[[#This Row],[Refactored Resolving Time 1]:[Refactored Resolving Time 10]])</f>
        <v>0</v>
      </c>
      <c r="AC297" s="3">
        <f>Table16[[#This Row],[Refactored Resolving Time Avg (ns)]]/1000000</f>
        <v>-9.9999999999999995E-7</v>
      </c>
      <c r="AD297" s="3">
        <f>Table16[[#This Row],[Refactored Resolving Time Sdev (ns)]]/1000000</f>
        <v>0</v>
      </c>
      <c r="AE297" t="b">
        <f>IF(Table16[[#This Row],[Control Bundle]]=Table16[[#This Row],[Refactored Bundle]],TRUE,FALSE)</f>
        <v>1</v>
      </c>
      <c r="AF297">
        <f>IF(Table16[[#This Row],[Refactored Resolving Time Avg (ns)]]=-1,0,ROUND(LOG10(Table16[[#This Row],[Refactored Resolving Time Sdev (ns)]]/Table16[[#This Row],[Control Resolving Time Sdev (ns)]]),0))</f>
        <v>0</v>
      </c>
      <c r="AG297" t="b">
        <f>IF(Table16[[#This Row],[Same Sdev OoM?]]=0,TRUE,FALSE)</f>
        <v>1</v>
      </c>
      <c r="AH29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7" s="3">
        <f>Table16[[#This Row],[Control Resolving Time Avg (ms)]]-Table16[[#This Row],[Refactored Resolving Time Avg (ms)]]</f>
        <v>0</v>
      </c>
      <c r="AJ297" s="4">
        <f>Table16[[#This Row],[Absolute Diff?]]/Table16[[#This Row],[Control Resolving Time Avg (ms)]]</f>
        <v>0</v>
      </c>
    </row>
    <row r="298" spans="1:36" x14ac:dyDescent="0.2">
      <c r="A298" t="s">
        <v>363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>
        <v>-1</v>
      </c>
      <c r="L298" s="3">
        <f>AVERAGE(Table16[[#This Row],[Control Resolving Time 1]:[Control Resolving Time 10]])</f>
        <v>-1</v>
      </c>
      <c r="M298" s="3">
        <f>STDEV(Table16[[#This Row],[Control Resolving Time 1]:[Control Resolving Time 10]])</f>
        <v>0</v>
      </c>
      <c r="N298" s="3">
        <f>Table16[[#This Row],[Control Resolving Time Avg (ns)]]/1000000</f>
        <v>-9.9999999999999995E-7</v>
      </c>
      <c r="O298" s="3">
        <f>Table16[[#This Row],[Control Resolving Time Sdev (ns)]]/1000000</f>
        <v>0</v>
      </c>
      <c r="P298" t="s">
        <v>363</v>
      </c>
      <c r="Q298" s="3">
        <v>-1</v>
      </c>
      <c r="R298" s="3">
        <v>-1</v>
      </c>
      <c r="S298" s="3">
        <v>-1</v>
      </c>
      <c r="T298" s="3">
        <v>-1</v>
      </c>
      <c r="U298" s="3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-1</v>
      </c>
      <c r="AA298" s="3">
        <f>AVERAGE(Table16[[#This Row],[Refactored Resolving Time 1]:[Refactored Resolving Time 10]])</f>
        <v>-1</v>
      </c>
      <c r="AB298" s="3">
        <f>STDEV(Table16[[#This Row],[Refactored Resolving Time 1]:[Refactored Resolving Time 10]])</f>
        <v>0</v>
      </c>
      <c r="AC298" s="3">
        <f>Table16[[#This Row],[Refactored Resolving Time Avg (ns)]]/1000000</f>
        <v>-9.9999999999999995E-7</v>
      </c>
      <c r="AD298" s="3">
        <f>Table16[[#This Row],[Refactored Resolving Time Sdev (ns)]]/1000000</f>
        <v>0</v>
      </c>
      <c r="AE298" t="b">
        <f>IF(Table16[[#This Row],[Control Bundle]]=Table16[[#This Row],[Refactored Bundle]],TRUE,FALSE)</f>
        <v>1</v>
      </c>
      <c r="AF298">
        <f>IF(Table16[[#This Row],[Refactored Resolving Time Avg (ns)]]=-1,0,ROUND(LOG10(Table16[[#This Row],[Refactored Resolving Time Sdev (ns)]]/Table16[[#This Row],[Control Resolving Time Sdev (ns)]]),0))</f>
        <v>0</v>
      </c>
      <c r="AG298" t="b">
        <f>IF(Table16[[#This Row],[Same Sdev OoM?]]=0,TRUE,FALSE)</f>
        <v>1</v>
      </c>
      <c r="AH29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8" s="5">
        <f>Table16[[#This Row],[Control Resolving Time Avg (ms)]]-Table16[[#This Row],[Refactored Resolving Time Avg (ms)]]</f>
        <v>0</v>
      </c>
      <c r="AJ298" s="6">
        <f>Table16[[#This Row],[Absolute Diff?]]/Table16[[#This Row],[Control Resolving Time Avg (ms)]]</f>
        <v>0</v>
      </c>
    </row>
    <row r="299" spans="1:36" x14ac:dyDescent="0.2">
      <c r="A299" t="s">
        <v>141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>
        <v>-1</v>
      </c>
      <c r="L299" s="3">
        <f>AVERAGE(Table16[[#This Row],[Control Resolving Time 1]:[Control Resolving Time 10]])</f>
        <v>-1</v>
      </c>
      <c r="M299" s="3">
        <f>STDEV(Table16[[#This Row],[Control Resolving Time 1]:[Control Resolving Time 10]])</f>
        <v>0</v>
      </c>
      <c r="N299" s="3">
        <f>Table16[[#This Row],[Control Resolving Time Avg (ns)]]/1000000</f>
        <v>-9.9999999999999995E-7</v>
      </c>
      <c r="O299" s="3">
        <f>Table16[[#This Row],[Control Resolving Time Sdev (ns)]]/1000000</f>
        <v>0</v>
      </c>
      <c r="P299" t="s">
        <v>141</v>
      </c>
      <c r="Q299" s="3">
        <v>-1</v>
      </c>
      <c r="R299" s="3">
        <v>-1</v>
      </c>
      <c r="S299" s="3">
        <v>-1</v>
      </c>
      <c r="T299" s="3">
        <v>-1</v>
      </c>
      <c r="U299" s="3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-1</v>
      </c>
      <c r="AA299" s="3">
        <f>AVERAGE(Table16[[#This Row],[Refactored Resolving Time 1]:[Refactored Resolving Time 10]])</f>
        <v>-1</v>
      </c>
      <c r="AB299" s="3">
        <f>STDEV(Table16[[#This Row],[Refactored Resolving Time 1]:[Refactored Resolving Time 10]])</f>
        <v>0</v>
      </c>
      <c r="AC299" s="3">
        <f>Table16[[#This Row],[Refactored Resolving Time Avg (ns)]]/1000000</f>
        <v>-9.9999999999999995E-7</v>
      </c>
      <c r="AD299" s="3">
        <f>Table16[[#This Row],[Refactored Resolving Time Sdev (ns)]]/1000000</f>
        <v>0</v>
      </c>
      <c r="AE299" t="b">
        <f>IF(Table16[[#This Row],[Control Bundle]]=Table16[[#This Row],[Refactored Bundle]],TRUE,FALSE)</f>
        <v>1</v>
      </c>
      <c r="AF299">
        <f>IF(Table16[[#This Row],[Refactored Resolving Time Avg (ns)]]=-1,0,ROUND(LOG10(Table16[[#This Row],[Refactored Resolving Time Sdev (ns)]]/Table16[[#This Row],[Control Resolving Time Sdev (ns)]]),0))</f>
        <v>0</v>
      </c>
      <c r="AG299" t="b">
        <f>IF(Table16[[#This Row],[Same Sdev OoM?]]=0,TRUE,FALSE)</f>
        <v>1</v>
      </c>
      <c r="AH29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299" s="5">
        <f>Table16[[#This Row],[Control Resolving Time Avg (ms)]]-Table16[[#This Row],[Refactored Resolving Time Avg (ms)]]</f>
        <v>0</v>
      </c>
      <c r="AJ299" s="6">
        <f>Table16[[#This Row],[Absolute Diff?]]/Table16[[#This Row],[Control Resolving Time Avg (ms)]]</f>
        <v>0</v>
      </c>
    </row>
    <row r="300" spans="1:36" x14ac:dyDescent="0.2">
      <c r="A300" t="s">
        <v>323</v>
      </c>
      <c r="B300" s="3">
        <v>-1</v>
      </c>
      <c r="C300" s="3">
        <v>-1</v>
      </c>
      <c r="D300" s="3">
        <v>-1</v>
      </c>
      <c r="E300" s="3">
        <v>-1</v>
      </c>
      <c r="F300" s="3">
        <v>-1</v>
      </c>
      <c r="G300" s="3">
        <v>-1</v>
      </c>
      <c r="H300" s="3">
        <v>-1</v>
      </c>
      <c r="I300" s="3">
        <v>-1</v>
      </c>
      <c r="J300" s="3">
        <v>-1</v>
      </c>
      <c r="K300" s="3">
        <v>-1</v>
      </c>
      <c r="L300" s="3">
        <f>AVERAGE(Table16[[#This Row],[Control Resolving Time 1]:[Control Resolving Time 10]])</f>
        <v>-1</v>
      </c>
      <c r="M300" s="3">
        <f>STDEV(Table16[[#This Row],[Control Resolving Time 1]:[Control Resolving Time 10]])</f>
        <v>0</v>
      </c>
      <c r="N300" s="3">
        <f>Table16[[#This Row],[Control Resolving Time Avg (ns)]]/1000000</f>
        <v>-9.9999999999999995E-7</v>
      </c>
      <c r="O300" s="3">
        <f>Table16[[#This Row],[Control Resolving Time Sdev (ns)]]/1000000</f>
        <v>0</v>
      </c>
      <c r="P300" t="s">
        <v>323</v>
      </c>
      <c r="Q300" s="3">
        <v>-1</v>
      </c>
      <c r="R300" s="3">
        <v>-1</v>
      </c>
      <c r="S300" s="3">
        <v>-1</v>
      </c>
      <c r="T300" s="3">
        <v>-1</v>
      </c>
      <c r="U300" s="3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-1</v>
      </c>
      <c r="AA300" s="3">
        <f>AVERAGE(Table16[[#This Row],[Refactored Resolving Time 1]:[Refactored Resolving Time 10]])</f>
        <v>-1</v>
      </c>
      <c r="AB300" s="3">
        <f>STDEV(Table16[[#This Row],[Refactored Resolving Time 1]:[Refactored Resolving Time 10]])</f>
        <v>0</v>
      </c>
      <c r="AC300" s="3">
        <f>Table16[[#This Row],[Refactored Resolving Time Avg (ns)]]/1000000</f>
        <v>-9.9999999999999995E-7</v>
      </c>
      <c r="AD300" s="3">
        <f>Table16[[#This Row],[Refactored Resolving Time Sdev (ns)]]/1000000</f>
        <v>0</v>
      </c>
      <c r="AE300" t="b">
        <f>IF(Table16[[#This Row],[Control Bundle]]=Table16[[#This Row],[Refactored Bundle]],TRUE,FALSE)</f>
        <v>1</v>
      </c>
      <c r="AF300">
        <f>IF(Table16[[#This Row],[Refactored Resolving Time Avg (ns)]]=-1,0,ROUND(LOG10(Table16[[#This Row],[Refactored Resolving Time Sdev (ns)]]/Table16[[#This Row],[Control Resolving Time Sdev (ns)]]),0))</f>
        <v>0</v>
      </c>
      <c r="AG300" t="b">
        <f>IF(Table16[[#This Row],[Same Sdev OoM?]]=0,TRUE,FALSE)</f>
        <v>1</v>
      </c>
      <c r="AH30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0" s="3">
        <f>Table16[[#This Row],[Control Resolving Time Avg (ms)]]-Table16[[#This Row],[Refactored Resolving Time Avg (ms)]]</f>
        <v>0</v>
      </c>
      <c r="AJ300" s="4">
        <f>Table16[[#This Row],[Absolute Diff?]]/Table16[[#This Row],[Control Resolving Time Avg (ms)]]</f>
        <v>0</v>
      </c>
    </row>
    <row r="301" spans="1:36" x14ac:dyDescent="0.2">
      <c r="A301" t="s">
        <v>238</v>
      </c>
      <c r="B301" s="3">
        <v>-1</v>
      </c>
      <c r="C301" s="3">
        <v>-1</v>
      </c>
      <c r="D301" s="3">
        <v>-1</v>
      </c>
      <c r="E301" s="3">
        <v>-1</v>
      </c>
      <c r="F301" s="3">
        <v>-1</v>
      </c>
      <c r="G301" s="3">
        <v>-1</v>
      </c>
      <c r="H301" s="3">
        <v>-1</v>
      </c>
      <c r="I301" s="3">
        <v>-1</v>
      </c>
      <c r="J301" s="3">
        <v>-1</v>
      </c>
      <c r="K301" s="3">
        <v>-1</v>
      </c>
      <c r="L301" s="3">
        <f>AVERAGE(Table16[[#This Row],[Control Resolving Time 1]:[Control Resolving Time 10]])</f>
        <v>-1</v>
      </c>
      <c r="M301" s="3">
        <f>STDEV(Table16[[#This Row],[Control Resolving Time 1]:[Control Resolving Time 10]])</f>
        <v>0</v>
      </c>
      <c r="N301" s="3">
        <f>Table16[[#This Row],[Control Resolving Time Avg (ns)]]/1000000</f>
        <v>-9.9999999999999995E-7</v>
      </c>
      <c r="O301" s="3">
        <f>Table16[[#This Row],[Control Resolving Time Sdev (ns)]]/1000000</f>
        <v>0</v>
      </c>
      <c r="P301" t="s">
        <v>238</v>
      </c>
      <c r="Q301" s="3">
        <v>-1</v>
      </c>
      <c r="R301" s="3">
        <v>-1</v>
      </c>
      <c r="S301" s="3">
        <v>-1</v>
      </c>
      <c r="T301" s="3">
        <v>-1</v>
      </c>
      <c r="U301" s="3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-1</v>
      </c>
      <c r="AA301" s="3">
        <f>AVERAGE(Table16[[#This Row],[Refactored Resolving Time 1]:[Refactored Resolving Time 10]])</f>
        <v>-1</v>
      </c>
      <c r="AB301" s="3">
        <f>STDEV(Table16[[#This Row],[Refactored Resolving Time 1]:[Refactored Resolving Time 10]])</f>
        <v>0</v>
      </c>
      <c r="AC301" s="3">
        <f>Table16[[#This Row],[Refactored Resolving Time Avg (ns)]]/1000000</f>
        <v>-9.9999999999999995E-7</v>
      </c>
      <c r="AD301" s="3">
        <f>Table16[[#This Row],[Refactored Resolving Time Sdev (ns)]]/1000000</f>
        <v>0</v>
      </c>
      <c r="AE301" t="b">
        <f>IF(Table16[[#This Row],[Control Bundle]]=Table16[[#This Row],[Refactored Bundle]],TRUE,FALSE)</f>
        <v>1</v>
      </c>
      <c r="AF301">
        <f>IF(Table16[[#This Row],[Refactored Resolving Time Avg (ns)]]=-1,0,ROUND(LOG10(Table16[[#This Row],[Refactored Resolving Time Sdev (ns)]]/Table16[[#This Row],[Control Resolving Time Sdev (ns)]]),0))</f>
        <v>0</v>
      </c>
      <c r="AG301" t="b">
        <f>IF(Table16[[#This Row],[Same Sdev OoM?]]=0,TRUE,FALSE)</f>
        <v>1</v>
      </c>
      <c r="AH30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1" s="3">
        <f>Table16[[#This Row],[Control Resolving Time Avg (ms)]]-Table16[[#This Row],[Refactored Resolving Time Avg (ms)]]</f>
        <v>0</v>
      </c>
      <c r="AJ301" s="4">
        <f>Table16[[#This Row],[Absolute Diff?]]/Table16[[#This Row],[Control Resolving Time Avg (ms)]]</f>
        <v>0</v>
      </c>
    </row>
    <row r="302" spans="1:36" x14ac:dyDescent="0.2">
      <c r="A302" t="s">
        <v>149</v>
      </c>
      <c r="B302" s="3">
        <v>-1</v>
      </c>
      <c r="C302" s="3">
        <v>-1</v>
      </c>
      <c r="D302" s="3">
        <v>-1</v>
      </c>
      <c r="E302" s="3">
        <v>-1</v>
      </c>
      <c r="F302" s="3">
        <v>-1</v>
      </c>
      <c r="G302" s="3">
        <v>-1</v>
      </c>
      <c r="H302" s="3">
        <v>-1</v>
      </c>
      <c r="I302" s="3">
        <v>-1</v>
      </c>
      <c r="J302" s="3">
        <v>-1</v>
      </c>
      <c r="K302" s="3">
        <v>-1</v>
      </c>
      <c r="L302" s="3">
        <f>AVERAGE(Table16[[#This Row],[Control Resolving Time 1]:[Control Resolving Time 10]])</f>
        <v>-1</v>
      </c>
      <c r="M302" s="3">
        <f>STDEV(Table16[[#This Row],[Control Resolving Time 1]:[Control Resolving Time 10]])</f>
        <v>0</v>
      </c>
      <c r="N302" s="3">
        <f>Table16[[#This Row],[Control Resolving Time Avg (ns)]]/1000000</f>
        <v>-9.9999999999999995E-7</v>
      </c>
      <c r="O302" s="3">
        <f>Table16[[#This Row],[Control Resolving Time Sdev (ns)]]/1000000</f>
        <v>0</v>
      </c>
      <c r="P302" t="s">
        <v>149</v>
      </c>
      <c r="Q302" s="3">
        <v>-1</v>
      </c>
      <c r="R302" s="3">
        <v>-1</v>
      </c>
      <c r="S302" s="3">
        <v>-1</v>
      </c>
      <c r="T302" s="3">
        <v>-1</v>
      </c>
      <c r="U302" s="3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-1</v>
      </c>
      <c r="AA302" s="3">
        <f>AVERAGE(Table16[[#This Row],[Refactored Resolving Time 1]:[Refactored Resolving Time 10]])</f>
        <v>-1</v>
      </c>
      <c r="AB302" s="3">
        <f>STDEV(Table16[[#This Row],[Refactored Resolving Time 1]:[Refactored Resolving Time 10]])</f>
        <v>0</v>
      </c>
      <c r="AC302" s="3">
        <f>Table16[[#This Row],[Refactored Resolving Time Avg (ns)]]/1000000</f>
        <v>-9.9999999999999995E-7</v>
      </c>
      <c r="AD302" s="3">
        <f>Table16[[#This Row],[Refactored Resolving Time Sdev (ns)]]/1000000</f>
        <v>0</v>
      </c>
      <c r="AE302" t="b">
        <f>IF(Table16[[#This Row],[Control Bundle]]=Table16[[#This Row],[Refactored Bundle]],TRUE,FALSE)</f>
        <v>1</v>
      </c>
      <c r="AF302">
        <f>IF(Table16[[#This Row],[Refactored Resolving Time Avg (ns)]]=-1,0,ROUND(LOG10(Table16[[#This Row],[Refactored Resolving Time Sdev (ns)]]/Table16[[#This Row],[Control Resolving Time Sdev (ns)]]),0))</f>
        <v>0</v>
      </c>
      <c r="AG302" t="b">
        <f>IF(Table16[[#This Row],[Same Sdev OoM?]]=0,TRUE,FALSE)</f>
        <v>1</v>
      </c>
      <c r="AH30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2" s="3">
        <f>Table16[[#This Row],[Control Resolving Time Avg (ms)]]-Table16[[#This Row],[Refactored Resolving Time Avg (ms)]]</f>
        <v>0</v>
      </c>
      <c r="AJ302" s="4">
        <f>Table16[[#This Row],[Absolute Diff?]]/Table16[[#This Row],[Control Resolving Time Avg (ms)]]</f>
        <v>0</v>
      </c>
    </row>
    <row r="303" spans="1:36" x14ac:dyDescent="0.2">
      <c r="A303" t="s">
        <v>212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-1</v>
      </c>
      <c r="K303" s="3">
        <v>-1</v>
      </c>
      <c r="L303" s="3">
        <f>AVERAGE(Table16[[#This Row],[Control Resolving Time 1]:[Control Resolving Time 10]])</f>
        <v>-1</v>
      </c>
      <c r="M303" s="3">
        <f>STDEV(Table16[[#This Row],[Control Resolving Time 1]:[Control Resolving Time 10]])</f>
        <v>0</v>
      </c>
      <c r="N303" s="3">
        <f>Table16[[#This Row],[Control Resolving Time Avg (ns)]]/1000000</f>
        <v>-9.9999999999999995E-7</v>
      </c>
      <c r="O303" s="3">
        <f>Table16[[#This Row],[Control Resolving Time Sdev (ns)]]/1000000</f>
        <v>0</v>
      </c>
      <c r="P303" t="s">
        <v>212</v>
      </c>
      <c r="Q303" s="3">
        <v>-1</v>
      </c>
      <c r="R303" s="3">
        <v>-1</v>
      </c>
      <c r="S303" s="3">
        <v>-1</v>
      </c>
      <c r="T303" s="3">
        <v>-1</v>
      </c>
      <c r="U303" s="3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-1</v>
      </c>
      <c r="AA303" s="3">
        <f>AVERAGE(Table16[[#This Row],[Refactored Resolving Time 1]:[Refactored Resolving Time 10]])</f>
        <v>-1</v>
      </c>
      <c r="AB303" s="3">
        <f>STDEV(Table16[[#This Row],[Refactored Resolving Time 1]:[Refactored Resolving Time 10]])</f>
        <v>0</v>
      </c>
      <c r="AC303" s="3">
        <f>Table16[[#This Row],[Refactored Resolving Time Avg (ns)]]/1000000</f>
        <v>-9.9999999999999995E-7</v>
      </c>
      <c r="AD303" s="3">
        <f>Table16[[#This Row],[Refactored Resolving Time Sdev (ns)]]/1000000</f>
        <v>0</v>
      </c>
      <c r="AE303" t="b">
        <f>IF(Table16[[#This Row],[Control Bundle]]=Table16[[#This Row],[Refactored Bundle]],TRUE,FALSE)</f>
        <v>1</v>
      </c>
      <c r="AF303">
        <f>IF(Table16[[#This Row],[Refactored Resolving Time Avg (ns)]]=-1,0,ROUND(LOG10(Table16[[#This Row],[Refactored Resolving Time Sdev (ns)]]/Table16[[#This Row],[Control Resolving Time Sdev (ns)]]),0))</f>
        <v>0</v>
      </c>
      <c r="AG303" t="b">
        <f>IF(Table16[[#This Row],[Same Sdev OoM?]]=0,TRUE,FALSE)</f>
        <v>1</v>
      </c>
      <c r="AH30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3" s="3">
        <f>Table16[[#This Row],[Control Resolving Time Avg (ms)]]-Table16[[#This Row],[Refactored Resolving Time Avg (ms)]]</f>
        <v>0</v>
      </c>
      <c r="AJ303" s="4">
        <f>Table16[[#This Row],[Absolute Diff?]]/Table16[[#This Row],[Control Resolving Time Avg (ms)]]</f>
        <v>0</v>
      </c>
    </row>
    <row r="304" spans="1:36" x14ac:dyDescent="0.2">
      <c r="A304" t="s">
        <v>240</v>
      </c>
      <c r="B304" s="3">
        <v>-1</v>
      </c>
      <c r="C304" s="3">
        <v>-1</v>
      </c>
      <c r="D304" s="3">
        <v>-1</v>
      </c>
      <c r="E304" s="3">
        <v>-1</v>
      </c>
      <c r="F304" s="3">
        <v>-1</v>
      </c>
      <c r="G304" s="3">
        <v>-1</v>
      </c>
      <c r="H304" s="3">
        <v>-1</v>
      </c>
      <c r="I304" s="3">
        <v>-1</v>
      </c>
      <c r="J304" s="3">
        <v>-1</v>
      </c>
      <c r="K304" s="3">
        <v>-1</v>
      </c>
      <c r="L304" s="3">
        <f>AVERAGE(Table16[[#This Row],[Control Resolving Time 1]:[Control Resolving Time 10]])</f>
        <v>-1</v>
      </c>
      <c r="M304" s="3">
        <f>STDEV(Table16[[#This Row],[Control Resolving Time 1]:[Control Resolving Time 10]])</f>
        <v>0</v>
      </c>
      <c r="N304" s="3">
        <f>Table16[[#This Row],[Control Resolving Time Avg (ns)]]/1000000</f>
        <v>-9.9999999999999995E-7</v>
      </c>
      <c r="O304" s="3">
        <f>Table16[[#This Row],[Control Resolving Time Sdev (ns)]]/1000000</f>
        <v>0</v>
      </c>
      <c r="P304" t="s">
        <v>240</v>
      </c>
      <c r="Q304" s="3">
        <v>-1</v>
      </c>
      <c r="R304" s="3">
        <v>-1</v>
      </c>
      <c r="S304" s="3">
        <v>-1</v>
      </c>
      <c r="T304" s="3">
        <v>-1</v>
      </c>
      <c r="U304" s="3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-1</v>
      </c>
      <c r="AA304" s="3">
        <f>AVERAGE(Table16[[#This Row],[Refactored Resolving Time 1]:[Refactored Resolving Time 10]])</f>
        <v>-1</v>
      </c>
      <c r="AB304" s="3">
        <f>STDEV(Table16[[#This Row],[Refactored Resolving Time 1]:[Refactored Resolving Time 10]])</f>
        <v>0</v>
      </c>
      <c r="AC304" s="3">
        <f>Table16[[#This Row],[Refactored Resolving Time Avg (ns)]]/1000000</f>
        <v>-9.9999999999999995E-7</v>
      </c>
      <c r="AD304" s="3">
        <f>Table16[[#This Row],[Refactored Resolving Time Sdev (ns)]]/1000000</f>
        <v>0</v>
      </c>
      <c r="AE304" t="b">
        <f>IF(Table16[[#This Row],[Control Bundle]]=Table16[[#This Row],[Refactored Bundle]],TRUE,FALSE)</f>
        <v>1</v>
      </c>
      <c r="AF304">
        <f>IF(Table16[[#This Row],[Refactored Resolving Time Avg (ns)]]=-1,0,ROUND(LOG10(Table16[[#This Row],[Refactored Resolving Time Sdev (ns)]]/Table16[[#This Row],[Control Resolving Time Sdev (ns)]]),0))</f>
        <v>0</v>
      </c>
      <c r="AG304" t="b">
        <f>IF(Table16[[#This Row],[Same Sdev OoM?]]=0,TRUE,FALSE)</f>
        <v>1</v>
      </c>
      <c r="AH30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4" s="3">
        <f>Table16[[#This Row],[Control Resolving Time Avg (ms)]]-Table16[[#This Row],[Refactored Resolving Time Avg (ms)]]</f>
        <v>0</v>
      </c>
      <c r="AJ304" s="4">
        <f>Table16[[#This Row],[Absolute Diff?]]/Table16[[#This Row],[Control Resolving Time Avg (ms)]]</f>
        <v>0</v>
      </c>
    </row>
    <row r="305" spans="1:36" x14ac:dyDescent="0.2">
      <c r="A305" t="s">
        <v>55</v>
      </c>
      <c r="B305" s="3">
        <v>-1</v>
      </c>
      <c r="C305" s="3">
        <v>-1</v>
      </c>
      <c r="D305" s="3">
        <v>-1</v>
      </c>
      <c r="E305" s="3">
        <v>-1</v>
      </c>
      <c r="F305" s="3">
        <v>-1</v>
      </c>
      <c r="G305" s="3">
        <v>-1</v>
      </c>
      <c r="H305" s="3">
        <v>-1</v>
      </c>
      <c r="I305" s="3">
        <v>-1</v>
      </c>
      <c r="J305" s="3">
        <v>-1</v>
      </c>
      <c r="K305" s="3">
        <v>-1</v>
      </c>
      <c r="L305" s="3">
        <f>AVERAGE(Table16[[#This Row],[Control Resolving Time 1]:[Control Resolving Time 10]])</f>
        <v>-1</v>
      </c>
      <c r="M305" s="3">
        <f>STDEV(Table16[[#This Row],[Control Resolving Time 1]:[Control Resolving Time 10]])</f>
        <v>0</v>
      </c>
      <c r="N305" s="3">
        <f>Table16[[#This Row],[Control Resolving Time Avg (ns)]]/1000000</f>
        <v>-9.9999999999999995E-7</v>
      </c>
      <c r="O305" s="3">
        <f>Table16[[#This Row],[Control Resolving Time Sdev (ns)]]/1000000</f>
        <v>0</v>
      </c>
      <c r="P305" t="s">
        <v>55</v>
      </c>
      <c r="Q305" s="3">
        <v>-1</v>
      </c>
      <c r="R305" s="3">
        <v>-1</v>
      </c>
      <c r="S305" s="3">
        <v>-1</v>
      </c>
      <c r="T305" s="3">
        <v>-1</v>
      </c>
      <c r="U305" s="3">
        <v>-1</v>
      </c>
      <c r="V305" s="3">
        <v>-1</v>
      </c>
      <c r="W305" s="3">
        <v>-1</v>
      </c>
      <c r="X305" s="3">
        <v>-1</v>
      </c>
      <c r="Y305" s="3">
        <v>-1</v>
      </c>
      <c r="Z305" s="3">
        <v>-1</v>
      </c>
      <c r="AA305" s="3">
        <f>AVERAGE(Table16[[#This Row],[Refactored Resolving Time 1]:[Refactored Resolving Time 10]])</f>
        <v>-1</v>
      </c>
      <c r="AB305" s="3">
        <f>STDEV(Table16[[#This Row],[Refactored Resolving Time 1]:[Refactored Resolving Time 10]])</f>
        <v>0</v>
      </c>
      <c r="AC305" s="3">
        <f>Table16[[#This Row],[Refactored Resolving Time Avg (ns)]]/1000000</f>
        <v>-9.9999999999999995E-7</v>
      </c>
      <c r="AD305" s="3">
        <f>Table16[[#This Row],[Refactored Resolving Time Sdev (ns)]]/1000000</f>
        <v>0</v>
      </c>
      <c r="AE305" t="b">
        <f>IF(Table16[[#This Row],[Control Bundle]]=Table16[[#This Row],[Refactored Bundle]],TRUE,FALSE)</f>
        <v>1</v>
      </c>
      <c r="AF305">
        <f>IF(Table16[[#This Row],[Refactored Resolving Time Avg (ns)]]=-1,0,ROUND(LOG10(Table16[[#This Row],[Refactored Resolving Time Sdev (ns)]]/Table16[[#This Row],[Control Resolving Time Sdev (ns)]]),0))</f>
        <v>0</v>
      </c>
      <c r="AG305" t="b">
        <f>IF(Table16[[#This Row],[Same Sdev OoM?]]=0,TRUE,FALSE)</f>
        <v>1</v>
      </c>
      <c r="AH30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5" s="3">
        <f>Table16[[#This Row],[Control Resolving Time Avg (ms)]]-Table16[[#This Row],[Refactored Resolving Time Avg (ms)]]</f>
        <v>0</v>
      </c>
      <c r="AJ305" s="4">
        <f>Table16[[#This Row],[Absolute Diff?]]/Table16[[#This Row],[Control Resolving Time Avg (ms)]]</f>
        <v>0</v>
      </c>
    </row>
    <row r="306" spans="1:36" x14ac:dyDescent="0.2">
      <c r="A306" t="s">
        <v>87</v>
      </c>
      <c r="B306" s="3">
        <v>-1</v>
      </c>
      <c r="C306" s="3">
        <v>-1</v>
      </c>
      <c r="D306" s="3">
        <v>-1</v>
      </c>
      <c r="E306" s="3">
        <v>-1</v>
      </c>
      <c r="F306" s="3">
        <v>-1</v>
      </c>
      <c r="G306" s="3">
        <v>-1</v>
      </c>
      <c r="H306" s="3">
        <v>-1</v>
      </c>
      <c r="I306" s="3">
        <v>-1</v>
      </c>
      <c r="J306" s="3">
        <v>-1</v>
      </c>
      <c r="K306" s="3">
        <v>-1</v>
      </c>
      <c r="L306" s="3">
        <f>AVERAGE(Table16[[#This Row],[Control Resolving Time 1]:[Control Resolving Time 10]])</f>
        <v>-1</v>
      </c>
      <c r="M306" s="3">
        <f>STDEV(Table16[[#This Row],[Control Resolving Time 1]:[Control Resolving Time 10]])</f>
        <v>0</v>
      </c>
      <c r="N306" s="3">
        <f>Table16[[#This Row],[Control Resolving Time Avg (ns)]]/1000000</f>
        <v>-9.9999999999999995E-7</v>
      </c>
      <c r="O306" s="3">
        <f>Table16[[#This Row],[Control Resolving Time Sdev (ns)]]/1000000</f>
        <v>0</v>
      </c>
      <c r="P306" t="s">
        <v>87</v>
      </c>
      <c r="Q306" s="3">
        <v>-1</v>
      </c>
      <c r="R306" s="3">
        <v>-1</v>
      </c>
      <c r="S306" s="3">
        <v>-1</v>
      </c>
      <c r="T306" s="3">
        <v>-1</v>
      </c>
      <c r="U306" s="3">
        <v>-1</v>
      </c>
      <c r="V306" s="3">
        <v>-1</v>
      </c>
      <c r="W306" s="3">
        <v>-1</v>
      </c>
      <c r="X306" s="3">
        <v>-1</v>
      </c>
      <c r="Y306" s="3">
        <v>-1</v>
      </c>
      <c r="Z306" s="3">
        <v>-1</v>
      </c>
      <c r="AA306" s="3">
        <f>AVERAGE(Table16[[#This Row],[Refactored Resolving Time 1]:[Refactored Resolving Time 10]])</f>
        <v>-1</v>
      </c>
      <c r="AB306" s="3">
        <f>STDEV(Table16[[#This Row],[Refactored Resolving Time 1]:[Refactored Resolving Time 10]])</f>
        <v>0</v>
      </c>
      <c r="AC306" s="3">
        <f>Table16[[#This Row],[Refactored Resolving Time Avg (ns)]]/1000000</f>
        <v>-9.9999999999999995E-7</v>
      </c>
      <c r="AD306" s="3">
        <f>Table16[[#This Row],[Refactored Resolving Time Sdev (ns)]]/1000000</f>
        <v>0</v>
      </c>
      <c r="AE306" t="b">
        <f>IF(Table16[[#This Row],[Control Bundle]]=Table16[[#This Row],[Refactored Bundle]],TRUE,FALSE)</f>
        <v>1</v>
      </c>
      <c r="AF306">
        <f>IF(Table16[[#This Row],[Refactored Resolving Time Avg (ns)]]=-1,0,ROUND(LOG10(Table16[[#This Row],[Refactored Resolving Time Sdev (ns)]]/Table16[[#This Row],[Control Resolving Time Sdev (ns)]]),0))</f>
        <v>0</v>
      </c>
      <c r="AG306" t="b">
        <f>IF(Table16[[#This Row],[Same Sdev OoM?]]=0,TRUE,FALSE)</f>
        <v>1</v>
      </c>
      <c r="AH30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6" s="3">
        <f>Table16[[#This Row],[Control Resolving Time Avg (ms)]]-Table16[[#This Row],[Refactored Resolving Time Avg (ms)]]</f>
        <v>0</v>
      </c>
      <c r="AJ306" s="4">
        <f>Table16[[#This Row],[Absolute Diff?]]/Table16[[#This Row],[Control Resolving Time Avg (ms)]]</f>
        <v>0</v>
      </c>
    </row>
    <row r="307" spans="1:36" x14ac:dyDescent="0.2">
      <c r="A307" t="s">
        <v>312</v>
      </c>
      <c r="B307" s="3">
        <v>-1</v>
      </c>
      <c r="C307" s="3">
        <v>-1</v>
      </c>
      <c r="D307" s="3">
        <v>-1</v>
      </c>
      <c r="E307" s="3">
        <v>-1</v>
      </c>
      <c r="F307" s="3">
        <v>-1</v>
      </c>
      <c r="G307" s="3">
        <v>-1</v>
      </c>
      <c r="H307" s="3">
        <v>-1</v>
      </c>
      <c r="I307" s="3">
        <v>-1</v>
      </c>
      <c r="J307" s="3">
        <v>-1</v>
      </c>
      <c r="K307" s="3">
        <v>-1</v>
      </c>
      <c r="L307" s="3">
        <f>AVERAGE(Table16[[#This Row],[Control Resolving Time 1]:[Control Resolving Time 10]])</f>
        <v>-1</v>
      </c>
      <c r="M307" s="3">
        <f>STDEV(Table16[[#This Row],[Control Resolving Time 1]:[Control Resolving Time 10]])</f>
        <v>0</v>
      </c>
      <c r="N307" s="3">
        <f>Table16[[#This Row],[Control Resolving Time Avg (ns)]]/1000000</f>
        <v>-9.9999999999999995E-7</v>
      </c>
      <c r="O307" s="3">
        <f>Table16[[#This Row],[Control Resolving Time Sdev (ns)]]/1000000</f>
        <v>0</v>
      </c>
      <c r="P307" t="s">
        <v>312</v>
      </c>
      <c r="Q307" s="3">
        <v>-1</v>
      </c>
      <c r="R307" s="3">
        <v>-1</v>
      </c>
      <c r="S307" s="3">
        <v>-1</v>
      </c>
      <c r="T307" s="3">
        <v>-1</v>
      </c>
      <c r="U307" s="3">
        <v>-1</v>
      </c>
      <c r="V307" s="3">
        <v>-1</v>
      </c>
      <c r="W307" s="3">
        <v>-1</v>
      </c>
      <c r="X307" s="3">
        <v>-1</v>
      </c>
      <c r="Y307" s="3">
        <v>-1</v>
      </c>
      <c r="Z307" s="3">
        <v>-1</v>
      </c>
      <c r="AA307" s="3">
        <f>AVERAGE(Table16[[#This Row],[Refactored Resolving Time 1]:[Refactored Resolving Time 10]])</f>
        <v>-1</v>
      </c>
      <c r="AB307" s="3">
        <f>STDEV(Table16[[#This Row],[Refactored Resolving Time 1]:[Refactored Resolving Time 10]])</f>
        <v>0</v>
      </c>
      <c r="AC307" s="3">
        <f>Table16[[#This Row],[Refactored Resolving Time Avg (ns)]]/1000000</f>
        <v>-9.9999999999999995E-7</v>
      </c>
      <c r="AD307" s="3">
        <f>Table16[[#This Row],[Refactored Resolving Time Sdev (ns)]]/1000000</f>
        <v>0</v>
      </c>
      <c r="AE307" t="b">
        <f>IF(Table16[[#This Row],[Control Bundle]]=Table16[[#This Row],[Refactored Bundle]],TRUE,FALSE)</f>
        <v>1</v>
      </c>
      <c r="AF307">
        <f>IF(Table16[[#This Row],[Refactored Resolving Time Avg (ns)]]=-1,0,ROUND(LOG10(Table16[[#This Row],[Refactored Resolving Time Sdev (ns)]]/Table16[[#This Row],[Control Resolving Time Sdev (ns)]]),0))</f>
        <v>0</v>
      </c>
      <c r="AG307" t="b">
        <f>IF(Table16[[#This Row],[Same Sdev OoM?]]=0,TRUE,FALSE)</f>
        <v>1</v>
      </c>
      <c r="AH30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7" s="3">
        <f>Table16[[#This Row],[Control Resolving Time Avg (ms)]]-Table16[[#This Row],[Refactored Resolving Time Avg (ms)]]</f>
        <v>0</v>
      </c>
      <c r="AJ307" s="4">
        <f>Table16[[#This Row],[Absolute Diff?]]/Table16[[#This Row],[Control Resolving Time Avg (ms)]]</f>
        <v>0</v>
      </c>
    </row>
    <row r="308" spans="1:36" x14ac:dyDescent="0.2">
      <c r="A308" t="s">
        <v>282</v>
      </c>
      <c r="B308" s="3">
        <v>544242872</v>
      </c>
      <c r="C308" s="3">
        <v>479070101</v>
      </c>
      <c r="D308" s="3">
        <v>505319008</v>
      </c>
      <c r="E308" s="3">
        <v>462755014</v>
      </c>
      <c r="F308" s="3">
        <v>483251520</v>
      </c>
      <c r="G308" s="3">
        <v>487854393</v>
      </c>
      <c r="H308" s="3">
        <v>534324471</v>
      </c>
      <c r="I308" s="3">
        <v>505504464</v>
      </c>
      <c r="J308" s="3">
        <v>504565007</v>
      </c>
      <c r="K308" s="3">
        <v>462960323</v>
      </c>
      <c r="L308" s="3">
        <f>AVERAGE(Table16[[#This Row],[Control Resolving Time 1]:[Control Resolving Time 10]])</f>
        <v>496984717.30000001</v>
      </c>
      <c r="M308" s="3">
        <f>STDEV(Table16[[#This Row],[Control Resolving Time 1]:[Control Resolving Time 10]])</f>
        <v>27384761.926285487</v>
      </c>
      <c r="N308" s="3">
        <f>Table16[[#This Row],[Control Resolving Time Avg (ns)]]/1000000</f>
        <v>496.9847173</v>
      </c>
      <c r="O308" s="3">
        <f>Table16[[#This Row],[Control Resolving Time Sdev (ns)]]/1000000</f>
        <v>27.384761926285488</v>
      </c>
      <c r="P308" t="s">
        <v>282</v>
      </c>
      <c r="Q308" s="3">
        <v>587704431</v>
      </c>
      <c r="R308" s="3">
        <v>554463350</v>
      </c>
      <c r="S308" s="3">
        <v>565381618</v>
      </c>
      <c r="T308" s="3">
        <v>558929733</v>
      </c>
      <c r="U308" s="3">
        <v>591637851</v>
      </c>
      <c r="V308" s="3">
        <v>590406605</v>
      </c>
      <c r="W308" s="3">
        <v>601270117</v>
      </c>
      <c r="X308" s="3">
        <v>596041703</v>
      </c>
      <c r="Y308" s="3">
        <v>562870281</v>
      </c>
      <c r="Z308" s="3">
        <v>563676983</v>
      </c>
      <c r="AA308" s="3">
        <f>AVERAGE(Table16[[#This Row],[Refactored Resolving Time 1]:[Refactored Resolving Time 10]])</f>
        <v>577238267.20000005</v>
      </c>
      <c r="AB308" s="3">
        <f>STDEV(Table16[[#This Row],[Refactored Resolving Time 1]:[Refactored Resolving Time 10]])</f>
        <v>17657921.062605586</v>
      </c>
      <c r="AC308" s="3">
        <f>Table16[[#This Row],[Refactored Resolving Time Avg (ns)]]/1000000</f>
        <v>577.2382672</v>
      </c>
      <c r="AD308" s="3">
        <f>Table16[[#This Row],[Refactored Resolving Time Sdev (ns)]]/1000000</f>
        <v>17.657921062605585</v>
      </c>
      <c r="AE308" t="b">
        <f>IF(Table16[[#This Row],[Control Bundle]]=Table16[[#This Row],[Refactored Bundle]],TRUE,FALSE)</f>
        <v>1</v>
      </c>
      <c r="AF308">
        <f>IF(Table16[[#This Row],[Refactored Resolving Time Avg (ns)]]=-1,0,ROUND(LOG10(Table16[[#This Row],[Refactored Resolving Time Sdev (ns)]]/Table16[[#This Row],[Control Resolving Time Sdev (ns)]]),0))</f>
        <v>0</v>
      </c>
      <c r="AG308" t="b">
        <f>IF(Table16[[#This Row],[Same Sdev OoM?]]=0,TRUE,FALSE)</f>
        <v>1</v>
      </c>
      <c r="AH30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08" s="5">
        <f>Table16[[#This Row],[Control Resolving Time Avg (ms)]]-Table16[[#This Row],[Refactored Resolving Time Avg (ms)]]</f>
        <v>-80.253549899999996</v>
      </c>
      <c r="AJ308" s="6">
        <f>Table16[[#This Row],[Absolute Diff?]]/Table16[[#This Row],[Control Resolving Time Avg (ms)]]</f>
        <v>-0.16148092105527606</v>
      </c>
    </row>
    <row r="309" spans="1:36" x14ac:dyDescent="0.2">
      <c r="A309" t="s">
        <v>184</v>
      </c>
      <c r="B309" s="3">
        <v>-1</v>
      </c>
      <c r="C309" s="3">
        <v>-1</v>
      </c>
      <c r="D309" s="3">
        <v>-1</v>
      </c>
      <c r="E309" s="3">
        <v>-1</v>
      </c>
      <c r="F309" s="3">
        <v>-1</v>
      </c>
      <c r="G309" s="3">
        <v>-1</v>
      </c>
      <c r="H309" s="3">
        <v>-1</v>
      </c>
      <c r="I309" s="3">
        <v>-1</v>
      </c>
      <c r="J309" s="3">
        <v>-1</v>
      </c>
      <c r="K309" s="3">
        <v>-1</v>
      </c>
      <c r="L309" s="3">
        <f>AVERAGE(Table16[[#This Row],[Control Resolving Time 1]:[Control Resolving Time 10]])</f>
        <v>-1</v>
      </c>
      <c r="M309" s="3">
        <f>STDEV(Table16[[#This Row],[Control Resolving Time 1]:[Control Resolving Time 10]])</f>
        <v>0</v>
      </c>
      <c r="N309" s="3">
        <f>Table16[[#This Row],[Control Resolving Time Avg (ns)]]/1000000</f>
        <v>-9.9999999999999995E-7</v>
      </c>
      <c r="O309" s="3">
        <f>Table16[[#This Row],[Control Resolving Time Sdev (ns)]]/1000000</f>
        <v>0</v>
      </c>
      <c r="P309" t="s">
        <v>184</v>
      </c>
      <c r="Q309" s="3">
        <v>-1</v>
      </c>
      <c r="R309" s="3">
        <v>-1</v>
      </c>
      <c r="S309" s="3">
        <v>-1</v>
      </c>
      <c r="T309" s="3">
        <v>-1</v>
      </c>
      <c r="U309" s="3">
        <v>-1</v>
      </c>
      <c r="V309" s="3">
        <v>-1</v>
      </c>
      <c r="W309" s="3">
        <v>-1</v>
      </c>
      <c r="X309" s="3">
        <v>-1</v>
      </c>
      <c r="Y309" s="3">
        <v>-1</v>
      </c>
      <c r="Z309" s="3">
        <v>-1</v>
      </c>
      <c r="AA309" s="3">
        <f>AVERAGE(Table16[[#This Row],[Refactored Resolving Time 1]:[Refactored Resolving Time 10]])</f>
        <v>-1</v>
      </c>
      <c r="AB309" s="3">
        <f>STDEV(Table16[[#This Row],[Refactored Resolving Time 1]:[Refactored Resolving Time 10]])</f>
        <v>0</v>
      </c>
      <c r="AC309" s="3">
        <f>Table16[[#This Row],[Refactored Resolving Time Avg (ns)]]/1000000</f>
        <v>-9.9999999999999995E-7</v>
      </c>
      <c r="AD309" s="3">
        <f>Table16[[#This Row],[Refactored Resolving Time Sdev (ns)]]/1000000</f>
        <v>0</v>
      </c>
      <c r="AE309" t="b">
        <f>IF(Table16[[#This Row],[Control Bundle]]=Table16[[#This Row],[Refactored Bundle]],TRUE,FALSE)</f>
        <v>1</v>
      </c>
      <c r="AF309">
        <f>IF(Table16[[#This Row],[Refactored Resolving Time Avg (ns)]]=-1,0,ROUND(LOG10(Table16[[#This Row],[Refactored Resolving Time Sdev (ns)]]/Table16[[#This Row],[Control Resolving Time Sdev (ns)]]),0))</f>
        <v>0</v>
      </c>
      <c r="AG309" t="b">
        <f>IF(Table16[[#This Row],[Same Sdev OoM?]]=0,TRUE,FALSE)</f>
        <v>1</v>
      </c>
      <c r="AH30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09" s="5">
        <f>Table16[[#This Row],[Control Resolving Time Avg (ms)]]-Table16[[#This Row],[Refactored Resolving Time Avg (ms)]]</f>
        <v>0</v>
      </c>
      <c r="AJ309" s="6">
        <f>Table16[[#This Row],[Absolute Diff?]]/Table16[[#This Row],[Control Resolving Time Avg (ms)]]</f>
        <v>0</v>
      </c>
    </row>
    <row r="310" spans="1:36" x14ac:dyDescent="0.2">
      <c r="A310" t="s">
        <v>160</v>
      </c>
      <c r="B310" s="3">
        <v>-1</v>
      </c>
      <c r="C310" s="3">
        <v>-1</v>
      </c>
      <c r="D310" s="3">
        <v>-1</v>
      </c>
      <c r="E310" s="3">
        <v>-1</v>
      </c>
      <c r="F310" s="3">
        <v>-1</v>
      </c>
      <c r="G310" s="3">
        <v>-1</v>
      </c>
      <c r="H310" s="3">
        <v>-1</v>
      </c>
      <c r="I310" s="3">
        <v>-1</v>
      </c>
      <c r="J310" s="3">
        <v>-1</v>
      </c>
      <c r="K310" s="3">
        <v>-1</v>
      </c>
      <c r="L310" s="3">
        <f>AVERAGE(Table16[[#This Row],[Control Resolving Time 1]:[Control Resolving Time 10]])</f>
        <v>-1</v>
      </c>
      <c r="M310" s="3">
        <f>STDEV(Table16[[#This Row],[Control Resolving Time 1]:[Control Resolving Time 10]])</f>
        <v>0</v>
      </c>
      <c r="N310" s="3">
        <f>Table16[[#This Row],[Control Resolving Time Avg (ns)]]/1000000</f>
        <v>-9.9999999999999995E-7</v>
      </c>
      <c r="O310" s="3">
        <f>Table16[[#This Row],[Control Resolving Time Sdev (ns)]]/1000000</f>
        <v>0</v>
      </c>
      <c r="P310" t="s">
        <v>160</v>
      </c>
      <c r="Q310" s="3">
        <v>-1</v>
      </c>
      <c r="R310" s="3">
        <v>-1</v>
      </c>
      <c r="S310" s="3">
        <v>-1</v>
      </c>
      <c r="T310" s="3">
        <v>-1</v>
      </c>
      <c r="U310" s="3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-1</v>
      </c>
      <c r="AA310" s="3">
        <f>AVERAGE(Table16[[#This Row],[Refactored Resolving Time 1]:[Refactored Resolving Time 10]])</f>
        <v>-1</v>
      </c>
      <c r="AB310" s="3">
        <f>STDEV(Table16[[#This Row],[Refactored Resolving Time 1]:[Refactored Resolving Time 10]])</f>
        <v>0</v>
      </c>
      <c r="AC310" s="3">
        <f>Table16[[#This Row],[Refactored Resolving Time Avg (ns)]]/1000000</f>
        <v>-9.9999999999999995E-7</v>
      </c>
      <c r="AD310" s="3">
        <f>Table16[[#This Row],[Refactored Resolving Time Sdev (ns)]]/1000000</f>
        <v>0</v>
      </c>
      <c r="AE310" t="b">
        <f>IF(Table16[[#This Row],[Control Bundle]]=Table16[[#This Row],[Refactored Bundle]],TRUE,FALSE)</f>
        <v>1</v>
      </c>
      <c r="AF310">
        <f>IF(Table16[[#This Row],[Refactored Resolving Time Avg (ns)]]=-1,0,ROUND(LOG10(Table16[[#This Row],[Refactored Resolving Time Sdev (ns)]]/Table16[[#This Row],[Control Resolving Time Sdev (ns)]]),0))</f>
        <v>0</v>
      </c>
      <c r="AG310" t="b">
        <f>IF(Table16[[#This Row],[Same Sdev OoM?]]=0,TRUE,FALSE)</f>
        <v>1</v>
      </c>
      <c r="AH31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10" s="3">
        <f>Table16[[#This Row],[Control Resolving Time Avg (ms)]]-Table16[[#This Row],[Refactored Resolving Time Avg (ms)]]</f>
        <v>0</v>
      </c>
      <c r="AJ310" s="4">
        <f>Table16[[#This Row],[Absolute Diff?]]/Table16[[#This Row],[Control Resolving Time Avg (ms)]]</f>
        <v>0</v>
      </c>
    </row>
    <row r="311" spans="1:36" x14ac:dyDescent="0.2">
      <c r="A311" t="s">
        <v>322</v>
      </c>
      <c r="B311" s="3">
        <v>539709505</v>
      </c>
      <c r="C311" s="3">
        <v>473518904</v>
      </c>
      <c r="D311" s="3">
        <v>498699690</v>
      </c>
      <c r="E311" s="3">
        <v>457824221</v>
      </c>
      <c r="F311" s="3">
        <v>478073610</v>
      </c>
      <c r="G311" s="3">
        <v>483388676</v>
      </c>
      <c r="H311" s="3">
        <v>529609319</v>
      </c>
      <c r="I311" s="3">
        <v>500655886</v>
      </c>
      <c r="J311" s="3">
        <v>500146689</v>
      </c>
      <c r="K311" s="3">
        <v>458464024</v>
      </c>
      <c r="L311" s="3">
        <f>AVERAGE(Table16[[#This Row],[Control Resolving Time 1]:[Control Resolving Time 10]])</f>
        <v>492009052.39999998</v>
      </c>
      <c r="M311" s="3">
        <f>STDEV(Table16[[#This Row],[Control Resolving Time 1]:[Control Resolving Time 10]])</f>
        <v>27445160.227237906</v>
      </c>
      <c r="N311" s="3">
        <f>Table16[[#This Row],[Control Resolving Time Avg (ns)]]/1000000</f>
        <v>492.00905239999997</v>
      </c>
      <c r="O311" s="3">
        <f>Table16[[#This Row],[Control Resolving Time Sdev (ns)]]/1000000</f>
        <v>27.445160227237906</v>
      </c>
      <c r="P311" t="s">
        <v>322</v>
      </c>
      <c r="Q311" s="3">
        <v>582201122</v>
      </c>
      <c r="R311" s="3">
        <v>548034623</v>
      </c>
      <c r="S311" s="3">
        <v>559413724</v>
      </c>
      <c r="T311" s="3">
        <v>554563124</v>
      </c>
      <c r="U311" s="3">
        <v>586026085</v>
      </c>
      <c r="V311" s="3">
        <v>584398163</v>
      </c>
      <c r="W311" s="3">
        <v>592578498</v>
      </c>
      <c r="X311" s="3">
        <v>590925421</v>
      </c>
      <c r="Y311" s="3">
        <v>555989328</v>
      </c>
      <c r="Z311" s="3">
        <v>558058489</v>
      </c>
      <c r="AA311" s="3">
        <f>AVERAGE(Table16[[#This Row],[Refactored Resolving Time 1]:[Refactored Resolving Time 10]])</f>
        <v>571218857.70000005</v>
      </c>
      <c r="AB311" s="3">
        <f>STDEV(Table16[[#This Row],[Refactored Resolving Time 1]:[Refactored Resolving Time 10]])</f>
        <v>17376735.191021021</v>
      </c>
      <c r="AC311" s="3">
        <f>Table16[[#This Row],[Refactored Resolving Time Avg (ns)]]/1000000</f>
        <v>571.21885770000006</v>
      </c>
      <c r="AD311" s="3">
        <f>Table16[[#This Row],[Refactored Resolving Time Sdev (ns)]]/1000000</f>
        <v>17.376735191021023</v>
      </c>
      <c r="AE311" t="b">
        <f>IF(Table16[[#This Row],[Control Bundle]]=Table16[[#This Row],[Refactored Bundle]],TRUE,FALSE)</f>
        <v>1</v>
      </c>
      <c r="AF311">
        <f>IF(Table16[[#This Row],[Refactored Resolving Time Avg (ns)]]=-1,0,ROUND(LOG10(Table16[[#This Row],[Refactored Resolving Time Sdev (ns)]]/Table16[[#This Row],[Control Resolving Time Sdev (ns)]]),0))</f>
        <v>0</v>
      </c>
      <c r="AG311" t="b">
        <f>IF(Table16[[#This Row],[Same Sdev OoM?]]=0,TRUE,FALSE)</f>
        <v>1</v>
      </c>
      <c r="AH31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1" s="3">
        <f>Table16[[#This Row],[Control Resolving Time Avg (ms)]]-Table16[[#This Row],[Refactored Resolving Time Avg (ms)]]</f>
        <v>-79.209805300000085</v>
      </c>
      <c r="AJ311" s="4">
        <f>Table16[[#This Row],[Absolute Diff?]]/Table16[[#This Row],[Control Resolving Time Avg (ms)]]</f>
        <v>-0.16099257709511219</v>
      </c>
    </row>
    <row r="312" spans="1:36" x14ac:dyDescent="0.2">
      <c r="A312" t="s">
        <v>250</v>
      </c>
      <c r="B312" s="3">
        <v>538710679</v>
      </c>
      <c r="C312" s="3">
        <v>472250668</v>
      </c>
      <c r="D312" s="3">
        <v>497209966</v>
      </c>
      <c r="E312" s="3">
        <v>456788362</v>
      </c>
      <c r="F312" s="3">
        <v>477013306</v>
      </c>
      <c r="G312" s="3">
        <v>482318833</v>
      </c>
      <c r="H312" s="3">
        <v>528473527</v>
      </c>
      <c r="I312" s="3">
        <v>499413066</v>
      </c>
      <c r="J312" s="3">
        <v>499210889</v>
      </c>
      <c r="K312" s="3">
        <v>456825377</v>
      </c>
      <c r="L312" s="3">
        <f>AVERAGE(Table16[[#This Row],[Control Resolving Time 1]:[Control Resolving Time 10]])</f>
        <v>490821467.30000001</v>
      </c>
      <c r="M312" s="3">
        <f>STDEV(Table16[[#This Row],[Control Resolving Time 1]:[Control Resolving Time 10]])</f>
        <v>27523497.404613376</v>
      </c>
      <c r="N312" s="3">
        <f>Table16[[#This Row],[Control Resolving Time Avg (ns)]]/1000000</f>
        <v>490.82146729999999</v>
      </c>
      <c r="O312" s="3">
        <f>Table16[[#This Row],[Control Resolving Time Sdev (ns)]]/1000000</f>
        <v>27.523497404613376</v>
      </c>
      <c r="P312" t="s">
        <v>250</v>
      </c>
      <c r="Q312" s="3">
        <v>580649267</v>
      </c>
      <c r="R312" s="3">
        <v>546578862</v>
      </c>
      <c r="S312" s="3">
        <v>558093602</v>
      </c>
      <c r="T312" s="3">
        <v>553413521</v>
      </c>
      <c r="U312" s="3">
        <v>584677323</v>
      </c>
      <c r="V312" s="3">
        <v>583192319</v>
      </c>
      <c r="W312" s="3">
        <v>591203053</v>
      </c>
      <c r="X312" s="3">
        <v>589830353</v>
      </c>
      <c r="Y312" s="3">
        <v>554579650</v>
      </c>
      <c r="Z312" s="3">
        <v>556836801</v>
      </c>
      <c r="AA312" s="3">
        <f>AVERAGE(Table16[[#This Row],[Refactored Resolving Time 1]:[Refactored Resolving Time 10]])</f>
        <v>569905475.10000002</v>
      </c>
      <c r="AB312" s="3">
        <f>STDEV(Table16[[#This Row],[Refactored Resolving Time 1]:[Refactored Resolving Time 10]])</f>
        <v>17391157.689222373</v>
      </c>
      <c r="AC312" s="3">
        <f>Table16[[#This Row],[Refactored Resolving Time Avg (ns)]]/1000000</f>
        <v>569.90547509999999</v>
      </c>
      <c r="AD312" s="3">
        <f>Table16[[#This Row],[Refactored Resolving Time Sdev (ns)]]/1000000</f>
        <v>17.391157689222371</v>
      </c>
      <c r="AE312" t="b">
        <f>IF(Table16[[#This Row],[Control Bundle]]=Table16[[#This Row],[Refactored Bundle]],TRUE,FALSE)</f>
        <v>1</v>
      </c>
      <c r="AF312">
        <f>IF(Table16[[#This Row],[Refactored Resolving Time Avg (ns)]]=-1,0,ROUND(LOG10(Table16[[#This Row],[Refactored Resolving Time Sdev (ns)]]/Table16[[#This Row],[Control Resolving Time Sdev (ns)]]),0))</f>
        <v>0</v>
      </c>
      <c r="AG312" t="b">
        <f>IF(Table16[[#This Row],[Same Sdev OoM?]]=0,TRUE,FALSE)</f>
        <v>1</v>
      </c>
      <c r="AH31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2" s="3">
        <f>Table16[[#This Row],[Control Resolving Time Avg (ms)]]-Table16[[#This Row],[Refactored Resolving Time Avg (ms)]]</f>
        <v>-79.084007799999995</v>
      </c>
      <c r="AJ312" s="4">
        <f>Table16[[#This Row],[Absolute Diff?]]/Table16[[#This Row],[Control Resolving Time Avg (ms)]]</f>
        <v>-0.1611258126810135</v>
      </c>
    </row>
    <row r="313" spans="1:36" x14ac:dyDescent="0.2">
      <c r="A313" t="s">
        <v>247</v>
      </c>
      <c r="B313" s="3">
        <v>538000489</v>
      </c>
      <c r="C313" s="3">
        <v>471403204</v>
      </c>
      <c r="D313" s="3">
        <v>495250414</v>
      </c>
      <c r="E313" s="3">
        <v>456093828</v>
      </c>
      <c r="F313" s="3">
        <v>476369732</v>
      </c>
      <c r="G313" s="3">
        <v>481696572</v>
      </c>
      <c r="H313" s="3">
        <v>527787831</v>
      </c>
      <c r="I313" s="3">
        <v>498724121</v>
      </c>
      <c r="J313" s="3">
        <v>498600742</v>
      </c>
      <c r="K313" s="3">
        <v>456197089</v>
      </c>
      <c r="L313" s="3">
        <f>AVERAGE(Table16[[#This Row],[Control Resolving Time 1]:[Control Resolving Time 10]])</f>
        <v>490012402.19999999</v>
      </c>
      <c r="M313" s="3">
        <f>STDEV(Table16[[#This Row],[Control Resolving Time 1]:[Control Resolving Time 10]])</f>
        <v>27492327.638126329</v>
      </c>
      <c r="N313" s="3">
        <f>Table16[[#This Row],[Control Resolving Time Avg (ns)]]/1000000</f>
        <v>490.0124022</v>
      </c>
      <c r="O313" s="3">
        <f>Table16[[#This Row],[Control Resolving Time Sdev (ns)]]/1000000</f>
        <v>27.49232763812633</v>
      </c>
      <c r="P313" t="s">
        <v>247</v>
      </c>
      <c r="Q313" s="3">
        <v>579714031</v>
      </c>
      <c r="R313" s="3">
        <v>545696777</v>
      </c>
      <c r="S313" s="3">
        <v>557402217</v>
      </c>
      <c r="T313" s="3">
        <v>552658666</v>
      </c>
      <c r="U313" s="3">
        <v>583929923</v>
      </c>
      <c r="V313" s="3">
        <v>582441039</v>
      </c>
      <c r="W313" s="3">
        <v>590468386</v>
      </c>
      <c r="X313" s="3">
        <v>589058283</v>
      </c>
      <c r="Y313" s="3">
        <v>553317345</v>
      </c>
      <c r="Z313" s="3">
        <v>556125287</v>
      </c>
      <c r="AA313" s="3">
        <f>AVERAGE(Table16[[#This Row],[Refactored Resolving Time 1]:[Refactored Resolving Time 10]])</f>
        <v>569081195.39999998</v>
      </c>
      <c r="AB313" s="3">
        <f>STDEV(Table16[[#This Row],[Refactored Resolving Time 1]:[Refactored Resolving Time 10]])</f>
        <v>17441352.044180814</v>
      </c>
      <c r="AC313" s="3">
        <f>Table16[[#This Row],[Refactored Resolving Time Avg (ns)]]/1000000</f>
        <v>569.08119539999996</v>
      </c>
      <c r="AD313" s="3">
        <f>Table16[[#This Row],[Refactored Resolving Time Sdev (ns)]]/1000000</f>
        <v>17.441352044180814</v>
      </c>
      <c r="AE313" t="b">
        <f>IF(Table16[[#This Row],[Control Bundle]]=Table16[[#This Row],[Refactored Bundle]],TRUE,FALSE)</f>
        <v>1</v>
      </c>
      <c r="AF313">
        <f>IF(Table16[[#This Row],[Refactored Resolving Time Avg (ns)]]=-1,0,ROUND(LOG10(Table16[[#This Row],[Refactored Resolving Time Sdev (ns)]]/Table16[[#This Row],[Control Resolving Time Sdev (ns)]]),0))</f>
        <v>0</v>
      </c>
      <c r="AG313" t="b">
        <f>IF(Table16[[#This Row],[Same Sdev OoM?]]=0,TRUE,FALSE)</f>
        <v>1</v>
      </c>
      <c r="AH31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3" s="3">
        <f>Table16[[#This Row],[Control Resolving Time Avg (ms)]]-Table16[[#This Row],[Refactored Resolving Time Avg (ms)]]</f>
        <v>-79.068793199999959</v>
      </c>
      <c r="AJ313" s="4">
        <f>Table16[[#This Row],[Absolute Diff?]]/Table16[[#This Row],[Control Resolving Time Avg (ms)]]</f>
        <v>-0.16136079994099373</v>
      </c>
    </row>
    <row r="314" spans="1:36" x14ac:dyDescent="0.2">
      <c r="A314" t="s">
        <v>158</v>
      </c>
      <c r="B314" s="3">
        <v>536131817</v>
      </c>
      <c r="C314" s="3">
        <v>469085405</v>
      </c>
      <c r="D314" s="3">
        <v>492910427</v>
      </c>
      <c r="E314" s="3">
        <v>454180605</v>
      </c>
      <c r="F314" s="3">
        <v>474640956</v>
      </c>
      <c r="G314" s="3">
        <v>479771272</v>
      </c>
      <c r="H314" s="3">
        <v>525535442</v>
      </c>
      <c r="I314" s="3">
        <v>496498436</v>
      </c>
      <c r="J314" s="3">
        <v>496782425</v>
      </c>
      <c r="K314" s="3">
        <v>454069727</v>
      </c>
      <c r="L314" s="3">
        <f>AVERAGE(Table16[[#This Row],[Control Resolving Time 1]:[Control Resolving Time 10]])</f>
        <v>487960651.19999999</v>
      </c>
      <c r="M314" s="3">
        <f>STDEV(Table16[[#This Row],[Control Resolving Time 1]:[Control Resolving Time 10]])</f>
        <v>27483298.476532958</v>
      </c>
      <c r="N314" s="3">
        <f>Table16[[#This Row],[Control Resolving Time Avg (ns)]]/1000000</f>
        <v>487.96065119999997</v>
      </c>
      <c r="O314" s="3">
        <f>Table16[[#This Row],[Control Resolving Time Sdev (ns)]]/1000000</f>
        <v>27.483298476532958</v>
      </c>
      <c r="P314" t="s">
        <v>158</v>
      </c>
      <c r="Q314" s="3">
        <v>577085555</v>
      </c>
      <c r="R314" s="3">
        <v>543266289</v>
      </c>
      <c r="S314" s="3">
        <v>555066269</v>
      </c>
      <c r="T314" s="3">
        <v>546587301</v>
      </c>
      <c r="U314" s="3">
        <v>581302703</v>
      </c>
      <c r="V314" s="3">
        <v>580099652</v>
      </c>
      <c r="W314" s="3">
        <v>588036046</v>
      </c>
      <c r="X314" s="3">
        <v>585097018</v>
      </c>
      <c r="Y314" s="3">
        <v>550866104</v>
      </c>
      <c r="Z314" s="3">
        <v>554400628</v>
      </c>
      <c r="AA314" s="3">
        <f>AVERAGE(Table16[[#This Row],[Refactored Resolving Time 1]:[Refactored Resolving Time 10]])</f>
        <v>566180756.5</v>
      </c>
      <c r="AB314" s="3">
        <f>STDEV(Table16[[#This Row],[Refactored Resolving Time 1]:[Refactored Resolving Time 10]])</f>
        <v>17583516.07102054</v>
      </c>
      <c r="AC314" s="3">
        <f>Table16[[#This Row],[Refactored Resolving Time Avg (ns)]]/1000000</f>
        <v>566.18075650000003</v>
      </c>
      <c r="AD314" s="3">
        <f>Table16[[#This Row],[Refactored Resolving Time Sdev (ns)]]/1000000</f>
        <v>17.58351607102054</v>
      </c>
      <c r="AE314" t="b">
        <f>IF(Table16[[#This Row],[Control Bundle]]=Table16[[#This Row],[Refactored Bundle]],TRUE,FALSE)</f>
        <v>1</v>
      </c>
      <c r="AF314">
        <f>IF(Table16[[#This Row],[Refactored Resolving Time Avg (ns)]]=-1,0,ROUND(LOG10(Table16[[#This Row],[Refactored Resolving Time Sdev (ns)]]/Table16[[#This Row],[Control Resolving Time Sdev (ns)]]),0))</f>
        <v>0</v>
      </c>
      <c r="AG314" t="b">
        <f>IF(Table16[[#This Row],[Same Sdev OoM?]]=0,TRUE,FALSE)</f>
        <v>1</v>
      </c>
      <c r="AH31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4" s="3">
        <f>Table16[[#This Row],[Control Resolving Time Avg (ms)]]-Table16[[#This Row],[Refactored Resolving Time Avg (ms)]]</f>
        <v>-78.220105300000057</v>
      </c>
      <c r="AJ314" s="4">
        <f>Table16[[#This Row],[Absolute Diff?]]/Table16[[#This Row],[Control Resolving Time Avg (ms)]]</f>
        <v>-0.16030002646246175</v>
      </c>
    </row>
    <row r="315" spans="1:36" x14ac:dyDescent="0.2">
      <c r="A315" t="s">
        <v>112</v>
      </c>
      <c r="B315" s="3">
        <v>535317776</v>
      </c>
      <c r="C315" s="3">
        <v>467977534</v>
      </c>
      <c r="D315" s="3">
        <v>491844643</v>
      </c>
      <c r="E315" s="3">
        <v>453465122</v>
      </c>
      <c r="F315" s="3">
        <v>473760426</v>
      </c>
      <c r="G315" s="3">
        <v>478539864</v>
      </c>
      <c r="H315" s="3">
        <v>524572619</v>
      </c>
      <c r="I315" s="3">
        <v>494618785</v>
      </c>
      <c r="J315" s="3">
        <v>495970014</v>
      </c>
      <c r="K315" s="3">
        <v>453025131</v>
      </c>
      <c r="L315" s="3">
        <f>AVERAGE(Table16[[#This Row],[Control Resolving Time 1]:[Control Resolving Time 10]])</f>
        <v>486909191.39999998</v>
      </c>
      <c r="M315" s="3">
        <f>STDEV(Table16[[#This Row],[Control Resolving Time 1]:[Control Resolving Time 10]])</f>
        <v>27478877.778161094</v>
      </c>
      <c r="N315" s="3">
        <f>Table16[[#This Row],[Control Resolving Time Avg (ns)]]/1000000</f>
        <v>486.9091914</v>
      </c>
      <c r="O315" s="3">
        <f>Table16[[#This Row],[Control Resolving Time Sdev (ns)]]/1000000</f>
        <v>27.478877778161095</v>
      </c>
      <c r="P315" t="s">
        <v>112</v>
      </c>
      <c r="Q315" s="3">
        <v>575913015</v>
      </c>
      <c r="R315" s="3">
        <v>542027017</v>
      </c>
      <c r="S315" s="3">
        <v>553797954</v>
      </c>
      <c r="T315" s="3">
        <v>545375934</v>
      </c>
      <c r="U315" s="3">
        <v>580152837</v>
      </c>
      <c r="V315" s="3">
        <v>578868450</v>
      </c>
      <c r="W315" s="3">
        <v>586937130</v>
      </c>
      <c r="X315" s="3">
        <v>583518921</v>
      </c>
      <c r="Y315" s="3">
        <v>549748926</v>
      </c>
      <c r="Z315" s="3">
        <v>553600137</v>
      </c>
      <c r="AA315" s="3">
        <f>AVERAGE(Table16[[#This Row],[Refactored Resolving Time 1]:[Refactored Resolving Time 10]])</f>
        <v>564994032.10000002</v>
      </c>
      <c r="AB315" s="3">
        <f>STDEV(Table16[[#This Row],[Refactored Resolving Time 1]:[Refactored Resolving Time 10]])</f>
        <v>17531317.71010299</v>
      </c>
      <c r="AC315" s="3">
        <f>Table16[[#This Row],[Refactored Resolving Time Avg (ns)]]/1000000</f>
        <v>564.99403210000003</v>
      </c>
      <c r="AD315" s="3">
        <f>Table16[[#This Row],[Refactored Resolving Time Sdev (ns)]]/1000000</f>
        <v>17.531317710102989</v>
      </c>
      <c r="AE315" t="b">
        <f>IF(Table16[[#This Row],[Control Bundle]]=Table16[[#This Row],[Refactored Bundle]],TRUE,FALSE)</f>
        <v>1</v>
      </c>
      <c r="AF315">
        <f>IF(Table16[[#This Row],[Refactored Resolving Time Avg (ns)]]=-1,0,ROUND(LOG10(Table16[[#This Row],[Refactored Resolving Time Sdev (ns)]]/Table16[[#This Row],[Control Resolving Time Sdev (ns)]]),0))</f>
        <v>0</v>
      </c>
      <c r="AG315" t="b">
        <f>IF(Table16[[#This Row],[Same Sdev OoM?]]=0,TRUE,FALSE)</f>
        <v>1</v>
      </c>
      <c r="AH31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5" s="3">
        <f>Table16[[#This Row],[Control Resolving Time Avg (ms)]]-Table16[[#This Row],[Refactored Resolving Time Avg (ms)]]</f>
        <v>-78.084840700000029</v>
      </c>
      <c r="AJ315" s="4">
        <f>Table16[[#This Row],[Absolute Diff?]]/Table16[[#This Row],[Control Resolving Time Avg (ms)]]</f>
        <v>-0.16036838506885501</v>
      </c>
    </row>
    <row r="316" spans="1:36" x14ac:dyDescent="0.2">
      <c r="A316" t="s">
        <v>129</v>
      </c>
      <c r="B316" s="3">
        <v>533035780</v>
      </c>
      <c r="C316" s="3">
        <v>465430552</v>
      </c>
      <c r="D316" s="3">
        <v>489899177</v>
      </c>
      <c r="E316" s="3">
        <v>451944924</v>
      </c>
      <c r="F316" s="3">
        <v>472074488</v>
      </c>
      <c r="G316" s="3">
        <v>476660983</v>
      </c>
      <c r="H316" s="3">
        <v>522679012</v>
      </c>
      <c r="I316" s="3">
        <v>492454900</v>
      </c>
      <c r="J316" s="3">
        <v>494372702</v>
      </c>
      <c r="K316" s="3">
        <v>450739546</v>
      </c>
      <c r="L316" s="3">
        <f>AVERAGE(Table16[[#This Row],[Control Resolving Time 1]:[Control Resolving Time 10]])</f>
        <v>484929206.39999998</v>
      </c>
      <c r="M316" s="3">
        <f>STDEV(Table16[[#This Row],[Control Resolving Time 1]:[Control Resolving Time 10]])</f>
        <v>27447944.909712873</v>
      </c>
      <c r="N316" s="3">
        <f>Table16[[#This Row],[Control Resolving Time Avg (ns)]]/1000000</f>
        <v>484.9292064</v>
      </c>
      <c r="O316" s="3">
        <f>Table16[[#This Row],[Control Resolving Time Sdev (ns)]]/1000000</f>
        <v>27.447944909712874</v>
      </c>
      <c r="P316" t="s">
        <v>129</v>
      </c>
      <c r="Q316" s="3">
        <v>573273206</v>
      </c>
      <c r="R316" s="3">
        <v>539648208</v>
      </c>
      <c r="S316" s="3">
        <v>551535763</v>
      </c>
      <c r="T316" s="3">
        <v>541223410</v>
      </c>
      <c r="U316" s="3">
        <v>577807137</v>
      </c>
      <c r="V316" s="3">
        <v>576105661</v>
      </c>
      <c r="W316" s="3">
        <v>584346507</v>
      </c>
      <c r="X316" s="3">
        <v>580999454</v>
      </c>
      <c r="Y316" s="3">
        <v>547317770</v>
      </c>
      <c r="Z316" s="3">
        <v>551691957</v>
      </c>
      <c r="AA316" s="3">
        <f>AVERAGE(Table16[[#This Row],[Refactored Resolving Time 1]:[Refactored Resolving Time 10]])</f>
        <v>562394907.29999995</v>
      </c>
      <c r="AB316" s="3">
        <f>STDEV(Table16[[#This Row],[Refactored Resolving Time 1]:[Refactored Resolving Time 10]])</f>
        <v>17629834.931601476</v>
      </c>
      <c r="AC316" s="3">
        <f>Table16[[#This Row],[Refactored Resolving Time Avg (ns)]]/1000000</f>
        <v>562.3949073</v>
      </c>
      <c r="AD316" s="3">
        <f>Table16[[#This Row],[Refactored Resolving Time Sdev (ns)]]/1000000</f>
        <v>17.629834931601476</v>
      </c>
      <c r="AE316" t="b">
        <f>IF(Table16[[#This Row],[Control Bundle]]=Table16[[#This Row],[Refactored Bundle]],TRUE,FALSE)</f>
        <v>1</v>
      </c>
      <c r="AF316">
        <f>IF(Table16[[#This Row],[Refactored Resolving Time Avg (ns)]]=-1,0,ROUND(LOG10(Table16[[#This Row],[Refactored Resolving Time Sdev (ns)]]/Table16[[#This Row],[Control Resolving Time Sdev (ns)]]),0))</f>
        <v>0</v>
      </c>
      <c r="AG316" t="b">
        <f>IF(Table16[[#This Row],[Same Sdev OoM?]]=0,TRUE,FALSE)</f>
        <v>1</v>
      </c>
      <c r="AH31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6" s="3">
        <f>Table16[[#This Row],[Control Resolving Time Avg (ms)]]-Table16[[#This Row],[Refactored Resolving Time Avg (ms)]]</f>
        <v>-77.465700900000002</v>
      </c>
      <c r="AJ316" s="4">
        <f>Table16[[#This Row],[Absolute Diff?]]/Table16[[#This Row],[Control Resolving Time Avg (ms)]]</f>
        <v>-0.15974641221362409</v>
      </c>
    </row>
    <row r="317" spans="1:36" x14ac:dyDescent="0.2">
      <c r="A317" t="s">
        <v>276</v>
      </c>
      <c r="B317" s="3">
        <v>531752926</v>
      </c>
      <c r="C317" s="3">
        <v>463806864</v>
      </c>
      <c r="D317" s="3">
        <v>488511067</v>
      </c>
      <c r="E317" s="3">
        <v>450927509</v>
      </c>
      <c r="F317" s="3">
        <v>471042005</v>
      </c>
      <c r="G317" s="3">
        <v>475250955</v>
      </c>
      <c r="H317" s="3">
        <v>521665402</v>
      </c>
      <c r="I317" s="3">
        <v>491258126</v>
      </c>
      <c r="J317" s="3">
        <v>492649046</v>
      </c>
      <c r="K317" s="3">
        <v>449646578</v>
      </c>
      <c r="L317" s="3">
        <f>AVERAGE(Table16[[#This Row],[Control Resolving Time 1]:[Control Resolving Time 10]])</f>
        <v>483651047.80000001</v>
      </c>
      <c r="M317" s="3">
        <f>STDEV(Table16[[#This Row],[Control Resolving Time 1]:[Control Resolving Time 10]])</f>
        <v>27430332.595355544</v>
      </c>
      <c r="N317" s="3">
        <f>Table16[[#This Row],[Control Resolving Time Avg (ns)]]/1000000</f>
        <v>483.65104780000001</v>
      </c>
      <c r="O317" s="3">
        <f>Table16[[#This Row],[Control Resolving Time Sdev (ns)]]/1000000</f>
        <v>27.430332595355544</v>
      </c>
      <c r="P317" t="s">
        <v>276</v>
      </c>
      <c r="Q317" s="3">
        <v>571916336</v>
      </c>
      <c r="R317" s="3">
        <v>538466025</v>
      </c>
      <c r="S317" s="3">
        <v>550313383</v>
      </c>
      <c r="T317" s="3">
        <v>539870873</v>
      </c>
      <c r="U317" s="3">
        <v>576352033</v>
      </c>
      <c r="V317" s="3">
        <v>574655065</v>
      </c>
      <c r="W317" s="3">
        <v>582936013</v>
      </c>
      <c r="X317" s="3">
        <v>579718606</v>
      </c>
      <c r="Y317" s="3">
        <v>546037096</v>
      </c>
      <c r="Z317" s="3">
        <v>550203948</v>
      </c>
      <c r="AA317" s="3">
        <f>AVERAGE(Table16[[#This Row],[Refactored Resolving Time 1]:[Refactored Resolving Time 10]])</f>
        <v>561046937.79999995</v>
      </c>
      <c r="AB317" s="3">
        <f>STDEV(Table16[[#This Row],[Refactored Resolving Time 1]:[Refactored Resolving Time 10]])</f>
        <v>17580709.154222578</v>
      </c>
      <c r="AC317" s="3">
        <f>Table16[[#This Row],[Refactored Resolving Time Avg (ns)]]/1000000</f>
        <v>561.04693779999991</v>
      </c>
      <c r="AD317" s="3">
        <f>Table16[[#This Row],[Refactored Resolving Time Sdev (ns)]]/1000000</f>
        <v>17.580709154222578</v>
      </c>
      <c r="AE317" t="b">
        <f>IF(Table16[[#This Row],[Control Bundle]]=Table16[[#This Row],[Refactored Bundle]],TRUE,FALSE)</f>
        <v>1</v>
      </c>
      <c r="AF317">
        <f>IF(Table16[[#This Row],[Refactored Resolving Time Avg (ns)]]=-1,0,ROUND(LOG10(Table16[[#This Row],[Refactored Resolving Time Sdev (ns)]]/Table16[[#This Row],[Control Resolving Time Sdev (ns)]]),0))</f>
        <v>0</v>
      </c>
      <c r="AG317" t="b">
        <f>IF(Table16[[#This Row],[Same Sdev OoM?]]=0,TRUE,FALSE)</f>
        <v>1</v>
      </c>
      <c r="AH31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7" s="3">
        <f>Table16[[#This Row],[Control Resolving Time Avg (ms)]]-Table16[[#This Row],[Refactored Resolving Time Avg (ms)]]</f>
        <v>-77.395889999999895</v>
      </c>
      <c r="AJ317" s="4">
        <f>Table16[[#This Row],[Absolute Diff?]]/Table16[[#This Row],[Control Resolving Time Avg (ms)]]</f>
        <v>-0.16002423720997444</v>
      </c>
    </row>
    <row r="318" spans="1:36" x14ac:dyDescent="0.2">
      <c r="A318" t="s">
        <v>296</v>
      </c>
      <c r="B318" s="3">
        <v>532474457</v>
      </c>
      <c r="C318" s="3">
        <v>464834861</v>
      </c>
      <c r="D318" s="3">
        <v>489195992</v>
      </c>
      <c r="E318" s="3">
        <v>451533041</v>
      </c>
      <c r="F318" s="3">
        <v>471656972</v>
      </c>
      <c r="G318" s="3">
        <v>475992575</v>
      </c>
      <c r="H318" s="3">
        <v>522200431</v>
      </c>
      <c r="I318" s="3">
        <v>491816823</v>
      </c>
      <c r="J318" s="3">
        <v>493539225</v>
      </c>
      <c r="K318" s="3">
        <v>450289571</v>
      </c>
      <c r="L318" s="3">
        <f>AVERAGE(Table16[[#This Row],[Control Resolving Time 1]:[Control Resolving Time 10]])</f>
        <v>484353394.80000001</v>
      </c>
      <c r="M318" s="3">
        <f>STDEV(Table16[[#This Row],[Control Resolving Time 1]:[Control Resolving Time 10]])</f>
        <v>27408764.003431879</v>
      </c>
      <c r="N318" s="3">
        <f>Table16[[#This Row],[Control Resolving Time Avg (ns)]]/1000000</f>
        <v>484.35339479999999</v>
      </c>
      <c r="O318" s="3">
        <f>Table16[[#This Row],[Control Resolving Time Sdev (ns)]]/1000000</f>
        <v>27.40876400343188</v>
      </c>
      <c r="P318" t="s">
        <v>296</v>
      </c>
      <c r="Q318" s="3">
        <v>572586836</v>
      </c>
      <c r="R318" s="3">
        <v>539131664</v>
      </c>
      <c r="S318" s="3">
        <v>550977417</v>
      </c>
      <c r="T318" s="3">
        <v>540616145</v>
      </c>
      <c r="U318" s="3">
        <v>577097890</v>
      </c>
      <c r="V318" s="3">
        <v>575417497</v>
      </c>
      <c r="W318" s="3">
        <v>583670976</v>
      </c>
      <c r="X318" s="3">
        <v>580412911</v>
      </c>
      <c r="Y318" s="3">
        <v>546737993</v>
      </c>
      <c r="Z318" s="3">
        <v>551004287</v>
      </c>
      <c r="AA318" s="3">
        <f>AVERAGE(Table16[[#This Row],[Refactored Resolving Time 1]:[Refactored Resolving Time 10]])</f>
        <v>561765361.60000002</v>
      </c>
      <c r="AB318" s="3">
        <f>STDEV(Table16[[#This Row],[Refactored Resolving Time 1]:[Refactored Resolving Time 10]])</f>
        <v>17587035.911258876</v>
      </c>
      <c r="AC318" s="3">
        <f>Table16[[#This Row],[Refactored Resolving Time Avg (ns)]]/1000000</f>
        <v>561.76536160000001</v>
      </c>
      <c r="AD318" s="3">
        <f>Table16[[#This Row],[Refactored Resolving Time Sdev (ns)]]/1000000</f>
        <v>17.587035911258877</v>
      </c>
      <c r="AE318" t="b">
        <f>IF(Table16[[#This Row],[Control Bundle]]=Table16[[#This Row],[Refactored Bundle]],TRUE,FALSE)</f>
        <v>1</v>
      </c>
      <c r="AF318">
        <f>IF(Table16[[#This Row],[Refactored Resolving Time Avg (ns)]]=-1,0,ROUND(LOG10(Table16[[#This Row],[Refactored Resolving Time Sdev (ns)]]/Table16[[#This Row],[Control Resolving Time Sdev (ns)]]),0))</f>
        <v>0</v>
      </c>
      <c r="AG318" t="b">
        <f>IF(Table16[[#This Row],[Same Sdev OoM?]]=0,TRUE,FALSE)</f>
        <v>1</v>
      </c>
      <c r="AH31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8" s="3">
        <f>Table16[[#This Row],[Control Resolving Time Avg (ms)]]-Table16[[#This Row],[Refactored Resolving Time Avg (ms)]]</f>
        <v>-77.411966800000016</v>
      </c>
      <c r="AJ318" s="4">
        <f>Table16[[#This Row],[Absolute Diff?]]/Table16[[#This Row],[Control Resolving Time Avg (ms)]]</f>
        <v>-0.15982538293545995</v>
      </c>
    </row>
    <row r="319" spans="1:36" x14ac:dyDescent="0.2">
      <c r="A319" t="s">
        <v>210</v>
      </c>
      <c r="B319" s="3">
        <v>530953981</v>
      </c>
      <c r="C319" s="3">
        <v>462899022</v>
      </c>
      <c r="D319" s="3">
        <v>487838685</v>
      </c>
      <c r="E319" s="3">
        <v>449809326</v>
      </c>
      <c r="F319" s="3">
        <v>470307528</v>
      </c>
      <c r="G319" s="3">
        <v>474454098</v>
      </c>
      <c r="H319" s="3">
        <v>521697289</v>
      </c>
      <c r="I319" s="3">
        <v>490441410</v>
      </c>
      <c r="J319" s="3">
        <v>491745172</v>
      </c>
      <c r="K319" s="3">
        <v>448644037</v>
      </c>
      <c r="L319" s="3">
        <f>AVERAGE(Table16[[#This Row],[Control Resolving Time 1]:[Control Resolving Time 10]])</f>
        <v>482879054.80000001</v>
      </c>
      <c r="M319" s="3">
        <f>STDEV(Table16[[#This Row],[Control Resolving Time 1]:[Control Resolving Time 10]])</f>
        <v>27633147.000102129</v>
      </c>
      <c r="N319" s="3">
        <f>Table16[[#This Row],[Control Resolving Time Avg (ns)]]/1000000</f>
        <v>482.87905480000001</v>
      </c>
      <c r="O319" s="3">
        <f>Table16[[#This Row],[Control Resolving Time Sdev (ns)]]/1000000</f>
        <v>27.633147000102127</v>
      </c>
      <c r="P319" t="s">
        <v>210</v>
      </c>
      <c r="Q319" s="3">
        <v>571265987</v>
      </c>
      <c r="R319" s="3">
        <v>537665277</v>
      </c>
      <c r="S319" s="3">
        <v>549429330</v>
      </c>
      <c r="T319" s="3">
        <v>538844631</v>
      </c>
      <c r="U319" s="3">
        <v>575494119</v>
      </c>
      <c r="V319" s="3">
        <v>573805514</v>
      </c>
      <c r="W319" s="3">
        <v>582120484</v>
      </c>
      <c r="X319" s="3">
        <v>578761436</v>
      </c>
      <c r="Y319" s="3">
        <v>545181028</v>
      </c>
      <c r="Z319" s="3">
        <v>549271314</v>
      </c>
      <c r="AA319" s="3">
        <f>AVERAGE(Table16[[#This Row],[Refactored Resolving Time 1]:[Refactored Resolving Time 10]])</f>
        <v>560183912</v>
      </c>
      <c r="AB319" s="3">
        <f>STDEV(Table16[[#This Row],[Refactored Resolving Time 1]:[Refactored Resolving Time 10]])</f>
        <v>17611191.669247042</v>
      </c>
      <c r="AC319" s="3">
        <f>Table16[[#This Row],[Refactored Resolving Time Avg (ns)]]/1000000</f>
        <v>560.18391199999996</v>
      </c>
      <c r="AD319" s="3">
        <f>Table16[[#This Row],[Refactored Resolving Time Sdev (ns)]]/1000000</f>
        <v>17.611191669247042</v>
      </c>
      <c r="AE319" t="b">
        <f>IF(Table16[[#This Row],[Control Bundle]]=Table16[[#This Row],[Refactored Bundle]],TRUE,FALSE)</f>
        <v>1</v>
      </c>
      <c r="AF319">
        <f>IF(Table16[[#This Row],[Refactored Resolving Time Avg (ns)]]=-1,0,ROUND(LOG10(Table16[[#This Row],[Refactored Resolving Time Sdev (ns)]]/Table16[[#This Row],[Control Resolving Time Sdev (ns)]]),0))</f>
        <v>0</v>
      </c>
      <c r="AG319" t="b">
        <f>IF(Table16[[#This Row],[Same Sdev OoM?]]=0,TRUE,FALSE)</f>
        <v>1</v>
      </c>
      <c r="AH31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19" s="3">
        <f>Table16[[#This Row],[Control Resolving Time Avg (ms)]]-Table16[[#This Row],[Refactored Resolving Time Avg (ms)]]</f>
        <v>-77.304857199999958</v>
      </c>
      <c r="AJ319" s="4">
        <f>Table16[[#This Row],[Absolute Diff?]]/Table16[[#This Row],[Control Resolving Time Avg (ms)]]</f>
        <v>-0.16009155176966264</v>
      </c>
    </row>
    <row r="320" spans="1:36" x14ac:dyDescent="0.2">
      <c r="A320" t="s">
        <v>179</v>
      </c>
      <c r="B320" s="3">
        <v>496792416</v>
      </c>
      <c r="C320" s="3">
        <v>429640772</v>
      </c>
      <c r="D320" s="3">
        <v>455258719</v>
      </c>
      <c r="E320" s="3">
        <v>418576462</v>
      </c>
      <c r="F320" s="3">
        <v>433497229</v>
      </c>
      <c r="G320" s="3">
        <v>442703218</v>
      </c>
      <c r="H320" s="3">
        <v>487038928</v>
      </c>
      <c r="I320" s="3">
        <v>460139940</v>
      </c>
      <c r="J320" s="3">
        <v>460659574</v>
      </c>
      <c r="K320" s="3">
        <v>414432807</v>
      </c>
      <c r="L320" s="3">
        <f>AVERAGE(Table16[[#This Row],[Control Resolving Time 1]:[Control Resolving Time 10]])</f>
        <v>449874006.5</v>
      </c>
      <c r="M320" s="3">
        <f>STDEV(Table16[[#This Row],[Control Resolving Time 1]:[Control Resolving Time 10]])</f>
        <v>27483124.654147103</v>
      </c>
      <c r="N320" s="3">
        <f>Table16[[#This Row],[Control Resolving Time Avg (ns)]]/1000000</f>
        <v>449.87400650000001</v>
      </c>
      <c r="O320" s="3">
        <f>Table16[[#This Row],[Control Resolving Time Sdev (ns)]]/1000000</f>
        <v>27.483124654147105</v>
      </c>
      <c r="P320" t="s">
        <v>179</v>
      </c>
      <c r="Q320" s="3">
        <v>534573592</v>
      </c>
      <c r="R320" s="3">
        <v>501627497</v>
      </c>
      <c r="S320" s="3">
        <v>517857101</v>
      </c>
      <c r="T320" s="3">
        <v>504602249</v>
      </c>
      <c r="U320" s="3">
        <v>537848828</v>
      </c>
      <c r="V320" s="3">
        <v>534562064</v>
      </c>
      <c r="W320" s="3">
        <v>540566616</v>
      </c>
      <c r="X320" s="3">
        <v>543693594</v>
      </c>
      <c r="Y320" s="3">
        <v>510254734</v>
      </c>
      <c r="Z320" s="3">
        <v>508481375</v>
      </c>
      <c r="AA320" s="3">
        <f>AVERAGE(Table16[[#This Row],[Refactored Resolving Time 1]:[Refactored Resolving Time 10]])</f>
        <v>523406765</v>
      </c>
      <c r="AB320" s="3">
        <f>STDEV(Table16[[#This Row],[Refactored Resolving Time 1]:[Refactored Resolving Time 10]])</f>
        <v>16391786.951399973</v>
      </c>
      <c r="AC320" s="3">
        <f>Table16[[#This Row],[Refactored Resolving Time Avg (ns)]]/1000000</f>
        <v>523.40676499999995</v>
      </c>
      <c r="AD320" s="3">
        <f>Table16[[#This Row],[Refactored Resolving Time Sdev (ns)]]/1000000</f>
        <v>16.391786951399972</v>
      </c>
      <c r="AE320" t="b">
        <f>IF(Table16[[#This Row],[Control Bundle]]=Table16[[#This Row],[Refactored Bundle]],TRUE,FALSE)</f>
        <v>1</v>
      </c>
      <c r="AF320">
        <f>IF(Table16[[#This Row],[Refactored Resolving Time Avg (ns)]]=-1,0,ROUND(LOG10(Table16[[#This Row],[Refactored Resolving Time Sdev (ns)]]/Table16[[#This Row],[Control Resolving Time Sdev (ns)]]),0))</f>
        <v>0</v>
      </c>
      <c r="AG320" t="b">
        <f>IF(Table16[[#This Row],[Same Sdev OoM?]]=0,TRUE,FALSE)</f>
        <v>1</v>
      </c>
      <c r="AH32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0" s="3">
        <f>Table16[[#This Row],[Control Resolving Time Avg (ms)]]-Table16[[#This Row],[Refactored Resolving Time Avg (ms)]]</f>
        <v>-73.532758499999943</v>
      </c>
      <c r="AJ320" s="4">
        <f>Table16[[#This Row],[Absolute Diff?]]/Table16[[#This Row],[Control Resolving Time Avg (ms)]]</f>
        <v>-0.16345189416939548</v>
      </c>
    </row>
    <row r="321" spans="1:36" x14ac:dyDescent="0.2">
      <c r="A321" t="s">
        <v>199</v>
      </c>
      <c r="B321" s="3">
        <v>530251234</v>
      </c>
      <c r="C321" s="3">
        <v>461919029</v>
      </c>
      <c r="D321" s="3">
        <v>487050478</v>
      </c>
      <c r="E321" s="3">
        <v>448983921</v>
      </c>
      <c r="F321" s="3">
        <v>469552438</v>
      </c>
      <c r="G321" s="3">
        <v>472659817</v>
      </c>
      <c r="H321" s="3">
        <v>521044636</v>
      </c>
      <c r="I321" s="3">
        <v>489643527</v>
      </c>
      <c r="J321" s="3">
        <v>490055533</v>
      </c>
      <c r="K321" s="3">
        <v>447773964</v>
      </c>
      <c r="L321" s="3">
        <f>AVERAGE(Table16[[#This Row],[Control Resolving Time 1]:[Control Resolving Time 10]])</f>
        <v>481893457.69999999</v>
      </c>
      <c r="M321" s="3">
        <f>STDEV(Table16[[#This Row],[Control Resolving Time 1]:[Control Resolving Time 10]])</f>
        <v>27705361.179037716</v>
      </c>
      <c r="N321" s="3">
        <f>Table16[[#This Row],[Control Resolving Time Avg (ns)]]/1000000</f>
        <v>481.8934577</v>
      </c>
      <c r="O321" s="3">
        <f>Table16[[#This Row],[Control Resolving Time Sdev (ns)]]/1000000</f>
        <v>27.705361179037716</v>
      </c>
      <c r="P321" t="s">
        <v>199</v>
      </c>
      <c r="Q321" s="3">
        <v>570279008</v>
      </c>
      <c r="R321" s="3">
        <v>536670547</v>
      </c>
      <c r="S321" s="3">
        <v>548377397</v>
      </c>
      <c r="T321" s="3">
        <v>537841547</v>
      </c>
      <c r="U321" s="3">
        <v>574498585</v>
      </c>
      <c r="V321" s="3">
        <v>572852010</v>
      </c>
      <c r="W321" s="3">
        <v>580757188</v>
      </c>
      <c r="X321" s="3">
        <v>577500067</v>
      </c>
      <c r="Y321" s="3">
        <v>544132237</v>
      </c>
      <c r="Z321" s="3">
        <v>548238709</v>
      </c>
      <c r="AA321" s="3">
        <f>AVERAGE(Table16[[#This Row],[Refactored Resolving Time 1]:[Refactored Resolving Time 10]])</f>
        <v>559114729.5</v>
      </c>
      <c r="AB321" s="3">
        <f>STDEV(Table16[[#This Row],[Refactored Resolving Time 1]:[Refactored Resolving Time 10]])</f>
        <v>17546055.205073547</v>
      </c>
      <c r="AC321" s="3">
        <f>Table16[[#This Row],[Refactored Resolving Time Avg (ns)]]/1000000</f>
        <v>559.11472949999995</v>
      </c>
      <c r="AD321" s="3">
        <f>Table16[[#This Row],[Refactored Resolving Time Sdev (ns)]]/1000000</f>
        <v>17.546055205073547</v>
      </c>
      <c r="AE321" t="b">
        <f>IF(Table16[[#This Row],[Control Bundle]]=Table16[[#This Row],[Refactored Bundle]],TRUE,FALSE)</f>
        <v>1</v>
      </c>
      <c r="AF321">
        <f>IF(Table16[[#This Row],[Refactored Resolving Time Avg (ns)]]=-1,0,ROUND(LOG10(Table16[[#This Row],[Refactored Resolving Time Sdev (ns)]]/Table16[[#This Row],[Control Resolving Time Sdev (ns)]]),0))</f>
        <v>0</v>
      </c>
      <c r="AG321" t="b">
        <f>IF(Table16[[#This Row],[Same Sdev OoM?]]=0,TRUE,FALSE)</f>
        <v>1</v>
      </c>
      <c r="AH32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1" s="3">
        <f>Table16[[#This Row],[Control Resolving Time Avg (ms)]]-Table16[[#This Row],[Refactored Resolving Time Avg (ms)]]</f>
        <v>-77.221271799999954</v>
      </c>
      <c r="AJ321" s="4">
        <f>Table16[[#This Row],[Absolute Diff?]]/Table16[[#This Row],[Control Resolving Time Avg (ms)]]</f>
        <v>-0.16024552847960349</v>
      </c>
    </row>
    <row r="322" spans="1:36" x14ac:dyDescent="0.2">
      <c r="A322" t="s">
        <v>356</v>
      </c>
      <c r="B322" s="3">
        <v>529223969</v>
      </c>
      <c r="C322" s="3">
        <v>460976140</v>
      </c>
      <c r="D322" s="3">
        <v>486217717</v>
      </c>
      <c r="E322" s="3">
        <v>448145083</v>
      </c>
      <c r="F322" s="3">
        <v>468637982</v>
      </c>
      <c r="G322" s="3">
        <v>471788237</v>
      </c>
      <c r="H322" s="3">
        <v>520096694</v>
      </c>
      <c r="I322" s="3">
        <v>488494243</v>
      </c>
      <c r="J322" s="3">
        <v>488818674</v>
      </c>
      <c r="K322" s="3">
        <v>446578503</v>
      </c>
      <c r="L322" s="3">
        <f>AVERAGE(Table16[[#This Row],[Control Resolving Time 1]:[Control Resolving Time 10]])</f>
        <v>480897724.19999999</v>
      </c>
      <c r="M322" s="3">
        <f>STDEV(Table16[[#This Row],[Control Resolving Time 1]:[Control Resolving Time 10]])</f>
        <v>27691623.360586748</v>
      </c>
      <c r="N322" s="3">
        <f>Table16[[#This Row],[Control Resolving Time Avg (ns)]]/1000000</f>
        <v>480.89772419999997</v>
      </c>
      <c r="O322" s="3">
        <f>Table16[[#This Row],[Control Resolving Time Sdev (ns)]]/1000000</f>
        <v>27.691623360586746</v>
      </c>
      <c r="P322" t="s">
        <v>356</v>
      </c>
      <c r="Q322" s="3">
        <v>568920368</v>
      </c>
      <c r="R322" s="3">
        <v>535491738</v>
      </c>
      <c r="S322" s="3">
        <v>547185124</v>
      </c>
      <c r="T322" s="3">
        <v>536935916</v>
      </c>
      <c r="U322" s="3">
        <v>573514527</v>
      </c>
      <c r="V322" s="3">
        <v>571582634</v>
      </c>
      <c r="W322" s="3">
        <v>579876593</v>
      </c>
      <c r="X322" s="3">
        <v>576424440</v>
      </c>
      <c r="Y322" s="3">
        <v>542902445</v>
      </c>
      <c r="Z322" s="3">
        <v>546946721</v>
      </c>
      <c r="AA322" s="3">
        <f>AVERAGE(Table16[[#This Row],[Refactored Resolving Time 1]:[Refactored Resolving Time 10]])</f>
        <v>557978050.60000002</v>
      </c>
      <c r="AB322" s="3">
        <f>STDEV(Table16[[#This Row],[Refactored Resolving Time 1]:[Refactored Resolving Time 10]])</f>
        <v>17574835.558110721</v>
      </c>
      <c r="AC322" s="3">
        <f>Table16[[#This Row],[Refactored Resolving Time Avg (ns)]]/1000000</f>
        <v>557.97805060000007</v>
      </c>
      <c r="AD322" s="3">
        <f>Table16[[#This Row],[Refactored Resolving Time Sdev (ns)]]/1000000</f>
        <v>17.574835558110721</v>
      </c>
      <c r="AE322" t="b">
        <f>IF(Table16[[#This Row],[Control Bundle]]=Table16[[#This Row],[Refactored Bundle]],TRUE,FALSE)</f>
        <v>1</v>
      </c>
      <c r="AF322">
        <f>IF(Table16[[#This Row],[Refactored Resolving Time Avg (ns)]]=-1,0,ROUND(LOG10(Table16[[#This Row],[Refactored Resolving Time Sdev (ns)]]/Table16[[#This Row],[Control Resolving Time Sdev (ns)]]),0))</f>
        <v>0</v>
      </c>
      <c r="AG322" t="b">
        <f>IF(Table16[[#This Row],[Same Sdev OoM?]]=0,TRUE,FALSE)</f>
        <v>1</v>
      </c>
      <c r="AH32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2" s="5">
        <f>Table16[[#This Row],[Control Resolving Time Avg (ms)]]-Table16[[#This Row],[Refactored Resolving Time Avg (ms)]]</f>
        <v>-77.080326400000104</v>
      </c>
      <c r="AJ322" s="6">
        <f>Table16[[#This Row],[Absolute Diff?]]/Table16[[#This Row],[Control Resolving Time Avg (ms)]]</f>
        <v>-0.16028424033036859</v>
      </c>
    </row>
    <row r="323" spans="1:36" x14ac:dyDescent="0.2">
      <c r="A323" t="s">
        <v>334</v>
      </c>
      <c r="B323" s="3">
        <v>527949342</v>
      </c>
      <c r="C323" s="3">
        <v>460346372</v>
      </c>
      <c r="D323" s="3">
        <v>485786025</v>
      </c>
      <c r="E323" s="3">
        <v>447900674</v>
      </c>
      <c r="F323" s="3">
        <v>468079375</v>
      </c>
      <c r="G323" s="3">
        <v>471297249</v>
      </c>
      <c r="H323" s="3">
        <v>519573097</v>
      </c>
      <c r="I323" s="3">
        <v>488194569</v>
      </c>
      <c r="J323" s="3">
        <v>488243724</v>
      </c>
      <c r="K323" s="3">
        <v>445832107</v>
      </c>
      <c r="L323" s="3">
        <f>AVERAGE(Table16[[#This Row],[Control Resolving Time 1]:[Control Resolving Time 10]])</f>
        <v>480320253.39999998</v>
      </c>
      <c r="M323" s="3">
        <f>STDEV(Table16[[#This Row],[Control Resolving Time 1]:[Control Resolving Time 10]])</f>
        <v>27557309.424425058</v>
      </c>
      <c r="N323" s="3">
        <f>Table16[[#This Row],[Control Resolving Time Avg (ns)]]/1000000</f>
        <v>480.32025339999996</v>
      </c>
      <c r="O323" s="3">
        <f>Table16[[#This Row],[Control Resolving Time Sdev (ns)]]/1000000</f>
        <v>27.557309424425057</v>
      </c>
      <c r="P323" t="s">
        <v>334</v>
      </c>
      <c r="Q323" s="3">
        <v>568285460</v>
      </c>
      <c r="R323" s="3">
        <v>534936666</v>
      </c>
      <c r="S323" s="3">
        <v>546608962</v>
      </c>
      <c r="T323" s="3">
        <v>536424596</v>
      </c>
      <c r="U323" s="3">
        <v>572824766</v>
      </c>
      <c r="V323" s="3">
        <v>570943585</v>
      </c>
      <c r="W323" s="3">
        <v>579452852</v>
      </c>
      <c r="X323" s="3">
        <v>575869979</v>
      </c>
      <c r="Y323" s="3">
        <v>542268866</v>
      </c>
      <c r="Z323" s="3">
        <v>546236121</v>
      </c>
      <c r="AA323" s="3">
        <f>AVERAGE(Table16[[#This Row],[Refactored Resolving Time 1]:[Refactored Resolving Time 10]])</f>
        <v>557385185.29999995</v>
      </c>
      <c r="AB323" s="3">
        <f>STDEV(Table16[[#This Row],[Refactored Resolving Time 1]:[Refactored Resolving Time 10]])</f>
        <v>17581272.89661859</v>
      </c>
      <c r="AC323" s="3">
        <f>Table16[[#This Row],[Refactored Resolving Time Avg (ns)]]/1000000</f>
        <v>557.38518529999999</v>
      </c>
      <c r="AD323" s="3">
        <f>Table16[[#This Row],[Refactored Resolving Time Sdev (ns)]]/1000000</f>
        <v>17.581272896618589</v>
      </c>
      <c r="AE323" t="b">
        <f>IF(Table16[[#This Row],[Control Bundle]]=Table16[[#This Row],[Refactored Bundle]],TRUE,FALSE)</f>
        <v>1</v>
      </c>
      <c r="AF323">
        <f>IF(Table16[[#This Row],[Refactored Resolving Time Avg (ns)]]=-1,0,ROUND(LOG10(Table16[[#This Row],[Refactored Resolving Time Sdev (ns)]]/Table16[[#This Row],[Control Resolving Time Sdev (ns)]]),0))</f>
        <v>0</v>
      </c>
      <c r="AG323" t="b">
        <f>IF(Table16[[#This Row],[Same Sdev OoM?]]=0,TRUE,FALSE)</f>
        <v>1</v>
      </c>
      <c r="AH32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3" s="5">
        <f>Table16[[#This Row],[Control Resolving Time Avg (ms)]]-Table16[[#This Row],[Refactored Resolving Time Avg (ms)]]</f>
        <v>-77.064931900000033</v>
      </c>
      <c r="AJ323" s="6">
        <f>Table16[[#This Row],[Absolute Diff?]]/Table16[[#This Row],[Control Resolving Time Avg (ms)]]</f>
        <v>-0.16044489349447041</v>
      </c>
    </row>
    <row r="324" spans="1:36" x14ac:dyDescent="0.2">
      <c r="A324" t="s">
        <v>30</v>
      </c>
      <c r="B324" s="3">
        <v>527041493</v>
      </c>
      <c r="C324" s="3">
        <v>459417248</v>
      </c>
      <c r="D324" s="3">
        <v>485138286</v>
      </c>
      <c r="E324" s="3">
        <v>447305940</v>
      </c>
      <c r="F324" s="3">
        <v>467266510</v>
      </c>
      <c r="G324" s="3">
        <v>470656237</v>
      </c>
      <c r="H324" s="3">
        <v>518754162</v>
      </c>
      <c r="I324" s="3">
        <v>487613793</v>
      </c>
      <c r="J324" s="3">
        <v>487362400</v>
      </c>
      <c r="K324" s="3">
        <v>445116933</v>
      </c>
      <c r="L324" s="3">
        <f>AVERAGE(Table16[[#This Row],[Control Resolving Time 1]:[Control Resolving Time 10]])</f>
        <v>479567300.19999999</v>
      </c>
      <c r="M324" s="3">
        <f>STDEV(Table16[[#This Row],[Control Resolving Time 1]:[Control Resolving Time 10]])</f>
        <v>27508218.736569539</v>
      </c>
      <c r="N324" s="3">
        <f>Table16[[#This Row],[Control Resolving Time Avg (ns)]]/1000000</f>
        <v>479.56730019999998</v>
      </c>
      <c r="O324" s="3">
        <f>Table16[[#This Row],[Control Resolving Time Sdev (ns)]]/1000000</f>
        <v>27.508218736569539</v>
      </c>
      <c r="P324" t="s">
        <v>30</v>
      </c>
      <c r="Q324" s="3">
        <v>567365208</v>
      </c>
      <c r="R324" s="3">
        <v>533933878</v>
      </c>
      <c r="S324" s="3">
        <v>545763788</v>
      </c>
      <c r="T324" s="3">
        <v>535575526</v>
      </c>
      <c r="U324" s="3">
        <v>572081470</v>
      </c>
      <c r="V324" s="3">
        <v>569929352</v>
      </c>
      <c r="W324" s="3">
        <v>578825202</v>
      </c>
      <c r="X324" s="3">
        <v>575196468</v>
      </c>
      <c r="Y324" s="3">
        <v>541396946</v>
      </c>
      <c r="Z324" s="3">
        <v>545216300</v>
      </c>
      <c r="AA324" s="3">
        <f>AVERAGE(Table16[[#This Row],[Refactored Resolving Time 1]:[Refactored Resolving Time 10]])</f>
        <v>556528413.79999995</v>
      </c>
      <c r="AB324" s="3">
        <f>STDEV(Table16[[#This Row],[Refactored Resolving Time 1]:[Refactored Resolving Time 10]])</f>
        <v>17660064.118988331</v>
      </c>
      <c r="AC324" s="3">
        <f>Table16[[#This Row],[Refactored Resolving Time Avg (ns)]]/1000000</f>
        <v>556.52841379999995</v>
      </c>
      <c r="AD324" s="3">
        <f>Table16[[#This Row],[Refactored Resolving Time Sdev (ns)]]/1000000</f>
        <v>17.660064118988331</v>
      </c>
      <c r="AE324" t="b">
        <f>IF(Table16[[#This Row],[Control Bundle]]=Table16[[#This Row],[Refactored Bundle]],TRUE,FALSE)</f>
        <v>1</v>
      </c>
      <c r="AF324">
        <f>IF(Table16[[#This Row],[Refactored Resolving Time Avg (ns)]]=-1,0,ROUND(LOG10(Table16[[#This Row],[Refactored Resolving Time Sdev (ns)]]/Table16[[#This Row],[Control Resolving Time Sdev (ns)]]),0))</f>
        <v>0</v>
      </c>
      <c r="AG324" t="b">
        <f>IF(Table16[[#This Row],[Same Sdev OoM?]]=0,TRUE,FALSE)</f>
        <v>1</v>
      </c>
      <c r="AH32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4" s="5">
        <f>Table16[[#This Row],[Control Resolving Time Avg (ms)]]-Table16[[#This Row],[Refactored Resolving Time Avg (ms)]]</f>
        <v>-76.961113599999976</v>
      </c>
      <c r="AJ324" s="6">
        <f>Table16[[#This Row],[Absolute Diff?]]/Table16[[#This Row],[Control Resolving Time Avg (ms)]]</f>
        <v>-0.16048031958789499</v>
      </c>
    </row>
    <row r="325" spans="1:36" x14ac:dyDescent="0.2">
      <c r="A325" t="s">
        <v>136</v>
      </c>
      <c r="B325" s="3">
        <v>525706189</v>
      </c>
      <c r="C325" s="3">
        <v>457308337</v>
      </c>
      <c r="D325" s="3">
        <v>483955551</v>
      </c>
      <c r="E325" s="3">
        <v>446284190</v>
      </c>
      <c r="F325" s="3">
        <v>465597110</v>
      </c>
      <c r="G325" s="3">
        <v>469148252</v>
      </c>
      <c r="H325" s="3">
        <v>517467757</v>
      </c>
      <c r="I325" s="3">
        <v>486737054</v>
      </c>
      <c r="J325" s="3">
        <v>486036168</v>
      </c>
      <c r="K325" s="3">
        <v>444191048</v>
      </c>
      <c r="L325" s="3">
        <f>AVERAGE(Table16[[#This Row],[Control Resolving Time 1]:[Control Resolving Time 10]])</f>
        <v>478243165.60000002</v>
      </c>
      <c r="M325" s="3">
        <f>STDEV(Table16[[#This Row],[Control Resolving Time 1]:[Control Resolving Time 10]])</f>
        <v>27525030.210638087</v>
      </c>
      <c r="N325" s="3">
        <f>Table16[[#This Row],[Control Resolving Time Avg (ns)]]/1000000</f>
        <v>478.2431656</v>
      </c>
      <c r="O325" s="3">
        <f>Table16[[#This Row],[Control Resolving Time Sdev (ns)]]/1000000</f>
        <v>27.525030210638086</v>
      </c>
      <c r="P325" t="s">
        <v>136</v>
      </c>
      <c r="Q325" s="3">
        <v>565806234</v>
      </c>
      <c r="R325" s="3">
        <v>532495692</v>
      </c>
      <c r="S325" s="3">
        <v>544625040</v>
      </c>
      <c r="T325" s="3">
        <v>534188466</v>
      </c>
      <c r="U325" s="3">
        <v>569353058</v>
      </c>
      <c r="V325" s="3">
        <v>567554766</v>
      </c>
      <c r="W325" s="3">
        <v>577299607</v>
      </c>
      <c r="X325" s="3">
        <v>573933100</v>
      </c>
      <c r="Y325" s="3">
        <v>540135339</v>
      </c>
      <c r="Z325" s="3">
        <v>543662285</v>
      </c>
      <c r="AA325" s="3">
        <f>AVERAGE(Table16[[#This Row],[Refactored Resolving Time 1]:[Refactored Resolving Time 10]])</f>
        <v>554905358.70000005</v>
      </c>
      <c r="AB325" s="3">
        <f>STDEV(Table16[[#This Row],[Refactored Resolving Time 1]:[Refactored Resolving Time 10]])</f>
        <v>17425262.133518279</v>
      </c>
      <c r="AC325" s="3">
        <f>Table16[[#This Row],[Refactored Resolving Time Avg (ns)]]/1000000</f>
        <v>554.90535870000008</v>
      </c>
      <c r="AD325" s="3">
        <f>Table16[[#This Row],[Refactored Resolving Time Sdev (ns)]]/1000000</f>
        <v>17.425262133518277</v>
      </c>
      <c r="AE325" t="b">
        <f>IF(Table16[[#This Row],[Control Bundle]]=Table16[[#This Row],[Refactored Bundle]],TRUE,FALSE)</f>
        <v>1</v>
      </c>
      <c r="AF325">
        <f>IF(Table16[[#This Row],[Refactored Resolving Time Avg (ns)]]=-1,0,ROUND(LOG10(Table16[[#This Row],[Refactored Resolving Time Sdev (ns)]]/Table16[[#This Row],[Control Resolving Time Sdev (ns)]]),0))</f>
        <v>0</v>
      </c>
      <c r="AG325" t="b">
        <f>IF(Table16[[#This Row],[Same Sdev OoM?]]=0,TRUE,FALSE)</f>
        <v>1</v>
      </c>
      <c r="AH32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5" s="3">
        <f>Table16[[#This Row],[Control Resolving Time Avg (ms)]]-Table16[[#This Row],[Refactored Resolving Time Avg (ms)]]</f>
        <v>-76.662193100000081</v>
      </c>
      <c r="AJ325" s="4">
        <f>Table16[[#This Row],[Absolute Diff?]]/Table16[[#This Row],[Control Resolving Time Avg (ms)]]</f>
        <v>-0.16029961035370013</v>
      </c>
    </row>
    <row r="326" spans="1:36" x14ac:dyDescent="0.2">
      <c r="A326" t="s">
        <v>45</v>
      </c>
      <c r="B326" s="3">
        <v>525017601</v>
      </c>
      <c r="C326" s="3">
        <v>456240534</v>
      </c>
      <c r="D326" s="3">
        <v>483412994</v>
      </c>
      <c r="E326" s="3">
        <v>445710199</v>
      </c>
      <c r="F326" s="3">
        <v>464787516</v>
      </c>
      <c r="G326" s="3">
        <v>468310847</v>
      </c>
      <c r="H326" s="3">
        <v>516814912</v>
      </c>
      <c r="I326" s="3">
        <v>486217307</v>
      </c>
      <c r="J326" s="3">
        <v>485220370</v>
      </c>
      <c r="K326" s="3">
        <v>443428557</v>
      </c>
      <c r="L326" s="3">
        <f>AVERAGE(Table16[[#This Row],[Control Resolving Time 1]:[Control Resolving Time 10]])</f>
        <v>477516083.69999999</v>
      </c>
      <c r="M326" s="3">
        <f>STDEV(Table16[[#This Row],[Control Resolving Time 1]:[Control Resolving Time 10]])</f>
        <v>27575368.494478997</v>
      </c>
      <c r="N326" s="3">
        <f>Table16[[#This Row],[Control Resolving Time Avg (ns)]]/1000000</f>
        <v>477.51608369999997</v>
      </c>
      <c r="O326" s="3">
        <f>Table16[[#This Row],[Control Resolving Time Sdev (ns)]]/1000000</f>
        <v>27.575368494478997</v>
      </c>
      <c r="P326" t="s">
        <v>45</v>
      </c>
      <c r="Q326" s="3">
        <v>564936591</v>
      </c>
      <c r="R326" s="3">
        <v>531734838</v>
      </c>
      <c r="S326" s="3">
        <v>543967301</v>
      </c>
      <c r="T326" s="3">
        <v>533379242</v>
      </c>
      <c r="U326" s="3">
        <v>568481283</v>
      </c>
      <c r="V326" s="3">
        <v>565909834</v>
      </c>
      <c r="W326" s="3">
        <v>576477266</v>
      </c>
      <c r="X326" s="3">
        <v>573107563</v>
      </c>
      <c r="Y326" s="3">
        <v>539428949</v>
      </c>
      <c r="Z326" s="3">
        <v>542786652</v>
      </c>
      <c r="AA326" s="3">
        <f>AVERAGE(Table16[[#This Row],[Refactored Resolving Time 1]:[Refactored Resolving Time 10]])</f>
        <v>554020951.89999998</v>
      </c>
      <c r="AB326" s="3">
        <f>STDEV(Table16[[#This Row],[Refactored Resolving Time 1]:[Refactored Resolving Time 10]])</f>
        <v>17324182.315052591</v>
      </c>
      <c r="AC326" s="3">
        <f>Table16[[#This Row],[Refactored Resolving Time Avg (ns)]]/1000000</f>
        <v>554.0209519</v>
      </c>
      <c r="AD326" s="3">
        <f>Table16[[#This Row],[Refactored Resolving Time Sdev (ns)]]/1000000</f>
        <v>17.324182315052592</v>
      </c>
      <c r="AE326" t="b">
        <f>IF(Table16[[#This Row],[Control Bundle]]=Table16[[#This Row],[Refactored Bundle]],TRUE,FALSE)</f>
        <v>1</v>
      </c>
      <c r="AF326">
        <f>IF(Table16[[#This Row],[Refactored Resolving Time Avg (ns)]]=-1,0,ROUND(LOG10(Table16[[#This Row],[Refactored Resolving Time Sdev (ns)]]/Table16[[#This Row],[Control Resolving Time Sdev (ns)]]),0))</f>
        <v>0</v>
      </c>
      <c r="AG326" t="b">
        <f>IF(Table16[[#This Row],[Same Sdev OoM?]]=0,TRUE,FALSE)</f>
        <v>1</v>
      </c>
      <c r="AH32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6" s="3">
        <f>Table16[[#This Row],[Control Resolving Time Avg (ms)]]-Table16[[#This Row],[Refactored Resolving Time Avg (ms)]]</f>
        <v>-76.504868200000033</v>
      </c>
      <c r="AJ326" s="4">
        <f>Table16[[#This Row],[Absolute Diff?]]/Table16[[#This Row],[Control Resolving Time Avg (ms)]]</f>
        <v>-0.16021422274870287</v>
      </c>
    </row>
    <row r="327" spans="1:36" x14ac:dyDescent="0.2">
      <c r="A327" t="s">
        <v>99</v>
      </c>
      <c r="B327" s="3">
        <v>524422796</v>
      </c>
      <c r="C327" s="3">
        <v>455684374</v>
      </c>
      <c r="D327" s="3">
        <v>482974203</v>
      </c>
      <c r="E327" s="3">
        <v>445017984</v>
      </c>
      <c r="F327" s="3">
        <v>464160979</v>
      </c>
      <c r="G327" s="3">
        <v>467755308</v>
      </c>
      <c r="H327" s="3">
        <v>516252277</v>
      </c>
      <c r="I327" s="3">
        <v>485810124</v>
      </c>
      <c r="J327" s="3">
        <v>484493709</v>
      </c>
      <c r="K327" s="3">
        <v>442890220</v>
      </c>
      <c r="L327" s="3">
        <f>AVERAGE(Table16[[#This Row],[Control Resolving Time 1]:[Control Resolving Time 10]])</f>
        <v>476946197.39999998</v>
      </c>
      <c r="M327" s="3">
        <f>STDEV(Table16[[#This Row],[Control Resolving Time 1]:[Control Resolving Time 10]])</f>
        <v>27588415.614689883</v>
      </c>
      <c r="N327" s="3">
        <f>Table16[[#This Row],[Control Resolving Time Avg (ns)]]/1000000</f>
        <v>476.94619739999996</v>
      </c>
      <c r="O327" s="3">
        <f>Table16[[#This Row],[Control Resolving Time Sdev (ns)]]/1000000</f>
        <v>27.588415614689882</v>
      </c>
      <c r="P327" t="s">
        <v>99</v>
      </c>
      <c r="Q327" s="3">
        <v>564448467</v>
      </c>
      <c r="R327" s="3">
        <v>531186897</v>
      </c>
      <c r="S327" s="3">
        <v>543450390</v>
      </c>
      <c r="T327" s="3">
        <v>532862017</v>
      </c>
      <c r="U327" s="3">
        <v>567811719</v>
      </c>
      <c r="V327" s="3">
        <v>564173342</v>
      </c>
      <c r="W327" s="3">
        <v>575795564</v>
      </c>
      <c r="X327" s="3">
        <v>572547828</v>
      </c>
      <c r="Y327" s="3">
        <v>538875898</v>
      </c>
      <c r="Z327" s="3">
        <v>542047275</v>
      </c>
      <c r="AA327" s="3">
        <f>AVERAGE(Table16[[#This Row],[Refactored Resolving Time 1]:[Refactored Resolving Time 10]])</f>
        <v>553319939.70000005</v>
      </c>
      <c r="AB327" s="3">
        <f>STDEV(Table16[[#This Row],[Refactored Resolving Time 1]:[Refactored Resolving Time 10]])</f>
        <v>17217649.234609235</v>
      </c>
      <c r="AC327" s="3">
        <f>Table16[[#This Row],[Refactored Resolving Time Avg (ns)]]/1000000</f>
        <v>553.31993970000008</v>
      </c>
      <c r="AD327" s="3">
        <f>Table16[[#This Row],[Refactored Resolving Time Sdev (ns)]]/1000000</f>
        <v>17.217649234609237</v>
      </c>
      <c r="AE327" t="b">
        <f>IF(Table16[[#This Row],[Control Bundle]]=Table16[[#This Row],[Refactored Bundle]],TRUE,FALSE)</f>
        <v>1</v>
      </c>
      <c r="AF327">
        <f>IF(Table16[[#This Row],[Refactored Resolving Time Avg (ns)]]=-1,0,ROUND(LOG10(Table16[[#This Row],[Refactored Resolving Time Sdev (ns)]]/Table16[[#This Row],[Control Resolving Time Sdev (ns)]]),0))</f>
        <v>0</v>
      </c>
      <c r="AG327" t="b">
        <f>IF(Table16[[#This Row],[Same Sdev OoM?]]=0,TRUE,FALSE)</f>
        <v>1</v>
      </c>
      <c r="AH32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7" s="3">
        <f>Table16[[#This Row],[Control Resolving Time Avg (ms)]]-Table16[[#This Row],[Refactored Resolving Time Avg (ms)]]</f>
        <v>-76.373742300000117</v>
      </c>
      <c r="AJ327" s="4">
        <f>Table16[[#This Row],[Absolute Diff?]]/Table16[[#This Row],[Control Resolving Time Avg (ms)]]</f>
        <v>-0.16013072903472136</v>
      </c>
    </row>
    <row r="328" spans="1:36" x14ac:dyDescent="0.2">
      <c r="A328" t="s">
        <v>97</v>
      </c>
      <c r="B328" s="3">
        <v>523715949</v>
      </c>
      <c r="C328" s="3">
        <v>455109037</v>
      </c>
      <c r="D328" s="3">
        <v>482444087</v>
      </c>
      <c r="E328" s="3">
        <v>444004610</v>
      </c>
      <c r="F328" s="3">
        <v>463402207</v>
      </c>
      <c r="G328" s="3">
        <v>467227739</v>
      </c>
      <c r="H328" s="3">
        <v>515563669</v>
      </c>
      <c r="I328" s="3">
        <v>485320202</v>
      </c>
      <c r="J328" s="3">
        <v>483933458</v>
      </c>
      <c r="K328" s="3">
        <v>442254565</v>
      </c>
      <c r="L328" s="3">
        <f>AVERAGE(Table16[[#This Row],[Control Resolving Time 1]:[Control Resolving Time 10]])</f>
        <v>476297552.30000001</v>
      </c>
      <c r="M328" s="3">
        <f>STDEV(Table16[[#This Row],[Control Resolving Time 1]:[Control Resolving Time 10]])</f>
        <v>27622637.957547329</v>
      </c>
      <c r="N328" s="3">
        <f>Table16[[#This Row],[Control Resolving Time Avg (ns)]]/1000000</f>
        <v>476.29755230000001</v>
      </c>
      <c r="O328" s="3">
        <f>Table16[[#This Row],[Control Resolving Time Sdev (ns)]]/1000000</f>
        <v>27.62263795754733</v>
      </c>
      <c r="P328" t="s">
        <v>97</v>
      </c>
      <c r="Q328" s="3">
        <v>563912577</v>
      </c>
      <c r="R328" s="3">
        <v>530411681</v>
      </c>
      <c r="S328" s="3">
        <v>542874265</v>
      </c>
      <c r="T328" s="3">
        <v>532331280</v>
      </c>
      <c r="U328" s="3">
        <v>567057564</v>
      </c>
      <c r="V328" s="3">
        <v>563277448</v>
      </c>
      <c r="W328" s="3">
        <v>574912637</v>
      </c>
      <c r="X328" s="3">
        <v>571929498</v>
      </c>
      <c r="Y328" s="3">
        <v>538286605</v>
      </c>
      <c r="Z328" s="3">
        <v>541328098</v>
      </c>
      <c r="AA328" s="3">
        <f>AVERAGE(Table16[[#This Row],[Refactored Resolving Time 1]:[Refactored Resolving Time 10]])</f>
        <v>552632165.29999995</v>
      </c>
      <c r="AB328" s="3">
        <f>STDEV(Table16[[#This Row],[Refactored Resolving Time 1]:[Refactored Resolving Time 10]])</f>
        <v>17166303.719937548</v>
      </c>
      <c r="AC328" s="3">
        <f>Table16[[#This Row],[Refactored Resolving Time Avg (ns)]]/1000000</f>
        <v>552.6321653</v>
      </c>
      <c r="AD328" s="3">
        <f>Table16[[#This Row],[Refactored Resolving Time Sdev (ns)]]/1000000</f>
        <v>17.166303719937549</v>
      </c>
      <c r="AE328" t="b">
        <f>IF(Table16[[#This Row],[Control Bundle]]=Table16[[#This Row],[Refactored Bundle]],TRUE,FALSE)</f>
        <v>1</v>
      </c>
      <c r="AF328">
        <f>IF(Table16[[#This Row],[Refactored Resolving Time Avg (ns)]]=-1,0,ROUND(LOG10(Table16[[#This Row],[Refactored Resolving Time Sdev (ns)]]/Table16[[#This Row],[Control Resolving Time Sdev (ns)]]),0))</f>
        <v>0</v>
      </c>
      <c r="AG328" t="b">
        <f>IF(Table16[[#This Row],[Same Sdev OoM?]]=0,TRUE,FALSE)</f>
        <v>1</v>
      </c>
      <c r="AH32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8" s="3">
        <f>Table16[[#This Row],[Control Resolving Time Avg (ms)]]-Table16[[#This Row],[Refactored Resolving Time Avg (ms)]]</f>
        <v>-76.33461299999999</v>
      </c>
      <c r="AJ328" s="4">
        <f>Table16[[#This Row],[Absolute Diff?]]/Table16[[#This Row],[Control Resolving Time Avg (ms)]]</f>
        <v>-0.1602666497683784</v>
      </c>
    </row>
    <row r="329" spans="1:36" x14ac:dyDescent="0.2">
      <c r="A329" t="s">
        <v>134</v>
      </c>
      <c r="B329" s="3">
        <v>522707403</v>
      </c>
      <c r="C329" s="3">
        <v>454560548</v>
      </c>
      <c r="D329" s="3">
        <v>482048219</v>
      </c>
      <c r="E329" s="3">
        <v>443422319</v>
      </c>
      <c r="F329" s="3">
        <v>462757800</v>
      </c>
      <c r="G329" s="3">
        <v>466758906</v>
      </c>
      <c r="H329" s="3">
        <v>515031652</v>
      </c>
      <c r="I329" s="3">
        <v>484743502</v>
      </c>
      <c r="J329" s="3">
        <v>483516032</v>
      </c>
      <c r="K329" s="3">
        <v>441733965</v>
      </c>
      <c r="L329" s="3">
        <f>AVERAGE(Table16[[#This Row],[Control Resolving Time 1]:[Control Resolving Time 10]])</f>
        <v>475728034.60000002</v>
      </c>
      <c r="M329" s="3">
        <f>STDEV(Table16[[#This Row],[Control Resolving Time 1]:[Control Resolving Time 10]])</f>
        <v>27547337.95076447</v>
      </c>
      <c r="N329" s="3">
        <f>Table16[[#This Row],[Control Resolving Time Avg (ns)]]/1000000</f>
        <v>475.7280346</v>
      </c>
      <c r="O329" s="3">
        <f>Table16[[#This Row],[Control Resolving Time Sdev (ns)]]/1000000</f>
        <v>27.547337950764469</v>
      </c>
      <c r="P329" t="s">
        <v>134</v>
      </c>
      <c r="Q329" s="3">
        <v>563474241</v>
      </c>
      <c r="R329" s="3">
        <v>529685520</v>
      </c>
      <c r="S329" s="3">
        <v>542380961</v>
      </c>
      <c r="T329" s="3">
        <v>531917013</v>
      </c>
      <c r="U329" s="3">
        <v>566440451</v>
      </c>
      <c r="V329" s="3">
        <v>562609425</v>
      </c>
      <c r="W329" s="3">
        <v>574128414</v>
      </c>
      <c r="X329" s="3">
        <v>571367674</v>
      </c>
      <c r="Y329" s="3">
        <v>537515185</v>
      </c>
      <c r="Z329" s="3">
        <v>540661386</v>
      </c>
      <c r="AA329" s="3">
        <f>AVERAGE(Table16[[#This Row],[Refactored Resolving Time 1]:[Refactored Resolving Time 10]])</f>
        <v>552018027</v>
      </c>
      <c r="AB329" s="3">
        <f>STDEV(Table16[[#This Row],[Refactored Resolving Time 1]:[Refactored Resolving Time 10]])</f>
        <v>17158338.795077</v>
      </c>
      <c r="AC329" s="3">
        <f>Table16[[#This Row],[Refactored Resolving Time Avg (ns)]]/1000000</f>
        <v>552.01802699999996</v>
      </c>
      <c r="AD329" s="3">
        <f>Table16[[#This Row],[Refactored Resolving Time Sdev (ns)]]/1000000</f>
        <v>17.158338795077</v>
      </c>
      <c r="AE329" t="b">
        <f>IF(Table16[[#This Row],[Control Bundle]]=Table16[[#This Row],[Refactored Bundle]],TRUE,FALSE)</f>
        <v>1</v>
      </c>
      <c r="AF329">
        <f>IF(Table16[[#This Row],[Refactored Resolving Time Avg (ns)]]=-1,0,ROUND(LOG10(Table16[[#This Row],[Refactored Resolving Time Sdev (ns)]]/Table16[[#This Row],[Control Resolving Time Sdev (ns)]]),0))</f>
        <v>0</v>
      </c>
      <c r="AG329" t="b">
        <f>IF(Table16[[#This Row],[Same Sdev OoM?]]=0,TRUE,FALSE)</f>
        <v>1</v>
      </c>
      <c r="AH32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29" s="5">
        <f>Table16[[#This Row],[Control Resolving Time Avg (ms)]]-Table16[[#This Row],[Refactored Resolving Time Avg (ms)]]</f>
        <v>-76.28999239999996</v>
      </c>
      <c r="AJ329" s="6">
        <f>Table16[[#This Row],[Absolute Diff?]]/Table16[[#This Row],[Control Resolving Time Avg (ms)]]</f>
        <v>-0.16036471860260632</v>
      </c>
    </row>
    <row r="330" spans="1:36" x14ac:dyDescent="0.2">
      <c r="A330" t="s">
        <v>262</v>
      </c>
      <c r="B330" s="3">
        <v>522054739</v>
      </c>
      <c r="C330" s="3">
        <v>454024377</v>
      </c>
      <c r="D330" s="3">
        <v>481293820</v>
      </c>
      <c r="E330" s="3">
        <v>442840034</v>
      </c>
      <c r="F330" s="3">
        <v>462210787</v>
      </c>
      <c r="G330" s="3">
        <v>466183681</v>
      </c>
      <c r="H330" s="3">
        <v>514448132</v>
      </c>
      <c r="I330" s="3">
        <v>484060885</v>
      </c>
      <c r="J330" s="3">
        <v>482701504</v>
      </c>
      <c r="K330" s="3">
        <v>441131260</v>
      </c>
      <c r="L330" s="3">
        <f>AVERAGE(Table16[[#This Row],[Control Resolving Time 1]:[Control Resolving Time 10]])</f>
        <v>475094921.89999998</v>
      </c>
      <c r="M330" s="3">
        <f>STDEV(Table16[[#This Row],[Control Resolving Time 1]:[Control Resolving Time 10]])</f>
        <v>27515372.718274754</v>
      </c>
      <c r="N330" s="3">
        <f>Table16[[#This Row],[Control Resolving Time Avg (ns)]]/1000000</f>
        <v>475.09492189999997</v>
      </c>
      <c r="O330" s="3">
        <f>Table16[[#This Row],[Control Resolving Time Sdev (ns)]]/1000000</f>
        <v>27.515372718274755</v>
      </c>
      <c r="P330" t="s">
        <v>262</v>
      </c>
      <c r="Q330" s="3">
        <v>563013381</v>
      </c>
      <c r="R330" s="3">
        <v>528886501</v>
      </c>
      <c r="S330" s="3">
        <v>541780649</v>
      </c>
      <c r="T330" s="3">
        <v>531382260</v>
      </c>
      <c r="U330" s="3">
        <v>565692520</v>
      </c>
      <c r="V330" s="3">
        <v>561869060</v>
      </c>
      <c r="W330" s="3">
        <v>573325201</v>
      </c>
      <c r="X330" s="3">
        <v>570723827</v>
      </c>
      <c r="Y330" s="3">
        <v>536547703</v>
      </c>
      <c r="Z330" s="3">
        <v>539956222</v>
      </c>
      <c r="AA330" s="3">
        <f>AVERAGE(Table16[[#This Row],[Refactored Resolving Time 1]:[Refactored Resolving Time 10]])</f>
        <v>551317732.39999998</v>
      </c>
      <c r="AB330" s="3">
        <f>STDEV(Table16[[#This Row],[Refactored Resolving Time 1]:[Refactored Resolving Time 10]])</f>
        <v>17173801.945607889</v>
      </c>
      <c r="AC330" s="3">
        <f>Table16[[#This Row],[Refactored Resolving Time Avg (ns)]]/1000000</f>
        <v>551.31773239999995</v>
      </c>
      <c r="AD330" s="3">
        <f>Table16[[#This Row],[Refactored Resolving Time Sdev (ns)]]/1000000</f>
        <v>17.173801945607888</v>
      </c>
      <c r="AE330" t="b">
        <f>IF(Table16[[#This Row],[Control Bundle]]=Table16[[#This Row],[Refactored Bundle]],TRUE,FALSE)</f>
        <v>1</v>
      </c>
      <c r="AF330">
        <f>IF(Table16[[#This Row],[Refactored Resolving Time Avg (ns)]]=-1,0,ROUND(LOG10(Table16[[#This Row],[Refactored Resolving Time Sdev (ns)]]/Table16[[#This Row],[Control Resolving Time Sdev (ns)]]),0))</f>
        <v>0</v>
      </c>
      <c r="AG330" t="b">
        <f>IF(Table16[[#This Row],[Same Sdev OoM?]]=0,TRUE,FALSE)</f>
        <v>1</v>
      </c>
      <c r="AH33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0" s="5">
        <f>Table16[[#This Row],[Control Resolving Time Avg (ms)]]-Table16[[#This Row],[Refactored Resolving Time Avg (ms)]]</f>
        <v>-76.22281049999998</v>
      </c>
      <c r="AJ330" s="6">
        <f>Table16[[#This Row],[Absolute Diff?]]/Table16[[#This Row],[Control Resolving Time Avg (ms)]]</f>
        <v>-0.16043701371332209</v>
      </c>
    </row>
    <row r="331" spans="1:36" x14ac:dyDescent="0.2">
      <c r="A331" t="s">
        <v>252</v>
      </c>
      <c r="B331" s="3">
        <v>521325169</v>
      </c>
      <c r="C331" s="3">
        <v>452658535</v>
      </c>
      <c r="D331" s="3">
        <v>479502152</v>
      </c>
      <c r="E331" s="3">
        <v>442040306</v>
      </c>
      <c r="F331" s="3">
        <v>461605458</v>
      </c>
      <c r="G331" s="3">
        <v>465485538</v>
      </c>
      <c r="H331" s="3">
        <v>513738674</v>
      </c>
      <c r="I331" s="3">
        <v>483546087</v>
      </c>
      <c r="J331" s="3">
        <v>481944382</v>
      </c>
      <c r="K331" s="3">
        <v>440370153</v>
      </c>
      <c r="L331" s="3">
        <f>AVERAGE(Table16[[#This Row],[Control Resolving Time 1]:[Control Resolving Time 10]])</f>
        <v>474221645.39999998</v>
      </c>
      <c r="M331" s="3">
        <f>STDEV(Table16[[#This Row],[Control Resolving Time 1]:[Control Resolving Time 10]])</f>
        <v>27561697.933969688</v>
      </c>
      <c r="N331" s="3">
        <f>Table16[[#This Row],[Control Resolving Time Avg (ns)]]/1000000</f>
        <v>474.2216454</v>
      </c>
      <c r="O331" s="3">
        <f>Table16[[#This Row],[Control Resolving Time Sdev (ns)]]/1000000</f>
        <v>27.561697933969686</v>
      </c>
      <c r="P331" t="s">
        <v>252</v>
      </c>
      <c r="Q331" s="3">
        <v>562225107</v>
      </c>
      <c r="R331" s="3">
        <v>528177238</v>
      </c>
      <c r="S331" s="3">
        <v>541022104</v>
      </c>
      <c r="T331" s="3">
        <v>530571989</v>
      </c>
      <c r="U331" s="3">
        <v>564734204</v>
      </c>
      <c r="V331" s="3">
        <v>560998553</v>
      </c>
      <c r="W331" s="3">
        <v>571932991</v>
      </c>
      <c r="X331" s="3">
        <v>569991318</v>
      </c>
      <c r="Y331" s="3">
        <v>535119355</v>
      </c>
      <c r="Z331" s="3">
        <v>539053135</v>
      </c>
      <c r="AA331" s="3">
        <f>AVERAGE(Table16[[#This Row],[Refactored Resolving Time 1]:[Refactored Resolving Time 10]])</f>
        <v>550382599.39999998</v>
      </c>
      <c r="AB331" s="3">
        <f>STDEV(Table16[[#This Row],[Refactored Resolving Time 1]:[Refactored Resolving Time 10]])</f>
        <v>17134480.706066564</v>
      </c>
      <c r="AC331" s="3">
        <f>Table16[[#This Row],[Refactored Resolving Time Avg (ns)]]/1000000</f>
        <v>550.3825994</v>
      </c>
      <c r="AD331" s="3">
        <f>Table16[[#This Row],[Refactored Resolving Time Sdev (ns)]]/1000000</f>
        <v>17.134480706066565</v>
      </c>
      <c r="AE331" t="b">
        <f>IF(Table16[[#This Row],[Control Bundle]]=Table16[[#This Row],[Refactored Bundle]],TRUE,FALSE)</f>
        <v>1</v>
      </c>
      <c r="AF331">
        <f>IF(Table16[[#This Row],[Refactored Resolving Time Avg (ns)]]=-1,0,ROUND(LOG10(Table16[[#This Row],[Refactored Resolving Time Sdev (ns)]]/Table16[[#This Row],[Control Resolving Time Sdev (ns)]]),0))</f>
        <v>0</v>
      </c>
      <c r="AG331" t="b">
        <f>IF(Table16[[#This Row],[Same Sdev OoM?]]=0,TRUE,FALSE)</f>
        <v>1</v>
      </c>
      <c r="AH33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1" s="5">
        <f>Table16[[#This Row],[Control Resolving Time Avg (ms)]]-Table16[[#This Row],[Refactored Resolving Time Avg (ms)]]</f>
        <v>-76.160954000000004</v>
      </c>
      <c r="AJ331" s="6">
        <f>Table16[[#This Row],[Absolute Diff?]]/Table16[[#This Row],[Control Resolving Time Avg (ms)]]</f>
        <v>-0.16060201962261592</v>
      </c>
    </row>
    <row r="332" spans="1:36" x14ac:dyDescent="0.2">
      <c r="A332" t="s">
        <v>219</v>
      </c>
      <c r="B332" s="3">
        <v>520692265</v>
      </c>
      <c r="C332" s="3">
        <v>452039723</v>
      </c>
      <c r="D332" s="3">
        <v>478770097</v>
      </c>
      <c r="E332" s="3">
        <v>441385047</v>
      </c>
      <c r="F332" s="3">
        <v>461103700</v>
      </c>
      <c r="G332" s="3">
        <v>465019857</v>
      </c>
      <c r="H332" s="3">
        <v>513101307</v>
      </c>
      <c r="I332" s="3">
        <v>482974077</v>
      </c>
      <c r="J332" s="3">
        <v>481320206</v>
      </c>
      <c r="K332" s="3">
        <v>439813464</v>
      </c>
      <c r="L332" s="3">
        <f>AVERAGE(Table16[[#This Row],[Control Resolving Time 1]:[Control Resolving Time 10]])</f>
        <v>473621974.30000001</v>
      </c>
      <c r="M332" s="3">
        <f>STDEV(Table16[[#This Row],[Control Resolving Time 1]:[Control Resolving Time 10]])</f>
        <v>27540252.915187266</v>
      </c>
      <c r="N332" s="3">
        <f>Table16[[#This Row],[Control Resolving Time Avg (ns)]]/1000000</f>
        <v>473.62197430000003</v>
      </c>
      <c r="O332" s="3">
        <f>Table16[[#This Row],[Control Resolving Time Sdev (ns)]]/1000000</f>
        <v>27.540252915187267</v>
      </c>
      <c r="P332" t="s">
        <v>219</v>
      </c>
      <c r="Q332" s="3">
        <v>561549973</v>
      </c>
      <c r="R332" s="3">
        <v>527665880</v>
      </c>
      <c r="S332" s="3">
        <v>540240944</v>
      </c>
      <c r="T332" s="3">
        <v>529892962</v>
      </c>
      <c r="U332" s="3">
        <v>564021099</v>
      </c>
      <c r="V332" s="3">
        <v>560322630</v>
      </c>
      <c r="W332" s="3">
        <v>570727467</v>
      </c>
      <c r="X332" s="3">
        <v>569271302</v>
      </c>
      <c r="Y332" s="3">
        <v>534373682</v>
      </c>
      <c r="Z332" s="3">
        <v>538407842</v>
      </c>
      <c r="AA332" s="3">
        <f>AVERAGE(Table16[[#This Row],[Refactored Resolving Time 1]:[Refactored Resolving Time 10]])</f>
        <v>549647378.10000002</v>
      </c>
      <c r="AB332" s="3">
        <f>STDEV(Table16[[#This Row],[Refactored Resolving Time 1]:[Refactored Resolving Time 10]])</f>
        <v>17039895.471791405</v>
      </c>
      <c r="AC332" s="3">
        <f>Table16[[#This Row],[Refactored Resolving Time Avg (ns)]]/1000000</f>
        <v>549.64737809999997</v>
      </c>
      <c r="AD332" s="3">
        <f>Table16[[#This Row],[Refactored Resolving Time Sdev (ns)]]/1000000</f>
        <v>17.039895471791404</v>
      </c>
      <c r="AE332" t="b">
        <f>IF(Table16[[#This Row],[Control Bundle]]=Table16[[#This Row],[Refactored Bundle]],TRUE,FALSE)</f>
        <v>1</v>
      </c>
      <c r="AF332">
        <f>IF(Table16[[#This Row],[Refactored Resolving Time Avg (ns)]]=-1,0,ROUND(LOG10(Table16[[#This Row],[Refactored Resolving Time Sdev (ns)]]/Table16[[#This Row],[Control Resolving Time Sdev (ns)]]),0))</f>
        <v>0</v>
      </c>
      <c r="AG332" t="b">
        <f>IF(Table16[[#This Row],[Same Sdev OoM?]]=0,TRUE,FALSE)</f>
        <v>1</v>
      </c>
      <c r="AH33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2" s="3">
        <f>Table16[[#This Row],[Control Resolving Time Avg (ms)]]-Table16[[#This Row],[Refactored Resolving Time Avg (ms)]]</f>
        <v>-76.025403799999935</v>
      </c>
      <c r="AJ332" s="4">
        <f>Table16[[#This Row],[Absolute Diff?]]/Table16[[#This Row],[Control Resolving Time Avg (ms)]]</f>
        <v>-0.16051916491493737</v>
      </c>
    </row>
    <row r="333" spans="1:36" x14ac:dyDescent="0.2">
      <c r="A333" t="s">
        <v>178</v>
      </c>
      <c r="B333" s="3">
        <v>520086628</v>
      </c>
      <c r="C333" s="3">
        <v>451540535</v>
      </c>
      <c r="D333" s="3">
        <v>478291479</v>
      </c>
      <c r="E333" s="3">
        <v>440808264</v>
      </c>
      <c r="F333" s="3">
        <v>460385376</v>
      </c>
      <c r="G333" s="3">
        <v>464611916</v>
      </c>
      <c r="H333" s="3">
        <v>512387975</v>
      </c>
      <c r="I333" s="3">
        <v>482574269</v>
      </c>
      <c r="J333" s="3">
        <v>480743566</v>
      </c>
      <c r="K333" s="3">
        <v>439273168</v>
      </c>
      <c r="L333" s="3">
        <f>AVERAGE(Table16[[#This Row],[Control Resolving Time 1]:[Control Resolving Time 10]])</f>
        <v>473070317.60000002</v>
      </c>
      <c r="M333" s="3">
        <f>STDEV(Table16[[#This Row],[Control Resolving Time 1]:[Control Resolving Time 10]])</f>
        <v>27511507.188485987</v>
      </c>
      <c r="N333" s="3">
        <f>Table16[[#This Row],[Control Resolving Time Avg (ns)]]/1000000</f>
        <v>473.07031760000001</v>
      </c>
      <c r="O333" s="3">
        <f>Table16[[#This Row],[Control Resolving Time Sdev (ns)]]/1000000</f>
        <v>27.511507188485986</v>
      </c>
      <c r="P333" t="s">
        <v>178</v>
      </c>
      <c r="Q333" s="3">
        <v>560957419</v>
      </c>
      <c r="R333" s="3">
        <v>527215885</v>
      </c>
      <c r="S333" s="3">
        <v>539584223</v>
      </c>
      <c r="T333" s="3">
        <v>529276491</v>
      </c>
      <c r="U333" s="3">
        <v>563929520</v>
      </c>
      <c r="V333" s="3">
        <v>559693813</v>
      </c>
      <c r="W333" s="3">
        <v>569980121</v>
      </c>
      <c r="X333" s="3">
        <v>568395255</v>
      </c>
      <c r="Y333" s="3">
        <v>533677589</v>
      </c>
      <c r="Z333" s="3">
        <v>537818135</v>
      </c>
      <c r="AA333" s="3">
        <f>AVERAGE(Table16[[#This Row],[Refactored Resolving Time 1]:[Refactored Resolving Time 10]])</f>
        <v>549052845.10000002</v>
      </c>
      <c r="AB333" s="3">
        <f>STDEV(Table16[[#This Row],[Refactored Resolving Time 1]:[Refactored Resolving Time 10]])</f>
        <v>17024731.20866568</v>
      </c>
      <c r="AC333" s="3">
        <f>Table16[[#This Row],[Refactored Resolving Time Avg (ns)]]/1000000</f>
        <v>549.05284510000001</v>
      </c>
      <c r="AD333" s="3">
        <f>Table16[[#This Row],[Refactored Resolving Time Sdev (ns)]]/1000000</f>
        <v>17.024731208665681</v>
      </c>
      <c r="AE333" t="b">
        <f>IF(Table16[[#This Row],[Control Bundle]]=Table16[[#This Row],[Refactored Bundle]],TRUE,FALSE)</f>
        <v>1</v>
      </c>
      <c r="AF333">
        <f>IF(Table16[[#This Row],[Refactored Resolving Time Avg (ns)]]=-1,0,ROUND(LOG10(Table16[[#This Row],[Refactored Resolving Time Sdev (ns)]]/Table16[[#This Row],[Control Resolving Time Sdev (ns)]]),0))</f>
        <v>0</v>
      </c>
      <c r="AG333" t="b">
        <f>IF(Table16[[#This Row],[Same Sdev OoM?]]=0,TRUE,FALSE)</f>
        <v>1</v>
      </c>
      <c r="AH33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3" s="5">
        <f>Table16[[#This Row],[Control Resolving Time Avg (ms)]]-Table16[[#This Row],[Refactored Resolving Time Avg (ms)]]</f>
        <v>-75.982527500000003</v>
      </c>
      <c r="AJ333" s="6">
        <f>Table16[[#This Row],[Absolute Diff?]]/Table16[[#This Row],[Control Resolving Time Avg (ms)]]</f>
        <v>-0.16061571540881642</v>
      </c>
    </row>
    <row r="334" spans="1:36" x14ac:dyDescent="0.2">
      <c r="A334" t="s">
        <v>192</v>
      </c>
      <c r="B334" s="3">
        <v>519194774</v>
      </c>
      <c r="C334" s="3">
        <v>450627669</v>
      </c>
      <c r="D334" s="3">
        <v>477591490</v>
      </c>
      <c r="E334" s="3">
        <v>439955347</v>
      </c>
      <c r="F334" s="3">
        <v>459343945</v>
      </c>
      <c r="G334" s="3">
        <v>463987222</v>
      </c>
      <c r="H334" s="3">
        <v>510791268</v>
      </c>
      <c r="I334" s="3">
        <v>481895568</v>
      </c>
      <c r="J334" s="3">
        <v>480096698</v>
      </c>
      <c r="K334" s="3">
        <v>438441256</v>
      </c>
      <c r="L334" s="3">
        <f>AVERAGE(Table16[[#This Row],[Control Resolving Time 1]:[Control Resolving Time 10]])</f>
        <v>472192523.69999999</v>
      </c>
      <c r="M334" s="3">
        <f>STDEV(Table16[[#This Row],[Control Resolving Time 1]:[Control Resolving Time 10]])</f>
        <v>27407801.026017766</v>
      </c>
      <c r="N334" s="3">
        <f>Table16[[#This Row],[Control Resolving Time Avg (ns)]]/1000000</f>
        <v>472.19252369999998</v>
      </c>
      <c r="O334" s="3">
        <f>Table16[[#This Row],[Control Resolving Time Sdev (ns)]]/1000000</f>
        <v>27.407801026017765</v>
      </c>
      <c r="P334" t="s">
        <v>192</v>
      </c>
      <c r="Q334" s="3">
        <v>559998128</v>
      </c>
      <c r="R334" s="3">
        <v>526319020</v>
      </c>
      <c r="S334" s="3">
        <v>538839701</v>
      </c>
      <c r="T334" s="3">
        <v>528393468</v>
      </c>
      <c r="U334" s="3">
        <v>563072530</v>
      </c>
      <c r="V334" s="3">
        <v>558643132</v>
      </c>
      <c r="W334" s="3">
        <v>568973734</v>
      </c>
      <c r="X334" s="3">
        <v>567458127</v>
      </c>
      <c r="Y334" s="3">
        <v>532597839</v>
      </c>
      <c r="Z334" s="3">
        <v>536961920</v>
      </c>
      <c r="AA334" s="3">
        <f>AVERAGE(Table16[[#This Row],[Refactored Resolving Time 1]:[Refactored Resolving Time 10]])</f>
        <v>548125759.89999998</v>
      </c>
      <c r="AB334" s="3">
        <f>STDEV(Table16[[#This Row],[Refactored Resolving Time 1]:[Refactored Resolving Time 10]])</f>
        <v>16997478.263143294</v>
      </c>
      <c r="AC334" s="3">
        <f>Table16[[#This Row],[Refactored Resolving Time Avg (ns)]]/1000000</f>
        <v>548.12575989999993</v>
      </c>
      <c r="AD334" s="3">
        <f>Table16[[#This Row],[Refactored Resolving Time Sdev (ns)]]/1000000</f>
        <v>16.997478263143293</v>
      </c>
      <c r="AE334" t="b">
        <f>IF(Table16[[#This Row],[Control Bundle]]=Table16[[#This Row],[Refactored Bundle]],TRUE,FALSE)</f>
        <v>1</v>
      </c>
      <c r="AF334">
        <f>IF(Table16[[#This Row],[Refactored Resolving Time Avg (ns)]]=-1,0,ROUND(LOG10(Table16[[#This Row],[Refactored Resolving Time Sdev (ns)]]/Table16[[#This Row],[Control Resolving Time Sdev (ns)]]),0))</f>
        <v>0</v>
      </c>
      <c r="AG334" t="b">
        <f>IF(Table16[[#This Row],[Same Sdev OoM?]]=0,TRUE,FALSE)</f>
        <v>1</v>
      </c>
      <c r="AH33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4" s="5">
        <f>Table16[[#This Row],[Control Resolving Time Avg (ms)]]-Table16[[#This Row],[Refactored Resolving Time Avg (ms)]]</f>
        <v>-75.933236199999953</v>
      </c>
      <c r="AJ334" s="6">
        <f>Table16[[#This Row],[Absolute Diff?]]/Table16[[#This Row],[Control Resolving Time Avg (ms)]]</f>
        <v>-0.16080990779990181</v>
      </c>
    </row>
    <row r="335" spans="1:36" x14ac:dyDescent="0.2">
      <c r="A335" t="s">
        <v>148</v>
      </c>
      <c r="B335" s="3">
        <v>518110423</v>
      </c>
      <c r="C335" s="3">
        <v>449672879</v>
      </c>
      <c r="D335" s="3">
        <v>476540430</v>
      </c>
      <c r="E335" s="3">
        <v>439067687</v>
      </c>
      <c r="F335" s="3">
        <v>458289611</v>
      </c>
      <c r="G335" s="3">
        <v>463233796</v>
      </c>
      <c r="H335" s="3">
        <v>509683593</v>
      </c>
      <c r="I335" s="3">
        <v>481223085</v>
      </c>
      <c r="J335" s="3">
        <v>479294567</v>
      </c>
      <c r="K335" s="3">
        <v>437524102</v>
      </c>
      <c r="L335" s="3">
        <f>AVERAGE(Table16[[#This Row],[Control Resolving Time 1]:[Control Resolving Time 10]])</f>
        <v>471264017.30000001</v>
      </c>
      <c r="M335" s="3">
        <f>STDEV(Table16[[#This Row],[Control Resolving Time 1]:[Control Resolving Time 10]])</f>
        <v>27358007.781974409</v>
      </c>
      <c r="N335" s="3">
        <f>Table16[[#This Row],[Control Resolving Time Avg (ns)]]/1000000</f>
        <v>471.26401730000003</v>
      </c>
      <c r="O335" s="3">
        <f>Table16[[#This Row],[Control Resolving Time Sdev (ns)]]/1000000</f>
        <v>27.358007781974408</v>
      </c>
      <c r="P335" t="s">
        <v>148</v>
      </c>
      <c r="Q335" s="3">
        <v>558969566</v>
      </c>
      <c r="R335" s="3">
        <v>525286017</v>
      </c>
      <c r="S335" s="3">
        <v>537810538</v>
      </c>
      <c r="T335" s="3">
        <v>527338173</v>
      </c>
      <c r="U335" s="3">
        <v>562027095</v>
      </c>
      <c r="V335" s="3">
        <v>557518346</v>
      </c>
      <c r="W335" s="3">
        <v>567750624</v>
      </c>
      <c r="X335" s="3">
        <v>566638557</v>
      </c>
      <c r="Y335" s="3">
        <v>531189112</v>
      </c>
      <c r="Z335" s="3">
        <v>535695527</v>
      </c>
      <c r="AA335" s="3">
        <f>AVERAGE(Table16[[#This Row],[Refactored Resolving Time 1]:[Refactored Resolving Time 10]])</f>
        <v>547022355.5</v>
      </c>
      <c r="AB335" s="3">
        <f>STDEV(Table16[[#This Row],[Refactored Resolving Time 1]:[Refactored Resolving Time 10]])</f>
        <v>17049868.088114198</v>
      </c>
      <c r="AC335" s="3">
        <f>Table16[[#This Row],[Refactored Resolving Time Avg (ns)]]/1000000</f>
        <v>547.0223555</v>
      </c>
      <c r="AD335" s="3">
        <f>Table16[[#This Row],[Refactored Resolving Time Sdev (ns)]]/1000000</f>
        <v>17.049868088114199</v>
      </c>
      <c r="AE335" t="b">
        <f>IF(Table16[[#This Row],[Control Bundle]]=Table16[[#This Row],[Refactored Bundle]],TRUE,FALSE)</f>
        <v>1</v>
      </c>
      <c r="AF335">
        <f>IF(Table16[[#This Row],[Refactored Resolving Time Avg (ns)]]=-1,0,ROUND(LOG10(Table16[[#This Row],[Refactored Resolving Time Sdev (ns)]]/Table16[[#This Row],[Control Resolving Time Sdev (ns)]]),0))</f>
        <v>0</v>
      </c>
      <c r="AG335" t="b">
        <f>IF(Table16[[#This Row],[Same Sdev OoM?]]=0,TRUE,FALSE)</f>
        <v>1</v>
      </c>
      <c r="AH33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5" s="3">
        <f>Table16[[#This Row],[Control Resolving Time Avg (ms)]]-Table16[[#This Row],[Refactored Resolving Time Avg (ms)]]</f>
        <v>-75.758338199999969</v>
      </c>
      <c r="AJ335" s="4">
        <f>Table16[[#This Row],[Absolute Diff?]]/Table16[[#This Row],[Control Resolving Time Avg (ms)]]</f>
        <v>-0.1607556176982069</v>
      </c>
    </row>
    <row r="336" spans="1:36" x14ac:dyDescent="0.2">
      <c r="A336" t="s">
        <v>135</v>
      </c>
      <c r="B336" s="3">
        <v>514441744</v>
      </c>
      <c r="C336" s="3">
        <v>446190942</v>
      </c>
      <c r="D336" s="3">
        <v>473408435</v>
      </c>
      <c r="E336" s="3">
        <v>435684837</v>
      </c>
      <c r="F336" s="3">
        <v>454653181</v>
      </c>
      <c r="G336" s="3">
        <v>460567642</v>
      </c>
      <c r="H336" s="3">
        <v>504874419</v>
      </c>
      <c r="I336" s="3">
        <v>478713978</v>
      </c>
      <c r="J336" s="3">
        <v>476313686</v>
      </c>
      <c r="K336" s="3">
        <v>433376041</v>
      </c>
      <c r="L336" s="3">
        <f>AVERAGE(Table16[[#This Row],[Control Resolving Time 1]:[Control Resolving Time 10]])</f>
        <v>467822490.5</v>
      </c>
      <c r="M336" s="3">
        <f>STDEV(Table16[[#This Row],[Control Resolving Time 1]:[Control Resolving Time 10]])</f>
        <v>27246818.295434944</v>
      </c>
      <c r="N336" s="3">
        <f>Table16[[#This Row],[Control Resolving Time Avg (ns)]]/1000000</f>
        <v>467.82249050000001</v>
      </c>
      <c r="O336" s="3">
        <f>Table16[[#This Row],[Control Resolving Time Sdev (ns)]]/1000000</f>
        <v>27.246818295434945</v>
      </c>
      <c r="P336" t="s">
        <v>135</v>
      </c>
      <c r="Q336" s="3">
        <v>554890737</v>
      </c>
      <c r="R336" s="3">
        <v>521088558</v>
      </c>
      <c r="S336" s="3">
        <v>532629819</v>
      </c>
      <c r="T336" s="3">
        <v>523307721</v>
      </c>
      <c r="U336" s="3">
        <v>557507824</v>
      </c>
      <c r="V336" s="3">
        <v>553955708</v>
      </c>
      <c r="W336" s="3">
        <v>563846533</v>
      </c>
      <c r="X336" s="3">
        <v>562457931</v>
      </c>
      <c r="Y336" s="3">
        <v>525568101</v>
      </c>
      <c r="Z336" s="3">
        <v>531879403</v>
      </c>
      <c r="AA336" s="3">
        <f>AVERAGE(Table16[[#This Row],[Refactored Resolving Time 1]:[Refactored Resolving Time 10]])</f>
        <v>542713233.5</v>
      </c>
      <c r="AB336" s="3">
        <f>STDEV(Table16[[#This Row],[Refactored Resolving Time 1]:[Refactored Resolving Time 10]])</f>
        <v>17279523.41534663</v>
      </c>
      <c r="AC336" s="3">
        <f>Table16[[#This Row],[Refactored Resolving Time Avg (ns)]]/1000000</f>
        <v>542.7132335</v>
      </c>
      <c r="AD336" s="3">
        <f>Table16[[#This Row],[Refactored Resolving Time Sdev (ns)]]/1000000</f>
        <v>17.279523415346631</v>
      </c>
      <c r="AE336" t="b">
        <f>IF(Table16[[#This Row],[Control Bundle]]=Table16[[#This Row],[Refactored Bundle]],TRUE,FALSE)</f>
        <v>1</v>
      </c>
      <c r="AF336">
        <f>IF(Table16[[#This Row],[Refactored Resolving Time Avg (ns)]]=-1,0,ROUND(LOG10(Table16[[#This Row],[Refactored Resolving Time Sdev (ns)]]/Table16[[#This Row],[Control Resolving Time Sdev (ns)]]),0))</f>
        <v>0</v>
      </c>
      <c r="AG336" t="b">
        <f>IF(Table16[[#This Row],[Same Sdev OoM?]]=0,TRUE,FALSE)</f>
        <v>1</v>
      </c>
      <c r="AH33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6" s="3">
        <f>Table16[[#This Row],[Control Resolving Time Avg (ms)]]-Table16[[#This Row],[Refactored Resolving Time Avg (ms)]]</f>
        <v>-74.890742999999986</v>
      </c>
      <c r="AJ336" s="4">
        <f>Table16[[#This Row],[Absolute Diff?]]/Table16[[#This Row],[Control Resolving Time Avg (ms)]]</f>
        <v>-0.16008367387373393</v>
      </c>
    </row>
    <row r="337" spans="1:36" x14ac:dyDescent="0.2">
      <c r="A337" t="s">
        <v>164</v>
      </c>
      <c r="B337" s="3">
        <v>517237438</v>
      </c>
      <c r="C337" s="3">
        <v>448873631</v>
      </c>
      <c r="D337" s="3">
        <v>475546685</v>
      </c>
      <c r="E337" s="3">
        <v>438241706</v>
      </c>
      <c r="F337" s="3">
        <v>457509164</v>
      </c>
      <c r="G337" s="3">
        <v>462661102</v>
      </c>
      <c r="H337" s="3">
        <v>507779021</v>
      </c>
      <c r="I337" s="3">
        <v>480686901</v>
      </c>
      <c r="J337" s="3">
        <v>478430000</v>
      </c>
      <c r="K337" s="3">
        <v>436509704</v>
      </c>
      <c r="L337" s="3">
        <f>AVERAGE(Table16[[#This Row],[Control Resolving Time 1]:[Control Resolving Time 10]])</f>
        <v>470347535.19999999</v>
      </c>
      <c r="M337" s="3">
        <f>STDEV(Table16[[#This Row],[Control Resolving Time 1]:[Control Resolving Time 10]])</f>
        <v>27202646.267838713</v>
      </c>
      <c r="N337" s="3">
        <f>Table16[[#This Row],[Control Resolving Time Avg (ns)]]/1000000</f>
        <v>470.34753519999998</v>
      </c>
      <c r="O337" s="3">
        <f>Table16[[#This Row],[Control Resolving Time Sdev (ns)]]/1000000</f>
        <v>27.202646267838713</v>
      </c>
      <c r="P337" t="s">
        <v>164</v>
      </c>
      <c r="Q337" s="3">
        <v>557893495</v>
      </c>
      <c r="R337" s="3">
        <v>524175450</v>
      </c>
      <c r="S337" s="3">
        <v>536808778</v>
      </c>
      <c r="T337" s="3">
        <v>526209295</v>
      </c>
      <c r="U337" s="3">
        <v>561016151</v>
      </c>
      <c r="V337" s="3">
        <v>556553600</v>
      </c>
      <c r="W337" s="3">
        <v>566759406</v>
      </c>
      <c r="X337" s="3">
        <v>565240959</v>
      </c>
      <c r="Y337" s="3">
        <v>530070200</v>
      </c>
      <c r="Z337" s="3">
        <v>534733531</v>
      </c>
      <c r="AA337" s="3">
        <f>AVERAGE(Table16[[#This Row],[Refactored Resolving Time 1]:[Refactored Resolving Time 10]])</f>
        <v>545946086.5</v>
      </c>
      <c r="AB337" s="3">
        <f>STDEV(Table16[[#This Row],[Refactored Resolving Time 1]:[Refactored Resolving Time 10]])</f>
        <v>17037899.785505287</v>
      </c>
      <c r="AC337" s="3">
        <f>Table16[[#This Row],[Refactored Resolving Time Avg (ns)]]/1000000</f>
        <v>545.94608649999998</v>
      </c>
      <c r="AD337" s="3">
        <f>Table16[[#This Row],[Refactored Resolving Time Sdev (ns)]]/1000000</f>
        <v>17.037899785505289</v>
      </c>
      <c r="AE337" t="b">
        <f>IF(Table16[[#This Row],[Control Bundle]]=Table16[[#This Row],[Refactored Bundle]],TRUE,FALSE)</f>
        <v>1</v>
      </c>
      <c r="AF337">
        <f>IF(Table16[[#This Row],[Refactored Resolving Time Avg (ns)]]=-1,0,ROUND(LOG10(Table16[[#This Row],[Refactored Resolving Time Sdev (ns)]]/Table16[[#This Row],[Control Resolving Time Sdev (ns)]]),0))</f>
        <v>0</v>
      </c>
      <c r="AG337" t="b">
        <f>IF(Table16[[#This Row],[Same Sdev OoM?]]=0,TRUE,FALSE)</f>
        <v>1</v>
      </c>
      <c r="AH33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7" s="3">
        <f>Table16[[#This Row],[Control Resolving Time Avg (ms)]]-Table16[[#This Row],[Refactored Resolving Time Avg (ms)]]</f>
        <v>-75.598551299999997</v>
      </c>
      <c r="AJ337" s="4">
        <f>Table16[[#This Row],[Absolute Diff?]]/Table16[[#This Row],[Control Resolving Time Avg (ms)]]</f>
        <v>-0.16072913248679868</v>
      </c>
    </row>
    <row r="338" spans="1:36" x14ac:dyDescent="0.2">
      <c r="A338" t="s">
        <v>341</v>
      </c>
      <c r="B338" s="3">
        <v>511317617</v>
      </c>
      <c r="C338" s="3">
        <v>442802216</v>
      </c>
      <c r="D338" s="3">
        <v>470846800</v>
      </c>
      <c r="E338" s="3">
        <v>432278700</v>
      </c>
      <c r="F338" s="3">
        <v>451286104</v>
      </c>
      <c r="G338" s="3">
        <v>456862234</v>
      </c>
      <c r="H338" s="3">
        <v>501498723</v>
      </c>
      <c r="I338" s="3">
        <v>475088484</v>
      </c>
      <c r="J338" s="3">
        <v>473901825</v>
      </c>
      <c r="K338" s="3">
        <v>430091992</v>
      </c>
      <c r="L338" s="3">
        <f>AVERAGE(Table16[[#This Row],[Control Resolving Time 1]:[Control Resolving Time 10]])</f>
        <v>464597469.5</v>
      </c>
      <c r="M338" s="3">
        <f>STDEV(Table16[[#This Row],[Control Resolving Time 1]:[Control Resolving Time 10]])</f>
        <v>27340144.425454274</v>
      </c>
      <c r="N338" s="3">
        <f>Table16[[#This Row],[Control Resolving Time Avg (ns)]]/1000000</f>
        <v>464.59746949999999</v>
      </c>
      <c r="O338" s="3">
        <f>Table16[[#This Row],[Control Resolving Time Sdev (ns)]]/1000000</f>
        <v>27.340144425454273</v>
      </c>
      <c r="P338" t="s">
        <v>341</v>
      </c>
      <c r="Q338" s="3">
        <v>551406552</v>
      </c>
      <c r="R338" s="3">
        <v>516859512</v>
      </c>
      <c r="S338" s="3">
        <v>529969603</v>
      </c>
      <c r="T338" s="3">
        <v>518792043</v>
      </c>
      <c r="U338" s="3">
        <v>554352882</v>
      </c>
      <c r="V338" s="3">
        <v>551030187</v>
      </c>
      <c r="W338" s="3">
        <v>560179420</v>
      </c>
      <c r="X338" s="3">
        <v>559140866</v>
      </c>
      <c r="Y338" s="3">
        <v>522428641</v>
      </c>
      <c r="Z338" s="3">
        <v>528790101</v>
      </c>
      <c r="AA338" s="3">
        <f>AVERAGE(Table16[[#This Row],[Refactored Resolving Time 1]:[Refactored Resolving Time 10]])</f>
        <v>539294980.70000005</v>
      </c>
      <c r="AB338" s="3">
        <f>STDEV(Table16[[#This Row],[Refactored Resolving Time 1]:[Refactored Resolving Time 10]])</f>
        <v>17469573.16081278</v>
      </c>
      <c r="AC338" s="3">
        <f>Table16[[#This Row],[Refactored Resolving Time Avg (ns)]]/1000000</f>
        <v>539.2949807</v>
      </c>
      <c r="AD338" s="3">
        <f>Table16[[#This Row],[Refactored Resolving Time Sdev (ns)]]/1000000</f>
        <v>17.469573160812779</v>
      </c>
      <c r="AE338" t="b">
        <f>IF(Table16[[#This Row],[Control Bundle]]=Table16[[#This Row],[Refactored Bundle]],TRUE,FALSE)</f>
        <v>1</v>
      </c>
      <c r="AF338">
        <f>IF(Table16[[#This Row],[Refactored Resolving Time Avg (ns)]]=-1,0,ROUND(LOG10(Table16[[#This Row],[Refactored Resolving Time Sdev (ns)]]/Table16[[#This Row],[Control Resolving Time Sdev (ns)]]),0))</f>
        <v>0</v>
      </c>
      <c r="AG338" t="b">
        <f>IF(Table16[[#This Row],[Same Sdev OoM?]]=0,TRUE,FALSE)</f>
        <v>1</v>
      </c>
      <c r="AH33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8" s="3">
        <f>Table16[[#This Row],[Control Resolving Time Avg (ms)]]-Table16[[#This Row],[Refactored Resolving Time Avg (ms)]]</f>
        <v>-74.697511200000008</v>
      </c>
      <c r="AJ338" s="4">
        <f>Table16[[#This Row],[Absolute Diff?]]/Table16[[#This Row],[Control Resolving Time Avg (ms)]]</f>
        <v>-0.1607789884873663</v>
      </c>
    </row>
    <row r="339" spans="1:36" x14ac:dyDescent="0.2">
      <c r="A339" t="s">
        <v>49</v>
      </c>
      <c r="B339" s="3">
        <v>513770999</v>
      </c>
      <c r="C339" s="3">
        <v>445454720</v>
      </c>
      <c r="D339" s="3">
        <v>472922185</v>
      </c>
      <c r="E339" s="3">
        <v>434448923</v>
      </c>
      <c r="F339" s="3">
        <v>453749228</v>
      </c>
      <c r="G339" s="3">
        <v>459778746</v>
      </c>
      <c r="H339" s="3">
        <v>504159467</v>
      </c>
      <c r="I339" s="3">
        <v>478133109</v>
      </c>
      <c r="J339" s="3">
        <v>475653255</v>
      </c>
      <c r="K339" s="3">
        <v>432591361</v>
      </c>
      <c r="L339" s="3">
        <f>AVERAGE(Table16[[#This Row],[Control Resolving Time 1]:[Control Resolving Time 10]])</f>
        <v>467066199.30000001</v>
      </c>
      <c r="M339" s="3">
        <f>STDEV(Table16[[#This Row],[Control Resolving Time 1]:[Control Resolving Time 10]])</f>
        <v>27361086.184748597</v>
      </c>
      <c r="N339" s="3">
        <f>Table16[[#This Row],[Control Resolving Time Avg (ns)]]/1000000</f>
        <v>467.06619929999999</v>
      </c>
      <c r="O339" s="3">
        <f>Table16[[#This Row],[Control Resolving Time Sdev (ns)]]/1000000</f>
        <v>27.361086184748597</v>
      </c>
      <c r="P339" t="s">
        <v>49</v>
      </c>
      <c r="Q339" s="3">
        <v>554034059</v>
      </c>
      <c r="R339" s="3">
        <v>519785308</v>
      </c>
      <c r="S339" s="3">
        <v>531972289</v>
      </c>
      <c r="T339" s="3">
        <v>521853724</v>
      </c>
      <c r="U339" s="3">
        <v>556709126</v>
      </c>
      <c r="V339" s="3">
        <v>553274048</v>
      </c>
      <c r="W339" s="3">
        <v>563089100</v>
      </c>
      <c r="X339" s="3">
        <v>561752551</v>
      </c>
      <c r="Y339" s="3">
        <v>524807747</v>
      </c>
      <c r="Z339" s="3">
        <v>531139176</v>
      </c>
      <c r="AA339" s="3">
        <f>AVERAGE(Table16[[#This Row],[Refactored Resolving Time 1]:[Refactored Resolving Time 10]])</f>
        <v>541841712.79999995</v>
      </c>
      <c r="AB339" s="3">
        <f>STDEV(Table16[[#This Row],[Refactored Resolving Time 1]:[Refactored Resolving Time 10]])</f>
        <v>17436854.36031004</v>
      </c>
      <c r="AC339" s="3">
        <f>Table16[[#This Row],[Refactored Resolving Time Avg (ns)]]/1000000</f>
        <v>541.84171279999998</v>
      </c>
      <c r="AD339" s="3">
        <f>Table16[[#This Row],[Refactored Resolving Time Sdev (ns)]]/1000000</f>
        <v>17.43685436031004</v>
      </c>
      <c r="AE339" t="b">
        <f>IF(Table16[[#This Row],[Control Bundle]]=Table16[[#This Row],[Refactored Bundle]],TRUE,FALSE)</f>
        <v>1</v>
      </c>
      <c r="AF339">
        <f>IF(Table16[[#This Row],[Refactored Resolving Time Avg (ns)]]=-1,0,ROUND(LOG10(Table16[[#This Row],[Refactored Resolving Time Sdev (ns)]]/Table16[[#This Row],[Control Resolving Time Sdev (ns)]]),0))</f>
        <v>0</v>
      </c>
      <c r="AG339" t="b">
        <f>IF(Table16[[#This Row],[Same Sdev OoM?]]=0,TRUE,FALSE)</f>
        <v>1</v>
      </c>
      <c r="AH33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39" s="3">
        <f>Table16[[#This Row],[Control Resolving Time Avg (ms)]]-Table16[[#This Row],[Refactored Resolving Time Avg (ms)]]</f>
        <v>-74.775513499999988</v>
      </c>
      <c r="AJ339" s="4">
        <f>Table16[[#This Row],[Absolute Diff?]]/Table16[[#This Row],[Control Resolving Time Avg (ms)]]</f>
        <v>-0.16009617825496111</v>
      </c>
    </row>
    <row r="340" spans="1:36" x14ac:dyDescent="0.2">
      <c r="A340" t="s">
        <v>362</v>
      </c>
      <c r="B340" s="3">
        <v>512473076</v>
      </c>
      <c r="C340" s="3">
        <v>444155864</v>
      </c>
      <c r="D340" s="3">
        <v>471914843</v>
      </c>
      <c r="E340" s="3">
        <v>433366193</v>
      </c>
      <c r="F340" s="3">
        <v>452358320</v>
      </c>
      <c r="G340" s="3">
        <v>458169068</v>
      </c>
      <c r="H340" s="3">
        <v>502687090</v>
      </c>
      <c r="I340" s="3">
        <v>476769614</v>
      </c>
      <c r="J340" s="3">
        <v>474672401</v>
      </c>
      <c r="K340" s="3">
        <v>431157954</v>
      </c>
      <c r="L340" s="3">
        <f>AVERAGE(Table16[[#This Row],[Control Resolving Time 1]:[Control Resolving Time 10]])</f>
        <v>465772442.30000001</v>
      </c>
      <c r="M340" s="3">
        <f>STDEV(Table16[[#This Row],[Control Resolving Time 1]:[Control Resolving Time 10]])</f>
        <v>27355419.468355026</v>
      </c>
      <c r="N340" s="3">
        <f>Table16[[#This Row],[Control Resolving Time Avg (ns)]]/1000000</f>
        <v>465.77244230000002</v>
      </c>
      <c r="O340" s="3">
        <f>Table16[[#This Row],[Control Resolving Time Sdev (ns)]]/1000000</f>
        <v>27.355419468355027</v>
      </c>
      <c r="P340" t="s">
        <v>362</v>
      </c>
      <c r="Q340" s="3">
        <v>552591457</v>
      </c>
      <c r="R340" s="3">
        <v>518088486</v>
      </c>
      <c r="S340" s="3">
        <v>530900617</v>
      </c>
      <c r="T340" s="3">
        <v>520159182</v>
      </c>
      <c r="U340" s="3">
        <v>555404759</v>
      </c>
      <c r="V340" s="3">
        <v>551969103</v>
      </c>
      <c r="W340" s="3">
        <v>561572132</v>
      </c>
      <c r="X340" s="3">
        <v>560322643</v>
      </c>
      <c r="Y340" s="3">
        <v>523360052</v>
      </c>
      <c r="Z340" s="3">
        <v>529737557</v>
      </c>
      <c r="AA340" s="3">
        <f>AVERAGE(Table16[[#This Row],[Refactored Resolving Time 1]:[Refactored Resolving Time 10]])</f>
        <v>540410598.79999995</v>
      </c>
      <c r="AB340" s="3">
        <f>STDEV(Table16[[#This Row],[Refactored Resolving Time 1]:[Refactored Resolving Time 10]])</f>
        <v>17494661.03026152</v>
      </c>
      <c r="AC340" s="3">
        <f>Table16[[#This Row],[Refactored Resolving Time Avg (ns)]]/1000000</f>
        <v>540.4105988</v>
      </c>
      <c r="AD340" s="3">
        <f>Table16[[#This Row],[Refactored Resolving Time Sdev (ns)]]/1000000</f>
        <v>17.494661030261522</v>
      </c>
      <c r="AE340" t="b">
        <f>IF(Table16[[#This Row],[Control Bundle]]=Table16[[#This Row],[Refactored Bundle]],TRUE,FALSE)</f>
        <v>1</v>
      </c>
      <c r="AF340">
        <f>IF(Table16[[#This Row],[Refactored Resolving Time Avg (ns)]]=-1,0,ROUND(LOG10(Table16[[#This Row],[Refactored Resolving Time Sdev (ns)]]/Table16[[#This Row],[Control Resolving Time Sdev (ns)]]),0))</f>
        <v>0</v>
      </c>
      <c r="AG340" t="b">
        <f>IF(Table16[[#This Row],[Same Sdev OoM?]]=0,TRUE,FALSE)</f>
        <v>1</v>
      </c>
      <c r="AH34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0" s="3">
        <f>Table16[[#This Row],[Control Resolving Time Avg (ms)]]-Table16[[#This Row],[Refactored Resolving Time Avg (ms)]]</f>
        <v>-74.63815649999998</v>
      </c>
      <c r="AJ340" s="4">
        <f>Table16[[#This Row],[Absolute Diff?]]/Table16[[#This Row],[Control Resolving Time Avg (ms)]]</f>
        <v>-0.160245969322346</v>
      </c>
    </row>
    <row r="341" spans="1:36" x14ac:dyDescent="0.2">
      <c r="A341" t="s">
        <v>166</v>
      </c>
      <c r="B341" s="3">
        <v>510599109</v>
      </c>
      <c r="C341" s="3">
        <v>442024246</v>
      </c>
      <c r="D341" s="3">
        <v>470128056</v>
      </c>
      <c r="E341" s="3">
        <v>431676120</v>
      </c>
      <c r="F341" s="3">
        <v>450606857</v>
      </c>
      <c r="G341" s="3">
        <v>456004170</v>
      </c>
      <c r="H341" s="3">
        <v>500841670</v>
      </c>
      <c r="I341" s="3">
        <v>474340516</v>
      </c>
      <c r="J341" s="3">
        <v>473417844</v>
      </c>
      <c r="K341" s="3">
        <v>428971468</v>
      </c>
      <c r="L341" s="3">
        <f>AVERAGE(Table16[[#This Row],[Control Resolving Time 1]:[Control Resolving Time 10]])</f>
        <v>463861005.60000002</v>
      </c>
      <c r="M341" s="3">
        <f>STDEV(Table16[[#This Row],[Control Resolving Time 1]:[Control Resolving Time 10]])</f>
        <v>27406086.415752988</v>
      </c>
      <c r="N341" s="3">
        <f>Table16[[#This Row],[Control Resolving Time Avg (ns)]]/1000000</f>
        <v>463.8610056</v>
      </c>
      <c r="O341" s="3">
        <f>Table16[[#This Row],[Control Resolving Time Sdev (ns)]]/1000000</f>
        <v>27.406086415752988</v>
      </c>
      <c r="P341" t="s">
        <v>166</v>
      </c>
      <c r="Q341" s="3">
        <v>550627098</v>
      </c>
      <c r="R341" s="3">
        <v>516106294</v>
      </c>
      <c r="S341" s="3">
        <v>529460075</v>
      </c>
      <c r="T341" s="3">
        <v>518027642</v>
      </c>
      <c r="U341" s="3">
        <v>553622419</v>
      </c>
      <c r="V341" s="3">
        <v>550140668</v>
      </c>
      <c r="W341" s="3">
        <v>559502232</v>
      </c>
      <c r="X341" s="3">
        <v>558469222</v>
      </c>
      <c r="Y341" s="3">
        <v>521742071</v>
      </c>
      <c r="Z341" s="3">
        <v>528167583</v>
      </c>
      <c r="AA341" s="3">
        <f>AVERAGE(Table16[[#This Row],[Refactored Resolving Time 1]:[Refactored Resolving Time 10]])</f>
        <v>538586530.39999998</v>
      </c>
      <c r="AB341" s="3">
        <f>STDEV(Table16[[#This Row],[Refactored Resolving Time 1]:[Refactored Resolving Time 10]])</f>
        <v>17451363.190613858</v>
      </c>
      <c r="AC341" s="3">
        <f>Table16[[#This Row],[Refactored Resolving Time Avg (ns)]]/1000000</f>
        <v>538.58653040000002</v>
      </c>
      <c r="AD341" s="3">
        <f>Table16[[#This Row],[Refactored Resolving Time Sdev (ns)]]/1000000</f>
        <v>17.451363190613858</v>
      </c>
      <c r="AE341" t="b">
        <f>IF(Table16[[#This Row],[Control Bundle]]=Table16[[#This Row],[Refactored Bundle]],TRUE,FALSE)</f>
        <v>1</v>
      </c>
      <c r="AF341">
        <f>IF(Table16[[#This Row],[Refactored Resolving Time Avg (ns)]]=-1,0,ROUND(LOG10(Table16[[#This Row],[Refactored Resolving Time Sdev (ns)]]/Table16[[#This Row],[Control Resolving Time Sdev (ns)]]),0))</f>
        <v>0</v>
      </c>
      <c r="AG341" t="b">
        <f>IF(Table16[[#This Row],[Same Sdev OoM?]]=0,TRUE,FALSE)</f>
        <v>1</v>
      </c>
      <c r="AH34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1" s="3">
        <f>Table16[[#This Row],[Control Resolving Time Avg (ms)]]-Table16[[#This Row],[Refactored Resolving Time Avg (ms)]]</f>
        <v>-74.725524800000017</v>
      </c>
      <c r="AJ341" s="4">
        <f>Table16[[#This Row],[Absolute Diff?]]/Table16[[#This Row],[Control Resolving Time Avg (ms)]]</f>
        <v>-0.16109464666757928</v>
      </c>
    </row>
    <row r="342" spans="1:36" x14ac:dyDescent="0.2">
      <c r="A342" t="s">
        <v>181</v>
      </c>
      <c r="B342" s="3">
        <v>508762209</v>
      </c>
      <c r="C342" s="3">
        <v>439906414</v>
      </c>
      <c r="D342" s="3">
        <v>467883266</v>
      </c>
      <c r="E342" s="3">
        <v>430143615</v>
      </c>
      <c r="F342" s="3">
        <v>448419666</v>
      </c>
      <c r="G342" s="3">
        <v>453685319</v>
      </c>
      <c r="H342" s="3">
        <v>498858860</v>
      </c>
      <c r="I342" s="3">
        <v>472327754</v>
      </c>
      <c r="J342" s="3">
        <v>472006118</v>
      </c>
      <c r="K342" s="3">
        <v>426882495</v>
      </c>
      <c r="L342" s="3">
        <f>AVERAGE(Table16[[#This Row],[Control Resolving Time 1]:[Control Resolving Time 10]])</f>
        <v>461887571.60000002</v>
      </c>
      <c r="M342" s="3">
        <f>STDEV(Table16[[#This Row],[Control Resolving Time 1]:[Control Resolving Time 10]])</f>
        <v>27439439.225856341</v>
      </c>
      <c r="N342" s="3">
        <f>Table16[[#This Row],[Control Resolving Time Avg (ns)]]/1000000</f>
        <v>461.8875716</v>
      </c>
      <c r="O342" s="3">
        <f>Table16[[#This Row],[Control Resolving Time Sdev (ns)]]/1000000</f>
        <v>27.43943922585634</v>
      </c>
      <c r="P342" t="s">
        <v>181</v>
      </c>
      <c r="Q342" s="3">
        <v>548141730</v>
      </c>
      <c r="R342" s="3">
        <v>513743528</v>
      </c>
      <c r="S342" s="3">
        <v>527864325</v>
      </c>
      <c r="T342" s="3">
        <v>516087113</v>
      </c>
      <c r="U342" s="3">
        <v>551109108</v>
      </c>
      <c r="V342" s="3">
        <v>547607226</v>
      </c>
      <c r="W342" s="3">
        <v>557353909</v>
      </c>
      <c r="X342" s="3">
        <v>556063624</v>
      </c>
      <c r="Y342" s="3">
        <v>520194511</v>
      </c>
      <c r="Z342" s="3">
        <v>524185800</v>
      </c>
      <c r="AA342" s="3">
        <f>AVERAGE(Table16[[#This Row],[Refactored Resolving Time 1]:[Refactored Resolving Time 10]])</f>
        <v>536235087.39999998</v>
      </c>
      <c r="AB342" s="3">
        <f>STDEV(Table16[[#This Row],[Refactored Resolving Time 1]:[Refactored Resolving Time 10]])</f>
        <v>17371342.46247476</v>
      </c>
      <c r="AC342" s="3">
        <f>Table16[[#This Row],[Refactored Resolving Time Avg (ns)]]/1000000</f>
        <v>536.2350874</v>
      </c>
      <c r="AD342" s="3">
        <f>Table16[[#This Row],[Refactored Resolving Time Sdev (ns)]]/1000000</f>
        <v>17.371342462474761</v>
      </c>
      <c r="AE342" t="b">
        <f>IF(Table16[[#This Row],[Control Bundle]]=Table16[[#This Row],[Refactored Bundle]],TRUE,FALSE)</f>
        <v>1</v>
      </c>
      <c r="AF342">
        <f>IF(Table16[[#This Row],[Refactored Resolving Time Avg (ns)]]=-1,0,ROUND(LOG10(Table16[[#This Row],[Refactored Resolving Time Sdev (ns)]]/Table16[[#This Row],[Control Resolving Time Sdev (ns)]]),0))</f>
        <v>0</v>
      </c>
      <c r="AG342" t="b">
        <f>IF(Table16[[#This Row],[Same Sdev OoM?]]=0,TRUE,FALSE)</f>
        <v>1</v>
      </c>
      <c r="AH34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2" s="3">
        <f>Table16[[#This Row],[Control Resolving Time Avg (ms)]]-Table16[[#This Row],[Refactored Resolving Time Avg (ms)]]</f>
        <v>-74.347515799999996</v>
      </c>
      <c r="AJ342" s="4">
        <f>Table16[[#This Row],[Absolute Diff?]]/Table16[[#This Row],[Control Resolving Time Avg (ms)]]</f>
        <v>-0.16096452983668028</v>
      </c>
    </row>
    <row r="343" spans="1:36" x14ac:dyDescent="0.2">
      <c r="A343" t="s">
        <v>140</v>
      </c>
      <c r="B343" s="3">
        <v>509745116</v>
      </c>
      <c r="C343" s="3">
        <v>441000740</v>
      </c>
      <c r="D343" s="3">
        <v>469157845</v>
      </c>
      <c r="E343" s="3">
        <v>431007638</v>
      </c>
      <c r="F343" s="3">
        <v>449617877</v>
      </c>
      <c r="G343" s="3">
        <v>454978818</v>
      </c>
      <c r="H343" s="3">
        <v>499977261</v>
      </c>
      <c r="I343" s="3">
        <v>473461879</v>
      </c>
      <c r="J343" s="3">
        <v>472788447</v>
      </c>
      <c r="K343" s="3">
        <v>428014541</v>
      </c>
      <c r="L343" s="3">
        <f>AVERAGE(Table16[[#This Row],[Control Resolving Time 1]:[Control Resolving Time 10]])</f>
        <v>462975016.19999999</v>
      </c>
      <c r="M343" s="3">
        <f>STDEV(Table16[[#This Row],[Control Resolving Time 1]:[Control Resolving Time 10]])</f>
        <v>27427647.660974432</v>
      </c>
      <c r="N343" s="3">
        <f>Table16[[#This Row],[Control Resolving Time Avg (ns)]]/1000000</f>
        <v>462.97501619999997</v>
      </c>
      <c r="O343" s="3">
        <f>Table16[[#This Row],[Control Resolving Time Sdev (ns)]]/1000000</f>
        <v>27.427647660974433</v>
      </c>
      <c r="P343" t="s">
        <v>140</v>
      </c>
      <c r="Q343" s="3">
        <v>549536958</v>
      </c>
      <c r="R343" s="3">
        <v>515157695</v>
      </c>
      <c r="S343" s="3">
        <v>528771699</v>
      </c>
      <c r="T343" s="3">
        <v>517175998</v>
      </c>
      <c r="U343" s="3">
        <v>552519984</v>
      </c>
      <c r="V343" s="3">
        <v>549184909</v>
      </c>
      <c r="W343" s="3">
        <v>558595174</v>
      </c>
      <c r="X343" s="3">
        <v>557354423</v>
      </c>
      <c r="Y343" s="3">
        <v>521095952</v>
      </c>
      <c r="Z343" s="3">
        <v>527217764</v>
      </c>
      <c r="AA343" s="3">
        <f>AVERAGE(Table16[[#This Row],[Refactored Resolving Time 1]:[Refactored Resolving Time 10]])</f>
        <v>537661055.60000002</v>
      </c>
      <c r="AB343" s="3">
        <f>STDEV(Table16[[#This Row],[Refactored Resolving Time 1]:[Refactored Resolving Time 10]])</f>
        <v>17350038.493662782</v>
      </c>
      <c r="AC343" s="3">
        <f>Table16[[#This Row],[Refactored Resolving Time Avg (ns)]]/1000000</f>
        <v>537.66105560000005</v>
      </c>
      <c r="AD343" s="3">
        <f>Table16[[#This Row],[Refactored Resolving Time Sdev (ns)]]/1000000</f>
        <v>17.350038493662783</v>
      </c>
      <c r="AE343" t="b">
        <f>IF(Table16[[#This Row],[Control Bundle]]=Table16[[#This Row],[Refactored Bundle]],TRUE,FALSE)</f>
        <v>1</v>
      </c>
      <c r="AF343">
        <f>IF(Table16[[#This Row],[Refactored Resolving Time Avg (ns)]]=-1,0,ROUND(LOG10(Table16[[#This Row],[Refactored Resolving Time Sdev (ns)]]/Table16[[#This Row],[Control Resolving Time Sdev (ns)]]),0))</f>
        <v>0</v>
      </c>
      <c r="AG343" t="b">
        <f>IF(Table16[[#This Row],[Same Sdev OoM?]]=0,TRUE,FALSE)</f>
        <v>1</v>
      </c>
      <c r="AH34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3" s="3">
        <f>Table16[[#This Row],[Control Resolving Time Avg (ms)]]-Table16[[#This Row],[Refactored Resolving Time Avg (ms)]]</f>
        <v>-74.686039400000084</v>
      </c>
      <c r="AJ343" s="4">
        <f>Table16[[#This Row],[Absolute Diff?]]/Table16[[#This Row],[Control Resolving Time Avg (ms)]]</f>
        <v>-0.16131764520039793</v>
      </c>
    </row>
    <row r="344" spans="1:36" x14ac:dyDescent="0.2">
      <c r="A344" t="s">
        <v>248</v>
      </c>
      <c r="B344" s="3">
        <v>508265362</v>
      </c>
      <c r="C344" s="3">
        <v>439294857</v>
      </c>
      <c r="D344" s="3">
        <v>467061486</v>
      </c>
      <c r="E344" s="3">
        <v>429618266</v>
      </c>
      <c r="F344" s="3">
        <v>447710635</v>
      </c>
      <c r="G344" s="3">
        <v>452956198</v>
      </c>
      <c r="H344" s="3">
        <v>498211583</v>
      </c>
      <c r="I344" s="3">
        <v>471631822</v>
      </c>
      <c r="J344" s="3">
        <v>471307830</v>
      </c>
      <c r="K344" s="3">
        <v>426377954</v>
      </c>
      <c r="L344" s="3">
        <f>AVERAGE(Table16[[#This Row],[Control Resolving Time 1]:[Control Resolving Time 10]])</f>
        <v>461243599.30000001</v>
      </c>
      <c r="M344" s="3">
        <f>STDEV(Table16[[#This Row],[Control Resolving Time 1]:[Control Resolving Time 10]])</f>
        <v>27426819.928444449</v>
      </c>
      <c r="N344" s="3">
        <f>Table16[[#This Row],[Control Resolving Time Avg (ns)]]/1000000</f>
        <v>461.24359930000003</v>
      </c>
      <c r="O344" s="3">
        <f>Table16[[#This Row],[Control Resolving Time Sdev (ns)]]/1000000</f>
        <v>27.426819928444448</v>
      </c>
      <c r="P344" t="s">
        <v>248</v>
      </c>
      <c r="Q344" s="3">
        <v>547508534</v>
      </c>
      <c r="R344" s="3">
        <v>512969918</v>
      </c>
      <c r="S344" s="3">
        <v>527343632</v>
      </c>
      <c r="T344" s="3">
        <v>515483638</v>
      </c>
      <c r="U344" s="3">
        <v>550352924</v>
      </c>
      <c r="V344" s="3">
        <v>546785710</v>
      </c>
      <c r="W344" s="3">
        <v>556747805</v>
      </c>
      <c r="X344" s="3">
        <v>555303426</v>
      </c>
      <c r="Y344" s="3">
        <v>519676448</v>
      </c>
      <c r="Z344" s="3">
        <v>523306336</v>
      </c>
      <c r="AA344" s="3">
        <f>AVERAGE(Table16[[#This Row],[Refactored Resolving Time 1]:[Refactored Resolving Time 10]])</f>
        <v>535547837.10000002</v>
      </c>
      <c r="AB344" s="3">
        <f>STDEV(Table16[[#This Row],[Refactored Resolving Time 1]:[Refactored Resolving Time 10]])</f>
        <v>17351463.039153408</v>
      </c>
      <c r="AC344" s="3">
        <f>Table16[[#This Row],[Refactored Resolving Time Avg (ns)]]/1000000</f>
        <v>535.54783710000004</v>
      </c>
      <c r="AD344" s="3">
        <f>Table16[[#This Row],[Refactored Resolving Time Sdev (ns)]]/1000000</f>
        <v>17.351463039153408</v>
      </c>
      <c r="AE344" t="b">
        <f>IF(Table16[[#This Row],[Control Bundle]]=Table16[[#This Row],[Refactored Bundle]],TRUE,FALSE)</f>
        <v>1</v>
      </c>
      <c r="AF344">
        <f>IF(Table16[[#This Row],[Refactored Resolving Time Avg (ns)]]=-1,0,ROUND(LOG10(Table16[[#This Row],[Refactored Resolving Time Sdev (ns)]]/Table16[[#This Row],[Control Resolving Time Sdev (ns)]]),0))</f>
        <v>0</v>
      </c>
      <c r="AG344" t="b">
        <f>IF(Table16[[#This Row],[Same Sdev OoM?]]=0,TRUE,FALSE)</f>
        <v>1</v>
      </c>
      <c r="AH34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4" s="3">
        <f>Table16[[#This Row],[Control Resolving Time Avg (ms)]]-Table16[[#This Row],[Refactored Resolving Time Avg (ms)]]</f>
        <v>-74.30423780000001</v>
      </c>
      <c r="AJ344" s="4">
        <f>Table16[[#This Row],[Absolute Diff?]]/Table16[[#This Row],[Control Resolving Time Avg (ms)]]</f>
        <v>-0.16109543398058382</v>
      </c>
    </row>
    <row r="345" spans="1:36" x14ac:dyDescent="0.2">
      <c r="A345" t="s">
        <v>117</v>
      </c>
      <c r="B345" s="3">
        <v>507678915</v>
      </c>
      <c r="C345" s="3">
        <v>438812647</v>
      </c>
      <c r="D345" s="3">
        <v>466405831</v>
      </c>
      <c r="E345" s="3">
        <v>429073159</v>
      </c>
      <c r="F345" s="3">
        <v>447129551</v>
      </c>
      <c r="G345" s="3">
        <v>452363382</v>
      </c>
      <c r="H345" s="3">
        <v>497690993</v>
      </c>
      <c r="I345" s="3">
        <v>471060314</v>
      </c>
      <c r="J345" s="3">
        <v>470767469</v>
      </c>
      <c r="K345" s="3">
        <v>425952365</v>
      </c>
      <c r="L345" s="3">
        <f>AVERAGE(Table16[[#This Row],[Control Resolving Time 1]:[Control Resolving Time 10]])</f>
        <v>460693462.60000002</v>
      </c>
      <c r="M345" s="3">
        <f>STDEV(Table16[[#This Row],[Control Resolving Time 1]:[Control Resolving Time 10]])</f>
        <v>27400255.174787138</v>
      </c>
      <c r="N345" s="3">
        <f>Table16[[#This Row],[Control Resolving Time Avg (ns)]]/1000000</f>
        <v>460.69346260000003</v>
      </c>
      <c r="O345" s="3">
        <f>Table16[[#This Row],[Control Resolving Time Sdev (ns)]]/1000000</f>
        <v>27.400255174787137</v>
      </c>
      <c r="P345" t="s">
        <v>117</v>
      </c>
      <c r="Q345" s="3">
        <v>546900632</v>
      </c>
      <c r="R345" s="3">
        <v>512449820</v>
      </c>
      <c r="S345" s="3">
        <v>526962646</v>
      </c>
      <c r="T345" s="3">
        <v>515098227</v>
      </c>
      <c r="U345" s="3">
        <v>549797455</v>
      </c>
      <c r="V345" s="3">
        <v>546192739</v>
      </c>
      <c r="W345" s="3">
        <v>556335042</v>
      </c>
      <c r="X345" s="3">
        <v>554635671</v>
      </c>
      <c r="Y345" s="3">
        <v>519324438</v>
      </c>
      <c r="Z345" s="3">
        <v>522612035</v>
      </c>
      <c r="AA345" s="3">
        <f>AVERAGE(Table16[[#This Row],[Refactored Resolving Time 1]:[Refactored Resolving Time 10]])</f>
        <v>535030870.5</v>
      </c>
      <c r="AB345" s="3">
        <f>STDEV(Table16[[#This Row],[Refactored Resolving Time 1]:[Refactored Resolving Time 10]])</f>
        <v>17304387.216468114</v>
      </c>
      <c r="AC345" s="3">
        <f>Table16[[#This Row],[Refactored Resolving Time Avg (ns)]]/1000000</f>
        <v>535.03087049999999</v>
      </c>
      <c r="AD345" s="3">
        <f>Table16[[#This Row],[Refactored Resolving Time Sdev (ns)]]/1000000</f>
        <v>17.304387216468115</v>
      </c>
      <c r="AE345" t="b">
        <f>IF(Table16[[#This Row],[Control Bundle]]=Table16[[#This Row],[Refactored Bundle]],TRUE,FALSE)</f>
        <v>1</v>
      </c>
      <c r="AF345">
        <f>IF(Table16[[#This Row],[Refactored Resolving Time Avg (ns)]]=-1,0,ROUND(LOG10(Table16[[#This Row],[Refactored Resolving Time Sdev (ns)]]/Table16[[#This Row],[Control Resolving Time Sdev (ns)]]),0))</f>
        <v>0</v>
      </c>
      <c r="AG345" t="b">
        <f>IF(Table16[[#This Row],[Same Sdev OoM?]]=0,TRUE,FALSE)</f>
        <v>1</v>
      </c>
      <c r="AH34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5" s="3">
        <f>Table16[[#This Row],[Control Resolving Time Avg (ms)]]-Table16[[#This Row],[Refactored Resolving Time Avg (ms)]]</f>
        <v>-74.33740789999996</v>
      </c>
      <c r="AJ345" s="4">
        <f>Table16[[#This Row],[Absolute Diff?]]/Table16[[#This Row],[Control Resolving Time Avg (ms)]]</f>
        <v>-0.1613598063242844</v>
      </c>
    </row>
    <row r="346" spans="1:36" x14ac:dyDescent="0.2">
      <c r="A346" t="s">
        <v>7</v>
      </c>
      <c r="B346" s="3">
        <v>506950827</v>
      </c>
      <c r="C346" s="3">
        <v>438316092</v>
      </c>
      <c r="D346" s="3">
        <v>465732809</v>
      </c>
      <c r="E346" s="3">
        <v>428363106</v>
      </c>
      <c r="F346" s="3">
        <v>446413126</v>
      </c>
      <c r="G346" s="3">
        <v>451426180</v>
      </c>
      <c r="H346" s="3">
        <v>497024427</v>
      </c>
      <c r="I346" s="3">
        <v>470272135</v>
      </c>
      <c r="J346" s="3">
        <v>470134072</v>
      </c>
      <c r="K346" s="3">
        <v>425298772</v>
      </c>
      <c r="L346" s="3">
        <f>AVERAGE(Table16[[#This Row],[Control Resolving Time 1]:[Control Resolving Time 10]])</f>
        <v>459993154.60000002</v>
      </c>
      <c r="M346" s="3">
        <f>STDEV(Table16[[#This Row],[Control Resolving Time 1]:[Control Resolving Time 10]])</f>
        <v>27385403.332532007</v>
      </c>
      <c r="N346" s="3">
        <f>Table16[[#This Row],[Control Resolving Time Avg (ns)]]/1000000</f>
        <v>459.99315460000003</v>
      </c>
      <c r="O346" s="3">
        <f>Table16[[#This Row],[Control Resolving Time Sdev (ns)]]/1000000</f>
        <v>27.385403332532007</v>
      </c>
      <c r="P346" t="s">
        <v>7</v>
      </c>
      <c r="Q346" s="3">
        <v>545997852</v>
      </c>
      <c r="R346" s="3">
        <v>511597631</v>
      </c>
      <c r="S346" s="3">
        <v>526292431</v>
      </c>
      <c r="T346" s="3">
        <v>513978913</v>
      </c>
      <c r="U346" s="3">
        <v>549055591</v>
      </c>
      <c r="V346" s="3">
        <v>545365519</v>
      </c>
      <c r="W346" s="3">
        <v>555410425</v>
      </c>
      <c r="X346" s="3">
        <v>553809003</v>
      </c>
      <c r="Y346" s="3">
        <v>518881675</v>
      </c>
      <c r="Z346" s="3">
        <v>521284246</v>
      </c>
      <c r="AA346" s="3">
        <f>AVERAGE(Table16[[#This Row],[Refactored Resolving Time 1]:[Refactored Resolving Time 10]])</f>
        <v>534167328.60000002</v>
      </c>
      <c r="AB346" s="3">
        <f>STDEV(Table16[[#This Row],[Refactored Resolving Time 1]:[Refactored Resolving Time 10]])</f>
        <v>17329127.813536737</v>
      </c>
      <c r="AC346" s="3">
        <f>Table16[[#This Row],[Refactored Resolving Time Avg (ns)]]/1000000</f>
        <v>534.16732860000002</v>
      </c>
      <c r="AD346" s="3">
        <f>Table16[[#This Row],[Refactored Resolving Time Sdev (ns)]]/1000000</f>
        <v>17.329127813536736</v>
      </c>
      <c r="AE346" t="b">
        <f>IF(Table16[[#This Row],[Control Bundle]]=Table16[[#This Row],[Refactored Bundle]],TRUE,FALSE)</f>
        <v>1</v>
      </c>
      <c r="AF346">
        <f>IF(Table16[[#This Row],[Refactored Resolving Time Avg (ns)]]=-1,0,ROUND(LOG10(Table16[[#This Row],[Refactored Resolving Time Sdev (ns)]]/Table16[[#This Row],[Control Resolving Time Sdev (ns)]]),0))</f>
        <v>0</v>
      </c>
      <c r="AG346" t="b">
        <f>IF(Table16[[#This Row],[Same Sdev OoM?]]=0,TRUE,FALSE)</f>
        <v>1</v>
      </c>
      <c r="AH34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6" s="3">
        <f>Table16[[#This Row],[Control Resolving Time Avg (ms)]]-Table16[[#This Row],[Refactored Resolving Time Avg (ms)]]</f>
        <v>-74.174173999999994</v>
      </c>
      <c r="AJ346" s="4">
        <f>Table16[[#This Row],[Absolute Diff?]]/Table16[[#This Row],[Control Resolving Time Avg (ms)]]</f>
        <v>-0.16125060396713997</v>
      </c>
    </row>
    <row r="347" spans="1:36" x14ac:dyDescent="0.2">
      <c r="A347" t="s">
        <v>127</v>
      </c>
      <c r="B347" s="3">
        <v>504490187</v>
      </c>
      <c r="C347" s="3">
        <v>436584118</v>
      </c>
      <c r="D347" s="3">
        <v>463015655</v>
      </c>
      <c r="E347" s="3">
        <v>426362579</v>
      </c>
      <c r="F347" s="3">
        <v>441853184</v>
      </c>
      <c r="G347" s="3">
        <v>449295084</v>
      </c>
      <c r="H347" s="3">
        <v>494707230</v>
      </c>
      <c r="I347" s="3">
        <v>467835605</v>
      </c>
      <c r="J347" s="3">
        <v>467765805</v>
      </c>
      <c r="K347" s="3">
        <v>423162511</v>
      </c>
      <c r="L347" s="3">
        <f>AVERAGE(Table16[[#This Row],[Control Resolving Time 1]:[Control Resolving Time 10]])</f>
        <v>457507195.80000001</v>
      </c>
      <c r="M347" s="3">
        <f>STDEV(Table16[[#This Row],[Control Resolving Time 1]:[Control Resolving Time 10]])</f>
        <v>27352247.132070571</v>
      </c>
      <c r="N347" s="3">
        <f>Table16[[#This Row],[Control Resolving Time Avg (ns)]]/1000000</f>
        <v>457.50719580000003</v>
      </c>
      <c r="O347" s="3">
        <f>Table16[[#This Row],[Control Resolving Time Sdev (ns)]]/1000000</f>
        <v>27.35224713207057</v>
      </c>
      <c r="P347" t="s">
        <v>127</v>
      </c>
      <c r="Q347" s="3">
        <v>543198388</v>
      </c>
      <c r="R347" s="3">
        <v>508867093</v>
      </c>
      <c r="S347" s="3">
        <v>524110739</v>
      </c>
      <c r="T347" s="3">
        <v>511176207</v>
      </c>
      <c r="U347" s="3">
        <v>546437772</v>
      </c>
      <c r="V347" s="3">
        <v>542845413</v>
      </c>
      <c r="W347" s="3">
        <v>552823895</v>
      </c>
      <c r="X347" s="3">
        <v>550925999</v>
      </c>
      <c r="Y347" s="3">
        <v>517067950</v>
      </c>
      <c r="Z347" s="3">
        <v>516734212</v>
      </c>
      <c r="AA347" s="3">
        <f>AVERAGE(Table16[[#This Row],[Refactored Resolving Time 1]:[Refactored Resolving Time 10]])</f>
        <v>531418766.80000001</v>
      </c>
      <c r="AB347" s="3">
        <f>STDEV(Table16[[#This Row],[Refactored Resolving Time 1]:[Refactored Resolving Time 10]])</f>
        <v>17406698.706792176</v>
      </c>
      <c r="AC347" s="3">
        <f>Table16[[#This Row],[Refactored Resolving Time Avg (ns)]]/1000000</f>
        <v>531.41876679999996</v>
      </c>
      <c r="AD347" s="3">
        <f>Table16[[#This Row],[Refactored Resolving Time Sdev (ns)]]/1000000</f>
        <v>17.406698706792177</v>
      </c>
      <c r="AE347" t="b">
        <f>IF(Table16[[#This Row],[Control Bundle]]=Table16[[#This Row],[Refactored Bundle]],TRUE,FALSE)</f>
        <v>1</v>
      </c>
      <c r="AF347">
        <f>IF(Table16[[#This Row],[Refactored Resolving Time Avg (ns)]]=-1,0,ROUND(LOG10(Table16[[#This Row],[Refactored Resolving Time Sdev (ns)]]/Table16[[#This Row],[Control Resolving Time Sdev (ns)]]),0))</f>
        <v>0</v>
      </c>
      <c r="AG347" t="b">
        <f>IF(Table16[[#This Row],[Same Sdev OoM?]]=0,TRUE,FALSE)</f>
        <v>1</v>
      </c>
      <c r="AH34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7" s="3">
        <f>Table16[[#This Row],[Control Resolving Time Avg (ms)]]-Table16[[#This Row],[Refactored Resolving Time Avg (ms)]]</f>
        <v>-73.911570999999924</v>
      </c>
      <c r="AJ347" s="4">
        <f>Table16[[#This Row],[Absolute Diff?]]/Table16[[#This Row],[Control Resolving Time Avg (ms)]]</f>
        <v>-0.16155280546081396</v>
      </c>
    </row>
    <row r="348" spans="1:36" x14ac:dyDescent="0.2">
      <c r="A348" t="s">
        <v>89</v>
      </c>
      <c r="B348" s="3">
        <v>506111254</v>
      </c>
      <c r="C348" s="3">
        <v>437745004</v>
      </c>
      <c r="D348" s="3">
        <v>464773599</v>
      </c>
      <c r="E348" s="3">
        <v>427714472</v>
      </c>
      <c r="F348" s="3">
        <v>445560828</v>
      </c>
      <c r="G348" s="3">
        <v>450794324</v>
      </c>
      <c r="H348" s="3">
        <v>496308456</v>
      </c>
      <c r="I348" s="3">
        <v>469416006</v>
      </c>
      <c r="J348" s="3">
        <v>469282577</v>
      </c>
      <c r="K348" s="3">
        <v>424694058</v>
      </c>
      <c r="L348" s="3">
        <f>AVERAGE(Table16[[#This Row],[Control Resolving Time 1]:[Control Resolving Time 10]])</f>
        <v>459240057.80000001</v>
      </c>
      <c r="M348" s="3">
        <f>STDEV(Table16[[#This Row],[Control Resolving Time 1]:[Control Resolving Time 10]])</f>
        <v>27312543.145386785</v>
      </c>
      <c r="N348" s="3">
        <f>Table16[[#This Row],[Control Resolving Time Avg (ns)]]/1000000</f>
        <v>459.24005779999999</v>
      </c>
      <c r="O348" s="3">
        <f>Table16[[#This Row],[Control Resolving Time Sdev (ns)]]/1000000</f>
        <v>27.312543145386787</v>
      </c>
      <c r="P348" t="s">
        <v>89</v>
      </c>
      <c r="Q348" s="3">
        <v>545017393</v>
      </c>
      <c r="R348" s="3">
        <v>510711072</v>
      </c>
      <c r="S348" s="3">
        <v>525444127</v>
      </c>
      <c r="T348" s="3">
        <v>513080373</v>
      </c>
      <c r="U348" s="3">
        <v>548184162</v>
      </c>
      <c r="V348" s="3">
        <v>544464413</v>
      </c>
      <c r="W348" s="3">
        <v>554617566</v>
      </c>
      <c r="X348" s="3">
        <v>552623510</v>
      </c>
      <c r="Y348" s="3">
        <v>518340262</v>
      </c>
      <c r="Z348" s="3">
        <v>520289652</v>
      </c>
      <c r="AA348" s="3">
        <f>AVERAGE(Table16[[#This Row],[Refactored Resolving Time 1]:[Refactored Resolving Time 10]])</f>
        <v>533277253</v>
      </c>
      <c r="AB348" s="3">
        <f>STDEV(Table16[[#This Row],[Refactored Resolving Time 1]:[Refactored Resolving Time 10]])</f>
        <v>17272913.349866018</v>
      </c>
      <c r="AC348" s="3">
        <f>Table16[[#This Row],[Refactored Resolving Time Avg (ns)]]/1000000</f>
        <v>533.27725299999997</v>
      </c>
      <c r="AD348" s="3">
        <f>Table16[[#This Row],[Refactored Resolving Time Sdev (ns)]]/1000000</f>
        <v>17.272913349866016</v>
      </c>
      <c r="AE348" t="b">
        <f>IF(Table16[[#This Row],[Control Bundle]]=Table16[[#This Row],[Refactored Bundle]],TRUE,FALSE)</f>
        <v>1</v>
      </c>
      <c r="AF348">
        <f>IF(Table16[[#This Row],[Refactored Resolving Time Avg (ns)]]=-1,0,ROUND(LOG10(Table16[[#This Row],[Refactored Resolving Time Sdev (ns)]]/Table16[[#This Row],[Control Resolving Time Sdev (ns)]]),0))</f>
        <v>0</v>
      </c>
      <c r="AG348" t="b">
        <f>IF(Table16[[#This Row],[Same Sdev OoM?]]=0,TRUE,FALSE)</f>
        <v>1</v>
      </c>
      <c r="AH34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8" s="3">
        <f>Table16[[#This Row],[Control Resolving Time Avg (ms)]]-Table16[[#This Row],[Refactored Resolving Time Avg (ms)]]</f>
        <v>-74.037195199999985</v>
      </c>
      <c r="AJ348" s="4">
        <f>Table16[[#This Row],[Absolute Diff?]]/Table16[[#This Row],[Control Resolving Time Avg (ms)]]</f>
        <v>-0.16121676221947376</v>
      </c>
    </row>
    <row r="349" spans="1:36" x14ac:dyDescent="0.2">
      <c r="A349" t="s">
        <v>214</v>
      </c>
      <c r="B349" s="3">
        <v>505244074</v>
      </c>
      <c r="C349" s="3">
        <v>437155426</v>
      </c>
      <c r="D349" s="3">
        <v>463871480</v>
      </c>
      <c r="E349" s="3">
        <v>427007555</v>
      </c>
      <c r="F349" s="3">
        <v>444035824</v>
      </c>
      <c r="G349" s="3">
        <v>450040103</v>
      </c>
      <c r="H349" s="3">
        <v>495492265</v>
      </c>
      <c r="I349" s="3">
        <v>468601766</v>
      </c>
      <c r="J349" s="3">
        <v>468471709</v>
      </c>
      <c r="K349" s="3">
        <v>423994190</v>
      </c>
      <c r="L349" s="3">
        <f>AVERAGE(Table16[[#This Row],[Control Resolving Time 1]:[Control Resolving Time 10]])</f>
        <v>458391439.19999999</v>
      </c>
      <c r="M349" s="3">
        <f>STDEV(Table16[[#This Row],[Control Resolving Time 1]:[Control Resolving Time 10]])</f>
        <v>27289497.009431131</v>
      </c>
      <c r="N349" s="3">
        <f>Table16[[#This Row],[Control Resolving Time Avg (ns)]]/1000000</f>
        <v>458.39143919999998</v>
      </c>
      <c r="O349" s="3">
        <f>Table16[[#This Row],[Control Resolving Time Sdev (ns)]]/1000000</f>
        <v>27.28949700943113</v>
      </c>
      <c r="P349" t="s">
        <v>214</v>
      </c>
      <c r="Q349" s="3">
        <v>544064463</v>
      </c>
      <c r="R349" s="3">
        <v>509853919</v>
      </c>
      <c r="S349" s="3">
        <v>524701111</v>
      </c>
      <c r="T349" s="3">
        <v>512238228</v>
      </c>
      <c r="U349" s="3">
        <v>547318698</v>
      </c>
      <c r="V349" s="3">
        <v>543611304</v>
      </c>
      <c r="W349" s="3">
        <v>553745149</v>
      </c>
      <c r="X349" s="3">
        <v>551734578</v>
      </c>
      <c r="Y349" s="3">
        <v>517699952</v>
      </c>
      <c r="Z349" s="3">
        <v>518879876</v>
      </c>
      <c r="AA349" s="3">
        <f>AVERAGE(Table16[[#This Row],[Refactored Resolving Time 1]:[Refactored Resolving Time 10]])</f>
        <v>532384727.80000001</v>
      </c>
      <c r="AB349" s="3">
        <f>STDEV(Table16[[#This Row],[Refactored Resolving Time 1]:[Refactored Resolving Time 10]])</f>
        <v>17277925.605278648</v>
      </c>
      <c r="AC349" s="3">
        <f>Table16[[#This Row],[Refactored Resolving Time Avg (ns)]]/1000000</f>
        <v>532.38472780000006</v>
      </c>
      <c r="AD349" s="3">
        <f>Table16[[#This Row],[Refactored Resolving Time Sdev (ns)]]/1000000</f>
        <v>17.27792560527865</v>
      </c>
      <c r="AE349" t="b">
        <f>IF(Table16[[#This Row],[Control Bundle]]=Table16[[#This Row],[Refactored Bundle]],TRUE,FALSE)</f>
        <v>1</v>
      </c>
      <c r="AF349">
        <f>IF(Table16[[#This Row],[Refactored Resolving Time Avg (ns)]]=-1,0,ROUND(LOG10(Table16[[#This Row],[Refactored Resolving Time Sdev (ns)]]/Table16[[#This Row],[Control Resolving Time Sdev (ns)]]),0))</f>
        <v>0</v>
      </c>
      <c r="AG349" t="b">
        <f>IF(Table16[[#This Row],[Same Sdev OoM?]]=0,TRUE,FALSE)</f>
        <v>1</v>
      </c>
      <c r="AH34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49" s="3">
        <f>Table16[[#This Row],[Control Resolving Time Avg (ms)]]-Table16[[#This Row],[Refactored Resolving Time Avg (ms)]]</f>
        <v>-73.993288600000085</v>
      </c>
      <c r="AJ349" s="4">
        <f>Table16[[#This Row],[Absolute Diff?]]/Table16[[#This Row],[Control Resolving Time Avg (ms)]]</f>
        <v>-0.16141943821886298</v>
      </c>
    </row>
    <row r="350" spans="1:36" x14ac:dyDescent="0.2">
      <c r="A350" t="s">
        <v>195</v>
      </c>
      <c r="B350" s="3">
        <v>-1</v>
      </c>
      <c r="C350" s="3">
        <v>-1</v>
      </c>
      <c r="D350" s="3">
        <v>-1</v>
      </c>
      <c r="E350" s="3">
        <v>-1</v>
      </c>
      <c r="F350" s="3">
        <v>-1</v>
      </c>
      <c r="G350" s="3">
        <v>-1</v>
      </c>
      <c r="H350" s="3">
        <v>-1</v>
      </c>
      <c r="I350" s="3">
        <v>-1</v>
      </c>
      <c r="J350" s="3">
        <v>-1</v>
      </c>
      <c r="K350" s="3">
        <v>-1</v>
      </c>
      <c r="L350" s="3">
        <f>AVERAGE(Table16[[#This Row],[Control Resolving Time 1]:[Control Resolving Time 10]])</f>
        <v>-1</v>
      </c>
      <c r="M350" s="3">
        <f>STDEV(Table16[[#This Row],[Control Resolving Time 1]:[Control Resolving Time 10]])</f>
        <v>0</v>
      </c>
      <c r="N350" s="3">
        <f>Table16[[#This Row],[Control Resolving Time Avg (ns)]]/1000000</f>
        <v>-9.9999999999999995E-7</v>
      </c>
      <c r="O350" s="3">
        <f>Table16[[#This Row],[Control Resolving Time Sdev (ns)]]/1000000</f>
        <v>0</v>
      </c>
      <c r="P350" t="s">
        <v>195</v>
      </c>
      <c r="Q350" s="3">
        <v>-1</v>
      </c>
      <c r="R350" s="3">
        <v>-1</v>
      </c>
      <c r="S350" s="3">
        <v>-1</v>
      </c>
      <c r="T350" s="3">
        <v>-1</v>
      </c>
      <c r="U350" s="3">
        <v>-1</v>
      </c>
      <c r="V350" s="3">
        <v>-1</v>
      </c>
      <c r="W350" s="3">
        <v>-1</v>
      </c>
      <c r="X350" s="3">
        <v>-1</v>
      </c>
      <c r="Y350" s="3">
        <v>-1</v>
      </c>
      <c r="Z350" s="3">
        <v>-1</v>
      </c>
      <c r="AA350" s="3">
        <f>AVERAGE(Table16[[#This Row],[Refactored Resolving Time 1]:[Refactored Resolving Time 10]])</f>
        <v>-1</v>
      </c>
      <c r="AB350" s="3">
        <f>STDEV(Table16[[#This Row],[Refactored Resolving Time 1]:[Refactored Resolving Time 10]])</f>
        <v>0</v>
      </c>
      <c r="AC350" s="3">
        <f>Table16[[#This Row],[Refactored Resolving Time Avg (ns)]]/1000000</f>
        <v>-9.9999999999999995E-7</v>
      </c>
      <c r="AD350" s="3">
        <f>Table16[[#This Row],[Refactored Resolving Time Sdev (ns)]]/1000000</f>
        <v>0</v>
      </c>
      <c r="AE350" t="b">
        <f>IF(Table16[[#This Row],[Control Bundle]]=Table16[[#This Row],[Refactored Bundle]],TRUE,FALSE)</f>
        <v>1</v>
      </c>
      <c r="AF350">
        <f>IF(Table16[[#This Row],[Refactored Resolving Time Avg (ns)]]=-1,0,ROUND(LOG10(Table16[[#This Row],[Refactored Resolving Time Sdev (ns)]]/Table16[[#This Row],[Control Resolving Time Sdev (ns)]]),0))</f>
        <v>0</v>
      </c>
      <c r="AG350" t="b">
        <f>IF(Table16[[#This Row],[Same Sdev OoM?]]=0,TRUE,FALSE)</f>
        <v>1</v>
      </c>
      <c r="AH35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0" s="3">
        <f>Table16[[#This Row],[Control Resolving Time Avg (ms)]]-Table16[[#This Row],[Refactored Resolving Time Avg (ms)]]</f>
        <v>0</v>
      </c>
      <c r="AJ350" s="4">
        <f>Table16[[#This Row],[Absolute Diff?]]/Table16[[#This Row],[Control Resolving Time Avg (ms)]]</f>
        <v>0</v>
      </c>
    </row>
    <row r="351" spans="1:36" x14ac:dyDescent="0.2">
      <c r="A351" t="s">
        <v>46</v>
      </c>
      <c r="B351" s="3">
        <v>497998963</v>
      </c>
      <c r="C351" s="3">
        <v>432030461</v>
      </c>
      <c r="D351" s="3">
        <v>456366696</v>
      </c>
      <c r="E351" s="3">
        <v>419480662</v>
      </c>
      <c r="F351" s="3">
        <v>434670328</v>
      </c>
      <c r="G351" s="3">
        <v>444010361</v>
      </c>
      <c r="H351" s="3">
        <v>488210292</v>
      </c>
      <c r="I351" s="3">
        <v>461246089</v>
      </c>
      <c r="J351" s="3">
        <v>461813789</v>
      </c>
      <c r="K351" s="3">
        <v>415712390</v>
      </c>
      <c r="L351" s="3">
        <f>AVERAGE(Table16[[#This Row],[Control Resolving Time 1]:[Control Resolving Time 10]])</f>
        <v>451154003.10000002</v>
      </c>
      <c r="M351" s="3">
        <f>STDEV(Table16[[#This Row],[Control Resolving Time 1]:[Control Resolving Time 10]])</f>
        <v>27402420.25171046</v>
      </c>
      <c r="N351" s="3">
        <f>Table16[[#This Row],[Control Resolving Time Avg (ns)]]/1000000</f>
        <v>451.15400310000001</v>
      </c>
      <c r="O351" s="3">
        <f>Table16[[#This Row],[Control Resolving Time Sdev (ns)]]/1000000</f>
        <v>27.40242025171046</v>
      </c>
      <c r="P351" t="s">
        <v>46</v>
      </c>
      <c r="Q351" s="3">
        <v>535795987</v>
      </c>
      <c r="R351" s="3">
        <v>502870687</v>
      </c>
      <c r="S351" s="3">
        <v>518798124</v>
      </c>
      <c r="T351" s="3">
        <v>505908384</v>
      </c>
      <c r="U351" s="3">
        <v>539301802</v>
      </c>
      <c r="V351" s="3">
        <v>535623145</v>
      </c>
      <c r="W351" s="3">
        <v>541973921</v>
      </c>
      <c r="X351" s="3">
        <v>544766929</v>
      </c>
      <c r="Y351" s="3">
        <v>511387207</v>
      </c>
      <c r="Z351" s="3">
        <v>509617124</v>
      </c>
      <c r="AA351" s="3">
        <f>AVERAGE(Table16[[#This Row],[Refactored Resolving Time 1]:[Refactored Resolving Time 10]])</f>
        <v>524604331</v>
      </c>
      <c r="AB351" s="3">
        <f>STDEV(Table16[[#This Row],[Refactored Resolving Time 1]:[Refactored Resolving Time 10]])</f>
        <v>16417560.350047601</v>
      </c>
      <c r="AC351" s="3">
        <f>Table16[[#This Row],[Refactored Resolving Time Avg (ns)]]/1000000</f>
        <v>524.604331</v>
      </c>
      <c r="AD351" s="3">
        <f>Table16[[#This Row],[Refactored Resolving Time Sdev (ns)]]/1000000</f>
        <v>16.417560350047602</v>
      </c>
      <c r="AE351" t="b">
        <f>IF(Table16[[#This Row],[Control Bundle]]=Table16[[#This Row],[Refactored Bundle]],TRUE,FALSE)</f>
        <v>1</v>
      </c>
      <c r="AF351">
        <f>IF(Table16[[#This Row],[Refactored Resolving Time Avg (ns)]]=-1,0,ROUND(LOG10(Table16[[#This Row],[Refactored Resolving Time Sdev (ns)]]/Table16[[#This Row],[Control Resolving Time Sdev (ns)]]),0))</f>
        <v>0</v>
      </c>
      <c r="AG351" t="b">
        <f>IF(Table16[[#This Row],[Same Sdev OoM?]]=0,TRUE,FALSE)</f>
        <v>1</v>
      </c>
      <c r="AH35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1" s="3">
        <f>Table16[[#This Row],[Control Resolving Time Avg (ms)]]-Table16[[#This Row],[Refactored Resolving Time Avg (ms)]]</f>
        <v>-73.450327899999991</v>
      </c>
      <c r="AJ351" s="4">
        <f>Table16[[#This Row],[Absolute Diff?]]/Table16[[#This Row],[Control Resolving Time Avg (ms)]]</f>
        <v>-0.16280544425030724</v>
      </c>
    </row>
    <row r="352" spans="1:36" x14ac:dyDescent="0.2">
      <c r="A352" t="s">
        <v>177</v>
      </c>
      <c r="B352" s="3">
        <v>502529050</v>
      </c>
      <c r="C352" s="3">
        <v>435584719</v>
      </c>
      <c r="D352" s="3">
        <v>461010534</v>
      </c>
      <c r="E352" s="3">
        <v>422904128</v>
      </c>
      <c r="F352" s="3">
        <v>439001076</v>
      </c>
      <c r="G352" s="3">
        <v>447465006</v>
      </c>
      <c r="H352" s="3">
        <v>492581636</v>
      </c>
      <c r="I352" s="3">
        <v>465750796</v>
      </c>
      <c r="J352" s="3">
        <v>465612969</v>
      </c>
      <c r="K352" s="3">
        <v>420922547</v>
      </c>
      <c r="L352" s="3">
        <f>AVERAGE(Table16[[#This Row],[Control Resolving Time 1]:[Control Resolving Time 10]])</f>
        <v>455336246.10000002</v>
      </c>
      <c r="M352" s="3">
        <f>STDEV(Table16[[#This Row],[Control Resolving Time 1]:[Control Resolving Time 10]])</f>
        <v>27519110.997812744</v>
      </c>
      <c r="N352" s="3">
        <f>Table16[[#This Row],[Control Resolving Time Avg (ns)]]/1000000</f>
        <v>455.33624610000004</v>
      </c>
      <c r="O352" s="3">
        <f>Table16[[#This Row],[Control Resolving Time Sdev (ns)]]/1000000</f>
        <v>27.519110997812746</v>
      </c>
      <c r="P352" t="s">
        <v>177</v>
      </c>
      <c r="Q352" s="3">
        <v>540746391</v>
      </c>
      <c r="R352" s="3">
        <v>506576112</v>
      </c>
      <c r="S352" s="3">
        <v>522345581</v>
      </c>
      <c r="T352" s="3">
        <v>509274679</v>
      </c>
      <c r="U352" s="3">
        <v>544059520</v>
      </c>
      <c r="V352" s="3">
        <v>540271532</v>
      </c>
      <c r="W352" s="3">
        <v>550507908</v>
      </c>
      <c r="X352" s="3">
        <v>548861251</v>
      </c>
      <c r="Y352" s="3">
        <v>514928057</v>
      </c>
      <c r="Z352" s="3">
        <v>514230436</v>
      </c>
      <c r="AA352" s="3">
        <f>AVERAGE(Table16[[#This Row],[Refactored Resolving Time 1]:[Refactored Resolving Time 10]])</f>
        <v>529180146.69999999</v>
      </c>
      <c r="AB352" s="3">
        <f>STDEV(Table16[[#This Row],[Refactored Resolving Time 1]:[Refactored Resolving Time 10]])</f>
        <v>17323423.710979216</v>
      </c>
      <c r="AC352" s="3">
        <f>Table16[[#This Row],[Refactored Resolving Time Avg (ns)]]/1000000</f>
        <v>529.18014670000002</v>
      </c>
      <c r="AD352" s="3">
        <f>Table16[[#This Row],[Refactored Resolving Time Sdev (ns)]]/1000000</f>
        <v>17.323423710979217</v>
      </c>
      <c r="AE352" t="b">
        <f>IF(Table16[[#This Row],[Control Bundle]]=Table16[[#This Row],[Refactored Bundle]],TRUE,FALSE)</f>
        <v>1</v>
      </c>
      <c r="AF352">
        <f>IF(Table16[[#This Row],[Refactored Resolving Time Avg (ns)]]=-1,0,ROUND(LOG10(Table16[[#This Row],[Refactored Resolving Time Sdev (ns)]]/Table16[[#This Row],[Control Resolving Time Sdev (ns)]]),0))</f>
        <v>0</v>
      </c>
      <c r="AG352" t="b">
        <f>IF(Table16[[#This Row],[Same Sdev OoM?]]=0,TRUE,FALSE)</f>
        <v>1</v>
      </c>
      <c r="AH35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2" s="5">
        <f>Table16[[#This Row],[Control Resolving Time Avg (ms)]]-Table16[[#This Row],[Refactored Resolving Time Avg (ms)]]</f>
        <v>-73.843900599999984</v>
      </c>
      <c r="AJ352" s="6">
        <f>Table16[[#This Row],[Absolute Diff?]]/Table16[[#This Row],[Control Resolving Time Avg (ms)]]</f>
        <v>-0.16217443972993648</v>
      </c>
    </row>
    <row r="353" spans="1:36" x14ac:dyDescent="0.2">
      <c r="A353" t="s">
        <v>376</v>
      </c>
      <c r="B353" s="3">
        <v>-1</v>
      </c>
      <c r="C353" s="3">
        <v>-1</v>
      </c>
      <c r="D353" s="3">
        <v>-1</v>
      </c>
      <c r="E353" s="3">
        <v>-1</v>
      </c>
      <c r="F353" s="3">
        <v>-1</v>
      </c>
      <c r="G353" s="3">
        <v>-1</v>
      </c>
      <c r="H353" s="3">
        <v>-1</v>
      </c>
      <c r="I353" s="3">
        <v>-1</v>
      </c>
      <c r="J353" s="3">
        <v>-1</v>
      </c>
      <c r="K353" s="3">
        <v>-1</v>
      </c>
      <c r="L353" s="3">
        <f>AVERAGE(Table16[[#This Row],[Control Resolving Time 1]:[Control Resolving Time 10]])</f>
        <v>-1</v>
      </c>
      <c r="M353" s="3">
        <f>STDEV(Table16[[#This Row],[Control Resolving Time 1]:[Control Resolving Time 10]])</f>
        <v>0</v>
      </c>
      <c r="N353" s="3">
        <f>Table16[[#This Row],[Control Resolving Time Avg (ns)]]/1000000</f>
        <v>-9.9999999999999995E-7</v>
      </c>
      <c r="O353" s="3">
        <f>Table16[[#This Row],[Control Resolving Time Sdev (ns)]]/1000000</f>
        <v>0</v>
      </c>
      <c r="P353" t="s">
        <v>376</v>
      </c>
      <c r="Q353" s="3">
        <v>-1</v>
      </c>
      <c r="R353" s="3">
        <v>-1</v>
      </c>
      <c r="S353" s="3">
        <v>-1</v>
      </c>
      <c r="T353" s="3">
        <v>-1</v>
      </c>
      <c r="U353" s="3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-1</v>
      </c>
      <c r="AA353" s="3">
        <f>AVERAGE(Table16[[#This Row],[Refactored Resolving Time 1]:[Refactored Resolving Time 10]])</f>
        <v>-1</v>
      </c>
      <c r="AB353" s="3">
        <f>STDEV(Table16[[#This Row],[Refactored Resolving Time 1]:[Refactored Resolving Time 10]])</f>
        <v>0</v>
      </c>
      <c r="AC353" s="3">
        <f>Table16[[#This Row],[Refactored Resolving Time Avg (ns)]]/1000000</f>
        <v>-9.9999999999999995E-7</v>
      </c>
      <c r="AD353" s="3">
        <f>Table16[[#This Row],[Refactored Resolving Time Sdev (ns)]]/1000000</f>
        <v>0</v>
      </c>
      <c r="AE353" t="b">
        <f>IF(Table16[[#This Row],[Control Bundle]]=Table16[[#This Row],[Refactored Bundle]],TRUE,FALSE)</f>
        <v>1</v>
      </c>
      <c r="AF353">
        <f>IF(Table16[[#This Row],[Refactored Resolving Time Avg (ns)]]=-1,0,ROUND(LOG10(Table16[[#This Row],[Refactored Resolving Time Sdev (ns)]]/Table16[[#This Row],[Control Resolving Time Sdev (ns)]]),0))</f>
        <v>0</v>
      </c>
      <c r="AG353" t="b">
        <f>IF(Table16[[#This Row],[Same Sdev OoM?]]=0,TRUE,FALSE)</f>
        <v>1</v>
      </c>
      <c r="AH35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EQUAL</v>
      </c>
      <c r="AI353" s="3">
        <f>Table16[[#This Row],[Control Resolving Time Avg (ms)]]-Table16[[#This Row],[Refactored Resolving Time Avg (ms)]]</f>
        <v>0</v>
      </c>
      <c r="AJ353" s="4">
        <f>Table16[[#This Row],[Absolute Diff?]]/Table16[[#This Row],[Control Resolving Time Avg (ms)]]</f>
        <v>0</v>
      </c>
    </row>
    <row r="354" spans="1:36" x14ac:dyDescent="0.2">
      <c r="A354" t="s">
        <v>330</v>
      </c>
      <c r="B354" s="3">
        <v>494853555</v>
      </c>
      <c r="C354" s="3">
        <v>428155401</v>
      </c>
      <c r="D354" s="3">
        <v>453007935</v>
      </c>
      <c r="E354" s="3">
        <v>417148811</v>
      </c>
      <c r="F354" s="3">
        <v>431487693</v>
      </c>
      <c r="G354" s="3">
        <v>440250988</v>
      </c>
      <c r="H354" s="3">
        <v>485020616</v>
      </c>
      <c r="I354" s="3">
        <v>458496904</v>
      </c>
      <c r="J354" s="3">
        <v>459111839</v>
      </c>
      <c r="K354" s="3">
        <v>411983470</v>
      </c>
      <c r="L354" s="3">
        <f>AVERAGE(Table16[[#This Row],[Control Resolving Time 1]:[Control Resolving Time 10]])</f>
        <v>447951721.19999999</v>
      </c>
      <c r="M354" s="3">
        <f>STDEV(Table16[[#This Row],[Control Resolving Time 1]:[Control Resolving Time 10]])</f>
        <v>27487357.829670966</v>
      </c>
      <c r="N354" s="3">
        <f>Table16[[#This Row],[Control Resolving Time Avg (ns)]]/1000000</f>
        <v>447.95172120000001</v>
      </c>
      <c r="O354" s="3">
        <f>Table16[[#This Row],[Control Resolving Time Sdev (ns)]]/1000000</f>
        <v>27.487357829670966</v>
      </c>
      <c r="P354" t="s">
        <v>330</v>
      </c>
      <c r="Q354" s="3">
        <v>532368382</v>
      </c>
      <c r="R354" s="3">
        <v>499308287</v>
      </c>
      <c r="S354" s="3">
        <v>516373108</v>
      </c>
      <c r="T354" s="3">
        <v>502508247</v>
      </c>
      <c r="U354" s="3">
        <v>535593706</v>
      </c>
      <c r="V354" s="3">
        <v>533102846</v>
      </c>
      <c r="W354" s="3">
        <v>538907235</v>
      </c>
      <c r="X354" s="3">
        <v>541927021</v>
      </c>
      <c r="Y354" s="3">
        <v>508196327</v>
      </c>
      <c r="Z354" s="3">
        <v>506407215</v>
      </c>
      <c r="AA354" s="3">
        <f>AVERAGE(Table16[[#This Row],[Refactored Resolving Time 1]:[Refactored Resolving Time 10]])</f>
        <v>521469237.39999998</v>
      </c>
      <c r="AB354" s="3">
        <f>STDEV(Table16[[#This Row],[Refactored Resolving Time 1]:[Refactored Resolving Time 10]])</f>
        <v>16518910.271868387</v>
      </c>
      <c r="AC354" s="3">
        <f>Table16[[#This Row],[Refactored Resolving Time Avg (ns)]]/1000000</f>
        <v>521.4692374</v>
      </c>
      <c r="AD354" s="3">
        <f>Table16[[#This Row],[Refactored Resolving Time Sdev (ns)]]/1000000</f>
        <v>16.518910271868386</v>
      </c>
      <c r="AE354" t="b">
        <f>IF(Table16[[#This Row],[Control Bundle]]=Table16[[#This Row],[Refactored Bundle]],TRUE,FALSE)</f>
        <v>1</v>
      </c>
      <c r="AF354">
        <f>IF(Table16[[#This Row],[Refactored Resolving Time Avg (ns)]]=-1,0,ROUND(LOG10(Table16[[#This Row],[Refactored Resolving Time Sdev (ns)]]/Table16[[#This Row],[Control Resolving Time Sdev (ns)]]),0))</f>
        <v>0</v>
      </c>
      <c r="AG354" t="b">
        <f>IF(Table16[[#This Row],[Same Sdev OoM?]]=0,TRUE,FALSE)</f>
        <v>1</v>
      </c>
      <c r="AH35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4" s="3">
        <f>Table16[[#This Row],[Control Resolving Time Avg (ms)]]-Table16[[#This Row],[Refactored Resolving Time Avg (ms)]]</f>
        <v>-73.517516199999989</v>
      </c>
      <c r="AJ354" s="4">
        <f>Table16[[#This Row],[Absolute Diff?]]/Table16[[#This Row],[Control Resolving Time Avg (ms)]]</f>
        <v>-0.1641192850047698</v>
      </c>
    </row>
    <row r="355" spans="1:36" x14ac:dyDescent="0.2">
      <c r="A355" t="s">
        <v>191</v>
      </c>
      <c r="B355" s="3">
        <v>492077647</v>
      </c>
      <c r="C355" s="3">
        <v>424308252</v>
      </c>
      <c r="D355" s="3">
        <v>445877701</v>
      </c>
      <c r="E355" s="3">
        <v>413607224</v>
      </c>
      <c r="F355" s="3">
        <v>427982840</v>
      </c>
      <c r="G355" s="3">
        <v>435394878</v>
      </c>
      <c r="H355" s="3">
        <v>480593060</v>
      </c>
      <c r="I355" s="3">
        <v>455524469</v>
      </c>
      <c r="J355" s="3">
        <v>454509145</v>
      </c>
      <c r="K355" s="3">
        <v>403760594</v>
      </c>
      <c r="L355" s="3">
        <f>AVERAGE(Table16[[#This Row],[Control Resolving Time 1]:[Control Resolving Time 10]])</f>
        <v>443363581</v>
      </c>
      <c r="M355" s="3">
        <f>STDEV(Table16[[#This Row],[Control Resolving Time 1]:[Control Resolving Time 10]])</f>
        <v>28194830.636932928</v>
      </c>
      <c r="N355" s="3">
        <f>Table16[[#This Row],[Control Resolving Time Avg (ns)]]/1000000</f>
        <v>443.36358100000001</v>
      </c>
      <c r="O355" s="3">
        <f>Table16[[#This Row],[Control Resolving Time Sdev (ns)]]/1000000</f>
        <v>28.194830636932927</v>
      </c>
      <c r="P355" t="s">
        <v>191</v>
      </c>
      <c r="Q355" s="3">
        <v>529173067</v>
      </c>
      <c r="R355" s="3">
        <v>494478981</v>
      </c>
      <c r="S355" s="3">
        <v>511588648</v>
      </c>
      <c r="T355" s="3">
        <v>499059726</v>
      </c>
      <c r="U355" s="3">
        <v>530439812</v>
      </c>
      <c r="V355" s="3">
        <v>527395035</v>
      </c>
      <c r="W355" s="3">
        <v>533661552</v>
      </c>
      <c r="X355" s="3">
        <v>538160190</v>
      </c>
      <c r="Y355" s="3">
        <v>504927783</v>
      </c>
      <c r="Z355" s="3">
        <v>501112384</v>
      </c>
      <c r="AA355" s="3">
        <f>AVERAGE(Table16[[#This Row],[Refactored Resolving Time 1]:[Refactored Resolving Time 10]])</f>
        <v>516999717.80000001</v>
      </c>
      <c r="AB355" s="3">
        <f>STDEV(Table16[[#This Row],[Refactored Resolving Time 1]:[Refactored Resolving Time 10]])</f>
        <v>16393484.608361876</v>
      </c>
      <c r="AC355" s="3">
        <f>Table16[[#This Row],[Refactored Resolving Time Avg (ns)]]/1000000</f>
        <v>516.99971779999998</v>
      </c>
      <c r="AD355" s="3">
        <f>Table16[[#This Row],[Refactored Resolving Time Sdev (ns)]]/1000000</f>
        <v>16.393484608361877</v>
      </c>
      <c r="AE355" t="b">
        <f>IF(Table16[[#This Row],[Control Bundle]]=Table16[[#This Row],[Refactored Bundle]],TRUE,FALSE)</f>
        <v>1</v>
      </c>
      <c r="AF355">
        <f>IF(Table16[[#This Row],[Refactored Resolving Time Avg (ns)]]=-1,0,ROUND(LOG10(Table16[[#This Row],[Refactored Resolving Time Sdev (ns)]]/Table16[[#This Row],[Control Resolving Time Sdev (ns)]]),0))</f>
        <v>0</v>
      </c>
      <c r="AG355" t="b">
        <f>IF(Table16[[#This Row],[Same Sdev OoM?]]=0,TRUE,FALSE)</f>
        <v>1</v>
      </c>
      <c r="AH35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5" s="3">
        <f>Table16[[#This Row],[Control Resolving Time Avg (ms)]]-Table16[[#This Row],[Refactored Resolving Time Avg (ms)]]</f>
        <v>-73.636136799999974</v>
      </c>
      <c r="AJ355" s="4">
        <f>Table16[[#This Row],[Absolute Diff?]]/Table16[[#This Row],[Control Resolving Time Avg (ms)]]</f>
        <v>-0.16608521754068017</v>
      </c>
    </row>
    <row r="356" spans="1:36" x14ac:dyDescent="0.2">
      <c r="A356" t="s">
        <v>327</v>
      </c>
      <c r="B356" s="3">
        <v>494235320</v>
      </c>
      <c r="C356" s="3">
        <v>426669314</v>
      </c>
      <c r="D356" s="3">
        <v>450097257</v>
      </c>
      <c r="E356" s="3">
        <v>416557293</v>
      </c>
      <c r="F356" s="3">
        <v>430794153</v>
      </c>
      <c r="G356" s="3">
        <v>439418736</v>
      </c>
      <c r="H356" s="3">
        <v>484383292</v>
      </c>
      <c r="I356" s="3">
        <v>457911025</v>
      </c>
      <c r="J356" s="3">
        <v>458220053</v>
      </c>
      <c r="K356" s="3">
        <v>407874988</v>
      </c>
      <c r="L356" s="3">
        <f>AVERAGE(Table16[[#This Row],[Control Resolving Time 1]:[Control Resolving Time 10]])</f>
        <v>446616143.10000002</v>
      </c>
      <c r="M356" s="3">
        <f>STDEV(Table16[[#This Row],[Control Resolving Time 1]:[Control Resolving Time 10]])</f>
        <v>28033139.871318303</v>
      </c>
      <c r="N356" s="3">
        <f>Table16[[#This Row],[Control Resolving Time Avg (ns)]]/1000000</f>
        <v>446.61614310000004</v>
      </c>
      <c r="O356" s="3">
        <f>Table16[[#This Row],[Control Resolving Time Sdev (ns)]]/1000000</f>
        <v>28.033139871318301</v>
      </c>
      <c r="P356" t="s">
        <v>327</v>
      </c>
      <c r="Q356" s="3">
        <v>531690604</v>
      </c>
      <c r="R356" s="3">
        <v>498427223</v>
      </c>
      <c r="S356" s="3">
        <v>515791167</v>
      </c>
      <c r="T356" s="3">
        <v>501836686</v>
      </c>
      <c r="U356" s="3">
        <v>534805847</v>
      </c>
      <c r="V356" s="3">
        <v>532674002</v>
      </c>
      <c r="W356" s="3">
        <v>538197568</v>
      </c>
      <c r="X356" s="3">
        <v>541374031</v>
      </c>
      <c r="Y356" s="3">
        <v>507561577</v>
      </c>
      <c r="Z356" s="3">
        <v>504119917</v>
      </c>
      <c r="AA356" s="3">
        <f>AVERAGE(Table16[[#This Row],[Refactored Resolving Time 1]:[Refactored Resolving Time 10]])</f>
        <v>520647862.19999999</v>
      </c>
      <c r="AB356" s="3">
        <f>STDEV(Table16[[#This Row],[Refactored Resolving Time 1]:[Refactored Resolving Time 10]])</f>
        <v>16733909.163266057</v>
      </c>
      <c r="AC356" s="3">
        <f>Table16[[#This Row],[Refactored Resolving Time Avg (ns)]]/1000000</f>
        <v>520.64786219999996</v>
      </c>
      <c r="AD356" s="3">
        <f>Table16[[#This Row],[Refactored Resolving Time Sdev (ns)]]/1000000</f>
        <v>16.733909163266055</v>
      </c>
      <c r="AE356" t="b">
        <f>IF(Table16[[#This Row],[Control Bundle]]=Table16[[#This Row],[Refactored Bundle]],TRUE,FALSE)</f>
        <v>1</v>
      </c>
      <c r="AF356">
        <f>IF(Table16[[#This Row],[Refactored Resolving Time Avg (ns)]]=-1,0,ROUND(LOG10(Table16[[#This Row],[Refactored Resolving Time Sdev (ns)]]/Table16[[#This Row],[Control Resolving Time Sdev (ns)]]),0))</f>
        <v>0</v>
      </c>
      <c r="AG356" t="b">
        <f>IF(Table16[[#This Row],[Same Sdev OoM?]]=0,TRUE,FALSE)</f>
        <v>1</v>
      </c>
      <c r="AH35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6" s="3">
        <f>Table16[[#This Row],[Control Resolving Time Avg (ms)]]-Table16[[#This Row],[Refactored Resolving Time Avg (ms)]]</f>
        <v>-74.031719099999918</v>
      </c>
      <c r="AJ356" s="4">
        <f>Table16[[#This Row],[Absolute Diff?]]/Table16[[#This Row],[Control Resolving Time Avg (ms)]]</f>
        <v>-0.16576140438216039</v>
      </c>
    </row>
    <row r="357" spans="1:36" x14ac:dyDescent="0.2">
      <c r="A357" t="s">
        <v>325</v>
      </c>
      <c r="B357" s="3">
        <v>493658256</v>
      </c>
      <c r="C357" s="3">
        <v>425997396</v>
      </c>
      <c r="D357" s="3">
        <v>448100436</v>
      </c>
      <c r="E357" s="3">
        <v>415913009</v>
      </c>
      <c r="F357" s="3">
        <v>430164902</v>
      </c>
      <c r="G357" s="3">
        <v>438630504</v>
      </c>
      <c r="H357" s="3">
        <v>483643116</v>
      </c>
      <c r="I357" s="3">
        <v>457334939</v>
      </c>
      <c r="J357" s="3">
        <v>457446687</v>
      </c>
      <c r="K357" s="3">
        <v>405695722</v>
      </c>
      <c r="L357" s="3">
        <f>AVERAGE(Table16[[#This Row],[Control Resolving Time 1]:[Control Resolving Time 10]])</f>
        <v>445658496.69999999</v>
      </c>
      <c r="M357" s="3">
        <f>STDEV(Table16[[#This Row],[Control Resolving Time 1]:[Control Resolving Time 10]])</f>
        <v>28256547.792191204</v>
      </c>
      <c r="N357" s="3">
        <f>Table16[[#This Row],[Control Resolving Time Avg (ns)]]/1000000</f>
        <v>445.6584967</v>
      </c>
      <c r="O357" s="3">
        <f>Table16[[#This Row],[Control Resolving Time Sdev (ns)]]/1000000</f>
        <v>28.256547792191203</v>
      </c>
      <c r="P357" t="s">
        <v>325</v>
      </c>
      <c r="Q357" s="3">
        <v>531042555</v>
      </c>
      <c r="R357" s="3">
        <v>496838389</v>
      </c>
      <c r="S357" s="3">
        <v>514980273</v>
      </c>
      <c r="T357" s="3">
        <v>501101089</v>
      </c>
      <c r="U357" s="3">
        <v>534119096</v>
      </c>
      <c r="V357" s="3">
        <v>530521942</v>
      </c>
      <c r="W357" s="3">
        <v>537461687</v>
      </c>
      <c r="X357" s="3">
        <v>540779148</v>
      </c>
      <c r="Y357" s="3">
        <v>506855698</v>
      </c>
      <c r="Z357" s="3">
        <v>503220151</v>
      </c>
      <c r="AA357" s="3">
        <f>AVERAGE(Table16[[#This Row],[Refactored Resolving Time 1]:[Refactored Resolving Time 10]])</f>
        <v>519692002.80000001</v>
      </c>
      <c r="AB357" s="3">
        <f>STDEV(Table16[[#This Row],[Refactored Resolving Time 1]:[Refactored Resolving Time 10]])</f>
        <v>16802432.911675405</v>
      </c>
      <c r="AC357" s="3">
        <f>Table16[[#This Row],[Refactored Resolving Time Avg (ns)]]/1000000</f>
        <v>519.69200280000007</v>
      </c>
      <c r="AD357" s="3">
        <f>Table16[[#This Row],[Refactored Resolving Time Sdev (ns)]]/1000000</f>
        <v>16.802432911675403</v>
      </c>
      <c r="AE357" t="b">
        <f>IF(Table16[[#This Row],[Control Bundle]]=Table16[[#This Row],[Refactored Bundle]],TRUE,FALSE)</f>
        <v>1</v>
      </c>
      <c r="AF357">
        <f>IF(Table16[[#This Row],[Refactored Resolving Time Avg (ns)]]=-1,0,ROUND(LOG10(Table16[[#This Row],[Refactored Resolving Time Sdev (ns)]]/Table16[[#This Row],[Control Resolving Time Sdev (ns)]]),0))</f>
        <v>0</v>
      </c>
      <c r="AG357" t="b">
        <f>IF(Table16[[#This Row],[Same Sdev OoM?]]=0,TRUE,FALSE)</f>
        <v>1</v>
      </c>
      <c r="AH35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7" s="3">
        <f>Table16[[#This Row],[Control Resolving Time Avg (ms)]]-Table16[[#This Row],[Refactored Resolving Time Avg (ms)]]</f>
        <v>-74.033506100000068</v>
      </c>
      <c r="AJ357" s="4">
        <f>Table16[[#This Row],[Absolute Diff?]]/Table16[[#This Row],[Control Resolving Time Avg (ms)]]</f>
        <v>-0.16612160802094289</v>
      </c>
    </row>
    <row r="358" spans="1:36" x14ac:dyDescent="0.2">
      <c r="A358" t="s">
        <v>367</v>
      </c>
      <c r="B358" s="3">
        <v>493136410</v>
      </c>
      <c r="C358" s="3">
        <v>425493450</v>
      </c>
      <c r="D358" s="3">
        <v>447210705</v>
      </c>
      <c r="E358" s="3">
        <v>414899888</v>
      </c>
      <c r="F358" s="3">
        <v>429472677</v>
      </c>
      <c r="G358" s="3">
        <v>437651454</v>
      </c>
      <c r="H358" s="3">
        <v>482044602</v>
      </c>
      <c r="I358" s="3">
        <v>456717772</v>
      </c>
      <c r="J358" s="3">
        <v>455775838</v>
      </c>
      <c r="K358" s="3">
        <v>404985446</v>
      </c>
      <c r="L358" s="3">
        <f>AVERAGE(Table16[[#This Row],[Control Resolving Time 1]:[Control Resolving Time 10]])</f>
        <v>444738824.19999999</v>
      </c>
      <c r="M358" s="3">
        <f>STDEV(Table16[[#This Row],[Control Resolving Time 1]:[Control Resolving Time 10]])</f>
        <v>28146111.067228977</v>
      </c>
      <c r="N358" s="3">
        <f>Table16[[#This Row],[Control Resolving Time Avg (ns)]]/1000000</f>
        <v>444.73882420000001</v>
      </c>
      <c r="O358" s="3">
        <f>Table16[[#This Row],[Control Resolving Time Sdev (ns)]]/1000000</f>
        <v>28.146111067228976</v>
      </c>
      <c r="P358" t="s">
        <v>367</v>
      </c>
      <c r="Q358" s="3">
        <v>530409247</v>
      </c>
      <c r="R358" s="3">
        <v>495928914</v>
      </c>
      <c r="S358" s="3">
        <v>514245557</v>
      </c>
      <c r="T358" s="3">
        <v>500349334</v>
      </c>
      <c r="U358" s="3">
        <v>531600416</v>
      </c>
      <c r="V358" s="3">
        <v>529357567</v>
      </c>
      <c r="W358" s="3">
        <v>535381029</v>
      </c>
      <c r="X358" s="3">
        <v>540183900</v>
      </c>
      <c r="Y358" s="3">
        <v>506193038</v>
      </c>
      <c r="Z358" s="3">
        <v>502489075</v>
      </c>
      <c r="AA358" s="3">
        <f>AVERAGE(Table16[[#This Row],[Refactored Resolving Time 1]:[Refactored Resolving Time 10]])</f>
        <v>518613807.69999999</v>
      </c>
      <c r="AB358" s="3">
        <f>STDEV(Table16[[#This Row],[Refactored Resolving Time 1]:[Refactored Resolving Time 10]])</f>
        <v>16503133.977624681</v>
      </c>
      <c r="AC358" s="3">
        <f>Table16[[#This Row],[Refactored Resolving Time Avg (ns)]]/1000000</f>
        <v>518.61380769999994</v>
      </c>
      <c r="AD358" s="3">
        <f>Table16[[#This Row],[Refactored Resolving Time Sdev (ns)]]/1000000</f>
        <v>16.503133977624682</v>
      </c>
      <c r="AE358" t="b">
        <f>IF(Table16[[#This Row],[Control Bundle]]=Table16[[#This Row],[Refactored Bundle]],TRUE,FALSE)</f>
        <v>1</v>
      </c>
      <c r="AF358">
        <f>IF(Table16[[#This Row],[Refactored Resolving Time Avg (ns)]]=-1,0,ROUND(LOG10(Table16[[#This Row],[Refactored Resolving Time Sdev (ns)]]/Table16[[#This Row],[Control Resolving Time Sdev (ns)]]),0))</f>
        <v>0</v>
      </c>
      <c r="AG358" t="b">
        <f>IF(Table16[[#This Row],[Same Sdev OoM?]]=0,TRUE,FALSE)</f>
        <v>1</v>
      </c>
      <c r="AH35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8" s="5">
        <f>Table16[[#This Row],[Control Resolving Time Avg (ms)]]-Table16[[#This Row],[Refactored Resolving Time Avg (ms)]]</f>
        <v>-73.874983499999928</v>
      </c>
      <c r="AJ358" s="6">
        <f>Table16[[#This Row],[Absolute Diff?]]/Table16[[#This Row],[Control Resolving Time Avg (ms)]]</f>
        <v>-0.16610869004496487</v>
      </c>
    </row>
    <row r="359" spans="1:36" x14ac:dyDescent="0.2">
      <c r="A359" t="s">
        <v>118</v>
      </c>
      <c r="B359" s="3">
        <v>492604178</v>
      </c>
      <c r="C359" s="3">
        <v>424868794</v>
      </c>
      <c r="D359" s="3">
        <v>446552865</v>
      </c>
      <c r="E359" s="3">
        <v>414187024</v>
      </c>
      <c r="F359" s="3">
        <v>428814344</v>
      </c>
      <c r="G359" s="3">
        <v>436242991</v>
      </c>
      <c r="H359" s="3">
        <v>481298830</v>
      </c>
      <c r="I359" s="3">
        <v>456140047</v>
      </c>
      <c r="J359" s="3">
        <v>454990223</v>
      </c>
      <c r="K359" s="3">
        <v>404346103</v>
      </c>
      <c r="L359" s="3">
        <f>AVERAGE(Table16[[#This Row],[Control Resolving Time 1]:[Control Resolving Time 10]])</f>
        <v>444004539.89999998</v>
      </c>
      <c r="M359" s="3">
        <f>STDEV(Table16[[#This Row],[Control Resolving Time 1]:[Control Resolving Time 10]])</f>
        <v>28178547.710846093</v>
      </c>
      <c r="N359" s="3">
        <f>Table16[[#This Row],[Control Resolving Time Avg (ns)]]/1000000</f>
        <v>444.0045399</v>
      </c>
      <c r="O359" s="3">
        <f>Table16[[#This Row],[Control Resolving Time Sdev (ns)]]/1000000</f>
        <v>28.178547710846093</v>
      </c>
      <c r="P359" t="s">
        <v>118</v>
      </c>
      <c r="Q359" s="3">
        <v>529798429</v>
      </c>
      <c r="R359" s="3">
        <v>495275728</v>
      </c>
      <c r="S359" s="3">
        <v>512540212</v>
      </c>
      <c r="T359" s="3">
        <v>499693705</v>
      </c>
      <c r="U359" s="3">
        <v>530899908</v>
      </c>
      <c r="V359" s="3">
        <v>528848640</v>
      </c>
      <c r="W359" s="3">
        <v>534399433</v>
      </c>
      <c r="X359" s="3">
        <v>538799735</v>
      </c>
      <c r="Y359" s="3">
        <v>505535859</v>
      </c>
      <c r="Z359" s="3">
        <v>501771423</v>
      </c>
      <c r="AA359" s="3">
        <f>AVERAGE(Table16[[#This Row],[Refactored Resolving Time 1]:[Refactored Resolving Time 10]])</f>
        <v>517756307.19999999</v>
      </c>
      <c r="AB359" s="3">
        <f>STDEV(Table16[[#This Row],[Refactored Resolving Time 1]:[Refactored Resolving Time 10]])</f>
        <v>16412474.395291405</v>
      </c>
      <c r="AC359" s="3">
        <f>Table16[[#This Row],[Refactored Resolving Time Avg (ns)]]/1000000</f>
        <v>517.75630720000004</v>
      </c>
      <c r="AD359" s="3">
        <f>Table16[[#This Row],[Refactored Resolving Time Sdev (ns)]]/1000000</f>
        <v>16.412474395291405</v>
      </c>
      <c r="AE359" t="b">
        <f>IF(Table16[[#This Row],[Control Bundle]]=Table16[[#This Row],[Refactored Bundle]],TRUE,FALSE)</f>
        <v>1</v>
      </c>
      <c r="AF359">
        <f>IF(Table16[[#This Row],[Refactored Resolving Time Avg (ns)]]=-1,0,ROUND(LOG10(Table16[[#This Row],[Refactored Resolving Time Sdev (ns)]]/Table16[[#This Row],[Control Resolving Time Sdev (ns)]]),0))</f>
        <v>0</v>
      </c>
      <c r="AG359" t="b">
        <f>IF(Table16[[#This Row],[Same Sdev OoM?]]=0,TRUE,FALSE)</f>
        <v>1</v>
      </c>
      <c r="AH35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59" s="3">
        <f>Table16[[#This Row],[Control Resolving Time Avg (ms)]]-Table16[[#This Row],[Refactored Resolving Time Avg (ms)]]</f>
        <v>-73.75176730000004</v>
      </c>
      <c r="AJ359" s="4">
        <f>Table16[[#This Row],[Absolute Diff?]]/Table16[[#This Row],[Control Resolving Time Avg (ms)]]</f>
        <v>-0.16610588557632908</v>
      </c>
    </row>
    <row r="360" spans="1:36" x14ac:dyDescent="0.2">
      <c r="A360" t="s">
        <v>263</v>
      </c>
      <c r="B360" s="3">
        <v>491305360</v>
      </c>
      <c r="C360" s="3">
        <v>423568771</v>
      </c>
      <c r="D360" s="3">
        <v>445051179</v>
      </c>
      <c r="E360" s="3">
        <v>412790096</v>
      </c>
      <c r="F360" s="3">
        <v>427154396</v>
      </c>
      <c r="G360" s="3">
        <v>434463889</v>
      </c>
      <c r="H360" s="3">
        <v>479703412</v>
      </c>
      <c r="I360" s="3">
        <v>454696956</v>
      </c>
      <c r="J360" s="3">
        <v>453834406</v>
      </c>
      <c r="K360" s="3">
        <v>403013576</v>
      </c>
      <c r="L360" s="3">
        <f>AVERAGE(Table16[[#This Row],[Control Resolving Time 1]:[Control Resolving Time 10]])</f>
        <v>442558204.10000002</v>
      </c>
      <c r="M360" s="3">
        <f>STDEV(Table16[[#This Row],[Control Resolving Time 1]:[Control Resolving Time 10]])</f>
        <v>28186049.171145644</v>
      </c>
      <c r="N360" s="3">
        <f>Table16[[#This Row],[Control Resolving Time Avg (ns)]]/1000000</f>
        <v>442.55820410000001</v>
      </c>
      <c r="O360" s="3">
        <f>Table16[[#This Row],[Control Resolving Time Sdev (ns)]]/1000000</f>
        <v>28.186049171145644</v>
      </c>
      <c r="P360" t="s">
        <v>263</v>
      </c>
      <c r="Q360" s="3">
        <v>528183551</v>
      </c>
      <c r="R360" s="3">
        <v>492596389</v>
      </c>
      <c r="S360" s="3">
        <v>510144546</v>
      </c>
      <c r="T360" s="3">
        <v>498276291</v>
      </c>
      <c r="U360" s="3">
        <v>529832127</v>
      </c>
      <c r="V360" s="3">
        <v>526289819</v>
      </c>
      <c r="W360" s="3">
        <v>532803862</v>
      </c>
      <c r="X360" s="3">
        <v>537372581</v>
      </c>
      <c r="Y360" s="3">
        <v>504316564</v>
      </c>
      <c r="Z360" s="3">
        <v>500185349</v>
      </c>
      <c r="AA360" s="3">
        <f>AVERAGE(Table16[[#This Row],[Refactored Resolving Time 1]:[Refactored Resolving Time 10]])</f>
        <v>516000107.89999998</v>
      </c>
      <c r="AB360" s="3">
        <f>STDEV(Table16[[#This Row],[Refactored Resolving Time 1]:[Refactored Resolving Time 10]])</f>
        <v>16558163.80415375</v>
      </c>
      <c r="AC360" s="3">
        <f>Table16[[#This Row],[Refactored Resolving Time Avg (ns)]]/1000000</f>
        <v>516.00010789999999</v>
      </c>
      <c r="AD360" s="3">
        <f>Table16[[#This Row],[Refactored Resolving Time Sdev (ns)]]/1000000</f>
        <v>16.55816380415375</v>
      </c>
      <c r="AE360" t="b">
        <f>IF(Table16[[#This Row],[Control Bundle]]=Table16[[#This Row],[Refactored Bundle]],TRUE,FALSE)</f>
        <v>1</v>
      </c>
      <c r="AF360">
        <f>IF(Table16[[#This Row],[Refactored Resolving Time Avg (ns)]]=-1,0,ROUND(LOG10(Table16[[#This Row],[Refactored Resolving Time Sdev (ns)]]/Table16[[#This Row],[Control Resolving Time Sdev (ns)]]),0))</f>
        <v>0</v>
      </c>
      <c r="AG360" t="b">
        <f>IF(Table16[[#This Row],[Same Sdev OoM?]]=0,TRUE,FALSE)</f>
        <v>1</v>
      </c>
      <c r="AH36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0" s="3">
        <f>Table16[[#This Row],[Control Resolving Time Avg (ms)]]-Table16[[#This Row],[Refactored Resolving Time Avg (ms)]]</f>
        <v>-73.441903799999977</v>
      </c>
      <c r="AJ360" s="4">
        <f>Table16[[#This Row],[Absolute Diff?]]/Table16[[#This Row],[Control Resolving Time Avg (ms)]]</f>
        <v>-0.16594857607340868</v>
      </c>
    </row>
    <row r="361" spans="1:36" x14ac:dyDescent="0.2">
      <c r="A361" t="s">
        <v>253</v>
      </c>
      <c r="B361" s="3">
        <v>489830512</v>
      </c>
      <c r="C361" s="3">
        <v>418212802</v>
      </c>
      <c r="D361" s="3">
        <v>443053148</v>
      </c>
      <c r="E361" s="3">
        <v>411573750</v>
      </c>
      <c r="F361" s="3">
        <v>425677321</v>
      </c>
      <c r="G361" s="3">
        <v>425998487</v>
      </c>
      <c r="H361" s="3">
        <v>477622354</v>
      </c>
      <c r="I361" s="3">
        <v>453243626</v>
      </c>
      <c r="J361" s="3">
        <v>452313994</v>
      </c>
      <c r="K361" s="3">
        <v>401524266</v>
      </c>
      <c r="L361" s="3">
        <f>AVERAGE(Table16[[#This Row],[Control Resolving Time 1]:[Control Resolving Time 10]])</f>
        <v>439905026</v>
      </c>
      <c r="M361" s="3">
        <f>STDEV(Table16[[#This Row],[Control Resolving Time 1]:[Control Resolving Time 10]])</f>
        <v>28672631.800425969</v>
      </c>
      <c r="N361" s="3">
        <f>Table16[[#This Row],[Control Resolving Time Avg (ns)]]/1000000</f>
        <v>439.90502600000002</v>
      </c>
      <c r="O361" s="3">
        <f>Table16[[#This Row],[Control Resolving Time Sdev (ns)]]/1000000</f>
        <v>28.672631800425968</v>
      </c>
      <c r="P361" t="s">
        <v>253</v>
      </c>
      <c r="Q361" s="3">
        <v>526578406</v>
      </c>
      <c r="R361" s="3">
        <v>490962438</v>
      </c>
      <c r="S361" s="3">
        <v>507636052</v>
      </c>
      <c r="T361" s="3">
        <v>496816875</v>
      </c>
      <c r="U361" s="3">
        <v>527911024</v>
      </c>
      <c r="V361" s="3">
        <v>523721589</v>
      </c>
      <c r="W361" s="3">
        <v>531318941</v>
      </c>
      <c r="X361" s="3">
        <v>536300121</v>
      </c>
      <c r="Y361" s="3">
        <v>502874239</v>
      </c>
      <c r="Z361" s="3">
        <v>496584939</v>
      </c>
      <c r="AA361" s="3">
        <f>AVERAGE(Table16[[#This Row],[Refactored Resolving Time 1]:[Refactored Resolving Time 10]])</f>
        <v>514070462.39999998</v>
      </c>
      <c r="AB361" s="3">
        <f>STDEV(Table16[[#This Row],[Refactored Resolving Time 1]:[Refactored Resolving Time 10]])</f>
        <v>16789512.045954734</v>
      </c>
      <c r="AC361" s="3">
        <f>Table16[[#This Row],[Refactored Resolving Time Avg (ns)]]/1000000</f>
        <v>514.0704624</v>
      </c>
      <c r="AD361" s="3">
        <f>Table16[[#This Row],[Refactored Resolving Time Sdev (ns)]]/1000000</f>
        <v>16.789512045954734</v>
      </c>
      <c r="AE361" t="b">
        <f>IF(Table16[[#This Row],[Control Bundle]]=Table16[[#This Row],[Refactored Bundle]],TRUE,FALSE)</f>
        <v>1</v>
      </c>
      <c r="AF361">
        <f>IF(Table16[[#This Row],[Refactored Resolving Time Avg (ns)]]=-1,0,ROUND(LOG10(Table16[[#This Row],[Refactored Resolving Time Sdev (ns)]]/Table16[[#This Row],[Control Resolving Time Sdev (ns)]]),0))</f>
        <v>0</v>
      </c>
      <c r="AG361" t="b">
        <f>IF(Table16[[#This Row],[Same Sdev OoM?]]=0,TRUE,FALSE)</f>
        <v>1</v>
      </c>
      <c r="AH36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1" s="3">
        <f>Table16[[#This Row],[Control Resolving Time Avg (ms)]]-Table16[[#This Row],[Refactored Resolving Time Avg (ms)]]</f>
        <v>-74.165436399999976</v>
      </c>
      <c r="AJ361" s="4">
        <f>Table16[[#This Row],[Absolute Diff?]]/Table16[[#This Row],[Control Resolving Time Avg (ms)]]</f>
        <v>-0.16859420105829837</v>
      </c>
    </row>
    <row r="362" spans="1:36" x14ac:dyDescent="0.2">
      <c r="A362" t="s">
        <v>51</v>
      </c>
      <c r="B362" s="3">
        <v>488570091</v>
      </c>
      <c r="C362" s="3">
        <v>416522911</v>
      </c>
      <c r="D362" s="3">
        <v>441616586</v>
      </c>
      <c r="E362" s="3">
        <v>410574030</v>
      </c>
      <c r="F362" s="3">
        <v>424439888</v>
      </c>
      <c r="G362" s="3">
        <v>424150369</v>
      </c>
      <c r="H362" s="3">
        <v>476004420</v>
      </c>
      <c r="I362" s="3">
        <v>452103362</v>
      </c>
      <c r="J362" s="3">
        <v>450835604</v>
      </c>
      <c r="K362" s="3">
        <v>400016179</v>
      </c>
      <c r="L362" s="3">
        <f>AVERAGE(Table16[[#This Row],[Control Resolving Time 1]:[Control Resolving Time 10]])</f>
        <v>438483344</v>
      </c>
      <c r="M362" s="3">
        <f>STDEV(Table16[[#This Row],[Control Resolving Time 1]:[Control Resolving Time 10]])</f>
        <v>28689873.996679548</v>
      </c>
      <c r="N362" s="3">
        <f>Table16[[#This Row],[Control Resolving Time Avg (ns)]]/1000000</f>
        <v>438.48334399999999</v>
      </c>
      <c r="O362" s="3">
        <f>Table16[[#This Row],[Control Resolving Time Sdev (ns)]]/1000000</f>
        <v>28.689873996679548</v>
      </c>
      <c r="P362" t="s">
        <v>51</v>
      </c>
      <c r="Q362" s="3">
        <v>524552911</v>
      </c>
      <c r="R362" s="3">
        <v>489393473</v>
      </c>
      <c r="S362" s="3">
        <v>506166919</v>
      </c>
      <c r="T362" s="3">
        <v>494773547</v>
      </c>
      <c r="U362" s="3">
        <v>526756255</v>
      </c>
      <c r="V362" s="3">
        <v>522298726</v>
      </c>
      <c r="W362" s="3">
        <v>529708206</v>
      </c>
      <c r="X362" s="3">
        <v>535236268</v>
      </c>
      <c r="Y362" s="3">
        <v>501471483</v>
      </c>
      <c r="Z362" s="3">
        <v>495059958</v>
      </c>
      <c r="AA362" s="3">
        <f>AVERAGE(Table16[[#This Row],[Refactored Resolving Time 1]:[Refactored Resolving Time 10]])</f>
        <v>512541774.60000002</v>
      </c>
      <c r="AB362" s="3">
        <f>STDEV(Table16[[#This Row],[Refactored Resolving Time 1]:[Refactored Resolving Time 10]])</f>
        <v>16903652.398397949</v>
      </c>
      <c r="AC362" s="3">
        <f>Table16[[#This Row],[Refactored Resolving Time Avg (ns)]]/1000000</f>
        <v>512.54177460000005</v>
      </c>
      <c r="AD362" s="3">
        <f>Table16[[#This Row],[Refactored Resolving Time Sdev (ns)]]/1000000</f>
        <v>16.903652398397949</v>
      </c>
      <c r="AE362" t="b">
        <f>IF(Table16[[#This Row],[Control Bundle]]=Table16[[#This Row],[Refactored Bundle]],TRUE,FALSE)</f>
        <v>1</v>
      </c>
      <c r="AF362">
        <f>IF(Table16[[#This Row],[Refactored Resolving Time Avg (ns)]]=-1,0,ROUND(LOG10(Table16[[#This Row],[Refactored Resolving Time Sdev (ns)]]/Table16[[#This Row],[Control Resolving Time Sdev (ns)]]),0))</f>
        <v>0</v>
      </c>
      <c r="AG362" t="b">
        <f>IF(Table16[[#This Row],[Same Sdev OoM?]]=0,TRUE,FALSE)</f>
        <v>1</v>
      </c>
      <c r="AH36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2" s="3">
        <f>Table16[[#This Row],[Control Resolving Time Avg (ms)]]-Table16[[#This Row],[Refactored Resolving Time Avg (ms)]]</f>
        <v>-74.058430600000065</v>
      </c>
      <c r="AJ362" s="4">
        <f>Table16[[#This Row],[Absolute Diff?]]/Table16[[#This Row],[Control Resolving Time Avg (ms)]]</f>
        <v>-0.16889679303303268</v>
      </c>
    </row>
    <row r="363" spans="1:36" x14ac:dyDescent="0.2">
      <c r="A363" t="s">
        <v>12</v>
      </c>
      <c r="B363" s="3">
        <v>489155970</v>
      </c>
      <c r="C363" s="3">
        <v>417220231</v>
      </c>
      <c r="D363" s="3">
        <v>442317161</v>
      </c>
      <c r="E363" s="3">
        <v>411065594</v>
      </c>
      <c r="F363" s="3">
        <v>424997082</v>
      </c>
      <c r="G363" s="3">
        <v>424883615</v>
      </c>
      <c r="H363" s="3">
        <v>476828270</v>
      </c>
      <c r="I363" s="3">
        <v>452607341</v>
      </c>
      <c r="J363" s="3">
        <v>451524453</v>
      </c>
      <c r="K363" s="3">
        <v>400608021</v>
      </c>
      <c r="L363" s="3">
        <f>AVERAGE(Table16[[#This Row],[Control Resolving Time 1]:[Control Resolving Time 10]])</f>
        <v>439120773.80000001</v>
      </c>
      <c r="M363" s="3">
        <f>STDEV(Table16[[#This Row],[Control Resolving Time 1]:[Control Resolving Time 10]])</f>
        <v>28719846.31197492</v>
      </c>
      <c r="N363" s="3">
        <f>Table16[[#This Row],[Control Resolving Time Avg (ns)]]/1000000</f>
        <v>439.12077379999999</v>
      </c>
      <c r="O363" s="3">
        <f>Table16[[#This Row],[Control Resolving Time Sdev (ns)]]/1000000</f>
        <v>28.719846311974919</v>
      </c>
      <c r="P363" t="s">
        <v>12</v>
      </c>
      <c r="Q363" s="3">
        <v>525849138</v>
      </c>
      <c r="R363" s="3">
        <v>490013739</v>
      </c>
      <c r="S363" s="3">
        <v>506809963</v>
      </c>
      <c r="T363" s="3">
        <v>496050865</v>
      </c>
      <c r="U363" s="3">
        <v>527293471</v>
      </c>
      <c r="V363" s="3">
        <v>522865294</v>
      </c>
      <c r="W363" s="3">
        <v>530468582</v>
      </c>
      <c r="X363" s="3">
        <v>535692619</v>
      </c>
      <c r="Y363" s="3">
        <v>502020773</v>
      </c>
      <c r="Z363" s="3">
        <v>495751222</v>
      </c>
      <c r="AA363" s="3">
        <f>AVERAGE(Table16[[#This Row],[Refactored Resolving Time 1]:[Refactored Resolving Time 10]])</f>
        <v>513281566.60000002</v>
      </c>
      <c r="AB363" s="3">
        <f>STDEV(Table16[[#This Row],[Refactored Resolving Time 1]:[Refactored Resolving Time 10]])</f>
        <v>16859098.766690999</v>
      </c>
      <c r="AC363" s="3">
        <f>Table16[[#This Row],[Refactored Resolving Time Avg (ns)]]/1000000</f>
        <v>513.28156660000002</v>
      </c>
      <c r="AD363" s="3">
        <f>Table16[[#This Row],[Refactored Resolving Time Sdev (ns)]]/1000000</f>
        <v>16.859098766690998</v>
      </c>
      <c r="AE363" t="b">
        <f>IF(Table16[[#This Row],[Control Bundle]]=Table16[[#This Row],[Refactored Bundle]],TRUE,FALSE)</f>
        <v>1</v>
      </c>
      <c r="AF363">
        <f>IF(Table16[[#This Row],[Refactored Resolving Time Avg (ns)]]=-1,0,ROUND(LOG10(Table16[[#This Row],[Refactored Resolving Time Sdev (ns)]]/Table16[[#This Row],[Control Resolving Time Sdev (ns)]]),0))</f>
        <v>0</v>
      </c>
      <c r="AG363" t="b">
        <f>IF(Table16[[#This Row],[Same Sdev OoM?]]=0,TRUE,FALSE)</f>
        <v>1</v>
      </c>
      <c r="AH363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3" s="3">
        <f>Table16[[#This Row],[Control Resolving Time Avg (ms)]]-Table16[[#This Row],[Refactored Resolving Time Avg (ms)]]</f>
        <v>-74.160792800000024</v>
      </c>
      <c r="AJ363" s="4">
        <f>Table16[[#This Row],[Absolute Diff?]]/Table16[[#This Row],[Control Resolving Time Avg (ms)]]</f>
        <v>-0.16888472881443994</v>
      </c>
    </row>
    <row r="364" spans="1:36" x14ac:dyDescent="0.2">
      <c r="A364" t="s">
        <v>237</v>
      </c>
      <c r="B364" s="3">
        <v>487893379</v>
      </c>
      <c r="C364" s="3">
        <v>415954442</v>
      </c>
      <c r="D364" s="3">
        <v>440942875</v>
      </c>
      <c r="E364" s="3">
        <v>410132334</v>
      </c>
      <c r="F364" s="3">
        <v>423892517</v>
      </c>
      <c r="G364" s="3">
        <v>423455627</v>
      </c>
      <c r="H364" s="3">
        <v>474801493</v>
      </c>
      <c r="I364" s="3">
        <v>451546352</v>
      </c>
      <c r="J364" s="3">
        <v>450132726</v>
      </c>
      <c r="K364" s="3">
        <v>399407374</v>
      </c>
      <c r="L364" s="3">
        <f>AVERAGE(Table16[[#This Row],[Control Resolving Time 1]:[Control Resolving Time 10]])</f>
        <v>437815911.89999998</v>
      </c>
      <c r="M364" s="3">
        <f>STDEV(Table16[[#This Row],[Control Resolving Time 1]:[Control Resolving Time 10]])</f>
        <v>28568225.466414206</v>
      </c>
      <c r="N364" s="3">
        <f>Table16[[#This Row],[Control Resolving Time Avg (ns)]]/1000000</f>
        <v>437.8159119</v>
      </c>
      <c r="O364" s="3">
        <f>Table16[[#This Row],[Control Resolving Time Sdev (ns)]]/1000000</f>
        <v>28.568225466414205</v>
      </c>
      <c r="P364" t="s">
        <v>237</v>
      </c>
      <c r="Q364" s="3">
        <v>523820533</v>
      </c>
      <c r="R364" s="3">
        <v>485306356</v>
      </c>
      <c r="S364" s="3">
        <v>505521779</v>
      </c>
      <c r="T364" s="3">
        <v>492602194</v>
      </c>
      <c r="U364" s="3">
        <v>526166626</v>
      </c>
      <c r="V364" s="3">
        <v>521678371</v>
      </c>
      <c r="W364" s="3">
        <v>529005605</v>
      </c>
      <c r="X364" s="3">
        <v>534581548</v>
      </c>
      <c r="Y364" s="3">
        <v>500859408</v>
      </c>
      <c r="Z364" s="3">
        <v>494361193</v>
      </c>
      <c r="AA364" s="3">
        <f>AVERAGE(Table16[[#This Row],[Refactored Resolving Time 1]:[Refactored Resolving Time 10]])</f>
        <v>511390361.30000001</v>
      </c>
      <c r="AB364" s="3">
        <f>STDEV(Table16[[#This Row],[Refactored Resolving Time 1]:[Refactored Resolving Time 10]])</f>
        <v>17624234.052133646</v>
      </c>
      <c r="AC364" s="3">
        <f>Table16[[#This Row],[Refactored Resolving Time Avg (ns)]]/1000000</f>
        <v>511.3903613</v>
      </c>
      <c r="AD364" s="3">
        <f>Table16[[#This Row],[Refactored Resolving Time Sdev (ns)]]/1000000</f>
        <v>17.624234052133644</v>
      </c>
      <c r="AE364" t="b">
        <f>IF(Table16[[#This Row],[Control Bundle]]=Table16[[#This Row],[Refactored Bundle]],TRUE,FALSE)</f>
        <v>1</v>
      </c>
      <c r="AF364">
        <f>IF(Table16[[#This Row],[Refactored Resolving Time Avg (ns)]]=-1,0,ROUND(LOG10(Table16[[#This Row],[Refactored Resolving Time Sdev (ns)]]/Table16[[#This Row],[Control Resolving Time Sdev (ns)]]),0))</f>
        <v>0</v>
      </c>
      <c r="AG364" t="b">
        <f>IF(Table16[[#This Row],[Same Sdev OoM?]]=0,TRUE,FALSE)</f>
        <v>1</v>
      </c>
      <c r="AH364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4" s="5">
        <f>Table16[[#This Row],[Control Resolving Time Avg (ms)]]-Table16[[#This Row],[Refactored Resolving Time Avg (ms)]]</f>
        <v>-73.574449399999992</v>
      </c>
      <c r="AJ364" s="6">
        <f>Table16[[#This Row],[Absolute Diff?]]/Table16[[#This Row],[Control Resolving Time Avg (ms)]]</f>
        <v>-0.16804882463204049</v>
      </c>
    </row>
    <row r="365" spans="1:36" x14ac:dyDescent="0.2">
      <c r="A365" t="s">
        <v>79</v>
      </c>
      <c r="B365" s="3">
        <v>487102403</v>
      </c>
      <c r="C365" s="3">
        <v>415142385</v>
      </c>
      <c r="D365" s="3">
        <v>440128783</v>
      </c>
      <c r="E365" s="3">
        <v>409609158</v>
      </c>
      <c r="F365" s="3">
        <v>423178321</v>
      </c>
      <c r="G365" s="3">
        <v>422569913</v>
      </c>
      <c r="H365" s="3">
        <v>473978090</v>
      </c>
      <c r="I365" s="3">
        <v>450808987</v>
      </c>
      <c r="J365" s="3">
        <v>449279230</v>
      </c>
      <c r="K365" s="3">
        <v>398607429</v>
      </c>
      <c r="L365" s="3">
        <f>AVERAGE(Table16[[#This Row],[Control Resolving Time 1]:[Control Resolving Time 10]])</f>
        <v>437040469.89999998</v>
      </c>
      <c r="M365" s="3">
        <f>STDEV(Table16[[#This Row],[Control Resolving Time 1]:[Control Resolving Time 10]])</f>
        <v>28538745.068704303</v>
      </c>
      <c r="N365" s="3">
        <f>Table16[[#This Row],[Control Resolving Time Avg (ns)]]/1000000</f>
        <v>437.04046989999995</v>
      </c>
      <c r="O365" s="3">
        <f>Table16[[#This Row],[Control Resolving Time Sdev (ns)]]/1000000</f>
        <v>28.538745068704305</v>
      </c>
      <c r="P365" t="s">
        <v>79</v>
      </c>
      <c r="Q365" s="3">
        <v>522920826</v>
      </c>
      <c r="R365" s="3">
        <v>484183851</v>
      </c>
      <c r="S365" s="3">
        <v>504570356</v>
      </c>
      <c r="T365" s="3">
        <v>491739616</v>
      </c>
      <c r="U365" s="3">
        <v>525420690</v>
      </c>
      <c r="V365" s="3">
        <v>520833285</v>
      </c>
      <c r="W365" s="3">
        <v>527524800</v>
      </c>
      <c r="X365" s="3">
        <v>533708166</v>
      </c>
      <c r="Y365" s="3">
        <v>500091071</v>
      </c>
      <c r="Z365" s="3">
        <v>493501277</v>
      </c>
      <c r="AA365" s="3">
        <f>AVERAGE(Table16[[#This Row],[Refactored Resolving Time 1]:[Refactored Resolving Time 10]])</f>
        <v>510449393.80000001</v>
      </c>
      <c r="AB365" s="3">
        <f>STDEV(Table16[[#This Row],[Refactored Resolving Time 1]:[Refactored Resolving Time 10]])</f>
        <v>17603890.454734195</v>
      </c>
      <c r="AC365" s="3">
        <f>Table16[[#This Row],[Refactored Resolving Time Avg (ns)]]/1000000</f>
        <v>510.4493938</v>
      </c>
      <c r="AD365" s="3">
        <f>Table16[[#This Row],[Refactored Resolving Time Sdev (ns)]]/1000000</f>
        <v>17.603890454734195</v>
      </c>
      <c r="AE365" t="b">
        <f>IF(Table16[[#This Row],[Control Bundle]]=Table16[[#This Row],[Refactored Bundle]],TRUE,FALSE)</f>
        <v>1</v>
      </c>
      <c r="AF365">
        <f>IF(Table16[[#This Row],[Refactored Resolving Time Avg (ns)]]=-1,0,ROUND(LOG10(Table16[[#This Row],[Refactored Resolving Time Sdev (ns)]]/Table16[[#This Row],[Control Resolving Time Sdev (ns)]]),0))</f>
        <v>0</v>
      </c>
      <c r="AG365" t="b">
        <f>IF(Table16[[#This Row],[Same Sdev OoM?]]=0,TRUE,FALSE)</f>
        <v>1</v>
      </c>
      <c r="AH365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5" s="5">
        <f>Table16[[#This Row],[Control Resolving Time Avg (ms)]]-Table16[[#This Row],[Refactored Resolving Time Avg (ms)]]</f>
        <v>-73.408923900000048</v>
      </c>
      <c r="AJ365" s="6">
        <f>Table16[[#This Row],[Absolute Diff?]]/Table16[[#This Row],[Control Resolving Time Avg (ms)]]</f>
        <v>-0.16796825226917059</v>
      </c>
    </row>
    <row r="366" spans="1:36" x14ac:dyDescent="0.2">
      <c r="A366" t="s">
        <v>187</v>
      </c>
      <c r="B366" s="3">
        <v>486389570</v>
      </c>
      <c r="C366" s="3">
        <v>414458295</v>
      </c>
      <c r="D366" s="3">
        <v>439342200</v>
      </c>
      <c r="E366" s="3">
        <v>408858006</v>
      </c>
      <c r="F366" s="3">
        <v>422500998</v>
      </c>
      <c r="G366" s="3">
        <v>421796883</v>
      </c>
      <c r="H366" s="3">
        <v>473328639</v>
      </c>
      <c r="I366" s="3">
        <v>450171090</v>
      </c>
      <c r="J366" s="3">
        <v>448352638</v>
      </c>
      <c r="K366" s="3">
        <v>397867853</v>
      </c>
      <c r="L366" s="3">
        <f>AVERAGE(Table16[[#This Row],[Control Resolving Time 1]:[Control Resolving Time 10]])</f>
        <v>436306617.19999999</v>
      </c>
      <c r="M366" s="3">
        <f>STDEV(Table16[[#This Row],[Control Resolving Time 1]:[Control Resolving Time 10]])</f>
        <v>28548046.80307563</v>
      </c>
      <c r="N366" s="3">
        <f>Table16[[#This Row],[Control Resolving Time Avg (ns)]]/1000000</f>
        <v>436.30661720000001</v>
      </c>
      <c r="O366" s="3">
        <f>Table16[[#This Row],[Control Resolving Time Sdev (ns)]]/1000000</f>
        <v>28.548046803075628</v>
      </c>
      <c r="P366" t="s">
        <v>187</v>
      </c>
      <c r="Q366" s="3">
        <v>522045536</v>
      </c>
      <c r="R366" s="3">
        <v>483204950</v>
      </c>
      <c r="S366" s="3">
        <v>503797640</v>
      </c>
      <c r="T366" s="3">
        <v>490874500</v>
      </c>
      <c r="U366" s="3">
        <v>524706055</v>
      </c>
      <c r="V366" s="3">
        <v>519942011</v>
      </c>
      <c r="W366" s="3">
        <v>526512202</v>
      </c>
      <c r="X366" s="3">
        <v>532960140</v>
      </c>
      <c r="Y366" s="3">
        <v>498353402</v>
      </c>
      <c r="Z366" s="3">
        <v>492634642</v>
      </c>
      <c r="AA366" s="3">
        <f>AVERAGE(Table16[[#This Row],[Refactored Resolving Time 1]:[Refactored Resolving Time 10]])</f>
        <v>509503107.80000001</v>
      </c>
      <c r="AB366" s="3">
        <f>STDEV(Table16[[#This Row],[Refactored Resolving Time 1]:[Refactored Resolving Time 10]])</f>
        <v>17691762.134465314</v>
      </c>
      <c r="AC366" s="3">
        <f>Table16[[#This Row],[Refactored Resolving Time Avg (ns)]]/1000000</f>
        <v>509.50310780000001</v>
      </c>
      <c r="AD366" s="3">
        <f>Table16[[#This Row],[Refactored Resolving Time Sdev (ns)]]/1000000</f>
        <v>17.691762134465314</v>
      </c>
      <c r="AE366" t="b">
        <f>IF(Table16[[#This Row],[Control Bundle]]=Table16[[#This Row],[Refactored Bundle]],TRUE,FALSE)</f>
        <v>1</v>
      </c>
      <c r="AF366">
        <f>IF(Table16[[#This Row],[Refactored Resolving Time Avg (ns)]]=-1,0,ROUND(LOG10(Table16[[#This Row],[Refactored Resolving Time Sdev (ns)]]/Table16[[#This Row],[Control Resolving Time Sdev (ns)]]),0))</f>
        <v>0</v>
      </c>
      <c r="AG366" t="b">
        <f>IF(Table16[[#This Row],[Same Sdev OoM?]]=0,TRUE,FALSE)</f>
        <v>1</v>
      </c>
      <c r="AH366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6" s="3">
        <f>Table16[[#This Row],[Control Resolving Time Avg (ms)]]-Table16[[#This Row],[Refactored Resolving Time Avg (ms)]]</f>
        <v>-73.196490600000004</v>
      </c>
      <c r="AJ366" s="4">
        <f>Table16[[#This Row],[Absolute Diff?]]/Table16[[#This Row],[Control Resolving Time Avg (ms)]]</f>
        <v>-0.16776387914934426</v>
      </c>
    </row>
    <row r="367" spans="1:36" x14ac:dyDescent="0.2">
      <c r="A367" t="s">
        <v>52</v>
      </c>
      <c r="B367" s="3">
        <v>485783563</v>
      </c>
      <c r="C367" s="3">
        <v>413842980</v>
      </c>
      <c r="D367" s="3">
        <v>438714818</v>
      </c>
      <c r="E367" s="3">
        <v>408162137</v>
      </c>
      <c r="F367" s="3">
        <v>421887264</v>
      </c>
      <c r="G367" s="3">
        <v>421220510</v>
      </c>
      <c r="H367" s="3">
        <v>472903009</v>
      </c>
      <c r="I367" s="3">
        <v>449639660</v>
      </c>
      <c r="J367" s="3">
        <v>447646789</v>
      </c>
      <c r="K367" s="3">
        <v>397280671</v>
      </c>
      <c r="L367" s="3">
        <f>AVERAGE(Table16[[#This Row],[Control Resolving Time 1]:[Control Resolving Time 10]])</f>
        <v>435708140.10000002</v>
      </c>
      <c r="M367" s="3">
        <f>STDEV(Table16[[#This Row],[Control Resolving Time 1]:[Control Resolving Time 10]])</f>
        <v>28579539.852992777</v>
      </c>
      <c r="N367" s="3">
        <f>Table16[[#This Row],[Control Resolving Time Avg (ns)]]/1000000</f>
        <v>435.70814010000004</v>
      </c>
      <c r="O367" s="3">
        <f>Table16[[#This Row],[Control Resolving Time Sdev (ns)]]/1000000</f>
        <v>28.579539852992777</v>
      </c>
      <c r="P367" t="s">
        <v>52</v>
      </c>
      <c r="Q367" s="3">
        <v>521383959</v>
      </c>
      <c r="R367" s="3">
        <v>482532862</v>
      </c>
      <c r="S367" s="3">
        <v>503411815</v>
      </c>
      <c r="T367" s="3">
        <v>489800439</v>
      </c>
      <c r="U367" s="3">
        <v>524126735</v>
      </c>
      <c r="V367" s="3">
        <v>519036598</v>
      </c>
      <c r="W367" s="3">
        <v>525853994</v>
      </c>
      <c r="X367" s="3">
        <v>532203363</v>
      </c>
      <c r="Y367" s="3">
        <v>497733978</v>
      </c>
      <c r="Z367" s="3">
        <v>491949432</v>
      </c>
      <c r="AA367" s="3">
        <f>AVERAGE(Table16[[#This Row],[Refactored Resolving Time 1]:[Refactored Resolving Time 10]])</f>
        <v>508803317.5</v>
      </c>
      <c r="AB367" s="3">
        <f>STDEV(Table16[[#This Row],[Refactored Resolving Time 1]:[Refactored Resolving Time 10]])</f>
        <v>17710592.08752507</v>
      </c>
      <c r="AC367" s="3">
        <f>Table16[[#This Row],[Refactored Resolving Time Avg (ns)]]/1000000</f>
        <v>508.80331749999999</v>
      </c>
      <c r="AD367" s="3">
        <f>Table16[[#This Row],[Refactored Resolving Time Sdev (ns)]]/1000000</f>
        <v>17.710592087525068</v>
      </c>
      <c r="AE367" t="b">
        <f>IF(Table16[[#This Row],[Control Bundle]]=Table16[[#This Row],[Refactored Bundle]],TRUE,FALSE)</f>
        <v>1</v>
      </c>
      <c r="AF367">
        <f>IF(Table16[[#This Row],[Refactored Resolving Time Avg (ns)]]=-1,0,ROUND(LOG10(Table16[[#This Row],[Refactored Resolving Time Sdev (ns)]]/Table16[[#This Row],[Control Resolving Time Sdev (ns)]]),0))</f>
        <v>0</v>
      </c>
      <c r="AG367" t="b">
        <f>IF(Table16[[#This Row],[Same Sdev OoM?]]=0,TRUE,FALSE)</f>
        <v>1</v>
      </c>
      <c r="AH367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7" s="3">
        <f>Table16[[#This Row],[Control Resolving Time Avg (ms)]]-Table16[[#This Row],[Refactored Resolving Time Avg (ms)]]</f>
        <v>-73.095177399999955</v>
      </c>
      <c r="AJ367" s="4">
        <f>Table16[[#This Row],[Absolute Diff?]]/Table16[[#This Row],[Control Resolving Time Avg (ms)]]</f>
        <v>-0.16776178976877451</v>
      </c>
    </row>
    <row r="368" spans="1:36" x14ac:dyDescent="0.2">
      <c r="A368" t="s">
        <v>29</v>
      </c>
      <c r="B368" s="3">
        <v>485043021</v>
      </c>
      <c r="C368" s="3">
        <v>413154825</v>
      </c>
      <c r="D368" s="3">
        <v>437688230</v>
      </c>
      <c r="E368" s="3">
        <v>407352726</v>
      </c>
      <c r="F368" s="3">
        <v>421166860</v>
      </c>
      <c r="G368" s="3">
        <v>420354202</v>
      </c>
      <c r="H368" s="3">
        <v>472420242</v>
      </c>
      <c r="I368" s="3">
        <v>448977265</v>
      </c>
      <c r="J368" s="3">
        <v>446516489</v>
      </c>
      <c r="K368" s="3">
        <v>396528480</v>
      </c>
      <c r="L368" s="3">
        <f>AVERAGE(Table16[[#This Row],[Control Resolving Time 1]:[Control Resolving Time 10]])</f>
        <v>434920234</v>
      </c>
      <c r="M368" s="3">
        <f>STDEV(Table16[[#This Row],[Control Resolving Time 1]:[Control Resolving Time 10]])</f>
        <v>28610859.078981798</v>
      </c>
      <c r="N368" s="3">
        <f>Table16[[#This Row],[Control Resolving Time Avg (ns)]]/1000000</f>
        <v>434.92023399999999</v>
      </c>
      <c r="O368" s="3">
        <f>Table16[[#This Row],[Control Resolving Time Sdev (ns)]]/1000000</f>
        <v>28.610859078981797</v>
      </c>
      <c r="P368" t="s">
        <v>29</v>
      </c>
      <c r="Q368" s="3">
        <v>520278109</v>
      </c>
      <c r="R368" s="3">
        <v>481742007</v>
      </c>
      <c r="S368" s="3">
        <v>501747869</v>
      </c>
      <c r="T368" s="3">
        <v>488907851</v>
      </c>
      <c r="U368" s="3">
        <v>523458887</v>
      </c>
      <c r="V368" s="3">
        <v>518213732</v>
      </c>
      <c r="W368" s="3">
        <v>522630617</v>
      </c>
      <c r="X368" s="3">
        <v>531411893</v>
      </c>
      <c r="Y368" s="3">
        <v>496710467</v>
      </c>
      <c r="Z368" s="3">
        <v>491193211</v>
      </c>
      <c r="AA368" s="3">
        <f>AVERAGE(Table16[[#This Row],[Refactored Resolving Time 1]:[Refactored Resolving Time 10]])</f>
        <v>507629464.30000001</v>
      </c>
      <c r="AB368" s="3">
        <f>STDEV(Table16[[#This Row],[Refactored Resolving Time 1]:[Refactored Resolving Time 10]])</f>
        <v>17505083.050908666</v>
      </c>
      <c r="AC368" s="3">
        <f>Table16[[#This Row],[Refactored Resolving Time Avg (ns)]]/1000000</f>
        <v>507.6294643</v>
      </c>
      <c r="AD368" s="3">
        <f>Table16[[#This Row],[Refactored Resolving Time Sdev (ns)]]/1000000</f>
        <v>17.505083050908667</v>
      </c>
      <c r="AE368" t="b">
        <f>IF(Table16[[#This Row],[Control Bundle]]=Table16[[#This Row],[Refactored Bundle]],TRUE,FALSE)</f>
        <v>1</v>
      </c>
      <c r="AF368">
        <f>IF(Table16[[#This Row],[Refactored Resolving Time Avg (ns)]]=-1,0,ROUND(LOG10(Table16[[#This Row],[Refactored Resolving Time Sdev (ns)]]/Table16[[#This Row],[Control Resolving Time Sdev (ns)]]),0))</f>
        <v>0</v>
      </c>
      <c r="AG368" t="b">
        <f>IF(Table16[[#This Row],[Same Sdev OoM?]]=0,TRUE,FALSE)</f>
        <v>1</v>
      </c>
      <c r="AH368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8" s="5">
        <f>Table16[[#This Row],[Control Resolving Time Avg (ms)]]-Table16[[#This Row],[Refactored Resolving Time Avg (ms)]]</f>
        <v>-72.709230300000002</v>
      </c>
      <c r="AJ368" s="6">
        <f>Table16[[#This Row],[Absolute Diff?]]/Table16[[#This Row],[Control Resolving Time Avg (ms)]]</f>
        <v>-0.16717831136824046</v>
      </c>
    </row>
    <row r="369" spans="1:36" x14ac:dyDescent="0.2">
      <c r="A369" t="s">
        <v>217</v>
      </c>
      <c r="B369" s="3">
        <v>484477617</v>
      </c>
      <c r="C369" s="3">
        <v>412618145</v>
      </c>
      <c r="D369" s="3">
        <v>436808766</v>
      </c>
      <c r="E369" s="3">
        <v>406741125</v>
      </c>
      <c r="F369" s="3">
        <v>420553179</v>
      </c>
      <c r="G369" s="3">
        <v>419410336</v>
      </c>
      <c r="H369" s="3">
        <v>471956583</v>
      </c>
      <c r="I369" s="3">
        <v>448473951</v>
      </c>
      <c r="J369" s="3">
        <v>445737144</v>
      </c>
      <c r="K369" s="3">
        <v>395694476</v>
      </c>
      <c r="L369" s="3">
        <f>AVERAGE(Table16[[#This Row],[Control Resolving Time 1]:[Control Resolving Time 10]])</f>
        <v>434247132.19999999</v>
      </c>
      <c r="M369" s="3">
        <f>STDEV(Table16[[#This Row],[Control Resolving Time 1]:[Control Resolving Time 10]])</f>
        <v>28683027.676314216</v>
      </c>
      <c r="N369" s="3">
        <f>Table16[[#This Row],[Control Resolving Time Avg (ns)]]/1000000</f>
        <v>434.24713220000001</v>
      </c>
      <c r="O369" s="3">
        <f>Table16[[#This Row],[Control Resolving Time Sdev (ns)]]/1000000</f>
        <v>28.683027676314214</v>
      </c>
      <c r="P369" t="s">
        <v>217</v>
      </c>
      <c r="Q369" s="3">
        <v>519514903</v>
      </c>
      <c r="R369" s="3">
        <v>481172504</v>
      </c>
      <c r="S369" s="3">
        <v>500784208</v>
      </c>
      <c r="T369" s="3">
        <v>488288451</v>
      </c>
      <c r="U369" s="3">
        <v>522582558</v>
      </c>
      <c r="V369" s="3">
        <v>517671147</v>
      </c>
      <c r="W369" s="3">
        <v>521656277</v>
      </c>
      <c r="X369" s="3">
        <v>529403626</v>
      </c>
      <c r="Y369" s="3">
        <v>495940308</v>
      </c>
      <c r="Z369" s="3">
        <v>490605017</v>
      </c>
      <c r="AA369" s="3">
        <f>AVERAGE(Table16[[#This Row],[Refactored Resolving Time 1]:[Refactored Resolving Time 10]])</f>
        <v>506761899.89999998</v>
      </c>
      <c r="AB369" s="3">
        <f>STDEV(Table16[[#This Row],[Refactored Resolving Time 1]:[Refactored Resolving Time 10]])</f>
        <v>17244658.517905772</v>
      </c>
      <c r="AC369" s="3">
        <f>Table16[[#This Row],[Refactored Resolving Time Avg (ns)]]/1000000</f>
        <v>506.7618999</v>
      </c>
      <c r="AD369" s="3">
        <f>Table16[[#This Row],[Refactored Resolving Time Sdev (ns)]]/1000000</f>
        <v>17.244658517905773</v>
      </c>
      <c r="AE369" t="b">
        <f>IF(Table16[[#This Row],[Control Bundle]]=Table16[[#This Row],[Refactored Bundle]],TRUE,FALSE)</f>
        <v>1</v>
      </c>
      <c r="AF369">
        <f>IF(Table16[[#This Row],[Refactored Resolving Time Avg (ns)]]=-1,0,ROUND(LOG10(Table16[[#This Row],[Refactored Resolving Time Sdev (ns)]]/Table16[[#This Row],[Control Resolving Time Sdev (ns)]]),0))</f>
        <v>0</v>
      </c>
      <c r="AG369" t="b">
        <f>IF(Table16[[#This Row],[Same Sdev OoM?]]=0,TRUE,FALSE)</f>
        <v>1</v>
      </c>
      <c r="AH369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69" s="5">
        <f>Table16[[#This Row],[Control Resolving Time Avg (ms)]]-Table16[[#This Row],[Refactored Resolving Time Avg (ms)]]</f>
        <v>-72.514767699999993</v>
      </c>
      <c r="AJ369" s="6">
        <f>Table16[[#This Row],[Absolute Diff?]]/Table16[[#This Row],[Control Resolving Time Avg (ms)]]</f>
        <v>-0.16698962945966461</v>
      </c>
    </row>
    <row r="370" spans="1:36" x14ac:dyDescent="0.2">
      <c r="A370" t="s">
        <v>285</v>
      </c>
      <c r="B370" s="3">
        <v>483728641</v>
      </c>
      <c r="C370" s="3">
        <v>412074241</v>
      </c>
      <c r="D370" s="3">
        <v>436216846</v>
      </c>
      <c r="E370" s="3">
        <v>405854582</v>
      </c>
      <c r="F370" s="3">
        <v>420000644</v>
      </c>
      <c r="G370" s="3">
        <v>418274092</v>
      </c>
      <c r="H370" s="3">
        <v>471412999</v>
      </c>
      <c r="I370" s="3">
        <v>446462389</v>
      </c>
      <c r="J370" s="3">
        <v>445059774</v>
      </c>
      <c r="K370" s="3">
        <v>394858301</v>
      </c>
      <c r="L370" s="3">
        <f>AVERAGE(Table16[[#This Row],[Control Resolving Time 1]:[Control Resolving Time 10]])</f>
        <v>433394250.89999998</v>
      </c>
      <c r="M370" s="3">
        <f>STDEV(Table16[[#This Row],[Control Resolving Time 1]:[Control Resolving Time 10]])</f>
        <v>28674044.148424339</v>
      </c>
      <c r="N370" s="3">
        <f>Table16[[#This Row],[Control Resolving Time Avg (ns)]]/1000000</f>
        <v>433.39425089999997</v>
      </c>
      <c r="O370" s="3">
        <f>Table16[[#This Row],[Control Resolving Time Sdev (ns)]]/1000000</f>
        <v>28.67404414842434</v>
      </c>
      <c r="P370" t="s">
        <v>285</v>
      </c>
      <c r="Q370" s="3">
        <v>518944356</v>
      </c>
      <c r="R370" s="3">
        <v>480570157</v>
      </c>
      <c r="S370" s="3">
        <v>500143847</v>
      </c>
      <c r="T370" s="3">
        <v>487695518</v>
      </c>
      <c r="U370" s="3">
        <v>521941118</v>
      </c>
      <c r="V370" s="3">
        <v>516978359</v>
      </c>
      <c r="W370" s="3">
        <v>517954254</v>
      </c>
      <c r="X370" s="3">
        <v>528262272</v>
      </c>
      <c r="Y370" s="3">
        <v>495287715</v>
      </c>
      <c r="Z370" s="3">
        <v>490015962</v>
      </c>
      <c r="AA370" s="3">
        <f>AVERAGE(Table16[[#This Row],[Refactored Resolving Time 1]:[Refactored Resolving Time 10]])</f>
        <v>505779355.80000001</v>
      </c>
      <c r="AB370" s="3">
        <f>STDEV(Table16[[#This Row],[Refactored Resolving Time 1]:[Refactored Resolving Time 10]])</f>
        <v>16886859.096499186</v>
      </c>
      <c r="AC370" s="3">
        <f>Table16[[#This Row],[Refactored Resolving Time Avg (ns)]]/1000000</f>
        <v>505.77935580000002</v>
      </c>
      <c r="AD370" s="3">
        <f>Table16[[#This Row],[Refactored Resolving Time Sdev (ns)]]/1000000</f>
        <v>16.886859096499187</v>
      </c>
      <c r="AE370" t="b">
        <f>IF(Table16[[#This Row],[Control Bundle]]=Table16[[#This Row],[Refactored Bundle]],TRUE,FALSE)</f>
        <v>1</v>
      </c>
      <c r="AF370">
        <f>IF(Table16[[#This Row],[Refactored Resolving Time Avg (ns)]]=-1,0,ROUND(LOG10(Table16[[#This Row],[Refactored Resolving Time Sdev (ns)]]/Table16[[#This Row],[Control Resolving Time Sdev (ns)]]),0))</f>
        <v>0</v>
      </c>
      <c r="AG370" t="b">
        <f>IF(Table16[[#This Row],[Same Sdev OoM?]]=0,TRUE,FALSE)</f>
        <v>1</v>
      </c>
      <c r="AH370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70" s="5">
        <f>Table16[[#This Row],[Control Resolving Time Avg (ms)]]-Table16[[#This Row],[Refactored Resolving Time Avg (ms)]]</f>
        <v>-72.385104900000044</v>
      </c>
      <c r="AJ370" s="6">
        <f>Table16[[#This Row],[Absolute Diff?]]/Table16[[#This Row],[Control Resolving Time Avg (ms)]]</f>
        <v>-0.16701907039533379</v>
      </c>
    </row>
    <row r="371" spans="1:36" x14ac:dyDescent="0.2">
      <c r="A371" t="s">
        <v>155</v>
      </c>
      <c r="B371" s="3">
        <v>483070868</v>
      </c>
      <c r="C371" s="3">
        <v>411441704</v>
      </c>
      <c r="D371" s="3">
        <v>435483778</v>
      </c>
      <c r="E371" s="3">
        <v>404870484</v>
      </c>
      <c r="F371" s="3">
        <v>418008690</v>
      </c>
      <c r="G371" s="3">
        <v>417495404</v>
      </c>
      <c r="H371" s="3">
        <v>470810339</v>
      </c>
      <c r="I371" s="3">
        <v>445533882</v>
      </c>
      <c r="J371" s="3">
        <v>444291914</v>
      </c>
      <c r="K371" s="3">
        <v>394278007</v>
      </c>
      <c r="L371" s="3">
        <f>AVERAGE(Table16[[#This Row],[Control Resolving Time 1]:[Control Resolving Time 10]])</f>
        <v>432528507</v>
      </c>
      <c r="M371" s="3">
        <f>STDEV(Table16[[#This Row],[Control Resolving Time 1]:[Control Resolving Time 10]])</f>
        <v>28763054.206073489</v>
      </c>
      <c r="N371" s="3">
        <f>Table16[[#This Row],[Control Resolving Time Avg (ns)]]/1000000</f>
        <v>432.52850699999999</v>
      </c>
      <c r="O371" s="3">
        <f>Table16[[#This Row],[Control Resolving Time Sdev (ns)]]/1000000</f>
        <v>28.763054206073488</v>
      </c>
      <c r="P371" t="s">
        <v>155</v>
      </c>
      <c r="Q371" s="3">
        <v>518091147</v>
      </c>
      <c r="R371" s="3">
        <v>479872607</v>
      </c>
      <c r="S371" s="3">
        <v>499545022</v>
      </c>
      <c r="T371" s="3">
        <v>487036518</v>
      </c>
      <c r="U371" s="3">
        <v>521327612</v>
      </c>
      <c r="V371" s="3">
        <v>516260761</v>
      </c>
      <c r="W371" s="3">
        <v>511566985</v>
      </c>
      <c r="X371" s="3">
        <v>527481439</v>
      </c>
      <c r="Y371" s="3">
        <v>494579226</v>
      </c>
      <c r="Z371" s="3">
        <v>489440002</v>
      </c>
      <c r="AA371" s="3">
        <f>AVERAGE(Table16[[#This Row],[Refactored Resolving Time 1]:[Refactored Resolving Time 10]])</f>
        <v>504520131.89999998</v>
      </c>
      <c r="AB371" s="3">
        <f>STDEV(Table16[[#This Row],[Refactored Resolving Time 1]:[Refactored Resolving Time 10]])</f>
        <v>16484156.896529403</v>
      </c>
      <c r="AC371" s="3">
        <f>Table16[[#This Row],[Refactored Resolving Time Avg (ns)]]/1000000</f>
        <v>504.52013189999997</v>
      </c>
      <c r="AD371" s="3">
        <f>Table16[[#This Row],[Refactored Resolving Time Sdev (ns)]]/1000000</f>
        <v>16.484156896529402</v>
      </c>
      <c r="AE371" t="b">
        <f>IF(Table16[[#This Row],[Control Bundle]]=Table16[[#This Row],[Refactored Bundle]],TRUE,FALSE)</f>
        <v>1</v>
      </c>
      <c r="AF371">
        <f>IF(Table16[[#This Row],[Refactored Resolving Time Avg (ns)]]=-1,0,ROUND(LOG10(Table16[[#This Row],[Refactored Resolving Time Sdev (ns)]]/Table16[[#This Row],[Control Resolving Time Sdev (ns)]]),0))</f>
        <v>0</v>
      </c>
      <c r="AG371" t="b">
        <f>IF(Table16[[#This Row],[Same Sdev OoM?]]=0,TRUE,FALSE)</f>
        <v>1</v>
      </c>
      <c r="AH371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71" s="3">
        <f>Table16[[#This Row],[Control Resolving Time Avg (ms)]]-Table16[[#This Row],[Refactored Resolving Time Avg (ms)]]</f>
        <v>-71.991624899999977</v>
      </c>
      <c r="AJ371" s="4">
        <f>Table16[[#This Row],[Absolute Diff?]]/Table16[[#This Row],[Control Resolving Time Avg (ms)]]</f>
        <v>-0.16644365338907011</v>
      </c>
    </row>
    <row r="372" spans="1:36" x14ac:dyDescent="0.2">
      <c r="A372" t="s">
        <v>104</v>
      </c>
      <c r="B372" s="3">
        <v>482348874</v>
      </c>
      <c r="C372" s="3">
        <v>410648055</v>
      </c>
      <c r="D372" s="3">
        <v>434677552</v>
      </c>
      <c r="E372" s="3">
        <v>403852243</v>
      </c>
      <c r="F372" s="3">
        <v>415867029</v>
      </c>
      <c r="G372" s="3">
        <v>415498934</v>
      </c>
      <c r="H372" s="3">
        <v>470034084</v>
      </c>
      <c r="I372" s="3">
        <v>444743901</v>
      </c>
      <c r="J372" s="3">
        <v>443220852</v>
      </c>
      <c r="K372" s="3">
        <v>393602485</v>
      </c>
      <c r="L372" s="3">
        <f>AVERAGE(Table16[[#This Row],[Control Resolving Time 1]:[Control Resolving Time 10]])</f>
        <v>431449400.89999998</v>
      </c>
      <c r="M372" s="3">
        <f>STDEV(Table16[[#This Row],[Control Resolving Time 1]:[Control Resolving Time 10]])</f>
        <v>28923619.245113365</v>
      </c>
      <c r="N372" s="3">
        <f>Table16[[#This Row],[Control Resolving Time Avg (ns)]]/1000000</f>
        <v>431.4494009</v>
      </c>
      <c r="O372" s="3">
        <f>Table16[[#This Row],[Control Resolving Time Sdev (ns)]]/1000000</f>
        <v>28.923619245113365</v>
      </c>
      <c r="P372" t="s">
        <v>104</v>
      </c>
      <c r="Q372" s="3">
        <v>517321766</v>
      </c>
      <c r="R372" s="3">
        <v>479159898</v>
      </c>
      <c r="S372" s="3">
        <v>498795329</v>
      </c>
      <c r="T372" s="3">
        <v>486207064</v>
      </c>
      <c r="U372" s="3">
        <v>520553425</v>
      </c>
      <c r="V372" s="3">
        <v>515446835</v>
      </c>
      <c r="W372" s="3">
        <v>510696870</v>
      </c>
      <c r="X372" s="3">
        <v>526693365</v>
      </c>
      <c r="Y372" s="3">
        <v>494606165</v>
      </c>
      <c r="Z372" s="3">
        <v>488532257</v>
      </c>
      <c r="AA372" s="3">
        <f>AVERAGE(Table16[[#This Row],[Refactored Resolving Time 1]:[Refactored Resolving Time 10]])</f>
        <v>503801297.39999998</v>
      </c>
      <c r="AB372" s="3">
        <f>STDEV(Table16[[#This Row],[Refactored Resolving Time 1]:[Refactored Resolving Time 10]])</f>
        <v>16432219.246563807</v>
      </c>
      <c r="AC372" s="3">
        <f>Table16[[#This Row],[Refactored Resolving Time Avg (ns)]]/1000000</f>
        <v>503.80129739999995</v>
      </c>
      <c r="AD372" s="3">
        <f>Table16[[#This Row],[Refactored Resolving Time Sdev (ns)]]/1000000</f>
        <v>16.432219246563808</v>
      </c>
      <c r="AE372" t="b">
        <f>IF(Table16[[#This Row],[Control Bundle]]=Table16[[#This Row],[Refactored Bundle]],TRUE,FALSE)</f>
        <v>1</v>
      </c>
      <c r="AF372">
        <f>IF(Table16[[#This Row],[Refactored Resolving Time Avg (ns)]]=-1,0,ROUND(LOG10(Table16[[#This Row],[Refactored Resolving Time Sdev (ns)]]/Table16[[#This Row],[Control Resolving Time Sdev (ns)]]),0))</f>
        <v>0</v>
      </c>
      <c r="AG372" t="b">
        <f>IF(Table16[[#This Row],[Same Sdev OoM?]]=0,TRUE,FALSE)</f>
        <v>1</v>
      </c>
      <c r="AH372" t="str">
        <f>IF(Table16[[#This Row],[Refactored Resolving Time Avg (ns)]]&lt;Table16[[#This Row],[Control Resolving Time Avg (ns)]],"FASTER",IF(Table16[[#This Row],[Refactored Resolving Time Avg (ns)]]&gt;Table16[[#This Row],[Control Resolving Time Avg (ns)]],"SLOWER","EQUAL"))</f>
        <v>SLOWER</v>
      </c>
      <c r="AI372" s="5">
        <f>Table16[[#This Row],[Control Resolving Time Avg (ms)]]-Table16[[#This Row],[Refactored Resolving Time Avg (ms)]]</f>
        <v>-72.351896499999953</v>
      </c>
      <c r="AJ372" s="6">
        <f>Table16[[#This Row],[Absolute Diff?]]/Table16[[#This Row],[Control Resolving Time Avg (ms)]]</f>
        <v>-0.16769497500535283</v>
      </c>
    </row>
    <row r="374" spans="1:36" x14ac:dyDescent="0.2">
      <c r="AI374" s="7" t="s">
        <v>878</v>
      </c>
      <c r="AJ374" s="8">
        <f>AVERAGEIF(Table16[Relative Diff?],"&lt;&gt;0")</f>
        <v>-0.13479600781382034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bundles-info</vt:lpstr>
      <vt:lpstr>resolved-bundles-info</vt:lpstr>
      <vt:lpstr>wirings-info</vt:lpstr>
      <vt:lpstr>classpathsize-info</vt:lpstr>
      <vt:lpstr>classpathsize-dependencies-info</vt:lpstr>
      <vt:lpstr>performance-info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Lina Maria Ochoa Venegas</cp:lastModifiedBy>
  <dcterms:created xsi:type="dcterms:W3CDTF">2018-01-17T12:18:48Z</dcterms:created>
  <dcterms:modified xsi:type="dcterms:W3CDTF">2018-01-30T23:42:09Z</dcterms:modified>
</cp:coreProperties>
</file>