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codeName="ThisWorkbook" defaultThemeVersion="166925"/>
  <mc:AlternateContent xmlns:mc="http://schemas.openxmlformats.org/markup-compatibility/2006">
    <mc:Choice Requires="x15">
      <x15ac:absPath xmlns:x15ac="http://schemas.microsoft.com/office/spreadsheetml/2010/11/ac" url="G:\Training Program\SQA\Hands On SQA and Cyber Security\Assignment\Manual Testing\Test Case Writing\"/>
    </mc:Choice>
  </mc:AlternateContent>
  <xr:revisionPtr revIDLastSave="0" documentId="13_ncr:1_{B4DB8B20-FAB2-4277-B4AD-2C23A261E98A}" xr6:coauthVersionLast="36" xr6:coauthVersionMax="36" xr10:uidLastSave="{00000000-0000-0000-0000-000000000000}"/>
  <bookViews>
    <workbookView xWindow="0" yWindow="0" windowWidth="17970" windowHeight="5865" xr2:uid="{9B6C14D2-D88D-4551-9CFD-A50D6C9631AA}"/>
  </bookViews>
  <sheets>
    <sheet name="Test_Case" sheetId="1" r:id="rId1"/>
    <sheet name="TC_Report" sheetId="2" r:id="rId2"/>
    <sheet name="Bug_Report" sheetId="3" r:id="rId3"/>
    <sheet name="Test_Metrics" sheetId="4" r:id="rId4"/>
    <sheet name="Mind_Map"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H5" i="3"/>
  <c r="H4" i="3"/>
  <c r="H3" i="3"/>
  <c r="H2" i="3"/>
  <c r="F16" i="4" l="1"/>
  <c r="F15" i="4"/>
  <c r="F14" i="4"/>
  <c r="F13" i="4"/>
  <c r="F11" i="4"/>
  <c r="F18" i="4" l="1"/>
  <c r="F12" i="4"/>
  <c r="F10" i="4"/>
  <c r="F9" i="4"/>
  <c r="F8" i="4"/>
  <c r="F17" i="4" l="1"/>
  <c r="O4" i="1"/>
  <c r="O6" i="1"/>
  <c r="F12" i="2" s="1"/>
  <c r="O5" i="1"/>
  <c r="M12" i="2" l="1"/>
  <c r="L12" i="2"/>
  <c r="J12" i="2"/>
  <c r="N12" i="2" s="1"/>
  <c r="K12" i="2"/>
  <c r="E12" i="2" l="1"/>
  <c r="D12" i="2"/>
  <c r="O3" i="1"/>
  <c r="O2" i="1"/>
  <c r="B12" i="2" l="1"/>
  <c r="O7" i="1"/>
  <c r="C12" i="2"/>
  <c r="G12" i="2" l="1"/>
</calcChain>
</file>

<file path=xl/sharedStrings.xml><?xml version="1.0" encoding="utf-8"?>
<sst xmlns="http://schemas.openxmlformats.org/spreadsheetml/2006/main" count="1325" uniqueCount="683">
  <si>
    <t>Product Name</t>
  </si>
  <si>
    <t>Module Name</t>
  </si>
  <si>
    <t>Test Executed By</t>
  </si>
  <si>
    <t>Test Case ID</t>
  </si>
  <si>
    <t>Module</t>
  </si>
  <si>
    <t>Features</t>
  </si>
  <si>
    <t>Types of Testing</t>
  </si>
  <si>
    <t>Test Cases</t>
  </si>
  <si>
    <t>Test Data</t>
  </si>
  <si>
    <t>Reproducing Step</t>
  </si>
  <si>
    <t>Expected Result</t>
  </si>
  <si>
    <t>Actual Result</t>
  </si>
  <si>
    <t>Test Status</t>
  </si>
  <si>
    <t>Remarks</t>
  </si>
  <si>
    <t>Bug's Screenshot</t>
  </si>
  <si>
    <t>Bug's Record</t>
  </si>
  <si>
    <t>Dev's Comment</t>
  </si>
  <si>
    <t>TC Developed By</t>
  </si>
  <si>
    <t>TC Reviewed By</t>
  </si>
  <si>
    <t>Test Case Summary</t>
  </si>
  <si>
    <t>FAIL</t>
  </si>
  <si>
    <t>OUT OF SCOPE</t>
  </si>
  <si>
    <t>TOTAL</t>
  </si>
  <si>
    <t>TC Start Date</t>
  </si>
  <si>
    <t>TC End Date</t>
  </si>
  <si>
    <t>TC Execution Start Date</t>
  </si>
  <si>
    <t>TC Execution End Date</t>
  </si>
  <si>
    <t>Browser (Tested)</t>
  </si>
  <si>
    <t>PASS</t>
  </si>
  <si>
    <t>TC001</t>
  </si>
  <si>
    <t>TC002</t>
  </si>
  <si>
    <t>TC003</t>
  </si>
  <si>
    <t>TC004</t>
  </si>
  <si>
    <t>TC005</t>
  </si>
  <si>
    <t>TC006</t>
  </si>
  <si>
    <t>TC007</t>
  </si>
  <si>
    <t>TC009</t>
  </si>
  <si>
    <t>TC013</t>
  </si>
  <si>
    <t>TC014</t>
  </si>
  <si>
    <t>TC015</t>
  </si>
  <si>
    <t>TC016</t>
  </si>
  <si>
    <t>TC017</t>
  </si>
  <si>
    <t>TC018</t>
  </si>
  <si>
    <t>TC019</t>
  </si>
  <si>
    <t>TC020</t>
  </si>
  <si>
    <t>TC021</t>
  </si>
  <si>
    <t>TC022</t>
  </si>
  <si>
    <t>TC023</t>
  </si>
  <si>
    <t>TC024</t>
  </si>
  <si>
    <t>TC025</t>
  </si>
  <si>
    <t>TC026</t>
  </si>
  <si>
    <t>TC027</t>
  </si>
  <si>
    <t>TC028</t>
  </si>
  <si>
    <t>TC029</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</si>
  <si>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</si>
  <si>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</si>
  <si>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</si>
  <si>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</si>
  <si>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</si>
  <si>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</si>
  <si>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</si>
  <si>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</si>
  <si>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</si>
  <si>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</si>
  <si>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</si>
  <si>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</si>
  <si>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</si>
  <si>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</si>
  <si>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</si>
  <si>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</si>
  <si>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</si>
  <si>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</si>
  <si>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</si>
  <si>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</si>
  <si>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</si>
  <si>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</si>
  <si>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</si>
  <si>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</si>
  <si>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</si>
  <si>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</si>
  <si>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</si>
  <si>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</si>
  <si>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</si>
  <si>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</si>
  <si>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</si>
  <si>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</si>
  <si>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</si>
  <si>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</si>
  <si>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</si>
  <si>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</si>
  <si>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</si>
  <si>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</si>
  <si>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</si>
  <si>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</si>
  <si>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</si>
  <si>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</si>
  <si>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</si>
  <si>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</si>
  <si>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</si>
  <si>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</si>
  <si>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</si>
  <si>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</si>
  <si>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</si>
  <si>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</si>
  <si>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</si>
  <si>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</si>
  <si>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</si>
  <si>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USER MANAGEMENT</t>
  </si>
  <si>
    <t>MD. Saidur Rahman Shovon</t>
  </si>
  <si>
    <t>15/09/2022</t>
  </si>
  <si>
    <t>19/09/2022</t>
  </si>
  <si>
    <t>17/09/2022</t>
  </si>
  <si>
    <t>YES</t>
  </si>
  <si>
    <t>It performed as expected.</t>
  </si>
  <si>
    <t>Functional</t>
  </si>
  <si>
    <t>Should accept the form submission</t>
  </si>
  <si>
    <t>It doesn't show any error message for leading dot in address</t>
  </si>
  <si>
    <t>It doesn't show any error message for trailing dot in address</t>
  </si>
  <si>
    <t>It doesn't show any error message for invalid top-level domain</t>
  </si>
  <si>
    <t>Should not allow less than 11 digits number</t>
  </si>
  <si>
    <t>Should not allow more than 11 digits number</t>
  </si>
  <si>
    <t>Should show an error message</t>
  </si>
  <si>
    <t>Should show an error message for required field</t>
  </si>
  <si>
    <t>Should show that password is encrypted</t>
  </si>
  <si>
    <t>Should accept the the password</t>
  </si>
  <si>
    <t>Should not allow without !@#$%^&amp;* these special characters</t>
  </si>
  <si>
    <t>It allows all the special characters that the keyboard has</t>
  </si>
  <si>
    <t>It doesn't show any error message for break password</t>
  </si>
  <si>
    <t>Should show an error message for break Password</t>
  </si>
  <si>
    <t>Password: [Blank]</t>
  </si>
  <si>
    <t>TC101</t>
  </si>
  <si>
    <t>TC102</t>
  </si>
  <si>
    <t>Bug Severity</t>
  </si>
  <si>
    <t>P1</t>
  </si>
  <si>
    <t>P3</t>
  </si>
  <si>
    <t>Test Case Report</t>
  </si>
  <si>
    <t>Project Name</t>
  </si>
  <si>
    <t>Test Case Version</t>
  </si>
  <si>
    <t>Num. of Features</t>
  </si>
  <si>
    <t>TC Written By</t>
  </si>
  <si>
    <t>TC Executed By</t>
  </si>
  <si>
    <t xml:space="preserve">TEST EXECUTION REPORT </t>
  </si>
  <si>
    <t>Testing Type
in Scope</t>
  </si>
  <si>
    <t>Description</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</si>
  <si>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</si>
  <si>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</si>
  <si>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</si>
  <si>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</si>
  <si>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</si>
  <si>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</si>
  <si>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</si>
  <si>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</si>
  <si>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</si>
  <si>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</si>
  <si>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</si>
  <si>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</si>
  <si>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</si>
  <si>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MD. Saidur  Rahman Shovon</t>
  </si>
  <si>
    <t>Risk-Based Testing includes testing of highly critical functionality, which has the highest impact on business and in which the probability of failure is very high. (Or)
Testing an application as a whole for the modification in any module or functionality is termed as Regression Testing.</t>
  </si>
  <si>
    <t>BUG REPORT</t>
  </si>
  <si>
    <t>Critical</t>
  </si>
  <si>
    <t>Major</t>
  </si>
  <si>
    <t>Minor</t>
  </si>
  <si>
    <t>Low</t>
  </si>
  <si>
    <t>Total</t>
  </si>
  <si>
    <t>#ID</t>
  </si>
  <si>
    <t>Issue</t>
  </si>
  <si>
    <t>Reproducing Steps</t>
  </si>
  <si>
    <t>Environment</t>
  </si>
  <si>
    <t>Module/Section</t>
  </si>
  <si>
    <t>Severity</t>
  </si>
  <si>
    <t>Screenshot/Record</t>
  </si>
  <si>
    <t>Responsible QA</t>
  </si>
  <si>
    <t>Bug Founded By</t>
  </si>
  <si>
    <t>Bug Reported By</t>
  </si>
  <si>
    <t>Bug Reviewed By</t>
  </si>
  <si>
    <t>Bug Report</t>
  </si>
  <si>
    <t>Production</t>
  </si>
  <si>
    <t>Shovon</t>
  </si>
  <si>
    <t>Apex</t>
  </si>
  <si>
    <t>Should go to the Login/Signup page successfully</t>
  </si>
  <si>
    <t>1. Go to "Apex" URL
2. Click on "Login/Register" option</t>
  </si>
  <si>
    <t>1. Go to "Apex" URL
2. Click on "Login/Register" option
3. Now select the "Mobile Number" field and enter a valid number</t>
  </si>
  <si>
    <t>Should send an OTP to that number</t>
  </si>
  <si>
    <t>Should not send an OTP and should throw an error message</t>
  </si>
  <si>
    <t>1. Go to "Apex" URL
2. Click on "Login/Register" option
3. Now select the "Mobile Number" field and enter an invalid number</t>
  </si>
  <si>
    <t>It sends an OTP to that number and does not throw an error message</t>
  </si>
  <si>
    <t>Send OTP to an invalid number</t>
  </si>
  <si>
    <t>Should not allow alphabetic data</t>
  </si>
  <si>
    <t>Should not allow special character data</t>
  </si>
  <si>
    <t>1. Go to "Apex" URL
2. Click on "Login/Register" option
3. Now select the "Mobile Number" field and enter a number less than 11 digits</t>
  </si>
  <si>
    <t>1. Go to "Apex" URL
2. Click on "Login/Register" option
3. Now select the "Mobile Number" field and enter a number more than 11 digits</t>
  </si>
  <si>
    <t>1. Go to "Apex" URL
2. Click on "Login/Register" option
3. Now select the "Mobile Number" field and enter a number which contains sapce between number</t>
  </si>
  <si>
    <t>Should not allow space between number</t>
  </si>
  <si>
    <t>1. Go to "Apex" URL
2. Click on "Login/Register" option
3. Now select the "Mobile Number" field and enter space against number</t>
  </si>
  <si>
    <t>Should not allow space against number</t>
  </si>
  <si>
    <t>1. Go to "Apex" URL
2. Click on "Login/Register" option
3. Now select the "Mobile Number" field and keep blank</t>
  </si>
  <si>
    <t>Mobile Number: !@#$%^&amp;**&amp;^</t>
  </si>
  <si>
    <t>Mobile Number: 0178374657</t>
  </si>
  <si>
    <t>Mobile Number: 017837465845</t>
  </si>
  <si>
    <t>Mobile Number: 01783 746584</t>
  </si>
  <si>
    <t>Mobile Number: [Space]</t>
  </si>
  <si>
    <t>Mobile Number: [Blank]</t>
  </si>
  <si>
    <t>1. Go to "Apex" URL
2. Click on "Login/Register" option
3. Now select and deselect the "Mobile Number" field</t>
  </si>
  <si>
    <t>Should show an error message under the field</t>
  </si>
  <si>
    <t>Should allow to continue</t>
  </si>
  <si>
    <t>Doesn't accept action from Enter key</t>
  </si>
  <si>
    <t>1. Go to "Apex" URL
2. Click on "Login/Register" option
3. Now select the "Mobile Number" field and enter a valid number
4. Then press Enter key by the keyboard</t>
  </si>
  <si>
    <t>It doesn't accept the action from Enter key</t>
  </si>
  <si>
    <t>1. Go to "Apex" URL
2. Click on "Login/Register" option
3. Now select the "Mobile Number" field and enter a valid number and Continue
4. Click on "Resend OTP" option after the first OTP comes</t>
  </si>
  <si>
    <t>Should resend the OTP to that number</t>
  </si>
  <si>
    <t>1. Go to "Apex" URL
2. Click on "Login/Register" option
3. Now select the "Mobile Number" field and enter a valid number and Continue
4. Click on "Login" option from the bottom of the OTP section</t>
  </si>
  <si>
    <t>Should go to the "Login/Signup" page</t>
  </si>
  <si>
    <t xml:space="preserve">Should show an error message to fill the required fields. </t>
  </si>
  <si>
    <t>It doesn't show any error message and accept the submission.</t>
  </si>
  <si>
    <t>It doesn't show any error message.</t>
  </si>
  <si>
    <t>Should allow to Verify</t>
  </si>
  <si>
    <t>Should show an error message for "First Name" and "Last Name" field.</t>
  </si>
  <si>
    <t>P2</t>
  </si>
  <si>
    <t>Should show an error message which contains all the required field's name</t>
  </si>
  <si>
    <t>First Name: Md.
Last Name: Shovon</t>
  </si>
  <si>
    <t>First Name: $%^&amp;
Last Name: $%^&amp;</t>
  </si>
  <si>
    <t>Accept special characters in Name field</t>
  </si>
  <si>
    <t>Accept numeric value</t>
  </si>
  <si>
    <t>Should show an error message for numeric value in "First Name" and "Last Name" field.</t>
  </si>
  <si>
    <t>Accept alphanumeric value</t>
  </si>
  <si>
    <t>Should show an error message for alphanumeric value in "First Name" and "Last Name" field.</t>
  </si>
  <si>
    <t>First Name: 7654321
Last Name: 7654321</t>
  </si>
  <si>
    <t>First Name: abcd567
Last Name: abcd567</t>
  </si>
  <si>
    <t>First Name: a
Last Name: a</t>
  </si>
  <si>
    <t>Should show boundary values as an error message.</t>
  </si>
  <si>
    <t>Doesn't show boundary values</t>
  </si>
  <si>
    <t>First Name: [Blank]
Last Name: [Blank]</t>
  </si>
  <si>
    <t>Error message shows only for Last Name</t>
  </si>
  <si>
    <t xml:space="preserve">Though First Name is also a required field, it shows an error message only for Last Name </t>
  </si>
  <si>
    <t>Should show the right error message for each blank field</t>
  </si>
  <si>
    <t>It doesn't show the right error message for each blank field</t>
  </si>
  <si>
    <t>Doesn't show the right error message</t>
  </si>
  <si>
    <t>First Name: [Space]
Last Name: [Space]</t>
  </si>
  <si>
    <t>Should show an error message for spaces without values in "First Name" and "Last Name" field.</t>
  </si>
  <si>
    <t>Doesn't show error message for space</t>
  </si>
  <si>
    <t>First Name: 7654321 or @#$%^
Last Name: 7654321 or @#$%^</t>
  </si>
  <si>
    <t>Should not copy-paste numeric or special character data in "First Name" and "Last Name" field</t>
  </si>
  <si>
    <t>It allows copy-paste numeric or special character data in "First Name" and "Last Name" field</t>
  </si>
  <si>
    <t>Allow copy-paste numeric or special character value</t>
  </si>
  <si>
    <t>Email Address: test001@yopmail.com</t>
  </si>
  <si>
    <t>Email Address: test.001@yopmail.com</t>
  </si>
  <si>
    <t>Email Address: test001@yop.mail.com.bd</t>
  </si>
  <si>
    <t>Email Address: ___@yopmail.com</t>
  </si>
  <si>
    <t>Email Address: 6746353@yopmail.com</t>
  </si>
  <si>
    <t>Email Address: abcd@yopmail</t>
  </si>
  <si>
    <t>Email Address: @yopmail.com</t>
  </si>
  <si>
    <t>Email Address: abcdyopmail.com</t>
  </si>
  <si>
    <t>Email Address: @#@@##@%^%#$@#$@#.com</t>
  </si>
  <si>
    <t>Email Address: abcd@efgh@test.com</t>
  </si>
  <si>
    <t>Email Address: .abcd123@yopmail.com</t>
  </si>
  <si>
    <t>Email Address: abcd.@yopmail.com</t>
  </si>
  <si>
    <t>Email Address: abcd…123@yopmail.com</t>
  </si>
  <si>
    <t>Email Address: abcd@yopmail.web</t>
  </si>
  <si>
    <t>Email Address: abcd@-yopmail.com</t>
  </si>
  <si>
    <t>Email Address: abcd@yopmail..com</t>
  </si>
  <si>
    <t>Email Address: [Blank]</t>
  </si>
  <si>
    <t>1. Go to "Apex" URL
2. Click on "Login/Register" option
3. Now fill the "Mobile Number" field with valid number and then verify the OTP
5. Give a valid email address in "Email Address" field and fill all other fields</t>
  </si>
  <si>
    <t>1. Go to "Apex" URL
2. Click on "Login/Register" option
3. Now fill the "Mobile Number" field with valid number and then verify the OTP
4. Give a valid email address which contains numbers in address and fill all other fields</t>
  </si>
  <si>
    <t>1. Go to "Apex" URL
2. Click on "Login/Register" option
3. Now fill the "Mobile Number" field with valid number and then verify the OTP
4. Give a valid email address which contains underscore in address and fill all other fields</t>
  </si>
  <si>
    <t>1. Go to "Apex" URL
2. Click on "Login/Register" option
3. Now fill the "Mobile Number" field with valid number and then verify the OTP
4. Give a valid email address which contains dots in subdomain and fill all other fields</t>
  </si>
  <si>
    <t>1. Go to "Apex" URL
2. Click on "Login/Register" option
3. Now fill the "Mobile Number" field with valid number and then verify the OTP
4. Give a valid email address which contains a dot in "Email Address" field and fill all other fields</t>
  </si>
  <si>
    <t>1. Go to "Apex" URL
2. Click on "Login/Register" option
3. Now fill the "Mobile Number" field with valid number and then verify the OTP
4. Copy some numeric or special character data and paste it into "First Name" and "Last Name" field</t>
  </si>
  <si>
    <t>1. Go to "Apex" URL
2. Click on "Login/Register" option
3. Now fill the "Mobile Number" field with valid number and then verify the OTP
4. Give some space into "First Name" and "Last Name" field and fill all other fields</t>
  </si>
  <si>
    <t>1. Go to "Apex" URL
2. Click on "Login/Register" option
3. Now fill the "Mobile Number" field with valid number and then verify the OTP
4. Keep "First Name" and "Last Name" field blank and fill all other fields</t>
  </si>
  <si>
    <t>1. Go to "Apex" URL
2. Click on "Login/Register" option
3. Now fill the "Mobile Number" field with valid number and then verify the OTP
4. Fill "First Name" and "Last Name" field using &lt; 2 characters data and fill all other fields</t>
  </si>
  <si>
    <t>1. Go to "Apex" URL
2. Click on "Login/Register" option
3. Now fill the "Mobile Number" field with valid number and then verify the OTP
4. Fill "First Name" and "Last Name" field using alphanumeric data and fill all other fields</t>
  </si>
  <si>
    <t>1. Go to "Apex" URL
2. Click on "Login/Register" option
3. Now fill the "Mobile Number" field with valid number and then verify the OTP
4. Fill "First Name" and "Last Name" field using numeric data and fill all other fields</t>
  </si>
  <si>
    <t>1. Go to "Apex" URL
2. Click on "Login/Register" option
3. Now fill the "Mobile Number" field with valid number and then verify the OTP
4. Fill "First Name" and "Last Name" field using special characters data and also fill another fields</t>
  </si>
  <si>
    <t>1. Go to "Apex" URL
2. Click on "Login/Register" option
3. Now fill the "Mobile Number" field with valid number and then verify the OTP
4. Fill "First Name" and "Last Name" field using alphabetic data and keep others blank</t>
  </si>
  <si>
    <t>1. Go to "Apex" URL
2. Click on "Login/Register" option
3. Now fill the "Mobile Number" field with valid number and then verify the OTP
4. Keep all the fields blank and hit on Continue</t>
  </si>
  <si>
    <t>1. Go to "Apex" URL
2. Click on "Login/Register" option
3. Now fill the "Mobile Number" field with valid number and then verify the OTP
4. Give an email address which missing the domain in id and fill all other fields</t>
  </si>
  <si>
    <t>Should not allow the missing domain  email id</t>
  </si>
  <si>
    <t>1. Go to "Apex" URL
2. Click on "Login/Register" option
3. Now fill the "Mobile Number" field with valid number and then verify the OTP
4. Give an email address which missing the address in id and fill all other fields</t>
  </si>
  <si>
    <t>1. Go to "Apex" URL
2. Click on "Login/Register" option
3. Now fill the "Mobile Number" field with valid number and then verify the OTP
4. Give an email address which missing @ symbol in id and fill all other fields</t>
  </si>
  <si>
    <t>1. Go to "Apex" URL
2. Click on "Login/Register" option
3. Now fill the "Mobile Number" field with valid number and then verify the OTP
4. Give garbage text in "Email Address" field and fill all other fields</t>
  </si>
  <si>
    <t>Should show an error message for "Email Address" field</t>
  </si>
  <si>
    <t>1. Go to "Apex" URL
2. Click on "Login/Register" option
3. Now fill the "Mobile Number" field with valid number and then verify the OTP
4. Give an email address which contains two @ symbol in id and fill all other fields</t>
  </si>
  <si>
    <t>1. Go to "Apex" URL
2. Click on "Login/Register" option
3. Now fill the "Mobile Number" field with valid number and then verify the OTP
4. Give an email address which contains leading dot in address and fill all other fields</t>
  </si>
  <si>
    <t>Allow leading dot email id</t>
  </si>
  <si>
    <t>1. Go to "Apex" URL
2. Click on "Login/Register" option
3. Now fill the "Mobile Number" field with valid number and then verify the OTP
4. Give an email address which contains trailing dot in address and fill all other fields</t>
  </si>
  <si>
    <t>Allow trailing dot in email id</t>
  </si>
  <si>
    <t>1. Go to "Apex" URL
2. Click on "Login/Register" option
3. Now fill the "Mobile Number" field with valid number and then verify the OTP
4. Give an email address which contains multiple dots in address and fill all other fields</t>
  </si>
  <si>
    <t>1. Go to "Apex" URL
2. Click on "Login/Register" option
3. Now fill the "Mobile Number" field with valid number and then verify the OTP
4. Give an email address which contains invalid top-level domain and fill all other fields</t>
  </si>
  <si>
    <t>Allow invalid top-level domain</t>
  </si>
  <si>
    <t>1. Go to "Apex" URL
2. Click on "Login/Register" option
3. Now fill the "Mobile Number" field with valid number and then verify the OTP
4. Give an email address which contains leading dash in front of the domain and fill all other fields</t>
  </si>
  <si>
    <t>Allow email id which contains leading dash in domain</t>
  </si>
  <si>
    <t>1. Go to "Apex" URL
2. Click on "Login/Register" option
3. Now fill the "Mobile Number" field with valid number and then verify the OTP
4. Give an email address which contains multiple dots in domain side and fill all other fields</t>
  </si>
  <si>
    <t>1. Go to "Apex" URL
2. Click on "Login/Register" option
3. Now fill the "Mobile Number" field with valid number and then verify the OTP
4. Keep "Email Address" field blank and fill all other fields</t>
  </si>
  <si>
    <t>1. Go to "Apex" URL
2. Click on "Login/Register" option
3. Now fill the "Mobile Number" field with valid number and then verify the OTP
4. Click on "Mobile Number" field</t>
  </si>
  <si>
    <t>Should be a non-editable field</t>
  </si>
  <si>
    <t>Field size should be the same as others</t>
  </si>
  <si>
    <t>The field size is not same as others</t>
  </si>
  <si>
    <t>Field size is not same</t>
  </si>
  <si>
    <t>Password: 1234567
Confirm Password:1234567</t>
  </si>
  <si>
    <t>1. Go to "Apex" URL
2. Click on "Login/Register" option
3. Now fill the "Mobile Number" field with valid number and then verify the OTP
4. Give data between 6 to 28 digits in "Password" &amp; "Confirm Password" field</t>
  </si>
  <si>
    <t>Should accept any value between 6 to 28 digits</t>
  </si>
  <si>
    <t>Password: 12345
Confirm Password:12345</t>
  </si>
  <si>
    <t>1. Go to "Apex" URL
2. Click on "Login/Register" option
3. Now fill the "Mobile Number" field with valid number and then verify the OTP
4. Give value less than 6 digits in "Password" &amp; "Confirm Password" field</t>
  </si>
  <si>
    <t>Should show boundary values using an error message</t>
  </si>
  <si>
    <t>Password: [29 digits]
Confirm Password: [29 digits]</t>
  </si>
  <si>
    <t>1. Go to "Apex" URL
2. Click on "Login/Register" option
3. Now fill the "Mobile Number" field with valid number and then verify the OTP
4. Give value more than 6 digits in "Password" &amp; "Confirm Password" field</t>
  </si>
  <si>
    <t>Should not allow more than 28 digits value</t>
  </si>
  <si>
    <t>Password: 123456 (encrypted)
Confirm Password: 123456 (encrypted)</t>
  </si>
  <si>
    <t>1. Go to "Apex" URL
2. Click on "Login/Register" option
3. Now fill the "Mobile Number" field with valid number and then verify the OTP
4. Give 6 digits value in "Password" &amp; "Confirm Password" field</t>
  </si>
  <si>
    <t>1. Go to "Apex" URL
2. Click on "Login/Register" option
3. Now fill the "Mobile Number" field with valid number and then verify the OTP
4. Fill "Password" &amp; "Confirm Password" field using alphabetic value and fill all other fields</t>
  </si>
  <si>
    <t>Password: abcdefg
Confirm Password: abcdefg</t>
  </si>
  <si>
    <t>1. Go to "Apex" URL
2. Click on "Login/Register" option
3. Now fill the "Mobile Number" field with valid number and then verify the OTP
4. Fill "Password" &amp; "Confirm Password" field using numeric value and fill all other fields</t>
  </si>
  <si>
    <t>Password: abcde1234
Confirm Password: abcde1234</t>
  </si>
  <si>
    <t>Password: 1234567
Confirm Password: 1234567</t>
  </si>
  <si>
    <t>1. Go to "Apex" URL
2. Click on "Login/Register" option
3. Now fill the "Mobile Number" field with valid number and then verify the OTP
4. Fill "Password" &amp; "Confirm Password" field using alphanumeric value and fill all other fields</t>
  </si>
  <si>
    <t>Password: @#$%^&amp;*
Confirm Password: @#$%^&amp;*</t>
  </si>
  <si>
    <t>1. Go to "Apex" URL
2. Click on "Login/Register" option
3. Now fill the "Mobile Number" field with valid number and then verify the OTP
4. Fill "Password" &amp; "Confirm Password" field using special characters value and fill all other fields</t>
  </si>
  <si>
    <t>Password: ()_+}{:"
Confirm Password: ()_+}{:"</t>
  </si>
  <si>
    <t>Allow all the special characters</t>
  </si>
  <si>
    <t>Password: ABCdesgh
Confirm Password: ABCdesgh</t>
  </si>
  <si>
    <t>Password: ABC defg
Confirm Password: ABC defg</t>
  </si>
  <si>
    <t>Allow break password</t>
  </si>
  <si>
    <t>Password: [Blank]
Confirm Password: [Blank]</t>
  </si>
  <si>
    <t>Password: 1234567
Confirm Password: 123456</t>
  </si>
  <si>
    <t>Should show error message for mismatch value</t>
  </si>
  <si>
    <t>Should select or deselect according to the user's want</t>
  </si>
  <si>
    <t>Should redirect to the home page which is logged in</t>
  </si>
  <si>
    <t>TC008</t>
  </si>
  <si>
    <t>TC010</t>
  </si>
  <si>
    <t>TC011</t>
  </si>
  <si>
    <t>TC012</t>
  </si>
  <si>
    <t>TC030</t>
  </si>
  <si>
    <t>TC031</t>
  </si>
  <si>
    <t>TC032</t>
  </si>
  <si>
    <t>TC033</t>
  </si>
  <si>
    <t>TC034</t>
  </si>
  <si>
    <t>TC035</t>
  </si>
  <si>
    <t>TC036</t>
  </si>
  <si>
    <t>TC037</t>
  </si>
  <si>
    <t>TC038</t>
  </si>
  <si>
    <t>TC039</t>
  </si>
  <si>
    <t>TC040</t>
  </si>
  <si>
    <t>TC041</t>
  </si>
  <si>
    <t>TC042</t>
  </si>
  <si>
    <t>TC043</t>
  </si>
  <si>
    <t>TC044</t>
  </si>
  <si>
    <t>TC045</t>
  </si>
  <si>
    <t>TC046</t>
  </si>
  <si>
    <t>TC047</t>
  </si>
  <si>
    <t>Mobile Number: 01783746576</t>
  </si>
  <si>
    <t>Mobile Number: "01000000000"</t>
  </si>
  <si>
    <t>Mobile Number: asdfghjklzx</t>
  </si>
  <si>
    <t>1. Go to "Apex" URL
2. Click on "Login/Register" option
3. Now select the "Mobile Number" field and enter an alphabetic data against Mobile Number</t>
  </si>
  <si>
    <t>1. Go to "Apex" URL
2. Click on "Login/Register" option
3. Now select the "Mobile Number" field and enter special character data against Mobile Number</t>
  </si>
  <si>
    <t>Mobile Number: 01795346139</t>
  </si>
  <si>
    <t>Should open the Login page</t>
  </si>
  <si>
    <t>Should show "Login" name as the title of the page</t>
  </si>
  <si>
    <t>It shows "Sign Up" as the page title</t>
  </si>
  <si>
    <t>Show wrong page title</t>
  </si>
  <si>
    <t>Should not be editable the mobile number with country code</t>
  </si>
  <si>
    <t>Password: 123456 (Valid)</t>
  </si>
  <si>
    <t>Should open account dashboard</t>
  </si>
  <si>
    <t>Font is not center aligned</t>
  </si>
  <si>
    <t>Password: 123456789 (Invalid)</t>
  </si>
  <si>
    <t>Font of error message is not in center aligned</t>
  </si>
  <si>
    <t>Font of error message should be in center aligned</t>
  </si>
  <si>
    <t>P4</t>
  </si>
  <si>
    <t>Should accept the action of the Keyboard Enter key</t>
  </si>
  <si>
    <t>It doesn't accept the action of the Keyboard Enter key</t>
  </si>
  <si>
    <t>Doesn't accept action of the Enter key</t>
  </si>
  <si>
    <t>Should send an OTP to the registered number and email</t>
  </si>
  <si>
    <t>Doesn't send OTP to the mail</t>
  </si>
  <si>
    <t>It sends an OTP to the number, but doesn't send OTP to the mail</t>
  </si>
  <si>
    <t>Should Login after verifying the OTP</t>
  </si>
  <si>
    <t>Should go to the previous page</t>
  </si>
  <si>
    <t>Should available the link between text field and Login button</t>
  </si>
  <si>
    <t>Should available a guide message top of the field title</t>
  </si>
  <si>
    <t>Should work correctly and redirect to the "Reset Password" page</t>
  </si>
  <si>
    <t>Should show an warning message for required field</t>
  </si>
  <si>
    <t>Mobile Number: asdfghjklzx, 
!@#$%^&amp;**&amp;^,
abcd1234</t>
  </si>
  <si>
    <t>Should not allow alphabetic, special character or alphanumeric data</t>
  </si>
  <si>
    <t>1. Go to "Apex" URL
2. Click on "Login/Register" option
3. Now go to Login page using valid number
4. Click on the "Forgot password" link
5. Then enter alphabetic, special character or alphanumeric data</t>
  </si>
  <si>
    <t>1. Go to "Apex" URL
2. Click on "Login/Register" option
3. Now go to Login page using valid number
4. Click on the "Forgot password" link
5. Then enter an invalid number</t>
  </si>
  <si>
    <t>1. Go to "Apex" URL
2. Click on "Login/Register" option
3. Now go to Login page using valid number
4. Click on the "Forgot password" link
5. Then enter a valid number</t>
  </si>
  <si>
    <t>1. Go to "Apex" URL
2. Click on "Login/Register" option
3. Now go to Login page using valid number
4. Click on the "Forgot password" link
5. Then keep "Mobile Number" field blank</t>
  </si>
  <si>
    <t>1. Go to "Apex" URL
2. Click on "Login/Register" option
3. Now go to Login page using valid number
4. Click on the "Forgot password" link</t>
  </si>
  <si>
    <t>1. Go to "Apex" URL
2. Click on "Login/Register" option
3. Now go to Login page using valid number
4. Check "Forgot password" link</t>
  </si>
  <si>
    <t>1. Go to "Apex" URL
2. Click on "Login/Register" option
3. Now go to Login page using valid number
4. Click on "Send OTP" option
5. Now click on "Go Back" option</t>
  </si>
  <si>
    <t>1. Go to "Apex" URL
2. Click on "Login/Register" option
3. Now go to Login page using valid number
4. Click on "Send OTP" option
5. Now enter OTP number and click Verify</t>
  </si>
  <si>
    <t>1. Go to "Apex" URL
2. Click on "Login/Register" option
3. Now go to Login page using valid number
4. Click on "Send OTP" option
5. Now click on "Resend OTP" option after the first OTP comes</t>
  </si>
  <si>
    <t>1. Go to "Apex" URL
2. Click on "Login/Register" option
3. Now go to Login page using valid number
4. Click on "Send OTP" option</t>
  </si>
  <si>
    <t>1. Go to "Apex" URL
2. Click on "Login/Register" option
3. Now go to Login page using valid number
4. Enter a valid password into "Password" field and press on Enter key</t>
  </si>
  <si>
    <t>1. Go to "Apex" URL
2. Click on "Login/Register" option
3. Now go to Login page using valid number
4. Keep "Password" field blank</t>
  </si>
  <si>
    <t>1. Go to "Apex" URL
2. Click on "Login/Register" option
3. Now go to Login page using valid number
4. Enter an invalid password into "Password" field</t>
  </si>
  <si>
    <t>1. Go to "Apex" URL
2. Click on "Login/Register" option
3. Now go to Login page using valid number
4. Enter a valid password into "Password" field</t>
  </si>
  <si>
    <t>1. Go to "Apex" URL
2. Click on "Login/Register" option
3. Now go to Login page using valid number
4. Click on Number field and try to edit</t>
  </si>
  <si>
    <t>1. Go to "Apex" URL
2. Click on "Login/Register" option
3. Now go to Login page using valid number</t>
  </si>
  <si>
    <t>Mobile Number: 017953461395847</t>
  </si>
  <si>
    <t>1. Go to "Apex" URL
2. Click on "Login/Register" option
3. Now go to Login page using valid number
4. Click on the "Forgot password" link
5. Then enter more than 11 digits number</t>
  </si>
  <si>
    <t>Allow more than 11 digits number</t>
  </si>
  <si>
    <t>1. Go to "Apex" URL
2. Click on "Login/Register" option
3. Now go to Login page using valid number
4. Click on the "Forgot password" link
5. Then hover on the Mobile Number field</t>
  </si>
  <si>
    <t>Should show some saved number which was submitted before</t>
  </si>
  <si>
    <t>1. Go to "Apex" URL
2. Click on "Login/Register" option
3. Now go to Login page using valid number
4. Click on the "Forgot password" link
5. Then enter a valid number and hit Reset</t>
  </si>
  <si>
    <t>1. Go to "Apex" URL
2. Click on "Login/Register" option
3. Now go to Login page using valid number
4. Click on the "Forgot password" link
5. Then enter a valid number and hit Reset
6. Click on Resend OTP button</t>
  </si>
  <si>
    <t>Should show a successful message after sending an OTP</t>
  </si>
  <si>
    <t>1. Go to "Apex" URL
2. Click on "Login/Register" option
3. Now go to Login page using valid number
4. Click on the "Forgot password" link
5. Then enter a valid number and verify OTP
6. Enter less than 6 digits password in both fields</t>
  </si>
  <si>
    <t>1. Go to "Apex" URL
2. Click on "Login/Register" option
3. Now go to Login page using valid number
4. Click on the "Forgot password" link
5. Then enter a valid number and verify OTP
6. Enter more than 28 digits password in both fields</t>
  </si>
  <si>
    <t>Allow more than 28 digits password</t>
  </si>
  <si>
    <t>Should not allow more than 28 digits password and show a boundary value</t>
  </si>
  <si>
    <t>It allows more than 28 digits password and doesn't show any boundary value</t>
  </si>
  <si>
    <t>Should not allow more than 11 digits number and show a boundary value</t>
  </si>
  <si>
    <t>It allows more than 11 digits number and doesn't show any boundary value</t>
  </si>
  <si>
    <t>1. Go to "Apex" URL
2. Click on "Login/Register" option
3. Now go to Login page using valid number
4. Click on the "Forgot password" link
5. Then enter a valid number and verify OTP
6. Enter 6 to 28 digits number</t>
  </si>
  <si>
    <t>New password: 12345
Retype New password:12345</t>
  </si>
  <si>
    <t>New password: [29 digits]
Retype New password: [29 digits]</t>
  </si>
  <si>
    <t>New password: 123456 (encrypted)
Retype New password: 123456 (encrypted)</t>
  </si>
  <si>
    <t>New password: 1234567
Retype New password: 123456</t>
  </si>
  <si>
    <t>New password: [Blank]
Retype New password: [Blank]</t>
  </si>
  <si>
    <t>New password: ABC defg
Retype New password: ABC defg</t>
  </si>
  <si>
    <t>New password: ABCdesgh
Retype New password: ABCdesgh</t>
  </si>
  <si>
    <t>New password: ()_+}{:"
Retype New password: ()_+}{:"</t>
  </si>
  <si>
    <t>New password: @#$%^&amp;*
Retype New password: @#$%^&amp;*</t>
  </si>
  <si>
    <t>New password: abcde1234
Retype New password: abcde1234</t>
  </si>
  <si>
    <t>New password: 1234567
Retype New password: 1234567</t>
  </si>
  <si>
    <t>New password: abcdefg
Retype New password: abcdefg</t>
  </si>
  <si>
    <t>1. Go to "Apex" URL
2. Click on "Login/Register" option
3. Now go to Login page using valid number
4. Click on the "Forgot password" link
5. Then enter a valid number and verify OTP
6. Enter alphabetic value in both password fields</t>
  </si>
  <si>
    <t>1. Go to "Apex" URL
2. Click on "Login/Register" option
3. Now go to Login page using valid number
4. Click on the "Forgot password" link
5. Then enter a valid number and verify OTP
6. Enter numeric value in both password fields</t>
  </si>
  <si>
    <t>1. Go to "Apex" URL
2. Click on "Login/Register" option
3. Now go to Login page using valid number
4. Click on the "Forgot password" link
5. Then enter a valid number and verify OTP
6. Enter alphanumeric value in both password fields</t>
  </si>
  <si>
    <t>1. Go to "Apex" URL
2. Click on "Login/Register" option
3. Now go to Login page using valid number
4. Click on the "Forgot password" link
5. Then enter a valid number and verify OTP
6. Enter special characters value in both password fields</t>
  </si>
  <si>
    <t>1. Go to "Apex" URL
2. Click on "Login/Register" option
3. Now go to Login page using valid number
4. Click on the "Forgot password" link
5. Then enter a valid number and verify OTP
6. Enter another special characters value in both password fields</t>
  </si>
  <si>
    <t>1. Go to "Apex" URL
2. Click on "Login/Register" option
3. Now go to Login page using valid number
4. Click on the "Forgot password" link
5. Then enter a valid number and verify OTP
6. Enter lowercase and uppercase value in both password fields</t>
  </si>
  <si>
    <t>1. Go to "Apex" URL
2. Click on "Login/Register" option
3. Now go to Login page using valid number
4. Click on the "Forgot password" link
5. Then enter a valid number and verify OTP
6. Enter value using space between the value in both password fields</t>
  </si>
  <si>
    <t>1. Go to "Apex" URL
2. Click on "Login/Register" option
3. Now go to Login page using valid number
4. Click on the "Forgot password" link
5. Then enter a valid number and verify OTP
6. Keep both password fields blank</t>
  </si>
  <si>
    <t>1. Go to "Apex" URL
2. Click on "Login/Register" option
3. Now go to Login page using valid number
4. Click on the "Forgot password" link
5. Then enter a valid number and verify OTP
6. Enter mismatch value in both password fields</t>
  </si>
  <si>
    <t>Warning message overlapped with Reset password button</t>
  </si>
  <si>
    <t>1. Go to "Apex" URL
2. Click on "Login/Register" option
3. Now go to Login page using valid number
4. Click on the "Forgot password" link
5. Then enter a valid number and verify OTP
6. Keep blank in "Retype New password" field and hit Reset Password button</t>
  </si>
  <si>
    <t>The warning message should not overlap with Reset Password button</t>
  </si>
  <si>
    <t>The warning message overlap with Reset Password button</t>
  </si>
  <si>
    <t>New password: 123456789
Retype New password: 123456789</t>
  </si>
  <si>
    <t>1. Go to "Apex" URL
2. Click on "Login/Register" option
3. Now go to Login page using valid number
4. Click on the "Forgot password" link
5. Then enter a valid number and verify OTP
6. Fill both password fields with valid data and hit Reset Password button</t>
  </si>
  <si>
    <t>Should redirect to the home page which is logged in with the new password</t>
  </si>
  <si>
    <t>1. Go to "Apex" URL
2. Click on "Login/Register" option
3. Now go to Login page using valid number
4. Enter valid password and go to home page
5. Then click on User Profile option to Logout</t>
  </si>
  <si>
    <t>Should Logout the session successfully</t>
  </si>
  <si>
    <t>Password: 123456789</t>
  </si>
  <si>
    <t>1. Go to "Apex" URL
2. Click on "Login/Register" option
3. Now go to Login page using valid number
4. Enter valid new password which was changed</t>
  </si>
  <si>
    <t xml:space="preserve">Should be Logged in </t>
  </si>
  <si>
    <t>Sign Up</t>
  </si>
  <si>
    <t>User Management (Sign Up, Login)</t>
  </si>
  <si>
    <t>Yes</t>
  </si>
  <si>
    <t>First Name: abcdefghjklmnbv
Last Name: abcdefghjklmnbv</t>
  </si>
  <si>
    <t>1. Go to "Apex" URL
2. Click on "Login/Register" option
3. Now fill the "Mobile Number" field with valid number and then verify the OTP
4. Fill "First Name" and "Last Name" field using &gt; 15 characters data and fill all other fields</t>
  </si>
  <si>
    <t>Should not allow &gt;15 characters data.</t>
  </si>
  <si>
    <t>Non-Functional</t>
  </si>
  <si>
    <t>#SL</t>
  </si>
  <si>
    <t>Metrics</t>
  </si>
  <si>
    <t>Result (%)</t>
  </si>
  <si>
    <t>Percentages of Test Cases Executed</t>
  </si>
  <si>
    <t>Percentages of Test Cases Not Executed</t>
  </si>
  <si>
    <t>Percentages of Test Cases Passed</t>
  </si>
  <si>
    <t>NOT EXECUTED</t>
  </si>
  <si>
    <t>Percentages of Test Cases Failed</t>
  </si>
  <si>
    <t>Percentages of Test Cases Blocked</t>
  </si>
  <si>
    <t>BLOCKED</t>
  </si>
  <si>
    <t>Defect Density</t>
  </si>
  <si>
    <t>Defect Removal Efficiency (DRE)</t>
  </si>
  <si>
    <t>Defect Leakage</t>
  </si>
  <si>
    <t>Defect Rejection Ratio</t>
  </si>
  <si>
    <t>Defect Age</t>
  </si>
  <si>
    <t>Customer Satisfaction</t>
  </si>
  <si>
    <t>TEST METRICS</t>
  </si>
  <si>
    <t>(No. of Test Cases Executed / Total No. of Test Cases Written) * 100</t>
  </si>
  <si>
    <t>(No. of Test Cases Not Executed / Total No. of Test Cases Written) * 100</t>
  </si>
  <si>
    <t>(No. of Test Cases Passed / Total No. of Test Cases Executed) * 100</t>
  </si>
  <si>
    <t>(No. of Test Cases Failed / Total No. of Test Cases Executed) * 100</t>
  </si>
  <si>
    <t>(No. of Test Cases Blocked / Total No. of Test Cases Executed) * 100</t>
  </si>
  <si>
    <t>No. of Defects Found / Size (No. of Requirements)</t>
  </si>
  <si>
    <t>(Fixed Defects / (Fixed Defects + Missed Defects)) * 100</t>
  </si>
  <si>
    <t>(No. of Defects found in UAT / No. of Defects Found in Testing) * 100</t>
  </si>
  <si>
    <t>(No. of Defects Rejected / Total No. of Defects Raised) * 100</t>
  </si>
  <si>
    <t>Fixed Date - Reported Date</t>
  </si>
  <si>
    <t>No. of Complaints per Period of Time</t>
  </si>
  <si>
    <t>When enter invalid number, it sends an OTP to that number and doesn't throw any error message</t>
  </si>
  <si>
    <t>User Management &gt; Sign Up</t>
  </si>
  <si>
    <t>"Continue" button doesn't work by pressing on the keyboard Enter key</t>
  </si>
  <si>
    <t>No</t>
  </si>
  <si>
    <t>Should resend an OTP number to that valid number</t>
  </si>
  <si>
    <t>Should send an OTP number to that valid number</t>
  </si>
  <si>
    <t>Verify Login page by click on "My Profile" option from footer section</t>
  </si>
  <si>
    <t>Mobile Number: 01795346140</t>
  </si>
  <si>
    <t>Verify "Mobile Number" field using valid Mobile Number which was used for Signup</t>
  </si>
  <si>
    <t>Should allow the number</t>
  </si>
  <si>
    <t>Verify "Mobile Number" field by keeping this blank</t>
  </si>
  <si>
    <t>1. Go to "Apex" URL
2. Now click on "My Profile" option from footer section</t>
  </si>
  <si>
    <t>1. Go to "Apex" URL
2. Then click on "My Profile" option from footer section
3. Enter a valid number into "Mobile Number" field</t>
  </si>
  <si>
    <t>1. Go to "Apex" URL
2. Then click on "My Profile" option from footer section
3. Keep the "Mobile Number" field blank</t>
  </si>
  <si>
    <t>Should show an error message at bottom of the field</t>
  </si>
  <si>
    <t>Verify "Mobile Number" field by using invalid Mobile Number</t>
  </si>
  <si>
    <t>1. Go to "Apex" URL
2. Then click on "My Profile" option from footer section
3. Enter an invalid number into "Mobile Number" field</t>
  </si>
  <si>
    <t>Should show an error message at bottom of the login fields</t>
  </si>
  <si>
    <t>Verify the asterisk sign in the "Mobile Number" field</t>
  </si>
  <si>
    <t>Should show an asterisk sign in the "Mobile Number" field</t>
  </si>
  <si>
    <t>There is no asterisk sign in the "Mobile Number" field</t>
  </si>
  <si>
    <t>No asterisk sign in Mobile Number field</t>
  </si>
  <si>
    <t>Verify "Password" field by using valid password</t>
  </si>
  <si>
    <t>Password: 123456</t>
  </si>
  <si>
    <t>Should allow the password</t>
  </si>
  <si>
    <t>Verify "Password" field by using invalid password</t>
  </si>
  <si>
    <t>Password: 12345</t>
  </si>
  <si>
    <t>Verify "Password" field by keeping this blank</t>
  </si>
  <si>
    <t>1. Go to "Apex" URL
2. Then click on "My Profile" option from footer section
3. Enter valid password in the "Password" field</t>
  </si>
  <si>
    <t>1. Go to "Apex" URL
2. Then click on "My Profile" option from footer section
3. Enter invalid password in the "Password" field</t>
  </si>
  <si>
    <t>1. Go to "Apex" URL
2. Then click on "My Profile" option from footer section
3. Keep the "Password" field blank</t>
  </si>
  <si>
    <t>Verify "Forgot" link from the "Password" field</t>
  </si>
  <si>
    <t>1. Go to "Apex" URL
2. Then click on "My Profile" option from footer section
3. Click on "Forgot" link from the "Password" field</t>
  </si>
  <si>
    <t>Should redirect to the Reset password page</t>
  </si>
  <si>
    <t>1. Go to "Apex" URL
2. Then click on "My Profile" option from footer section
3. Now keep one field blank from both fields and vise-versa</t>
  </si>
  <si>
    <t>Verify both fields by keeping one field blank and vise-versa</t>
  </si>
  <si>
    <t>Verify "Create an account" link from the bottom of the login section</t>
  </si>
  <si>
    <t>1. Go to "Apex" URL
2. Then click on "My Profile" option from footer section
3. Click on "Create an account" link from the bottom of the login section</t>
  </si>
  <si>
    <t>Should redirect to the sign up page</t>
  </si>
  <si>
    <t>TC103</t>
  </si>
  <si>
    <t>TC104</t>
  </si>
  <si>
    <t>TC105</t>
  </si>
  <si>
    <t>TC106</t>
  </si>
  <si>
    <t>TC107</t>
  </si>
  <si>
    <t>TC108</t>
  </si>
  <si>
    <t>TC109</t>
  </si>
  <si>
    <t>TC110</t>
  </si>
  <si>
    <t>TC111</t>
  </si>
  <si>
    <t>TC112</t>
  </si>
  <si>
    <t>TC113</t>
  </si>
  <si>
    <t>Verify the "Login/Register" option's activity</t>
  </si>
  <si>
    <t>Verify "Mobile Number" field using valid Mobile Number</t>
  </si>
  <si>
    <t>Verify "Mobile Number" field using invalid Mobile Number</t>
  </si>
  <si>
    <t>Verify "Mobile Number" field using alphabetic data against Mobile Number</t>
  </si>
  <si>
    <t>Verify "Mobile Number" field using special character data against Mobile Number</t>
  </si>
  <si>
    <t>Verify "Mobile Number" field using Mobile Number less than 11 digits</t>
  </si>
  <si>
    <t>Verify "Mobile Number" field using Mobile Number more than 11 digits</t>
  </si>
  <si>
    <t>Verify "Mobile Number" field using space between the Mobile Number</t>
  </si>
  <si>
    <t>Verify "Mobile Number" field using space against the Mobile Number</t>
  </si>
  <si>
    <t xml:space="preserve">Verify "Mobile Number" field by keeping blank </t>
  </si>
  <si>
    <t>Verify "Mobile Number" field by selecting and deselecting cursor</t>
  </si>
  <si>
    <t>Verify "Continue" button by press on the keyboard Enter key</t>
  </si>
  <si>
    <t>Verify "Resend OTP" option from OTP section</t>
  </si>
  <si>
    <t>Verify the "Login" option from the bottom of the OTP section</t>
  </si>
  <si>
    <t>Verify all the fields by keeping them blank and click on "Continue"</t>
  </si>
  <si>
    <t>Verify "First Name" and "Last Name" field using alphabetic data and keep others blank</t>
  </si>
  <si>
    <t>Verify "First Name" and "Last Name" field using special charactrers data and fill all other fields</t>
  </si>
  <si>
    <t>Verify "First Name" and "Last Name" field using numeric data and fill all other fields</t>
  </si>
  <si>
    <t>Verify "First Name" and "Last Name" field using alphanumeric data and fill all other fields</t>
  </si>
  <si>
    <t>Verify "First Name" and "Last Name" field using &lt; 2 characters data and fill all other fields</t>
  </si>
  <si>
    <t>Verify "First Name" and "Last Name" field using &gt; 15 characters data and fill all other fields</t>
  </si>
  <si>
    <t>Verify "First Name" and "Last Name" field by keeping blank and fill all other fields</t>
  </si>
  <si>
    <t>Verify word of mistake for the error message in "First Name" and "Last Name" blank field</t>
  </si>
  <si>
    <t>Verify "First Name" and "Last Name" field using space and fill all other fields</t>
  </si>
  <si>
    <t>Verify the copy-paste numeric or special character data in "First Name" and "Last Name" field</t>
  </si>
  <si>
    <t>Verify "Email Address" field using valid email address</t>
  </si>
  <si>
    <t xml:space="preserve">Verify "Email Address" field using dot in the address </t>
  </si>
  <si>
    <t xml:space="preserve">Verify "Email Address" field using  email id which contains dot in the subdomain </t>
  </si>
  <si>
    <t>Verify "Email Address" field using underscore in address</t>
  </si>
  <si>
    <t>Verify "Email Address" field using email id which contains numbers in address</t>
  </si>
  <si>
    <t>Verify "Email Address" field using email id which missing the domain in id</t>
  </si>
  <si>
    <t>Verify "Email Address" field using email id which missing the address in id</t>
  </si>
  <si>
    <t>Verify "Email Address" field using email id which missing @ symbol in id</t>
  </si>
  <si>
    <t>Verify "Email Address" field using garbage in id</t>
  </si>
  <si>
    <t>Verify "Email Address" field using email id which contains two @ symbols in id</t>
  </si>
  <si>
    <t>Verify "Email Address" field using email id which contains leading dot in address</t>
  </si>
  <si>
    <t>Verify "Email Address" field using email id which contains trailing dot in address</t>
  </si>
  <si>
    <t>Verify "Email Address" field using email id which contains multiple dots in address</t>
  </si>
  <si>
    <t>Verify "Email Address" field using invalid top-level domain in id</t>
  </si>
  <si>
    <t>Verify "Email Address" field using email id which contains leading dash in front of the domain</t>
  </si>
  <si>
    <t>Verify "Email Address" field using email id which contains multiple dots in domain side</t>
  </si>
  <si>
    <t>Verify "Email Address" field with blank and fill all others fields</t>
  </si>
  <si>
    <t>Verify non-editable "Mobile Number" field</t>
  </si>
  <si>
    <t>Verify the field size of "Mobile Number"</t>
  </si>
  <si>
    <t>1. Go to "Apex" URL
2. Click on "Login/Register" option
3. Now fill the "Mobile Number" field with valid number and then verify the OTP
4. Verify on the field size of "Mobile Number"</t>
  </si>
  <si>
    <t>Verify "Password" &amp; "Confirm Password" field using 6 to 28 digits data</t>
  </si>
  <si>
    <t>Verify "Password" &amp; "Confirm Password" field using less than 6 digits value</t>
  </si>
  <si>
    <t>Verify "Password" &amp; "Confirm Password" field using more than 28 digits value</t>
  </si>
  <si>
    <t>Verify password encryption for "Password" &amp; "Confirm Password" field</t>
  </si>
  <si>
    <t>Verify "Password" &amp; "Confirm Password" field using alphabetic value and fill all other fields</t>
  </si>
  <si>
    <t>Verify "Password" &amp; "Confirm Password" field using numeric value and fill all other fields</t>
  </si>
  <si>
    <t>Verify "Password" &amp; "Confirm Password" field using alphanumeric value and fill all other fields</t>
  </si>
  <si>
    <t>Verify "Password" &amp; "Confirm Password" field using special characters value and fill all other fields</t>
  </si>
  <si>
    <t>Verify "Password" &amp; "Confirm Password" field using another special characters value and fill all other fields</t>
  </si>
  <si>
    <t>Verify "Password" &amp; "Confirm Password" field using lowercase and uppercase aphabets value and fill all other fields</t>
  </si>
  <si>
    <t>Verify "Password" &amp; "Confirm Password" field using space between values and fill all other fields</t>
  </si>
  <si>
    <t>Verify "Password" &amp; "Confirm Password" field by keeping blank and fill all other fields</t>
  </si>
  <si>
    <t>Verify "Password" &amp; "Confirm Password" field by giving mismatch value</t>
  </si>
  <si>
    <t>Verify the "Receive Newsletter" Verifybox</t>
  </si>
  <si>
    <t>Verify "Continue" button after fill up all the required fields with valid data</t>
  </si>
  <si>
    <t>1. Go to "Apex" URL
2. Then click on "My Profile" option from footer section
3. Verify asterisk sign in the "Mobile Number" field</t>
  </si>
  <si>
    <t>Verify "Login" page title name</t>
  </si>
  <si>
    <t>Verify non-editable "Mobile Number" field with country code</t>
  </si>
  <si>
    <t>Verify "Password" field with valid password</t>
  </si>
  <si>
    <t>Verify "Password" field with invalid password</t>
  </si>
  <si>
    <t>Verify the error message of wrong password</t>
  </si>
  <si>
    <t>Verify "Password" field by keeping blank</t>
  </si>
  <si>
    <t>Verify "login" button by press on the keyboard Enter key</t>
  </si>
  <si>
    <t>Verify Login by sending OTP against password</t>
  </si>
  <si>
    <t>Verify OTP sending for Login</t>
  </si>
  <si>
    <t>Verify "Verify" button after giving OTP number for Login</t>
  </si>
  <si>
    <t>Verify "Go Back" option</t>
  </si>
  <si>
    <t>Verify "Forgot password" link availability between text field and Login button</t>
  </si>
  <si>
    <t>Verify "Forgot password" link is working correctly and redirect to the correct page</t>
  </si>
  <si>
    <t>Verify the guide message top of the field title into "Forgot password"</t>
  </si>
  <si>
    <t>Verify "Mobile Number" field by keeping blank in "Reset Password" page</t>
  </si>
  <si>
    <t>Verify OTP after entering the valid number on "Reset Password" page</t>
  </si>
  <si>
    <t>Verify Resend OTP after entering the valid number on "Reset Password" page</t>
  </si>
  <si>
    <t>Verify successful message after sending an OTP on "Reset Password" page</t>
  </si>
  <si>
    <t>Verify "New password" &amp; "Retype New password" field using less than 6 digits value</t>
  </si>
  <si>
    <t>Verify "New password" &amp; "Retype New password" field using more than 28 digits value</t>
  </si>
  <si>
    <t>Verify password encryption for "New password" &amp; "Retype New password" field</t>
  </si>
  <si>
    <t>Verify "New password" &amp; "Retype New password" field using alphabetic value</t>
  </si>
  <si>
    <t>Verify "New password" &amp; "Retype New password" field using numeric value</t>
  </si>
  <si>
    <t>Verify "New password" &amp; "Retype New password" field using alphanumeric value</t>
  </si>
  <si>
    <t>Verify "New password" &amp; "Retype New password" field using special characters value</t>
  </si>
  <si>
    <t>Verify "New password" &amp; "Retype New password" field using another special characters value</t>
  </si>
  <si>
    <t>Verify "New password" &amp; "Retype New password" field using lowercase and uppercase aphabets value</t>
  </si>
  <si>
    <t>Verify "New password" &amp; "Retype New password" field using space between values</t>
  </si>
  <si>
    <t>Verify "New password" &amp; "Retype New password" field by keeping blank</t>
  </si>
  <si>
    <t>Verify "New password" &amp; "Retype New password" field by giving mismatch value</t>
  </si>
  <si>
    <t>Verify Warning message of "Retype New password" field</t>
  </si>
  <si>
    <t>Verify "Reset Password" button after filling both password fields with valid data</t>
  </si>
  <si>
    <t>Verify "Login" by using the new password which was changed</t>
  </si>
  <si>
    <t>Verify "Logout" option from User Profile section</t>
  </si>
  <si>
    <t>1. Go to "Apex" URL
2. Click on "Login/Register" option
3. Now fill the "Mobile Number" field with valid number and Continue
4. Then enter OTP and click on "Verify" button Enter key</t>
  </si>
  <si>
    <t>Verify the "Verify" button by press on the keyboard Enter key</t>
  </si>
  <si>
    <t>Login</t>
  </si>
  <si>
    <t>Verify "Mobile Number" field using valid Number which was used for Signup in "Reset Password" page</t>
  </si>
  <si>
    <t>Verify "Mobile Number" field using valid Number which was not used for Signup in "Reset Password" page</t>
  </si>
  <si>
    <t>Verify "Mobile Number" field using alphabetic, special character or alphanumeric data against Mobile Number in "Reset Password" page</t>
  </si>
  <si>
    <t>Verify "Mobile Number" field using more than 11 digits number in "Reset Password" page</t>
  </si>
  <si>
    <t>Verify saved Mobile Number by hovering on the field in "Reset Password" page</t>
  </si>
  <si>
    <t>Verify "Sign In" button by using valid data in both fields</t>
  </si>
  <si>
    <t>Mobile Number: 01795346139
Password: 123456</t>
  </si>
  <si>
    <t>1. Go to "Apex" URL
2. Then click on "My Profile" option from footer section
3. Fillup both the fields with valid data and click Sign in button</t>
  </si>
  <si>
    <t>Should redirect to the Dashboard page</t>
  </si>
  <si>
    <t>TC114</t>
  </si>
  <si>
    <t>It doesn't show any error message for leading dash in front of the domain</t>
  </si>
  <si>
    <t>When click on the "Verify" button by press on the keyboard Enter key, it doesn't accept the action from Enter key</t>
  </si>
  <si>
    <t>It doesn't show all the required field's names in the error message</t>
  </si>
  <si>
    <t>When keeping all the fields blank and click on "Continue", it doesn't show all the required field's names in the error message</t>
  </si>
  <si>
    <t>Doesn't show all the field's names in error message</t>
  </si>
  <si>
    <t>When using special charactrers data in the "First Name" and "Last Name" field  and fill all other fields, it doesn't show any error message and accept the submission</t>
  </si>
  <si>
    <t>When using numeric data in the "First Name" and "Last Name" field  and fill all other fields, it doesn't show any error message</t>
  </si>
  <si>
    <t>When using alphanumeric data in the "First Name" and "Last Name" field  and fill all other fields, it doesn't show any error message</t>
  </si>
  <si>
    <t>It doesn't show any error message for boundary values.</t>
  </si>
  <si>
    <t>When using &lt; 2 characters data in the "First Name" and "Last Name" field  and fill all other fields, it doesn't show any error message for boundary values</t>
  </si>
  <si>
    <t xml:space="preserve">When keeping the "First Name" and "Last Name" field blank and fill all other fields, it shows an error message only for Last Name </t>
  </si>
  <si>
    <t>When keeping the "First Name" and "Last Name" field blank, it doesn't show the right error message for each blank field</t>
  </si>
  <si>
    <t>When using space in the "First Name" and "Last Name" field  and fill all other fields, it doesn't show any error message</t>
  </si>
  <si>
    <t>After copy-paste numeric or special character data in "First Name" and "Last Name" field, it allows copy-paste data</t>
  </si>
  <si>
    <t>In the Sign Up form, the field size of "Mobile Number" is not the same as others</t>
  </si>
  <si>
    <t>When using these ()_+}{:" special characters value in the "Password" &amp; "Confirm Password" field and fill all other fields, it allows these</t>
  </si>
  <si>
    <t>When using space between values in the "Password" &amp; "Confirm Password" field and fill all other fields, it doesn't show any error message</t>
  </si>
  <si>
    <t>In the Login page, there is no asterisk sign in the "Mobile Number" field though it is required field</t>
  </si>
  <si>
    <t>It doesn't show an error message at top of the field</t>
  </si>
  <si>
    <t>It doesn't show an error message at the top of the field</t>
  </si>
  <si>
    <t>When click on the "login" button by press on the keyboard Enter key, it doesn't accept the action of that key</t>
  </si>
  <si>
    <t>When using space between values in the "New password" &amp; "Retype New password" field, it doesn't show any error message</t>
  </si>
  <si>
    <t>When checking the Warning message of "Retype New password" field, overlapped with Reset Password button</t>
  </si>
  <si>
    <t xml:space="preserve">When checking the "New password" &amp; "Retype New password" field using these ()_+}{:" special characters value, it allows these </t>
  </si>
  <si>
    <t>When checking the "New password" &amp; "Retype New password" field using more than 28 digits value, it doesn't show any boundary value through error message</t>
  </si>
  <si>
    <t>When checking the "Mobile Number" field using more than 11 digits number in "Reset Password" page, it doesn't show any boundary value through error message</t>
  </si>
  <si>
    <t>When checking the Login by sending OTP, it doesn't send OTP to the mail according to the instruction</t>
  </si>
  <si>
    <t>When checking the error message of wrong password, it is not center aligned</t>
  </si>
  <si>
    <t>When checking the "Login" page title name, it shows a wrong name for this page</t>
  </si>
  <si>
    <t>When checking the "Password" field by keeping this blank, doesn't show an error message at top of the field</t>
  </si>
  <si>
    <t>When checking the "Email Address" field using email id which contains leading dash in front of the domain, it doesn't show any error message</t>
  </si>
  <si>
    <t>When checking the "Email Address" field using invalid top-level domain in id, it doesn't show any error message</t>
  </si>
  <si>
    <t>When checking the "Email Address" field using email id which contains trailing dot in address, it doesn't show any error message</t>
  </si>
  <si>
    <t>When checking the "Email Address" field using email id which contains leading dot in address, it doesn't show any error message</t>
  </si>
  <si>
    <t>User Management &gt; Login</t>
  </si>
  <si>
    <t>1. Go to "Apex" URL
2. Click on "Login/Register" option
3. Now fill the "Mobile Number" field with valid number and then verify the OTP
4. Fill "Password" &amp; "Confirm Password" field using another special characters value and fill all other fields</t>
  </si>
  <si>
    <t>1. Go to "Apex" URL
2. Click on "Login/Register" option
3. Now fill the "Mobile Number" field with valid number and then verify the OTP
4. Fill "Password" &amp; "Confirm Password" field using lowercase and uppercase value and fill all other fields</t>
  </si>
  <si>
    <t>1. Go to "Apex" URL
2. Click on "Login/Register" option
3. Now fill the "Mobile Number" field with valid number and then verify the OTP
4. Fill "Password" &amp; "Confirm Password" field using space between values and fill all other fields</t>
  </si>
  <si>
    <t>1. Go to "Apex" URL
2. Click on "Login/Register" option
3. Now fill the "Mobile Number" field with valid number and then verify the OTP
4. Keep "Password" &amp; "Confirm Password" field blank and fill all other fields</t>
  </si>
  <si>
    <t>1. Go to "Apex" URL
2. Click on "Login/Register" option
3. Now fill the "Mobile Number" field with valid number and then verify the OTP
4. Fill "Password" &amp; "Confirm Password" field with mismatch value and fill all other fields</t>
  </si>
  <si>
    <t>1. Go to "Apex" URL
2. Click on "Login/Register" option
3. Now fill the "Mobile Number" field with valid number and then verify the OTP
4. Click on receive newsletter Verifybox</t>
  </si>
  <si>
    <t>1. Go to "Apex" URL
2. Click on "Login/Register" option
3. Now fill the "Mobile Number" field with valid number and then verify the OTP
4. Fill up all the required fields with valid data and click "Continue" button</t>
  </si>
  <si>
    <t>Bug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</si>
</sst>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b/>
      <sz val="10"/>
      <color theme="0"/>
      <name val="Verdana"/>
      <family val="2"/>
    </font>
    <font>
      <b/>
      <sz val="10"/>
      <color theme="1"/>
      <name val="Verdana"/>
      <family val="2"/>
    </font>
    <font>
      <b/>
      <sz val="10"/>
      <color rgb="FF006100"/>
      <name val="Verdana"/>
      <family val="2"/>
    </font>
    <font>
      <b/>
      <sz val="10"/>
      <color rgb="FF9C0006"/>
      <name val="Verdana"/>
      <family val="2"/>
    </font>
    <font>
      <b/>
      <sz val="10"/>
      <color rgb="FF9C5700"/>
      <name val="Verdana"/>
      <family val="2"/>
    </font>
    <font>
      <b/>
      <sz val="11"/>
      <color theme="1"/>
      <name val="Verdana"/>
      <family val="2"/>
    </font>
    <font>
      <u/>
      <sz val="11"/>
      <color theme="10"/>
      <name val="Calibri"/>
      <family val="2"/>
      <scheme val="minor"/>
    </font>
    <font>
      <b/>
      <sz val="11"/>
      <color theme="0"/>
      <name val="Verdana"/>
      <family val="2"/>
    </font>
    <font>
      <sz val="11"/>
      <color theme="1"/>
      <name val="Verdana"/>
      <family val="2"/>
    </font>
    <font>
      <u/>
      <sz val="11"/>
      <color theme="10"/>
      <name val="Verdana"/>
      <family val="2"/>
    </font>
    <font>
      <b/>
      <sz val="10"/>
      <color rgb="FF000000"/>
      <name val="Verdana"/>
      <family val="2"/>
    </font>
    <font>
      <sz val="10"/>
      <name val="Verdana"/>
      <family val="2"/>
    </font>
    <font>
      <sz val="10"/>
      <color rgb="FF000000"/>
      <name val="Verdana"/>
      <family val="2"/>
    </font>
    <font>
      <b/>
      <sz val="14"/>
      <color theme="0"/>
      <name val="Verdana"/>
      <family val="2"/>
    </font>
    <font>
      <sz val="11"/>
      <color rgb="FF006100"/>
      <name val="Verdana"/>
      <family val="2"/>
    </font>
    <font>
      <sz val="11"/>
      <color rgb="FF9C0006"/>
      <name val="Verdana"/>
      <family val="2"/>
    </font>
    <font>
      <sz val="11"/>
      <color rgb="FF9C5700"/>
      <name val="Verdana"/>
      <family val="2"/>
    </font>
    <font>
      <b/>
      <sz val="14"/>
      <color theme="1"/>
      <name val="Verdana"/>
      <family val="2"/>
    </font>
    <font>
      <b/>
      <sz val="8.5"/>
      <color rgb="FF000000"/>
      <name val="Verdana"/>
      <family val="2"/>
    </font>
    <font>
      <sz val="8.5"/>
      <name val="Verdana"/>
      <family val="2"/>
    </font>
    <font>
      <sz val="8.5"/>
      <color rgb="FF000000"/>
      <name val="Verdana"/>
      <family val="2"/>
    </font>
    <font>
      <b/>
      <sz val="9"/>
      <color rgb="FF000000"/>
      <name val="Verdana"/>
      <family val="2"/>
    </font>
    <font>
      <sz val="9"/>
      <name val="Verdana"/>
      <family val="2"/>
    </font>
    <font>
      <sz val="11"/>
      <color theme="0"/>
      <name val="Verdana"/>
      <family val="2"/>
    </font>
    <font>
      <b/>
      <sz val="16"/>
      <color theme="0"/>
      <name val="Verdana"/>
      <family val="2"/>
    </font>
    <font>
      <b/>
      <u/>
      <sz val="11"/>
      <color theme="10"/>
      <name val="Verdana"/>
      <family val="2"/>
    </font>
    <font>
      <b/>
      <sz val="16"/>
      <color theme="1"/>
      <name val="Verdana"/>
      <family val="2"/>
    </font>
    <font>
      <b/>
      <sz val="12"/>
      <color theme="1"/>
      <name val="Verdana"/>
      <family val="2"/>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8" tint="-0.249977111117893"/>
        <bgColor indexed="64"/>
      </patternFill>
    </fill>
    <fill>
      <patternFill patternType="solid">
        <fgColor rgb="FFB6DDE8"/>
        <bgColor rgb="FFB6DDE8"/>
      </patternFill>
    </fill>
    <fill>
      <patternFill patternType="solid">
        <fgColor theme="4" tint="-0.249977111117893"/>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3"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1" fillId="0" borderId="0" applyNumberFormat="0" applyFill="0" applyBorder="0" applyAlignment="0" applyProtection="0"/>
  </cellStyleXfs>
  <cellXfs count="199">
    <xf numFmtId="0" fontId="0" fillId="0" borderId="0" xfId="0"/>
    <xf numFmtId="0" fontId="4" fillId="0" borderId="2" xfId="0" applyFont="1" applyBorder="1" applyAlignment="1">
      <alignment wrapText="1"/>
    </xf>
    <xf numFmtId="0" fontId="4" fillId="0" borderId="1" xfId="0" applyFont="1" applyBorder="1" applyAlignment="1">
      <alignment wrapText="1"/>
    </xf>
    <xf numFmtId="0" fontId="4" fillId="0" borderId="3" xfId="0" applyFont="1" applyBorder="1" applyAlignment="1">
      <alignment wrapText="1"/>
    </xf>
    <xf numFmtId="0" fontId="4" fillId="0" borderId="10" xfId="0" applyFont="1" applyBorder="1" applyAlignment="1">
      <alignment wrapText="1"/>
    </xf>
    <xf numFmtId="0" fontId="4" fillId="0" borderId="15" xfId="0" applyFont="1" applyBorder="1" applyAlignment="1">
      <alignment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3" xfId="0" applyFont="1" applyBorder="1" applyAlignment="1">
      <alignment horizontal="center" vertical="center" wrapText="1"/>
    </xf>
    <xf numFmtId="0" fontId="7" fillId="2" borderId="21" xfId="1" applyFont="1" applyBorder="1" applyAlignment="1">
      <alignment horizontal="center" vertical="center" wrapText="1"/>
    </xf>
    <xf numFmtId="0" fontId="8" fillId="3" borderId="22" xfId="2" applyFont="1" applyBorder="1" applyAlignment="1">
      <alignment horizontal="center" vertical="center" wrapText="1"/>
    </xf>
    <xf numFmtId="0" fontId="9" fillId="4" borderId="22" xfId="3" applyFont="1" applyBorder="1" applyAlignment="1">
      <alignment horizontal="center" vertical="center" wrapText="1"/>
    </xf>
    <xf numFmtId="0" fontId="6" fillId="0" borderId="3" xfId="0" applyFont="1" applyBorder="1" applyAlignment="1">
      <alignment horizontal="center" vertical="center" wrapText="1"/>
    </xf>
    <xf numFmtId="0" fontId="13" fillId="0" borderId="0" xfId="0" applyFont="1"/>
    <xf numFmtId="0" fontId="13" fillId="0" borderId="0" xfId="0" applyFont="1" applyFill="1" applyBorder="1" applyAlignment="1"/>
    <xf numFmtId="0" fontId="15" fillId="0" borderId="0" xfId="0" applyFont="1" applyFill="1" applyBorder="1" applyAlignment="1">
      <alignment vertical="top" wrapText="1"/>
    </xf>
    <xf numFmtId="0" fontId="16" fillId="0" borderId="0" xfId="0" applyFont="1" applyFill="1" applyBorder="1" applyAlignment="1"/>
    <xf numFmtId="0" fontId="15" fillId="0" borderId="0" xfId="0" applyFont="1" applyFill="1" applyBorder="1" applyAlignment="1">
      <alignment vertical="center" wrapText="1"/>
    </xf>
    <xf numFmtId="0" fontId="17" fillId="0" borderId="0" xfId="0" applyFont="1" applyFill="1" applyBorder="1" applyAlignment="1">
      <alignment vertical="center" wrapText="1"/>
    </xf>
    <xf numFmtId="0" fontId="15" fillId="0" borderId="0" xfId="0" applyFont="1" applyFill="1" applyBorder="1" applyAlignment="1">
      <alignment vertical="center"/>
    </xf>
    <xf numFmtId="0" fontId="15" fillId="0" borderId="0" xfId="0" applyFont="1" applyFill="1" applyBorder="1" applyAlignment="1"/>
    <xf numFmtId="0" fontId="19" fillId="2" borderId="11" xfId="1" applyFont="1" applyBorder="1" applyAlignment="1">
      <alignment horizontal="center" vertical="center"/>
    </xf>
    <xf numFmtId="0" fontId="20" fillId="3" borderId="12" xfId="2" applyFont="1" applyBorder="1" applyAlignment="1">
      <alignment horizontal="center" vertical="center"/>
    </xf>
    <xf numFmtId="0" fontId="21" fillId="4" borderId="12" xfId="3"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3" fillId="0" borderId="35" xfId="0" applyFont="1" applyBorder="1" applyAlignment="1">
      <alignment horizontal="center" vertical="center"/>
    </xf>
    <xf numFmtId="0" fontId="10" fillId="0" borderId="24" xfId="0" applyFont="1" applyBorder="1" applyAlignment="1">
      <alignment horizontal="center" vertical="center"/>
    </xf>
    <xf numFmtId="0" fontId="4" fillId="0" borderId="3" xfId="0" applyFont="1" applyBorder="1" applyAlignment="1">
      <alignment vertical="center" wrapText="1"/>
    </xf>
    <xf numFmtId="0" fontId="4" fillId="0" borderId="1" xfId="0" applyFont="1" applyBorder="1" applyAlignment="1">
      <alignment horizontal="center" vertical="center" wrapText="1"/>
    </xf>
    <xf numFmtId="0" fontId="4" fillId="0" borderId="10"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11" fillId="0" borderId="1" xfId="4" applyBorder="1" applyAlignment="1">
      <alignment vertical="center" wrapText="1"/>
    </xf>
    <xf numFmtId="0" fontId="4" fillId="0" borderId="14" xfId="0" applyFont="1" applyBorder="1" applyAlignment="1">
      <alignment vertical="center" wrapText="1"/>
    </xf>
    <xf numFmtId="0" fontId="14" fillId="0" borderId="0" xfId="4" applyFont="1" applyFill="1" applyBorder="1" applyAlignment="1">
      <alignment vertical="center" wrapText="1"/>
    </xf>
    <xf numFmtId="0" fontId="4" fillId="0" borderId="3" xfId="0" applyFont="1" applyBorder="1" applyAlignment="1">
      <alignment horizontal="center" vertical="center"/>
    </xf>
    <xf numFmtId="0" fontId="4" fillId="0" borderId="0" xfId="0" applyFont="1" applyAlignment="1">
      <alignment horizontal="center" vertical="center" wrapText="1"/>
    </xf>
    <xf numFmtId="0" fontId="18" fillId="0" borderId="0"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wrapText="1"/>
    </xf>
    <xf numFmtId="0" fontId="10" fillId="0" borderId="21" xfId="0" applyFont="1" applyBorder="1" applyAlignment="1">
      <alignment horizontal="center" vertical="center" wrapText="1"/>
    </xf>
    <xf numFmtId="0" fontId="10" fillId="0" borderId="22" xfId="0" applyFont="1" applyBorder="1" applyAlignment="1">
      <alignment horizontal="center" vertical="center" wrapText="1"/>
    </xf>
    <xf numFmtId="0" fontId="13" fillId="0" borderId="0" xfId="0" applyFont="1" applyFill="1" applyBorder="1" applyAlignment="1">
      <alignment vertical="center" wrapText="1"/>
    </xf>
    <xf numFmtId="0" fontId="10" fillId="0" borderId="23" xfId="0" applyFont="1" applyBorder="1" applyAlignment="1">
      <alignment horizontal="center" vertical="center" wrapText="1"/>
    </xf>
    <xf numFmtId="0" fontId="0" fillId="0" borderId="0" xfId="0" applyFill="1"/>
    <xf numFmtId="0" fontId="17" fillId="0" borderId="50" xfId="0" applyFont="1" applyBorder="1" applyAlignment="1">
      <alignment horizontal="left" vertical="center" wrapText="1"/>
    </xf>
    <xf numFmtId="0" fontId="17" fillId="0" borderId="51" xfId="0" applyFont="1" applyBorder="1" applyAlignment="1">
      <alignment horizontal="left" vertical="center" wrapText="1"/>
    </xf>
    <xf numFmtId="0" fontId="17" fillId="0" borderId="50" xfId="0" quotePrefix="1" applyFont="1" applyBorder="1" applyAlignment="1">
      <alignment horizontal="left" vertical="center" wrapText="1"/>
    </xf>
    <xf numFmtId="0" fontId="6" fillId="5"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4" fillId="0" borderId="0" xfId="0" applyFont="1"/>
    <xf numFmtId="0" fontId="4" fillId="0" borderId="15" xfId="0" applyFont="1" applyBorder="1" applyAlignment="1">
      <alignment horizontal="center" vertical="center" wrapText="1"/>
    </xf>
    <xf numFmtId="0" fontId="4" fillId="0" borderId="15" xfId="0" applyFont="1" applyBorder="1" applyAlignment="1">
      <alignment horizontal="left" vertical="center" wrapText="1"/>
    </xf>
    <xf numFmtId="0" fontId="4" fillId="0" borderId="56" xfId="0" applyFont="1" applyBorder="1" applyAlignment="1">
      <alignment vertical="center" wrapText="1"/>
    </xf>
    <xf numFmtId="0" fontId="5" fillId="9" borderId="33" xfId="0" applyFont="1" applyFill="1" applyBorder="1" applyAlignment="1">
      <alignment horizontal="center" vertical="center" wrapText="1"/>
    </xf>
    <xf numFmtId="0" fontId="5" fillId="9" borderId="34" xfId="0" applyFont="1" applyFill="1" applyBorder="1" applyAlignment="1">
      <alignment horizontal="center" vertical="center" wrapText="1"/>
    </xf>
    <xf numFmtId="0" fontId="5" fillId="9" borderId="57"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0" xfId="0" applyFont="1" applyFill="1" applyBorder="1" applyAlignment="1">
      <alignment horizontal="center" vertical="center" wrapText="1"/>
    </xf>
    <xf numFmtId="0" fontId="5" fillId="14" borderId="22" xfId="0" applyFont="1" applyFill="1" applyBorder="1" applyAlignment="1">
      <alignment horizontal="center" vertical="center" wrapText="1"/>
    </xf>
    <xf numFmtId="0" fontId="7" fillId="2" borderId="18" xfId="1" applyFont="1" applyBorder="1" applyAlignment="1">
      <alignment horizontal="center" vertical="center" wrapText="1"/>
    </xf>
    <xf numFmtId="0" fontId="7" fillId="7" borderId="19" xfId="1" applyFont="1" applyFill="1" applyBorder="1" applyAlignment="1">
      <alignment horizontal="center" vertical="center" wrapText="1"/>
    </xf>
    <xf numFmtId="0" fontId="5" fillId="14" borderId="19" xfId="0" applyFont="1" applyFill="1" applyBorder="1" applyAlignment="1">
      <alignment horizontal="center" vertical="center" wrapText="1"/>
    </xf>
    <xf numFmtId="0" fontId="8" fillId="3" borderId="19" xfId="2" applyFont="1" applyBorder="1" applyAlignment="1">
      <alignment horizontal="center" vertical="center" wrapText="1"/>
    </xf>
    <xf numFmtId="0" fontId="9" fillId="4" borderId="19" xfId="3" applyFont="1" applyBorder="1" applyAlignment="1">
      <alignment horizontal="center" vertical="center" wrapText="1"/>
    </xf>
    <xf numFmtId="0" fontId="13" fillId="12" borderId="12" xfId="0" applyFont="1" applyFill="1" applyBorder="1" applyAlignment="1">
      <alignment horizontal="center" vertical="center"/>
    </xf>
    <xf numFmtId="0" fontId="12" fillId="8" borderId="13" xfId="0" applyFont="1" applyFill="1" applyBorder="1" applyAlignment="1">
      <alignment horizontal="center" vertical="center"/>
    </xf>
    <xf numFmtId="0" fontId="28" fillId="14" borderId="12" xfId="0" applyFont="1" applyFill="1" applyBorder="1" applyAlignment="1">
      <alignment horizontal="center" vertical="center"/>
    </xf>
    <xf numFmtId="0" fontId="4" fillId="0" borderId="0" xfId="0" applyFont="1" applyAlignment="1">
      <alignment horizontal="left" vertical="center"/>
    </xf>
    <xf numFmtId="0" fontId="4" fillId="0" borderId="53"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53" xfId="0" applyFont="1" applyBorder="1" applyAlignment="1">
      <alignment horizontal="left" vertical="center"/>
    </xf>
    <xf numFmtId="0" fontId="4" fillId="0" borderId="22" xfId="0" applyFont="1" applyBorder="1" applyAlignment="1">
      <alignment horizontal="left" vertical="center"/>
    </xf>
    <xf numFmtId="0" fontId="4" fillId="0" borderId="23" xfId="0" applyFont="1" applyBorder="1" applyAlignment="1">
      <alignment horizontal="left" vertical="center"/>
    </xf>
    <xf numFmtId="0" fontId="10" fillId="13" borderId="24" xfId="0" applyFont="1" applyFill="1" applyBorder="1" applyAlignment="1">
      <alignment horizontal="center" vertical="center"/>
    </xf>
    <xf numFmtId="0" fontId="10" fillId="13" borderId="27" xfId="0" applyFont="1" applyFill="1" applyBorder="1" applyAlignment="1">
      <alignment horizontal="center" vertical="center"/>
    </xf>
    <xf numFmtId="0" fontId="4" fillId="0" borderId="21" xfId="0" applyFont="1" applyBorder="1" applyAlignment="1">
      <alignment horizontal="center" vertical="center"/>
    </xf>
    <xf numFmtId="0" fontId="4" fillId="0" borderId="37" xfId="0" applyFont="1" applyBorder="1" applyAlignment="1">
      <alignment horizontal="center" vertical="center"/>
    </xf>
    <xf numFmtId="0" fontId="13" fillId="15" borderId="0" xfId="0" applyFont="1" applyFill="1"/>
    <xf numFmtId="0" fontId="5" fillId="9" borderId="31" xfId="0" applyFont="1" applyFill="1" applyBorder="1" applyAlignment="1">
      <alignment horizontal="center" vertical="center" wrapText="1"/>
    </xf>
    <xf numFmtId="0" fontId="5" fillId="9" borderId="32"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6" fillId="0" borderId="1" xfId="0" applyFont="1" applyBorder="1" applyAlignment="1">
      <alignment horizontal="center" vertical="center" wrapText="1"/>
    </xf>
    <xf numFmtId="0" fontId="32" fillId="16" borderId="37" xfId="0" applyFont="1" applyFill="1" applyBorder="1" applyAlignment="1">
      <alignment horizontal="center" vertical="center" wrapText="1"/>
    </xf>
    <xf numFmtId="0" fontId="32" fillId="16" borderId="46" xfId="0" applyFont="1" applyFill="1" applyBorder="1" applyAlignment="1">
      <alignment horizontal="center" vertical="center" wrapText="1"/>
    </xf>
    <xf numFmtId="0" fontId="10" fillId="6" borderId="31" xfId="0" applyFont="1" applyFill="1" applyBorder="1" applyAlignment="1">
      <alignment horizontal="center" vertical="center" wrapText="1"/>
    </xf>
    <xf numFmtId="0" fontId="10" fillId="6" borderId="58" xfId="0" applyFont="1" applyFill="1" applyBorder="1" applyAlignment="1">
      <alignment horizontal="center" vertical="center" wrapText="1"/>
    </xf>
    <xf numFmtId="0" fontId="30" fillId="0" borderId="52" xfId="4" applyFont="1" applyFill="1" applyBorder="1" applyAlignment="1">
      <alignment horizontal="center" vertical="center"/>
    </xf>
    <xf numFmtId="0" fontId="30" fillId="0" borderId="25" xfId="4" applyFont="1" applyFill="1" applyBorder="1" applyAlignment="1">
      <alignment horizontal="center" vertical="center"/>
    </xf>
    <xf numFmtId="0" fontId="4" fillId="0" borderId="2" xfId="0" applyFont="1" applyBorder="1" applyAlignment="1">
      <alignment horizontal="center" vertical="center" wrapText="1"/>
    </xf>
    <xf numFmtId="0" fontId="4" fillId="0" borderId="14" xfId="0" applyFont="1" applyBorder="1" applyAlignment="1">
      <alignment horizontal="center" vertical="center" wrapText="1"/>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10" fillId="0" borderId="32" xfId="0" applyFont="1" applyBorder="1" applyAlignment="1">
      <alignment horizontal="center" vertical="top" wrapText="1"/>
    </xf>
    <xf numFmtId="0" fontId="4" fillId="0" borderId="15" xfId="0" applyFont="1" applyBorder="1" applyAlignment="1">
      <alignment horizontal="center" vertical="top" wrapText="1"/>
    </xf>
    <xf numFmtId="0" fontId="4" fillId="0" borderId="3" xfId="0" applyFont="1" applyBorder="1" applyAlignment="1">
      <alignment horizontal="center" vertical="top" wrapText="1"/>
    </xf>
    <xf numFmtId="0" fontId="10" fillId="0" borderId="10" xfId="0" applyFont="1" applyBorder="1" applyAlignment="1">
      <alignment horizontal="center" vertical="top" wrapText="1"/>
    </xf>
    <xf numFmtId="0" fontId="10" fillId="0" borderId="15" xfId="0" applyFont="1" applyBorder="1" applyAlignment="1">
      <alignment horizontal="center" vertical="top" wrapText="1"/>
    </xf>
    <xf numFmtId="0" fontId="10" fillId="0" borderId="3" xfId="0" applyFont="1" applyBorder="1" applyAlignment="1">
      <alignment horizontal="center" vertical="top" wrapText="1"/>
    </xf>
    <xf numFmtId="0" fontId="6" fillId="5" borderId="8"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4" fillId="0" borderId="17" xfId="0" applyFont="1" applyBorder="1" applyAlignment="1">
      <alignment horizontal="center" wrapText="1"/>
    </xf>
    <xf numFmtId="0" fontId="23" fillId="0" borderId="22" xfId="0" applyFont="1" applyBorder="1" applyAlignment="1">
      <alignment horizontal="center" vertical="center" wrapText="1"/>
    </xf>
    <xf numFmtId="0" fontId="24" fillId="0" borderId="22" xfId="0" applyFont="1" applyBorder="1" applyAlignment="1">
      <alignment horizontal="center" vertical="center"/>
    </xf>
    <xf numFmtId="0" fontId="24" fillId="0" borderId="23" xfId="0" applyFont="1" applyBorder="1" applyAlignment="1">
      <alignment horizontal="center" vertical="center"/>
    </xf>
    <xf numFmtId="0" fontId="23" fillId="0" borderId="2" xfId="0" applyFont="1" applyBorder="1" applyAlignment="1">
      <alignment horizontal="center" vertical="center" wrapText="1"/>
    </xf>
    <xf numFmtId="0" fontId="23" fillId="0" borderId="7"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3" fillId="0" borderId="30" xfId="0" applyFont="1" applyBorder="1" applyAlignment="1">
      <alignment horizontal="center" vertical="center" wrapText="1"/>
    </xf>
    <xf numFmtId="0" fontId="23" fillId="0" borderId="9" xfId="0" applyFont="1" applyBorder="1" applyAlignment="1">
      <alignment horizontal="center" vertical="center" wrapText="1"/>
    </xf>
    <xf numFmtId="0" fontId="25" fillId="0" borderId="41" xfId="0" applyFont="1" applyBorder="1" applyAlignment="1">
      <alignment horizontal="center" vertical="center" wrapText="1"/>
    </xf>
    <xf numFmtId="0" fontId="25" fillId="0" borderId="42" xfId="0" applyFont="1" applyBorder="1" applyAlignment="1">
      <alignment horizontal="center" vertical="center" wrapText="1"/>
    </xf>
    <xf numFmtId="0" fontId="25" fillId="0" borderId="26" xfId="0" applyFont="1" applyBorder="1" applyAlignment="1">
      <alignment horizontal="center" vertical="center" wrapText="1"/>
    </xf>
    <xf numFmtId="0" fontId="25" fillId="0" borderId="40"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43" xfId="0" applyFont="1" applyBorder="1" applyAlignment="1">
      <alignment horizontal="center" vertical="center" wrapText="1"/>
    </xf>
    <xf numFmtId="0" fontId="25" fillId="0" borderId="44" xfId="0" applyFont="1" applyBorder="1" applyAlignment="1">
      <alignment horizontal="center" vertical="center" wrapText="1"/>
    </xf>
    <xf numFmtId="0" fontId="25" fillId="0" borderId="45" xfId="0" applyFont="1" applyBorder="1" applyAlignment="1">
      <alignment horizontal="center" vertical="center" wrapText="1"/>
    </xf>
    <xf numFmtId="0" fontId="25" fillId="0" borderId="46" xfId="0" applyFont="1" applyBorder="1" applyAlignment="1">
      <alignment horizontal="center" vertical="center" wrapText="1"/>
    </xf>
    <xf numFmtId="0" fontId="18" fillId="11" borderId="31" xfId="0" applyFont="1" applyFill="1" applyBorder="1" applyAlignment="1">
      <alignment horizontal="center" vertical="center"/>
    </xf>
    <xf numFmtId="0" fontId="18" fillId="11" borderId="32" xfId="0" applyFont="1" applyFill="1" applyBorder="1" applyAlignment="1">
      <alignment horizontal="center" vertical="center"/>
    </xf>
    <xf numFmtId="0" fontId="18" fillId="11" borderId="28" xfId="0" applyFont="1" applyFill="1" applyBorder="1" applyAlignment="1">
      <alignment horizontal="center" vertical="center"/>
    </xf>
    <xf numFmtId="0" fontId="18" fillId="11" borderId="5" xfId="0" applyFont="1" applyFill="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3" fillId="0" borderId="2" xfId="0" applyFont="1" applyBorder="1" applyAlignment="1">
      <alignment horizontal="center" vertical="center"/>
    </xf>
    <xf numFmtId="0" fontId="13" fillId="0" borderId="1" xfId="0" applyFont="1" applyBorder="1" applyAlignment="1">
      <alignment horizontal="center" vertical="center"/>
    </xf>
    <xf numFmtId="0" fontId="13" fillId="0" borderId="7"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3" fillId="0" borderId="30" xfId="0" applyFont="1" applyBorder="1" applyAlignment="1">
      <alignment horizontal="center" vertical="center"/>
    </xf>
    <xf numFmtId="0" fontId="13" fillId="0" borderId="29" xfId="0" applyFont="1" applyBorder="1" applyAlignment="1">
      <alignment horizontal="center" vertical="center"/>
    </xf>
    <xf numFmtId="0" fontId="13" fillId="0" borderId="9" xfId="0" applyFont="1" applyBorder="1" applyAlignment="1">
      <alignment horizontal="center" vertical="center"/>
    </xf>
    <xf numFmtId="0" fontId="30" fillId="0" borderId="0" xfId="4" applyFont="1" applyFill="1" applyBorder="1" applyAlignment="1">
      <alignment horizontal="center" vertical="center"/>
    </xf>
    <xf numFmtId="0" fontId="30" fillId="0" borderId="43" xfId="4" applyFont="1" applyFill="1" applyBorder="1" applyAlignment="1">
      <alignment horizontal="center" vertical="center"/>
    </xf>
    <xf numFmtId="0" fontId="23" fillId="0" borderId="39" xfId="0" applyFont="1" applyBorder="1" applyAlignment="1">
      <alignment horizontal="center" vertical="center"/>
    </xf>
    <xf numFmtId="0" fontId="23" fillId="0" borderId="38" xfId="0" applyFont="1" applyBorder="1" applyAlignment="1">
      <alignment horizontal="center" vertical="center"/>
    </xf>
    <xf numFmtId="0" fontId="23" fillId="0" borderId="2" xfId="0" applyFont="1" applyBorder="1" applyAlignment="1">
      <alignment horizontal="center" vertical="center"/>
    </xf>
    <xf numFmtId="0" fontId="23" fillId="0" borderId="7" xfId="0" applyFont="1" applyBorder="1" applyAlignment="1">
      <alignment horizontal="center" vertical="center"/>
    </xf>
    <xf numFmtId="0" fontId="25" fillId="0" borderId="39"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38" xfId="0" applyFont="1" applyBorder="1" applyAlignment="1">
      <alignment horizontal="center" vertical="center" wrapText="1"/>
    </xf>
    <xf numFmtId="0" fontId="23" fillId="0" borderId="53" xfId="0" applyFont="1" applyBorder="1" applyAlignment="1">
      <alignment horizontal="center" vertical="center" wrapText="1"/>
    </xf>
    <xf numFmtId="0" fontId="22" fillId="13" borderId="47" xfId="0" applyFont="1" applyFill="1" applyBorder="1" applyAlignment="1">
      <alignment horizontal="center" vertical="center"/>
    </xf>
    <xf numFmtId="0" fontId="22" fillId="13" borderId="48" xfId="0" applyFont="1" applyFill="1" applyBorder="1" applyAlignment="1">
      <alignment horizontal="center" vertical="center"/>
    </xf>
    <xf numFmtId="0" fontId="22" fillId="13" borderId="49" xfId="0" applyFont="1" applyFill="1" applyBorder="1" applyAlignment="1">
      <alignment horizontal="center" vertical="center"/>
    </xf>
    <xf numFmtId="0" fontId="26" fillId="10" borderId="21" xfId="0" applyFont="1" applyFill="1" applyBorder="1" applyAlignment="1">
      <alignment horizontal="center" vertical="center"/>
    </xf>
    <xf numFmtId="0" fontId="27" fillId="0" borderId="22" xfId="0" applyFont="1" applyBorder="1" applyAlignment="1">
      <alignment horizontal="center" vertical="center"/>
    </xf>
    <xf numFmtId="0" fontId="27" fillId="0" borderId="23" xfId="0" applyFont="1" applyBorder="1" applyAlignment="1">
      <alignment horizontal="center" vertical="center"/>
    </xf>
    <xf numFmtId="0" fontId="26" fillId="10" borderId="16" xfId="0" applyFont="1" applyFill="1" applyBorder="1" applyAlignment="1">
      <alignment horizontal="center" vertical="center" wrapText="1"/>
    </xf>
    <xf numFmtId="0" fontId="26" fillId="10" borderId="5" xfId="0" applyFont="1" applyFill="1" applyBorder="1" applyAlignment="1">
      <alignment horizontal="center" vertical="center" wrapText="1"/>
    </xf>
    <xf numFmtId="0" fontId="26" fillId="10" borderId="2" xfId="0" applyFont="1" applyFill="1" applyBorder="1" applyAlignment="1">
      <alignment horizontal="center" vertical="center" wrapText="1"/>
    </xf>
    <xf numFmtId="0" fontId="26" fillId="10" borderId="7" xfId="0" applyFont="1" applyFill="1" applyBorder="1" applyAlignment="1">
      <alignment horizontal="center" vertical="center" wrapText="1"/>
    </xf>
    <xf numFmtId="0" fontId="26" fillId="10" borderId="30" xfId="0" applyFont="1" applyFill="1" applyBorder="1" applyAlignment="1">
      <alignment horizontal="center" vertical="center" wrapText="1"/>
    </xf>
    <xf numFmtId="0" fontId="26" fillId="10" borderId="9" xfId="0" applyFont="1" applyFill="1" applyBorder="1" applyAlignment="1">
      <alignment horizontal="center" vertical="center" wrapText="1"/>
    </xf>
    <xf numFmtId="0" fontId="26" fillId="10" borderId="16" xfId="0" applyFont="1" applyFill="1" applyBorder="1" applyAlignment="1">
      <alignment horizontal="center" vertical="center"/>
    </xf>
    <xf numFmtId="0" fontId="26" fillId="10" borderId="28" xfId="0" applyFont="1" applyFill="1" applyBorder="1" applyAlignment="1">
      <alignment horizontal="center" vertical="center"/>
    </xf>
    <xf numFmtId="0" fontId="26" fillId="10" borderId="5" xfId="0" applyFont="1" applyFill="1" applyBorder="1" applyAlignment="1">
      <alignment horizontal="center" vertical="center"/>
    </xf>
    <xf numFmtId="0" fontId="26" fillId="10" borderId="2" xfId="0" applyFont="1" applyFill="1" applyBorder="1" applyAlignment="1">
      <alignment horizontal="center" vertical="center"/>
    </xf>
    <xf numFmtId="0" fontId="26" fillId="10" borderId="1" xfId="0" applyFont="1" applyFill="1" applyBorder="1" applyAlignment="1">
      <alignment horizontal="center" vertical="center"/>
    </xf>
    <xf numFmtId="0" fontId="26" fillId="10" borderId="7" xfId="0" applyFont="1" applyFill="1" applyBorder="1" applyAlignment="1">
      <alignment horizontal="center" vertical="center"/>
    </xf>
    <xf numFmtId="0" fontId="26" fillId="10" borderId="30" xfId="0" applyFont="1" applyFill="1" applyBorder="1" applyAlignment="1">
      <alignment horizontal="center" vertical="center"/>
    </xf>
    <xf numFmtId="0" fontId="26" fillId="10" borderId="29" xfId="0" applyFont="1" applyFill="1" applyBorder="1" applyAlignment="1">
      <alignment horizontal="center" vertical="center"/>
    </xf>
    <xf numFmtId="0" fontId="26" fillId="10" borderId="9" xfId="0" applyFont="1" applyFill="1" applyBorder="1" applyAlignment="1">
      <alignment horizontal="center" vertical="center"/>
    </xf>
    <xf numFmtId="0" fontId="22" fillId="6" borderId="54" xfId="0" applyFont="1" applyFill="1" applyBorder="1" applyAlignment="1">
      <alignment horizontal="center" vertical="center"/>
    </xf>
    <xf numFmtId="0" fontId="22" fillId="6" borderId="55" xfId="0" applyFont="1" applyFill="1" applyBorder="1" applyAlignment="1">
      <alignment horizontal="center" vertical="center"/>
    </xf>
    <xf numFmtId="0" fontId="22" fillId="6" borderId="27" xfId="0" applyFont="1" applyFill="1" applyBorder="1" applyAlignment="1">
      <alignment horizontal="center" vertical="center"/>
    </xf>
    <xf numFmtId="0" fontId="22" fillId="16" borderId="11" xfId="0" applyFont="1" applyFill="1" applyBorder="1" applyAlignment="1">
      <alignment horizontal="center" vertical="center" wrapText="1"/>
    </xf>
    <xf numFmtId="0" fontId="22" fillId="16" borderId="13" xfId="0" applyFont="1" applyFill="1" applyBorder="1" applyAlignment="1">
      <alignment horizontal="center" vertical="center" wrapText="1"/>
    </xf>
    <xf numFmtId="0" fontId="13" fillId="0" borderId="30" xfId="0" applyFont="1" applyBorder="1" applyAlignment="1">
      <alignment horizontal="center" vertical="center" wrapText="1"/>
    </xf>
    <xf numFmtId="0" fontId="13" fillId="0" borderId="9" xfId="0" applyFont="1" applyBorder="1" applyAlignment="1">
      <alignment horizontal="center" vertical="center" wrapText="1"/>
    </xf>
    <xf numFmtId="0" fontId="18" fillId="11" borderId="31" xfId="0" applyFont="1" applyFill="1" applyBorder="1" applyAlignment="1">
      <alignment horizontal="center" vertical="center" wrapText="1"/>
    </xf>
    <xf numFmtId="0" fontId="18" fillId="11" borderId="28"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30" fillId="0" borderId="2" xfId="4" applyFont="1" applyFill="1" applyBorder="1" applyAlignment="1">
      <alignment horizontal="center" wrapText="1"/>
    </xf>
    <xf numFmtId="0" fontId="30" fillId="0" borderId="7" xfId="4" applyFont="1" applyFill="1" applyBorder="1" applyAlignment="1">
      <alignment horizontal="center" wrapText="1"/>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8" fillId="11" borderId="11" xfId="0" applyFont="1" applyFill="1" applyBorder="1" applyAlignment="1">
      <alignment horizontal="center" vertical="center"/>
    </xf>
    <xf numFmtId="0" fontId="18" fillId="11" borderId="12" xfId="0" applyFont="1" applyFill="1" applyBorder="1" applyAlignment="1">
      <alignment horizontal="center" vertical="center"/>
    </xf>
    <xf numFmtId="0" fontId="18" fillId="11" borderId="13" xfId="0" applyFont="1" applyFill="1" applyBorder="1" applyAlignment="1">
      <alignment horizontal="center" vertical="center"/>
    </xf>
    <xf numFmtId="0" fontId="31" fillId="5" borderId="0" xfId="0" applyFont="1" applyFill="1" applyAlignment="1">
      <alignment horizontal="center" vertical="center"/>
    </xf>
    <xf numFmtId="0" fontId="29" fillId="11" borderId="0" xfId="0" applyFont="1" applyFill="1" applyAlignment="1">
      <alignment horizontal="center" vertical="center"/>
    </xf>
  </cellXfs>
  <cellStyles count="5">
    <cellStyle name="Bad" xfId="2" builtinId="27"/>
    <cellStyle name="Good" xfId="1" builtinId="26"/>
    <cellStyle name="Hyperlink" xfId="4" builtinId="8"/>
    <cellStyle name="Neutral" xfId="3" builtinId="28"/>
    <cellStyle name="Normal" xfId="0" builtinId="0"/>
  </cellStyles>
  <dxfs count="9">
    <dxf>
      <font>
        <b/>
        <i val="0"/>
        <color theme="0"/>
      </font>
      <fill>
        <patternFill>
          <bgColor theme="1" tint="0.14996795556505021"/>
        </patternFill>
      </fill>
    </dxf>
    <dxf>
      <font>
        <b/>
        <i val="0"/>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auto="1"/>
      </font>
      <fill>
        <patternFill>
          <bgColor theme="6" tint="0.39994506668294322"/>
        </patternFill>
      </fill>
    </dxf>
    <dxf>
      <font>
        <b/>
        <i val="0"/>
        <color rgb="FF006100"/>
      </font>
      <fill>
        <patternFill>
          <bgColor rgb="FFC6EFCE"/>
        </patternFill>
      </fill>
    </dxf>
    <dxf>
      <font>
        <b/>
        <i val="0"/>
        <color rgb="FF9C0006"/>
      </font>
      <fill>
        <patternFill>
          <bgColor rgb="FFFFC7CE"/>
        </patternFill>
      </fill>
    </dxf>
    <dxf>
      <font>
        <b/>
        <i val="0"/>
        <color rgb="FF9C5700"/>
      </font>
      <fill>
        <patternFill>
          <bgColor rgb="FFFFEB9C"/>
        </patternFill>
      </fill>
    </dxf>
  </dxfs>
  <tableStyles count="0" defaultTableStyle="TableStyleMedium2" defaultPivotStyle="PivotStyleLight16"/>
  <colors>
    <mruColors>
      <color rgb="FFC9C9C9"/>
      <color rgb="FFFFEB9C"/>
      <color rgb="FFFFC7CE"/>
      <color rgb="FFC6EFCE"/>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Test Case Chart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PASS</c:v>
          </c:tx>
          <c:spPr>
            <a:solidFill>
              <a:srgbClr val="C6EFCE"/>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TC_Report!$B$12</c:f>
              <c:numCache>
                <c:formatCode>General</c:formatCode>
                <c:ptCount val="1"/>
                <c:pt idx="0">
                  <c:v>84</c:v>
                </c:pt>
              </c:numCache>
            </c:numRef>
          </c:val>
          <c:extLst>
            <c:ext xmlns:c16="http://schemas.microsoft.com/office/drawing/2014/chart" uri="{C3380CC4-5D6E-409C-BE32-E72D297353CC}">
              <c16:uniqueId val="{00000000-CA46-4F7A-9ACC-F6A89CB6DF1B}"/>
            </c:ext>
          </c:extLst>
        </c:ser>
        <c:ser>
          <c:idx val="1"/>
          <c:order val="1"/>
          <c:tx>
            <c:v>FAIL</c:v>
          </c:tx>
          <c:spPr>
            <a:solidFill>
              <a:srgbClr val="FFC7CE"/>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TC_Report!$C$12</c:f>
              <c:numCache>
                <c:formatCode>General</c:formatCode>
                <c:ptCount val="1"/>
                <c:pt idx="0">
                  <c:v>30</c:v>
                </c:pt>
              </c:numCache>
            </c:numRef>
          </c:val>
          <c:extLst>
            <c:ext xmlns:c16="http://schemas.microsoft.com/office/drawing/2014/chart" uri="{C3380CC4-5D6E-409C-BE32-E72D297353CC}">
              <c16:uniqueId val="{00000001-CA46-4F7A-9ACC-F6A89CB6DF1B}"/>
            </c:ext>
          </c:extLst>
        </c:ser>
        <c:ser>
          <c:idx val="2"/>
          <c:order val="2"/>
          <c:tx>
            <c:v>BLOCKED</c:v>
          </c:tx>
          <c:spPr>
            <a:solidFill>
              <a:srgbClr val="FFEB9C"/>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TC_Report!$D$12</c:f>
              <c:numCache>
                <c:formatCode>General</c:formatCode>
                <c:ptCount val="1"/>
                <c:pt idx="0">
                  <c:v>0</c:v>
                </c:pt>
              </c:numCache>
            </c:numRef>
          </c:val>
          <c:extLst>
            <c:ext xmlns:c16="http://schemas.microsoft.com/office/drawing/2014/chart" uri="{C3380CC4-5D6E-409C-BE32-E72D297353CC}">
              <c16:uniqueId val="{00000002-CA46-4F7A-9ACC-F6A89CB6DF1B}"/>
            </c:ext>
          </c:extLst>
        </c:ser>
        <c:ser>
          <c:idx val="3"/>
          <c:order val="3"/>
          <c:tx>
            <c:v>OUT OF SCOPE</c:v>
          </c:tx>
          <c:spPr>
            <a:solidFill>
              <a:srgbClr val="C9C9C9"/>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TC_Report!$E$12</c:f>
              <c:numCache>
                <c:formatCode>General</c:formatCode>
                <c:ptCount val="1"/>
                <c:pt idx="0">
                  <c:v>0</c:v>
                </c:pt>
              </c:numCache>
            </c:numRef>
          </c:val>
          <c:extLst>
            <c:ext xmlns:c16="http://schemas.microsoft.com/office/drawing/2014/chart" uri="{C3380CC4-5D6E-409C-BE32-E72D297353CC}">
              <c16:uniqueId val="{00000003-CA46-4F7A-9ACC-F6A89CB6DF1B}"/>
            </c:ext>
          </c:extLst>
        </c:ser>
        <c:ser>
          <c:idx val="4"/>
          <c:order val="4"/>
          <c:tx>
            <c:v>NOT EXECUTED</c:v>
          </c:tx>
          <c:spPr>
            <a:solidFill>
              <a:schemeClr val="tx1">
                <a:lumMod val="85000"/>
                <a:lumOff val="1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TC_Report!$F$12</c:f>
              <c:numCache>
                <c:formatCode>General</c:formatCode>
                <c:ptCount val="1"/>
                <c:pt idx="0">
                  <c:v>0</c:v>
                </c:pt>
              </c:numCache>
            </c:numRef>
          </c:val>
          <c:extLst>
            <c:ext xmlns:c16="http://schemas.microsoft.com/office/drawing/2014/chart" uri="{C3380CC4-5D6E-409C-BE32-E72D297353CC}">
              <c16:uniqueId val="{00000000-4F9E-470A-8930-51C8D17BBFA0}"/>
            </c:ext>
          </c:extLst>
        </c:ser>
        <c:dLbls>
          <c:dLblPos val="outEnd"/>
          <c:showLegendKey val="0"/>
          <c:showVal val="1"/>
          <c:showCatName val="0"/>
          <c:showSerName val="0"/>
          <c:showPercent val="0"/>
          <c:showBubbleSize val="0"/>
        </c:dLbls>
        <c:gapWidth val="444"/>
        <c:overlap val="-90"/>
        <c:axId val="903938464"/>
        <c:axId val="1095237344"/>
      </c:barChart>
      <c:catAx>
        <c:axId val="90393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5237344"/>
        <c:crosses val="autoZero"/>
        <c:auto val="1"/>
        <c:lblAlgn val="ctr"/>
        <c:lblOffset val="100"/>
        <c:noMultiLvlLbl val="0"/>
      </c:catAx>
      <c:valAx>
        <c:axId val="1095237344"/>
        <c:scaling>
          <c:orientation val="minMax"/>
        </c:scaling>
        <c:delete val="1"/>
        <c:axPos val="l"/>
        <c:numFmt formatCode="General" sourceLinked="1"/>
        <c:majorTickMark val="none"/>
        <c:minorTickMark val="none"/>
        <c:tickLblPos val="nextTo"/>
        <c:crossAx val="903938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DB5-461A-AA63-CB8979A6DF4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DB5-461A-AA63-CB8979A6DF4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DB5-461A-AA63-CB8979A6DF4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DB5-461A-AA63-CB8979A6DF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Critical</c:v>
              </c:pt>
              <c:pt idx="1">
                <c:v>Major</c:v>
              </c:pt>
              <c:pt idx="2">
                <c:v>Minor</c:v>
              </c:pt>
              <c:pt idx="3">
                <c:v>Low</c:v>
              </c:pt>
            </c:strLit>
          </c:cat>
          <c:val>
            <c:numRef>
              <c:f>TC_Report!$J$12:$M$12</c:f>
              <c:numCache>
                <c:formatCode>General</c:formatCode>
                <c:ptCount val="4"/>
                <c:pt idx="0">
                  <c:v>16</c:v>
                </c:pt>
                <c:pt idx="1">
                  <c:v>7</c:v>
                </c:pt>
                <c:pt idx="2">
                  <c:v>6</c:v>
                </c:pt>
                <c:pt idx="3">
                  <c:v>1</c:v>
                </c:pt>
              </c:numCache>
            </c:numRef>
          </c:val>
          <c:extLst>
            <c:ext xmlns:c16="http://schemas.microsoft.com/office/drawing/2014/chart" uri="{C3380CC4-5D6E-409C-BE32-E72D297353CC}">
              <c16:uniqueId val="{00000000-F88B-4153-A9D7-210F92B901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4761</xdr:colOff>
      <xdr:row>12</xdr:row>
      <xdr:rowOff>176212</xdr:rowOff>
    </xdr:from>
    <xdr:to>
      <xdr:col>6</xdr:col>
      <xdr:colOff>1047749</xdr:colOff>
      <xdr:row>28</xdr:row>
      <xdr:rowOff>23812</xdr:rowOff>
    </xdr:to>
    <xdr:graphicFrame macro="">
      <xdr:nvGraphicFramePr>
        <xdr:cNvPr id="4" name="Chart 3">
          <a:extLst>
            <a:ext uri="{FF2B5EF4-FFF2-40B4-BE49-F238E27FC236}">
              <a16:creationId xmlns:a16="http://schemas.microsoft.com/office/drawing/2014/main" id="{62248934-1BE8-4E06-ABEB-48D45AF5B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13</xdr:row>
      <xdr:rowOff>4762</xdr:rowOff>
    </xdr:from>
    <xdr:to>
      <xdr:col>14</xdr:col>
      <xdr:colOff>0</xdr:colOff>
      <xdr:row>28</xdr:row>
      <xdr:rowOff>33337</xdr:rowOff>
    </xdr:to>
    <xdr:graphicFrame macro="">
      <xdr:nvGraphicFramePr>
        <xdr:cNvPr id="2" name="Chart 1">
          <a:extLst>
            <a:ext uri="{FF2B5EF4-FFF2-40B4-BE49-F238E27FC236}">
              <a16:creationId xmlns:a16="http://schemas.microsoft.com/office/drawing/2014/main" id="{82266A37-02CA-4532-9E21-40E42B84C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18</xdr:col>
      <xdr:colOff>304800</xdr:colOff>
      <xdr:row>43</xdr:row>
      <xdr:rowOff>90686</xdr:rowOff>
    </xdr:to>
    <xdr:pic>
      <xdr:nvPicPr>
        <xdr:cNvPr id="3" name="Picture 2">
          <a:extLst>
            <a:ext uri="{FF2B5EF4-FFF2-40B4-BE49-F238E27FC236}">
              <a16:creationId xmlns:a16="http://schemas.microsoft.com/office/drawing/2014/main" id="{80D53907-BB88-4ACE-B717-1D247AEF9F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0" y="1085850"/>
          <a:ext cx="10058400" cy="67867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om.com/share/1dd76e3dd60748dc842e8d96d64e0d83" TargetMode="External"/><Relationship Id="rId13" Type="http://schemas.openxmlformats.org/officeDocument/2006/relationships/hyperlink" Target="https://www.loom.com/share/95fa913f56be4b52a3588a8caacf3d51" TargetMode="External"/><Relationship Id="rId18" Type="http://schemas.openxmlformats.org/officeDocument/2006/relationships/hyperlink" Target="https://prnt.sc/KQBQIXCsuNCS" TargetMode="External"/><Relationship Id="rId26" Type="http://schemas.openxmlformats.org/officeDocument/2006/relationships/hyperlink" Target="https://www.loom.com/share/52d50e2ba577481ba112774c4862b3f5" TargetMode="External"/><Relationship Id="rId3" Type="http://schemas.openxmlformats.org/officeDocument/2006/relationships/hyperlink" Target="https://www.loom.com/share/2ef6560782d746f59859556938b4258a" TargetMode="External"/><Relationship Id="rId21" Type="http://schemas.openxmlformats.org/officeDocument/2006/relationships/hyperlink" Target="https://prnt.sc/-c9Y-_CvChBS" TargetMode="External"/><Relationship Id="rId7" Type="http://schemas.openxmlformats.org/officeDocument/2006/relationships/hyperlink" Target="https://www.loom.com/share/00e24705d9344cbaa712f57934d241a8" TargetMode="External"/><Relationship Id="rId12" Type="http://schemas.openxmlformats.org/officeDocument/2006/relationships/hyperlink" Target="https://www.loom.com/share/00ff80ed2eaf4025adef36d70b1ca474" TargetMode="External"/><Relationship Id="rId17" Type="http://schemas.openxmlformats.org/officeDocument/2006/relationships/hyperlink" Target="https://prnt.sc/bf8pnMYy3HFI" TargetMode="External"/><Relationship Id="rId25" Type="http://schemas.openxmlformats.org/officeDocument/2006/relationships/hyperlink" Target="https://www.loom.com/share/fa2c366da98345b283832a2374e7beb0" TargetMode="External"/><Relationship Id="rId2" Type="http://schemas.openxmlformats.org/officeDocument/2006/relationships/hyperlink" Target="https://www.loom.com/share/203391d5e0c54faca303951eb29d9494" TargetMode="External"/><Relationship Id="rId16" Type="http://schemas.openxmlformats.org/officeDocument/2006/relationships/hyperlink" Target="https://prnt.sc/8tor-2WHQNSm" TargetMode="External"/><Relationship Id="rId20" Type="http://schemas.openxmlformats.org/officeDocument/2006/relationships/hyperlink" Target="https://www.loom.com/share/93b5d08aad804b0a88e8b12d368ff5ea" TargetMode="External"/><Relationship Id="rId29" Type="http://schemas.openxmlformats.org/officeDocument/2006/relationships/hyperlink" Target="https://prnt.sc/edjQUoK2I85n" TargetMode="External"/><Relationship Id="rId1" Type="http://schemas.openxmlformats.org/officeDocument/2006/relationships/hyperlink" Target="https://www.apex4u.com/" TargetMode="External"/><Relationship Id="rId6" Type="http://schemas.openxmlformats.org/officeDocument/2006/relationships/hyperlink" Target="https://www.loom.com/share/a98cc603670b4ad7899f740625d49ae6" TargetMode="External"/><Relationship Id="rId11" Type="http://schemas.openxmlformats.org/officeDocument/2006/relationships/hyperlink" Target="https://prnt.sc/luF2gjejotgC" TargetMode="External"/><Relationship Id="rId24" Type="http://schemas.openxmlformats.org/officeDocument/2006/relationships/hyperlink" Target="https://www.loom.com/share/34a923d006194732962f66367e5f83cc" TargetMode="External"/><Relationship Id="rId32" Type="http://schemas.openxmlformats.org/officeDocument/2006/relationships/printerSettings" Target="../printerSettings/printerSettings1.bin"/><Relationship Id="rId5" Type="http://schemas.openxmlformats.org/officeDocument/2006/relationships/hyperlink" Target="https://prnt.sc/CGx1VrMfPphO" TargetMode="External"/><Relationship Id="rId15" Type="http://schemas.openxmlformats.org/officeDocument/2006/relationships/hyperlink" Target="https://www.loom.com/share/c00b6ed532504946aa0153564b6daa01" TargetMode="External"/><Relationship Id="rId23" Type="http://schemas.openxmlformats.org/officeDocument/2006/relationships/hyperlink" Target="https://www.loom.com/share/48888c3cccb8408589cd12d7b463f3e0" TargetMode="External"/><Relationship Id="rId28" Type="http://schemas.openxmlformats.org/officeDocument/2006/relationships/hyperlink" Target="https://www.loom.com/share/20746fb7929a47fb831f8caa47e67957" TargetMode="External"/><Relationship Id="rId10" Type="http://schemas.openxmlformats.org/officeDocument/2006/relationships/hyperlink" Target="https://prnt.sc/luF2gjejotgC" TargetMode="External"/><Relationship Id="rId19" Type="http://schemas.openxmlformats.org/officeDocument/2006/relationships/hyperlink" Target="https://www.loom.com/share/e865ddfa9ced47aa8fbe81977653ced7" TargetMode="External"/><Relationship Id="rId31" Type="http://schemas.openxmlformats.org/officeDocument/2006/relationships/hyperlink" Target="https://www.loom.com/share/fbae0307886b4adf93707037115c43b0" TargetMode="External"/><Relationship Id="rId4" Type="http://schemas.openxmlformats.org/officeDocument/2006/relationships/hyperlink" Target="https://www.loom.com/share/d37be20755ef40d092002bf12fad0a86" TargetMode="External"/><Relationship Id="rId9" Type="http://schemas.openxmlformats.org/officeDocument/2006/relationships/hyperlink" Target="https://prnt.sc/iJ7YURnMr4ln" TargetMode="External"/><Relationship Id="rId14" Type="http://schemas.openxmlformats.org/officeDocument/2006/relationships/hyperlink" Target="https://www.loom.com/share/b7d6eed025974294961d57fe31d93a42" TargetMode="External"/><Relationship Id="rId22" Type="http://schemas.openxmlformats.org/officeDocument/2006/relationships/hyperlink" Target="https://prnt.sc/1nnkaGAFAq_s" TargetMode="External"/><Relationship Id="rId27" Type="http://schemas.openxmlformats.org/officeDocument/2006/relationships/hyperlink" Target="https://www.loom.com/share/96b584904f124f17b95d52191f866ac2" TargetMode="External"/><Relationship Id="rId30" Type="http://schemas.openxmlformats.org/officeDocument/2006/relationships/hyperlink" Target="https://prnt.sc/8g1PwfHnQaEd"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pex4u.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oom.com/share/1dd76e3dd60748dc842e8d96d64e0d83" TargetMode="External"/><Relationship Id="rId13" Type="http://schemas.openxmlformats.org/officeDocument/2006/relationships/hyperlink" Target="https://www.loom.com/share/95fa913f56be4b52a3588a8caacf3d51" TargetMode="External"/><Relationship Id="rId18" Type="http://schemas.openxmlformats.org/officeDocument/2006/relationships/hyperlink" Target="https://prnt.sc/KQBQIXCsuNCS" TargetMode="External"/><Relationship Id="rId26" Type="http://schemas.openxmlformats.org/officeDocument/2006/relationships/hyperlink" Target="https://www.loom.com/share/34a923d006194732962f66367e5f83cc" TargetMode="External"/><Relationship Id="rId3" Type="http://schemas.openxmlformats.org/officeDocument/2006/relationships/hyperlink" Target="https://www.loom.com/share/2ef6560782d746f59859556938b4258a" TargetMode="External"/><Relationship Id="rId21" Type="http://schemas.openxmlformats.org/officeDocument/2006/relationships/hyperlink" Target="https://prnt.sc/8g1PwfHnQaEd" TargetMode="External"/><Relationship Id="rId7" Type="http://schemas.openxmlformats.org/officeDocument/2006/relationships/hyperlink" Target="https://www.loom.com/share/00e24705d9344cbaa712f57934d241a8" TargetMode="External"/><Relationship Id="rId12" Type="http://schemas.openxmlformats.org/officeDocument/2006/relationships/hyperlink" Target="https://www.loom.com/share/00ff80ed2eaf4025adef36d70b1ca474" TargetMode="External"/><Relationship Id="rId17" Type="http://schemas.openxmlformats.org/officeDocument/2006/relationships/hyperlink" Target="https://prnt.sc/bf8pnMYy3HFI" TargetMode="External"/><Relationship Id="rId25" Type="http://schemas.openxmlformats.org/officeDocument/2006/relationships/hyperlink" Target="https://www.loom.com/share/48888c3cccb8408589cd12d7b463f3e0" TargetMode="External"/><Relationship Id="rId2" Type="http://schemas.openxmlformats.org/officeDocument/2006/relationships/hyperlink" Target="https://www.loom.com/share/203391d5e0c54faca303951eb29d9494" TargetMode="External"/><Relationship Id="rId16" Type="http://schemas.openxmlformats.org/officeDocument/2006/relationships/hyperlink" Target="https://prnt.sc/8tor-2WHQNSm" TargetMode="External"/><Relationship Id="rId20" Type="http://schemas.openxmlformats.org/officeDocument/2006/relationships/hyperlink" Target="https://www.loom.com/share/93b5d08aad804b0a88e8b12d368ff5ea" TargetMode="External"/><Relationship Id="rId29" Type="http://schemas.openxmlformats.org/officeDocument/2006/relationships/hyperlink" Target="https://www.loom.com/share/96b584904f124f17b95d52191f866ac2" TargetMode="External"/><Relationship Id="rId1" Type="http://schemas.openxmlformats.org/officeDocument/2006/relationships/hyperlink" Target="https://www.apex4u.com/" TargetMode="External"/><Relationship Id="rId6" Type="http://schemas.openxmlformats.org/officeDocument/2006/relationships/hyperlink" Target="https://www.loom.com/share/a98cc603670b4ad7899f740625d49ae6" TargetMode="External"/><Relationship Id="rId11" Type="http://schemas.openxmlformats.org/officeDocument/2006/relationships/hyperlink" Target="https://prnt.sc/luF2gjejotgC" TargetMode="External"/><Relationship Id="rId24" Type="http://schemas.openxmlformats.org/officeDocument/2006/relationships/hyperlink" Target="https://prnt.sc/1nnkaGAFAq_s" TargetMode="External"/><Relationship Id="rId32" Type="http://schemas.openxmlformats.org/officeDocument/2006/relationships/printerSettings" Target="../printerSettings/printerSettings3.bin"/><Relationship Id="rId5" Type="http://schemas.openxmlformats.org/officeDocument/2006/relationships/hyperlink" Target="https://prnt.sc/CGx1VrMfPphO" TargetMode="External"/><Relationship Id="rId15" Type="http://schemas.openxmlformats.org/officeDocument/2006/relationships/hyperlink" Target="https://www.loom.com/share/c00b6ed532504946aa0153564b6daa01" TargetMode="External"/><Relationship Id="rId23" Type="http://schemas.openxmlformats.org/officeDocument/2006/relationships/hyperlink" Target="https://prnt.sc/-c9Y-_CvChBS" TargetMode="External"/><Relationship Id="rId28" Type="http://schemas.openxmlformats.org/officeDocument/2006/relationships/hyperlink" Target="https://www.loom.com/share/52d50e2ba577481ba112774c4862b3f5" TargetMode="External"/><Relationship Id="rId10" Type="http://schemas.openxmlformats.org/officeDocument/2006/relationships/hyperlink" Target="https://prnt.sc/luF2gjejotgC" TargetMode="External"/><Relationship Id="rId19" Type="http://schemas.openxmlformats.org/officeDocument/2006/relationships/hyperlink" Target="https://www.loom.com/share/e865ddfa9ced47aa8fbe81977653ced7" TargetMode="External"/><Relationship Id="rId31" Type="http://schemas.openxmlformats.org/officeDocument/2006/relationships/hyperlink" Target="https://prnt.sc/edjQUoK2I85n" TargetMode="External"/><Relationship Id="rId4" Type="http://schemas.openxmlformats.org/officeDocument/2006/relationships/hyperlink" Target="https://www.loom.com/share/d37be20755ef40d092002bf12fad0a86" TargetMode="External"/><Relationship Id="rId9" Type="http://schemas.openxmlformats.org/officeDocument/2006/relationships/hyperlink" Target="https://prnt.sc/iJ7YURnMr4ln" TargetMode="External"/><Relationship Id="rId14" Type="http://schemas.openxmlformats.org/officeDocument/2006/relationships/hyperlink" Target="https://www.loom.com/share/b7d6eed025974294961d57fe31d93a42" TargetMode="External"/><Relationship Id="rId22" Type="http://schemas.openxmlformats.org/officeDocument/2006/relationships/hyperlink" Target="https://www.loom.com/share/fbae0307886b4adf93707037115c43b0" TargetMode="External"/><Relationship Id="rId27" Type="http://schemas.openxmlformats.org/officeDocument/2006/relationships/hyperlink" Target="https://www.loom.com/share/fa2c366da98345b283832a2374e7beb0" TargetMode="External"/><Relationship Id="rId30" Type="http://schemas.openxmlformats.org/officeDocument/2006/relationships/hyperlink" Target="https://www.loom.com/share/20746fb7929a47fb831f8caa47e6795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EF460-A6D3-41CC-9CAC-CD8F09B5F13F}">
  <sheetPr codeName="Sheet1"/>
  <dimension ref="A1:P136"/>
  <sheetViews>
    <sheetView tabSelected="1" zoomScale="58" zoomScaleNormal="58" workbookViewId="0">
      <pane ySplit="9" topLeftCell="A10" activePane="bottomLeft" state="frozen"/>
      <selection pane="bottomLeft" activeCell="I6" sqref="I6"/>
    </sheetView>
  </sheetViews>
  <sheetFormatPr defaultRowHeight="12.75" x14ac:dyDescent="0.2"/>
  <cols>
    <col min="1" max="1" width="8.5703125" style="2" customWidth="1"/>
    <col min="2" max="2" width="23.140625" style="2" customWidth="1"/>
    <col min="3" max="3" width="20" style="2" customWidth="1"/>
    <col min="4" max="4" width="17.28515625" style="34" customWidth="1"/>
    <col min="5" max="5" width="36.7109375" style="38" customWidth="1"/>
    <col min="6" max="6" width="27.5703125" style="38" customWidth="1"/>
    <col min="7" max="7" width="33.7109375" style="2" customWidth="1"/>
    <col min="8" max="8" width="39.7109375" style="36" customWidth="1"/>
    <col min="9" max="9" width="34.7109375" style="36" customWidth="1"/>
    <col min="10" max="10" width="15.7109375" style="2" customWidth="1"/>
    <col min="11" max="11" width="23.42578125" style="36" customWidth="1"/>
    <col min="12" max="12" width="27.7109375" style="36" customWidth="1"/>
    <col min="13" max="13" width="23.85546875" style="36" customWidth="1"/>
    <col min="14" max="14" width="19.42578125" style="2" customWidth="1"/>
    <col min="15" max="15" width="32.140625" style="36" customWidth="1"/>
    <col min="16" max="16384" width="9.140625" style="2"/>
  </cols>
  <sheetData>
    <row r="1" spans="1:16" ht="30.75" customHeight="1" thickBot="1" x14ac:dyDescent="0.25">
      <c r="A1" s="101" t="s">
        <v>0</v>
      </c>
      <c r="B1" s="102"/>
      <c r="C1" s="97" t="s">
        <v>179</v>
      </c>
      <c r="D1" s="98"/>
      <c r="E1" s="55" t="s">
        <v>23</v>
      </c>
      <c r="F1" s="6" t="s">
        <v>109</v>
      </c>
      <c r="G1" s="1"/>
      <c r="M1" s="40"/>
      <c r="N1" s="95" t="s">
        <v>19</v>
      </c>
      <c r="O1" s="96"/>
      <c r="P1" s="1"/>
    </row>
    <row r="2" spans="1:16" ht="30" customHeight="1" x14ac:dyDescent="0.2">
      <c r="A2" s="103" t="s">
        <v>1</v>
      </c>
      <c r="B2" s="104"/>
      <c r="C2" s="99" t="s">
        <v>448</v>
      </c>
      <c r="D2" s="100"/>
      <c r="E2" s="56" t="s">
        <v>24</v>
      </c>
      <c r="F2" s="7" t="s">
        <v>110</v>
      </c>
      <c r="G2" s="1"/>
      <c r="M2" s="40"/>
      <c r="N2" s="10" t="s">
        <v>28</v>
      </c>
      <c r="O2" s="69">
        <f>COUNTIF(N10:N513, "PASS")</f>
        <v>84</v>
      </c>
      <c r="P2" s="1"/>
    </row>
    <row r="3" spans="1:16" ht="30" customHeight="1" x14ac:dyDescent="0.2">
      <c r="A3" s="103" t="s">
        <v>2</v>
      </c>
      <c r="B3" s="104"/>
      <c r="C3" s="99" t="s">
        <v>108</v>
      </c>
      <c r="D3" s="100"/>
      <c r="E3" s="56" t="s">
        <v>25</v>
      </c>
      <c r="F3" s="7" t="s">
        <v>111</v>
      </c>
      <c r="G3" s="1"/>
      <c r="M3" s="40"/>
      <c r="N3" s="11" t="s">
        <v>20</v>
      </c>
      <c r="O3" s="72">
        <f>COUNTIF(N10:N513, "FAIL")</f>
        <v>30</v>
      </c>
      <c r="P3" s="1"/>
    </row>
    <row r="4" spans="1:16" ht="30" customHeight="1" x14ac:dyDescent="0.2">
      <c r="A4" s="103" t="s">
        <v>17</v>
      </c>
      <c r="B4" s="104"/>
      <c r="C4" s="99" t="s">
        <v>108</v>
      </c>
      <c r="D4" s="100"/>
      <c r="E4" s="56" t="s">
        <v>26</v>
      </c>
      <c r="F4" s="7" t="s">
        <v>110</v>
      </c>
      <c r="G4" s="1"/>
      <c r="M4" s="40"/>
      <c r="N4" s="12" t="s">
        <v>463</v>
      </c>
      <c r="O4" s="73">
        <f>COUNTIF(N10:N513, "BLOCKED")</f>
        <v>0</v>
      </c>
      <c r="P4" s="1"/>
    </row>
    <row r="5" spans="1:16" ht="30" customHeight="1" thickBot="1" x14ac:dyDescent="0.25">
      <c r="A5" s="111" t="s">
        <v>18</v>
      </c>
      <c r="B5" s="112"/>
      <c r="C5" s="113"/>
      <c r="D5" s="113"/>
      <c r="E5" s="57" t="s">
        <v>27</v>
      </c>
      <c r="F5" s="8" t="s">
        <v>112</v>
      </c>
      <c r="G5" s="1"/>
      <c r="M5" s="40"/>
      <c r="N5" s="65" t="s">
        <v>21</v>
      </c>
      <c r="O5" s="70">
        <f>COUNTIF(N10:N513, "OUT OF SCOPE")</f>
        <v>0</v>
      </c>
      <c r="P5" s="1"/>
    </row>
    <row r="6" spans="1:16" ht="30" customHeight="1" x14ac:dyDescent="0.2">
      <c r="A6" s="5"/>
      <c r="B6" s="5"/>
      <c r="C6" s="5"/>
      <c r="D6" s="59"/>
      <c r="E6" s="60"/>
      <c r="F6" s="60"/>
      <c r="G6" s="4"/>
      <c r="H6" s="35"/>
      <c r="I6" s="35"/>
      <c r="J6" s="4"/>
      <c r="K6" s="35"/>
      <c r="L6" s="35"/>
      <c r="M6" s="61"/>
      <c r="N6" s="68" t="s">
        <v>460</v>
      </c>
      <c r="O6" s="71">
        <f>COUNTIF(N10:N513, "NOT EXECUTED")</f>
        <v>0</v>
      </c>
      <c r="P6" s="1"/>
    </row>
    <row r="7" spans="1:16" ht="30" customHeight="1" thickBot="1" x14ac:dyDescent="0.25">
      <c r="M7" s="40"/>
      <c r="N7" s="66" t="s">
        <v>22</v>
      </c>
      <c r="O7" s="67">
        <f>SUM(O2:O6)</f>
        <v>114</v>
      </c>
      <c r="P7" s="1"/>
    </row>
    <row r="8" spans="1:16" x14ac:dyDescent="0.2">
      <c r="N8" s="3"/>
      <c r="O8" s="33"/>
      <c r="P8" s="1"/>
    </row>
    <row r="9" spans="1:16" ht="39" thickBot="1" x14ac:dyDescent="0.25">
      <c r="A9" s="62" t="s">
        <v>3</v>
      </c>
      <c r="B9" s="63" t="s">
        <v>4</v>
      </c>
      <c r="C9" s="63" t="s">
        <v>5</v>
      </c>
      <c r="D9" s="63" t="s">
        <v>6</v>
      </c>
      <c r="E9" s="63" t="s">
        <v>7</v>
      </c>
      <c r="F9" s="63" t="s">
        <v>8</v>
      </c>
      <c r="G9" s="63" t="s">
        <v>9</v>
      </c>
      <c r="H9" s="63" t="s">
        <v>10</v>
      </c>
      <c r="I9" s="63" t="s">
        <v>11</v>
      </c>
      <c r="J9" s="63" t="s">
        <v>132</v>
      </c>
      <c r="K9" s="63" t="s">
        <v>14</v>
      </c>
      <c r="L9" s="63" t="s">
        <v>15</v>
      </c>
      <c r="M9" s="63" t="s">
        <v>16</v>
      </c>
      <c r="N9" s="63" t="s">
        <v>12</v>
      </c>
      <c r="O9" s="64" t="s">
        <v>13</v>
      </c>
      <c r="P9" s="1"/>
    </row>
    <row r="10" spans="1:16" ht="25.5" x14ac:dyDescent="0.2">
      <c r="A10" s="3" t="s">
        <v>29</v>
      </c>
      <c r="B10" s="105" t="s">
        <v>107</v>
      </c>
      <c r="C10" s="105" t="s">
        <v>447</v>
      </c>
      <c r="D10" s="9" t="s">
        <v>114</v>
      </c>
      <c r="E10" s="37" t="s">
        <v>532</v>
      </c>
      <c r="F10" s="37"/>
      <c r="G10" s="3" t="s">
        <v>181</v>
      </c>
      <c r="H10" s="33" t="s">
        <v>180</v>
      </c>
      <c r="I10" s="33" t="s">
        <v>113</v>
      </c>
      <c r="J10" s="13"/>
      <c r="K10" s="33"/>
      <c r="L10" s="33"/>
      <c r="M10" s="33"/>
      <c r="N10" s="42" t="s">
        <v>28</v>
      </c>
      <c r="O10" s="33"/>
    </row>
    <row r="11" spans="1:16" ht="63.75" x14ac:dyDescent="0.2">
      <c r="A11" s="3" t="s">
        <v>30</v>
      </c>
      <c r="B11" s="106"/>
      <c r="C11" s="106"/>
      <c r="D11" s="9" t="s">
        <v>114</v>
      </c>
      <c r="E11" s="38" t="s">
        <v>533</v>
      </c>
      <c r="F11" s="38" t="s">
        <v>350</v>
      </c>
      <c r="G11" s="3" t="s">
        <v>182</v>
      </c>
      <c r="H11" s="36" t="s">
        <v>183</v>
      </c>
      <c r="I11" s="36" t="s">
        <v>113</v>
      </c>
      <c r="J11" s="13"/>
      <c r="L11" s="39"/>
      <c r="N11" s="42" t="s">
        <v>28</v>
      </c>
    </row>
    <row r="12" spans="1:16" ht="63.75" x14ac:dyDescent="0.2">
      <c r="A12" s="3" t="s">
        <v>31</v>
      </c>
      <c r="B12" s="106"/>
      <c r="C12" s="106"/>
      <c r="D12" s="9" t="s">
        <v>114</v>
      </c>
      <c r="E12" s="38" t="s">
        <v>534</v>
      </c>
      <c r="F12" s="54" t="s">
        <v>351</v>
      </c>
      <c r="G12" s="3" t="s">
        <v>185</v>
      </c>
      <c r="H12" s="52" t="s">
        <v>184</v>
      </c>
      <c r="I12" s="53" t="s">
        <v>186</v>
      </c>
      <c r="J12" s="13" t="s">
        <v>133</v>
      </c>
      <c r="K12" s="39"/>
      <c r="L12" s="39" t="s">
        <v>187</v>
      </c>
      <c r="N12" s="42" t="s">
        <v>20</v>
      </c>
    </row>
    <row r="13" spans="1:16" ht="76.5" x14ac:dyDescent="0.2">
      <c r="A13" s="3" t="s">
        <v>32</v>
      </c>
      <c r="B13" s="106"/>
      <c r="C13" s="106"/>
      <c r="D13" s="9" t="s">
        <v>114</v>
      </c>
      <c r="E13" s="38" t="s">
        <v>535</v>
      </c>
      <c r="F13" s="38" t="s">
        <v>352</v>
      </c>
      <c r="G13" s="3" t="s">
        <v>353</v>
      </c>
      <c r="H13" s="36" t="s">
        <v>188</v>
      </c>
      <c r="I13" s="36" t="s">
        <v>113</v>
      </c>
      <c r="J13" s="13"/>
      <c r="N13" s="42" t="s">
        <v>28</v>
      </c>
    </row>
    <row r="14" spans="1:16" ht="76.5" x14ac:dyDescent="0.2">
      <c r="A14" s="3" t="s">
        <v>33</v>
      </c>
      <c r="B14" s="106"/>
      <c r="C14" s="106"/>
      <c r="D14" s="9" t="s">
        <v>114</v>
      </c>
      <c r="E14" s="38" t="s">
        <v>536</v>
      </c>
      <c r="F14" s="38" t="s">
        <v>197</v>
      </c>
      <c r="G14" s="3" t="s">
        <v>354</v>
      </c>
      <c r="H14" s="36" t="s">
        <v>189</v>
      </c>
      <c r="I14" s="36" t="s">
        <v>113</v>
      </c>
      <c r="J14" s="13"/>
      <c r="K14" s="39"/>
      <c r="N14" s="42" t="s">
        <v>28</v>
      </c>
    </row>
    <row r="15" spans="1:16" ht="63.75" x14ac:dyDescent="0.2">
      <c r="A15" s="3" t="s">
        <v>34</v>
      </c>
      <c r="B15" s="106"/>
      <c r="C15" s="106"/>
      <c r="D15" s="9" t="s">
        <v>114</v>
      </c>
      <c r="E15" s="38" t="s">
        <v>537</v>
      </c>
      <c r="F15" s="38" t="s">
        <v>198</v>
      </c>
      <c r="G15" s="3" t="s">
        <v>190</v>
      </c>
      <c r="H15" s="36" t="s">
        <v>119</v>
      </c>
      <c r="I15" s="36" t="s">
        <v>113</v>
      </c>
      <c r="J15" s="13"/>
      <c r="N15" s="42" t="s">
        <v>28</v>
      </c>
    </row>
    <row r="16" spans="1:16" ht="64.5" x14ac:dyDescent="0.25">
      <c r="A16" s="3" t="s">
        <v>35</v>
      </c>
      <c r="B16" s="106"/>
      <c r="C16" s="106"/>
      <c r="D16" s="9" t="s">
        <v>114</v>
      </c>
      <c r="E16" s="38" t="s">
        <v>538</v>
      </c>
      <c r="F16" s="38" t="s">
        <v>199</v>
      </c>
      <c r="G16" s="3" t="s">
        <v>191</v>
      </c>
      <c r="H16" s="36" t="s">
        <v>120</v>
      </c>
      <c r="I16" s="36" t="s">
        <v>113</v>
      </c>
      <c r="J16" s="13"/>
      <c r="K16" s="39"/>
      <c r="L16" s="51"/>
      <c r="N16" s="42" t="s">
        <v>28</v>
      </c>
    </row>
    <row r="17" spans="1:14" ht="76.5" x14ac:dyDescent="0.2">
      <c r="A17" s="3" t="s">
        <v>328</v>
      </c>
      <c r="B17" s="106"/>
      <c r="C17" s="106"/>
      <c r="D17" s="9" t="s">
        <v>114</v>
      </c>
      <c r="E17" s="38" t="s">
        <v>539</v>
      </c>
      <c r="F17" s="38" t="s">
        <v>200</v>
      </c>
      <c r="G17" s="3" t="s">
        <v>192</v>
      </c>
      <c r="H17" s="36" t="s">
        <v>193</v>
      </c>
      <c r="I17" s="36" t="s">
        <v>113</v>
      </c>
      <c r="J17" s="13"/>
      <c r="K17" s="39"/>
      <c r="N17" s="42" t="s">
        <v>28</v>
      </c>
    </row>
    <row r="18" spans="1:14" ht="63.75" x14ac:dyDescent="0.2">
      <c r="A18" s="3" t="s">
        <v>36</v>
      </c>
      <c r="B18" s="106"/>
      <c r="C18" s="106"/>
      <c r="D18" s="9" t="s">
        <v>114</v>
      </c>
      <c r="E18" s="38" t="s">
        <v>540</v>
      </c>
      <c r="F18" s="38" t="s">
        <v>201</v>
      </c>
      <c r="G18" s="3" t="s">
        <v>194</v>
      </c>
      <c r="H18" s="36" t="s">
        <v>195</v>
      </c>
      <c r="I18" s="36" t="s">
        <v>113</v>
      </c>
      <c r="J18" s="13"/>
      <c r="K18" s="39"/>
      <c r="N18" s="42" t="s">
        <v>28</v>
      </c>
    </row>
    <row r="19" spans="1:14" ht="51" x14ac:dyDescent="0.2">
      <c r="A19" s="3" t="s">
        <v>329</v>
      </c>
      <c r="B19" s="106"/>
      <c r="C19" s="106"/>
      <c r="D19" s="9" t="s">
        <v>114</v>
      </c>
      <c r="E19" s="38" t="s">
        <v>541</v>
      </c>
      <c r="F19" s="38" t="s">
        <v>202</v>
      </c>
      <c r="G19" s="3" t="s">
        <v>196</v>
      </c>
      <c r="H19" s="36" t="s">
        <v>122</v>
      </c>
      <c r="I19" s="36" t="s">
        <v>113</v>
      </c>
      <c r="J19" s="13"/>
      <c r="N19" s="42" t="s">
        <v>28</v>
      </c>
    </row>
    <row r="20" spans="1:14" ht="51" x14ac:dyDescent="0.2">
      <c r="A20" s="3" t="s">
        <v>330</v>
      </c>
      <c r="B20" s="106"/>
      <c r="C20" s="106"/>
      <c r="D20" s="9" t="s">
        <v>114</v>
      </c>
      <c r="E20" s="38" t="s">
        <v>542</v>
      </c>
      <c r="G20" s="3" t="s">
        <v>203</v>
      </c>
      <c r="H20" s="36" t="s">
        <v>204</v>
      </c>
      <c r="I20" s="36" t="s">
        <v>113</v>
      </c>
      <c r="J20" s="13"/>
      <c r="N20" s="42" t="s">
        <v>28</v>
      </c>
    </row>
    <row r="21" spans="1:14" ht="89.25" x14ac:dyDescent="0.2">
      <c r="A21" s="3" t="s">
        <v>331</v>
      </c>
      <c r="B21" s="106"/>
      <c r="C21" s="106"/>
      <c r="D21" s="9" t="s">
        <v>114</v>
      </c>
      <c r="E21" s="38" t="s">
        <v>543</v>
      </c>
      <c r="G21" s="3" t="s">
        <v>207</v>
      </c>
      <c r="H21" s="36" t="s">
        <v>205</v>
      </c>
      <c r="I21" s="36" t="s">
        <v>208</v>
      </c>
      <c r="J21" s="13" t="s">
        <v>218</v>
      </c>
      <c r="L21" s="39" t="s">
        <v>206</v>
      </c>
      <c r="N21" s="42" t="s">
        <v>20</v>
      </c>
    </row>
    <row r="22" spans="1:14" ht="89.25" x14ac:dyDescent="0.2">
      <c r="A22" s="3" t="s">
        <v>37</v>
      </c>
      <c r="B22" s="106"/>
      <c r="C22" s="106"/>
      <c r="D22" s="9" t="s">
        <v>114</v>
      </c>
      <c r="E22" s="38" t="s">
        <v>544</v>
      </c>
      <c r="G22" s="3" t="s">
        <v>209</v>
      </c>
      <c r="H22" s="36" t="s">
        <v>210</v>
      </c>
      <c r="I22" s="36" t="s">
        <v>113</v>
      </c>
      <c r="J22" s="13"/>
      <c r="N22" s="42" t="s">
        <v>28</v>
      </c>
    </row>
    <row r="23" spans="1:14" ht="89.25" x14ac:dyDescent="0.2">
      <c r="A23" s="3" t="s">
        <v>38</v>
      </c>
      <c r="B23" s="106"/>
      <c r="C23" s="106"/>
      <c r="D23" s="9" t="s">
        <v>114</v>
      </c>
      <c r="E23" s="38" t="s">
        <v>545</v>
      </c>
      <c r="G23" s="3" t="s">
        <v>211</v>
      </c>
      <c r="H23" s="36" t="s">
        <v>212</v>
      </c>
      <c r="I23" s="36" t="s">
        <v>113</v>
      </c>
      <c r="J23" s="13"/>
      <c r="N23" s="42" t="s">
        <v>28</v>
      </c>
    </row>
    <row r="24" spans="1:14" ht="89.25" x14ac:dyDescent="0.2">
      <c r="A24" s="3" t="s">
        <v>39</v>
      </c>
      <c r="B24" s="106"/>
      <c r="C24" s="106"/>
      <c r="D24" s="9" t="s">
        <v>114</v>
      </c>
      <c r="E24" s="38" t="s">
        <v>628</v>
      </c>
      <c r="G24" s="3" t="s">
        <v>627</v>
      </c>
      <c r="H24" s="36" t="s">
        <v>216</v>
      </c>
      <c r="I24" s="36" t="s">
        <v>208</v>
      </c>
      <c r="J24" s="13" t="s">
        <v>218</v>
      </c>
      <c r="L24" s="39" t="s">
        <v>206</v>
      </c>
      <c r="N24" s="42" t="s">
        <v>20</v>
      </c>
    </row>
    <row r="25" spans="1:14" ht="89.25" x14ac:dyDescent="0.2">
      <c r="A25" s="3" t="s">
        <v>40</v>
      </c>
      <c r="B25" s="106"/>
      <c r="C25" s="106"/>
      <c r="D25" s="9" t="s">
        <v>114</v>
      </c>
      <c r="E25" s="38" t="s">
        <v>546</v>
      </c>
      <c r="G25" s="3" t="s">
        <v>275</v>
      </c>
      <c r="H25" s="36" t="s">
        <v>219</v>
      </c>
      <c r="I25" s="36" t="s">
        <v>642</v>
      </c>
      <c r="J25" s="13" t="s">
        <v>218</v>
      </c>
      <c r="K25" s="39" t="s">
        <v>644</v>
      </c>
      <c r="L25" s="39"/>
      <c r="N25" s="42" t="s">
        <v>20</v>
      </c>
    </row>
    <row r="26" spans="1:14" ht="102" x14ac:dyDescent="0.2">
      <c r="A26" s="3" t="s">
        <v>41</v>
      </c>
      <c r="B26" s="106"/>
      <c r="C26" s="106"/>
      <c r="D26" s="9" t="s">
        <v>114</v>
      </c>
      <c r="E26" s="38" t="s">
        <v>547</v>
      </c>
      <c r="F26" s="38" t="s">
        <v>220</v>
      </c>
      <c r="G26" s="3" t="s">
        <v>274</v>
      </c>
      <c r="H26" s="36" t="s">
        <v>213</v>
      </c>
      <c r="I26" s="36" t="s">
        <v>113</v>
      </c>
      <c r="J26" s="13"/>
      <c r="N26" s="42" t="s">
        <v>28</v>
      </c>
    </row>
    <row r="27" spans="1:14" ht="114.75" x14ac:dyDescent="0.2">
      <c r="A27" s="3" t="s">
        <v>42</v>
      </c>
      <c r="B27" s="106"/>
      <c r="C27" s="106"/>
      <c r="D27" s="9" t="s">
        <v>114</v>
      </c>
      <c r="E27" s="38" t="s">
        <v>548</v>
      </c>
      <c r="F27" s="38" t="s">
        <v>221</v>
      </c>
      <c r="G27" s="3" t="s">
        <v>273</v>
      </c>
      <c r="H27" s="36" t="s">
        <v>217</v>
      </c>
      <c r="I27" s="36" t="s">
        <v>214</v>
      </c>
      <c r="J27" s="13" t="s">
        <v>133</v>
      </c>
      <c r="K27" s="39"/>
      <c r="L27" s="39" t="s">
        <v>222</v>
      </c>
      <c r="N27" s="42" t="s">
        <v>20</v>
      </c>
    </row>
    <row r="28" spans="1:14" ht="102" x14ac:dyDescent="0.2">
      <c r="A28" s="3" t="s">
        <v>43</v>
      </c>
      <c r="B28" s="106"/>
      <c r="C28" s="106"/>
      <c r="D28" s="9" t="s">
        <v>114</v>
      </c>
      <c r="E28" s="38" t="s">
        <v>549</v>
      </c>
      <c r="F28" s="38" t="s">
        <v>227</v>
      </c>
      <c r="G28" s="3" t="s">
        <v>272</v>
      </c>
      <c r="H28" s="36" t="s">
        <v>224</v>
      </c>
      <c r="I28" s="36" t="s">
        <v>215</v>
      </c>
      <c r="J28" s="13" t="s">
        <v>133</v>
      </c>
      <c r="K28" s="39"/>
      <c r="L28" s="39" t="s">
        <v>223</v>
      </c>
      <c r="N28" s="42" t="s">
        <v>20</v>
      </c>
    </row>
    <row r="29" spans="1:14" ht="102" x14ac:dyDescent="0.2">
      <c r="A29" s="3" t="s">
        <v>44</v>
      </c>
      <c r="B29" s="106"/>
      <c r="C29" s="106"/>
      <c r="D29" s="9" t="s">
        <v>114</v>
      </c>
      <c r="E29" s="38" t="s">
        <v>550</v>
      </c>
      <c r="F29" s="38" t="s">
        <v>228</v>
      </c>
      <c r="G29" s="3" t="s">
        <v>271</v>
      </c>
      <c r="H29" s="36" t="s">
        <v>226</v>
      </c>
      <c r="I29" s="36" t="s">
        <v>215</v>
      </c>
      <c r="J29" s="13" t="s">
        <v>133</v>
      </c>
      <c r="L29" s="39" t="s">
        <v>225</v>
      </c>
      <c r="N29" s="42" t="s">
        <v>20</v>
      </c>
    </row>
    <row r="30" spans="1:14" ht="102" x14ac:dyDescent="0.2">
      <c r="A30" s="3" t="s">
        <v>45</v>
      </c>
      <c r="B30" s="106"/>
      <c r="C30" s="106"/>
      <c r="D30" s="9" t="s">
        <v>114</v>
      </c>
      <c r="E30" s="38" t="s">
        <v>551</v>
      </c>
      <c r="F30" s="38" t="s">
        <v>229</v>
      </c>
      <c r="G30" s="3" t="s">
        <v>270</v>
      </c>
      <c r="H30" s="36" t="s">
        <v>230</v>
      </c>
      <c r="I30" s="36" t="s">
        <v>648</v>
      </c>
      <c r="J30" s="13" t="s">
        <v>134</v>
      </c>
      <c r="K30" s="39" t="s">
        <v>231</v>
      </c>
      <c r="N30" s="42" t="s">
        <v>20</v>
      </c>
    </row>
    <row r="31" spans="1:14" ht="102" x14ac:dyDescent="0.2">
      <c r="A31" s="3" t="s">
        <v>46</v>
      </c>
      <c r="B31" s="106"/>
      <c r="C31" s="106"/>
      <c r="D31" s="9" t="s">
        <v>114</v>
      </c>
      <c r="E31" s="38" t="s">
        <v>552</v>
      </c>
      <c r="F31" s="38" t="s">
        <v>450</v>
      </c>
      <c r="G31" s="3" t="s">
        <v>451</v>
      </c>
      <c r="H31" s="36" t="s">
        <v>452</v>
      </c>
      <c r="I31" s="36" t="s">
        <v>113</v>
      </c>
      <c r="J31" s="13"/>
      <c r="K31" s="39"/>
      <c r="N31" s="42" t="s">
        <v>28</v>
      </c>
    </row>
    <row r="32" spans="1:14" ht="102" x14ac:dyDescent="0.2">
      <c r="A32" s="3" t="s">
        <v>47</v>
      </c>
      <c r="B32" s="106"/>
      <c r="C32" s="106"/>
      <c r="D32" s="9" t="s">
        <v>114</v>
      </c>
      <c r="E32" s="38" t="s">
        <v>553</v>
      </c>
      <c r="F32" s="38" t="s">
        <v>232</v>
      </c>
      <c r="G32" s="3" t="s">
        <v>269</v>
      </c>
      <c r="H32" s="36" t="s">
        <v>122</v>
      </c>
      <c r="I32" s="33" t="s">
        <v>234</v>
      </c>
      <c r="J32" s="13" t="s">
        <v>218</v>
      </c>
      <c r="K32" s="39" t="s">
        <v>233</v>
      </c>
      <c r="N32" s="42" t="s">
        <v>20</v>
      </c>
    </row>
    <row r="33" spans="1:14" ht="102" x14ac:dyDescent="0.2">
      <c r="A33" s="3" t="s">
        <v>48</v>
      </c>
      <c r="B33" s="106"/>
      <c r="C33" s="106"/>
      <c r="D33" s="9" t="s">
        <v>453</v>
      </c>
      <c r="E33" s="38" t="s">
        <v>554</v>
      </c>
      <c r="F33" s="38" t="s">
        <v>232</v>
      </c>
      <c r="G33" s="3" t="s">
        <v>269</v>
      </c>
      <c r="H33" s="36" t="s">
        <v>235</v>
      </c>
      <c r="I33" s="36" t="s">
        <v>236</v>
      </c>
      <c r="J33" s="13" t="s">
        <v>218</v>
      </c>
      <c r="K33" s="39" t="s">
        <v>237</v>
      </c>
      <c r="N33" s="42" t="s">
        <v>20</v>
      </c>
    </row>
    <row r="34" spans="1:14" ht="102" x14ac:dyDescent="0.2">
      <c r="A34" s="3" t="s">
        <v>49</v>
      </c>
      <c r="B34" s="106"/>
      <c r="C34" s="106"/>
      <c r="D34" s="9" t="s">
        <v>114</v>
      </c>
      <c r="E34" s="38" t="s">
        <v>555</v>
      </c>
      <c r="F34" s="38" t="s">
        <v>238</v>
      </c>
      <c r="G34" s="3" t="s">
        <v>268</v>
      </c>
      <c r="H34" s="36" t="s">
        <v>239</v>
      </c>
      <c r="I34" s="36" t="s">
        <v>215</v>
      </c>
      <c r="J34" s="13" t="s">
        <v>133</v>
      </c>
      <c r="L34" s="39" t="s">
        <v>240</v>
      </c>
      <c r="N34" s="42" t="s">
        <v>20</v>
      </c>
    </row>
    <row r="35" spans="1:14" ht="114.75" x14ac:dyDescent="0.2">
      <c r="A35" s="3" t="s">
        <v>50</v>
      </c>
      <c r="B35" s="106"/>
      <c r="C35" s="106"/>
      <c r="D35" s="9" t="s">
        <v>114</v>
      </c>
      <c r="E35" s="38" t="s">
        <v>556</v>
      </c>
      <c r="F35" s="38" t="s">
        <v>241</v>
      </c>
      <c r="G35" s="3" t="s">
        <v>267</v>
      </c>
      <c r="H35" s="36" t="s">
        <v>242</v>
      </c>
      <c r="I35" s="36" t="s">
        <v>243</v>
      </c>
      <c r="J35" s="13" t="s">
        <v>218</v>
      </c>
      <c r="L35" s="39" t="s">
        <v>244</v>
      </c>
      <c r="N35" s="42" t="s">
        <v>20</v>
      </c>
    </row>
    <row r="36" spans="1:14" ht="102" x14ac:dyDescent="0.2">
      <c r="A36" s="3" t="s">
        <v>51</v>
      </c>
      <c r="B36" s="106"/>
      <c r="C36" s="106"/>
      <c r="D36" s="9" t="s">
        <v>114</v>
      </c>
      <c r="E36" s="38" t="s">
        <v>557</v>
      </c>
      <c r="F36" s="38" t="s">
        <v>245</v>
      </c>
      <c r="G36" s="3" t="s">
        <v>262</v>
      </c>
      <c r="H36" s="36" t="s">
        <v>115</v>
      </c>
      <c r="I36" s="36" t="s">
        <v>113</v>
      </c>
      <c r="J36" s="13"/>
      <c r="N36" s="42" t="s">
        <v>28</v>
      </c>
    </row>
    <row r="37" spans="1:14" ht="114.75" x14ac:dyDescent="0.2">
      <c r="A37" s="3" t="s">
        <v>52</v>
      </c>
      <c r="B37" s="106"/>
      <c r="C37" s="106"/>
      <c r="D37" s="9" t="s">
        <v>114</v>
      </c>
      <c r="E37" s="38" t="s">
        <v>558</v>
      </c>
      <c r="F37" s="38" t="s">
        <v>246</v>
      </c>
      <c r="G37" s="3" t="s">
        <v>266</v>
      </c>
      <c r="H37" s="36" t="s">
        <v>115</v>
      </c>
      <c r="I37" s="36" t="s">
        <v>113</v>
      </c>
      <c r="J37" s="13"/>
      <c r="N37" s="42" t="s">
        <v>28</v>
      </c>
    </row>
    <row r="38" spans="1:14" ht="102" x14ac:dyDescent="0.2">
      <c r="A38" s="3" t="s">
        <v>53</v>
      </c>
      <c r="B38" s="106"/>
      <c r="C38" s="106"/>
      <c r="D38" s="9" t="s">
        <v>114</v>
      </c>
      <c r="E38" s="38" t="s">
        <v>559</v>
      </c>
      <c r="F38" s="38" t="s">
        <v>247</v>
      </c>
      <c r="G38" s="3" t="s">
        <v>265</v>
      </c>
      <c r="H38" s="36" t="s">
        <v>115</v>
      </c>
      <c r="I38" s="36" t="s">
        <v>113</v>
      </c>
      <c r="J38" s="13"/>
      <c r="N38" s="42" t="s">
        <v>28</v>
      </c>
    </row>
    <row r="39" spans="1:14" ht="102" x14ac:dyDescent="0.2">
      <c r="A39" s="3" t="s">
        <v>332</v>
      </c>
      <c r="B39" s="106"/>
      <c r="C39" s="106"/>
      <c r="D39" s="9" t="s">
        <v>114</v>
      </c>
      <c r="E39" s="38" t="s">
        <v>560</v>
      </c>
      <c r="F39" s="38" t="s">
        <v>248</v>
      </c>
      <c r="G39" s="3" t="s">
        <v>264</v>
      </c>
      <c r="H39" s="36" t="s">
        <v>115</v>
      </c>
      <c r="I39" s="36" t="s">
        <v>113</v>
      </c>
      <c r="J39" s="13"/>
      <c r="N39" s="42" t="s">
        <v>28</v>
      </c>
    </row>
    <row r="40" spans="1:14" ht="102" x14ac:dyDescent="0.2">
      <c r="A40" s="3" t="s">
        <v>333</v>
      </c>
      <c r="B40" s="106"/>
      <c r="C40" s="106"/>
      <c r="D40" s="9" t="s">
        <v>114</v>
      </c>
      <c r="E40" s="38" t="s">
        <v>561</v>
      </c>
      <c r="F40" s="38" t="s">
        <v>249</v>
      </c>
      <c r="G40" s="3" t="s">
        <v>263</v>
      </c>
      <c r="H40" s="36" t="s">
        <v>115</v>
      </c>
      <c r="I40" s="36" t="s">
        <v>113</v>
      </c>
      <c r="J40" s="13"/>
      <c r="N40" s="42" t="s">
        <v>28</v>
      </c>
    </row>
    <row r="41" spans="1:14" ht="102" x14ac:dyDescent="0.2">
      <c r="A41" s="3" t="s">
        <v>334</v>
      </c>
      <c r="B41" s="106"/>
      <c r="C41" s="106"/>
      <c r="D41" s="9" t="s">
        <v>114</v>
      </c>
      <c r="E41" s="38" t="s">
        <v>562</v>
      </c>
      <c r="F41" s="38" t="s">
        <v>250</v>
      </c>
      <c r="G41" s="3" t="s">
        <v>276</v>
      </c>
      <c r="H41" s="36" t="s">
        <v>277</v>
      </c>
      <c r="I41" s="36" t="s">
        <v>113</v>
      </c>
      <c r="J41" s="13"/>
      <c r="L41" s="39"/>
      <c r="N41" s="42" t="s">
        <v>28</v>
      </c>
    </row>
    <row r="42" spans="1:14" ht="102" x14ac:dyDescent="0.2">
      <c r="A42" s="3" t="s">
        <v>335</v>
      </c>
      <c r="B42" s="106"/>
      <c r="C42" s="106"/>
      <c r="D42" s="9" t="s">
        <v>114</v>
      </c>
      <c r="E42" s="38" t="s">
        <v>563</v>
      </c>
      <c r="F42" s="38" t="s">
        <v>251</v>
      </c>
      <c r="G42" s="3" t="s">
        <v>278</v>
      </c>
      <c r="H42" s="36" t="s">
        <v>281</v>
      </c>
      <c r="I42" s="36" t="s">
        <v>113</v>
      </c>
      <c r="J42" s="13"/>
      <c r="N42" s="42" t="s">
        <v>28</v>
      </c>
    </row>
    <row r="43" spans="1:14" ht="102" x14ac:dyDescent="0.2">
      <c r="A43" s="3" t="s">
        <v>336</v>
      </c>
      <c r="B43" s="106"/>
      <c r="C43" s="106"/>
      <c r="D43" s="9" t="s">
        <v>114</v>
      </c>
      <c r="E43" s="38" t="s">
        <v>564</v>
      </c>
      <c r="F43" s="38" t="s">
        <v>252</v>
      </c>
      <c r="G43" s="3" t="s">
        <v>279</v>
      </c>
      <c r="H43" s="36" t="s">
        <v>281</v>
      </c>
      <c r="I43" s="36" t="s">
        <v>113</v>
      </c>
      <c r="J43" s="13"/>
      <c r="N43" s="42" t="s">
        <v>28</v>
      </c>
    </row>
    <row r="44" spans="1:14" ht="102" x14ac:dyDescent="0.2">
      <c r="A44" s="3" t="s">
        <v>337</v>
      </c>
      <c r="B44" s="106"/>
      <c r="C44" s="106"/>
      <c r="D44" s="9" t="s">
        <v>114</v>
      </c>
      <c r="E44" s="38" t="s">
        <v>565</v>
      </c>
      <c r="F44" s="38" t="s">
        <v>253</v>
      </c>
      <c r="G44" s="3" t="s">
        <v>280</v>
      </c>
      <c r="H44" s="36" t="s">
        <v>281</v>
      </c>
      <c r="I44" s="36" t="s">
        <v>113</v>
      </c>
      <c r="J44" s="13"/>
      <c r="N44" s="42" t="s">
        <v>28</v>
      </c>
    </row>
    <row r="45" spans="1:14" ht="102" x14ac:dyDescent="0.2">
      <c r="A45" s="3" t="s">
        <v>338</v>
      </c>
      <c r="B45" s="106"/>
      <c r="C45" s="106"/>
      <c r="D45" s="9" t="s">
        <v>114</v>
      </c>
      <c r="E45" s="38" t="s">
        <v>566</v>
      </c>
      <c r="F45" s="38" t="s">
        <v>254</v>
      </c>
      <c r="G45" s="3" t="s">
        <v>282</v>
      </c>
      <c r="H45" s="36" t="s">
        <v>281</v>
      </c>
      <c r="I45" s="36" t="s">
        <v>113</v>
      </c>
      <c r="J45" s="13"/>
      <c r="N45" s="42" t="s">
        <v>28</v>
      </c>
    </row>
    <row r="46" spans="1:14" ht="102" x14ac:dyDescent="0.2">
      <c r="A46" s="3" t="s">
        <v>339</v>
      </c>
      <c r="B46" s="106"/>
      <c r="C46" s="106"/>
      <c r="D46" s="9" t="s">
        <v>114</v>
      </c>
      <c r="E46" s="38" t="s">
        <v>567</v>
      </c>
      <c r="F46" s="38" t="s">
        <v>255</v>
      </c>
      <c r="G46" s="3" t="s">
        <v>283</v>
      </c>
      <c r="H46" s="36" t="s">
        <v>281</v>
      </c>
      <c r="I46" s="36" t="s">
        <v>116</v>
      </c>
      <c r="J46" s="13" t="s">
        <v>133</v>
      </c>
      <c r="L46" s="39" t="s">
        <v>284</v>
      </c>
      <c r="N46" s="42" t="s">
        <v>20</v>
      </c>
    </row>
    <row r="47" spans="1:14" ht="102" x14ac:dyDescent="0.2">
      <c r="A47" s="3" t="s">
        <v>340</v>
      </c>
      <c r="B47" s="106"/>
      <c r="C47" s="106"/>
      <c r="D47" s="9" t="s">
        <v>114</v>
      </c>
      <c r="E47" s="38" t="s">
        <v>568</v>
      </c>
      <c r="F47" s="38" t="s">
        <v>256</v>
      </c>
      <c r="G47" s="3" t="s">
        <v>285</v>
      </c>
      <c r="H47" s="36" t="s">
        <v>281</v>
      </c>
      <c r="I47" s="36" t="s">
        <v>117</v>
      </c>
      <c r="J47" s="13" t="s">
        <v>133</v>
      </c>
      <c r="L47" s="39" t="s">
        <v>286</v>
      </c>
      <c r="N47" s="42" t="s">
        <v>20</v>
      </c>
    </row>
    <row r="48" spans="1:14" ht="102" x14ac:dyDescent="0.2">
      <c r="A48" s="3" t="s">
        <v>341</v>
      </c>
      <c r="B48" s="106"/>
      <c r="C48" s="106"/>
      <c r="D48" s="9" t="s">
        <v>114</v>
      </c>
      <c r="E48" s="38" t="s">
        <v>569</v>
      </c>
      <c r="F48" s="38" t="s">
        <v>257</v>
      </c>
      <c r="G48" s="3" t="s">
        <v>287</v>
      </c>
      <c r="H48" s="36" t="s">
        <v>281</v>
      </c>
      <c r="I48" s="36" t="s">
        <v>113</v>
      </c>
      <c r="J48" s="13"/>
      <c r="L48" s="39"/>
      <c r="N48" s="42" t="s">
        <v>28</v>
      </c>
    </row>
    <row r="49" spans="1:14" ht="102" x14ac:dyDescent="0.2">
      <c r="A49" s="3" t="s">
        <v>342</v>
      </c>
      <c r="B49" s="106"/>
      <c r="C49" s="106"/>
      <c r="D49" s="9" t="s">
        <v>114</v>
      </c>
      <c r="E49" s="38" t="s">
        <v>570</v>
      </c>
      <c r="F49" s="38" t="s">
        <v>258</v>
      </c>
      <c r="G49" s="3" t="s">
        <v>288</v>
      </c>
      <c r="H49" s="36" t="s">
        <v>281</v>
      </c>
      <c r="I49" s="36" t="s">
        <v>118</v>
      </c>
      <c r="J49" s="13" t="s">
        <v>133</v>
      </c>
      <c r="K49" s="39" t="s">
        <v>289</v>
      </c>
      <c r="L49" s="39"/>
      <c r="N49" s="42" t="s">
        <v>20</v>
      </c>
    </row>
    <row r="50" spans="1:14" ht="102" x14ac:dyDescent="0.2">
      <c r="A50" s="3" t="s">
        <v>343</v>
      </c>
      <c r="B50" s="106"/>
      <c r="C50" s="106"/>
      <c r="D50" s="9" t="s">
        <v>114</v>
      </c>
      <c r="E50" s="38" t="s">
        <v>571</v>
      </c>
      <c r="F50" s="38" t="s">
        <v>259</v>
      </c>
      <c r="G50" s="3" t="s">
        <v>290</v>
      </c>
      <c r="H50" s="36" t="s">
        <v>281</v>
      </c>
      <c r="I50" s="36" t="s">
        <v>640</v>
      </c>
      <c r="J50" s="13" t="s">
        <v>133</v>
      </c>
      <c r="K50" s="39" t="s">
        <v>291</v>
      </c>
      <c r="N50" s="42" t="s">
        <v>20</v>
      </c>
    </row>
    <row r="51" spans="1:14" ht="102" x14ac:dyDescent="0.2">
      <c r="A51" s="3" t="s">
        <v>344</v>
      </c>
      <c r="B51" s="106"/>
      <c r="C51" s="106"/>
      <c r="D51" s="9" t="s">
        <v>114</v>
      </c>
      <c r="E51" s="38" t="s">
        <v>572</v>
      </c>
      <c r="F51" s="38" t="s">
        <v>260</v>
      </c>
      <c r="G51" s="3" t="s">
        <v>292</v>
      </c>
      <c r="H51" s="36" t="s">
        <v>281</v>
      </c>
      <c r="I51" s="36" t="s">
        <v>113</v>
      </c>
      <c r="J51" s="13"/>
      <c r="N51" s="42" t="s">
        <v>28</v>
      </c>
    </row>
    <row r="52" spans="1:14" ht="89.25" x14ac:dyDescent="0.2">
      <c r="A52" s="3" t="s">
        <v>345</v>
      </c>
      <c r="B52" s="106"/>
      <c r="C52" s="106"/>
      <c r="D52" s="9" t="s">
        <v>114</v>
      </c>
      <c r="E52" s="38" t="s">
        <v>573</v>
      </c>
      <c r="F52" s="38" t="s">
        <v>261</v>
      </c>
      <c r="G52" s="3" t="s">
        <v>293</v>
      </c>
      <c r="H52" s="36" t="s">
        <v>122</v>
      </c>
      <c r="I52" s="36" t="s">
        <v>113</v>
      </c>
      <c r="J52" s="13"/>
      <c r="N52" s="42" t="s">
        <v>28</v>
      </c>
    </row>
    <row r="53" spans="1:14" ht="76.5" x14ac:dyDescent="0.2">
      <c r="A53" s="3" t="s">
        <v>346</v>
      </c>
      <c r="B53" s="106"/>
      <c r="C53" s="106"/>
      <c r="D53" s="9" t="s">
        <v>114</v>
      </c>
      <c r="E53" s="38" t="s">
        <v>574</v>
      </c>
      <c r="G53" s="3" t="s">
        <v>294</v>
      </c>
      <c r="H53" s="36" t="s">
        <v>295</v>
      </c>
      <c r="I53" s="36" t="s">
        <v>113</v>
      </c>
      <c r="J53" s="13"/>
      <c r="N53" s="42" t="s">
        <v>28</v>
      </c>
    </row>
    <row r="54" spans="1:14" ht="89.25" x14ac:dyDescent="0.2">
      <c r="A54" s="3" t="s">
        <v>347</v>
      </c>
      <c r="B54" s="106"/>
      <c r="C54" s="106"/>
      <c r="D54" s="9" t="s">
        <v>453</v>
      </c>
      <c r="E54" s="38" t="s">
        <v>575</v>
      </c>
      <c r="G54" s="3" t="s">
        <v>576</v>
      </c>
      <c r="H54" s="36" t="s">
        <v>296</v>
      </c>
      <c r="I54" s="36" t="s">
        <v>297</v>
      </c>
      <c r="J54" s="13" t="s">
        <v>134</v>
      </c>
      <c r="K54" s="39" t="s">
        <v>298</v>
      </c>
      <c r="N54" s="42" t="s">
        <v>20</v>
      </c>
    </row>
    <row r="55" spans="1:14" ht="102" x14ac:dyDescent="0.2">
      <c r="A55" s="3" t="s">
        <v>348</v>
      </c>
      <c r="B55" s="106"/>
      <c r="C55" s="106"/>
      <c r="D55" s="9" t="s">
        <v>114</v>
      </c>
      <c r="E55" s="38" t="s">
        <v>577</v>
      </c>
      <c r="F55" s="38" t="s">
        <v>299</v>
      </c>
      <c r="G55" s="3" t="s">
        <v>300</v>
      </c>
      <c r="H55" s="36" t="s">
        <v>301</v>
      </c>
      <c r="I55" s="36" t="s">
        <v>113</v>
      </c>
      <c r="J55" s="13"/>
      <c r="K55" s="39"/>
      <c r="N55" s="42" t="s">
        <v>28</v>
      </c>
    </row>
    <row r="56" spans="1:14" ht="102" x14ac:dyDescent="0.2">
      <c r="A56" s="3" t="s">
        <v>349</v>
      </c>
      <c r="B56" s="106"/>
      <c r="C56" s="106"/>
      <c r="D56" s="9" t="s">
        <v>114</v>
      </c>
      <c r="E56" s="38" t="s">
        <v>578</v>
      </c>
      <c r="F56" s="38" t="s">
        <v>302</v>
      </c>
      <c r="G56" s="3" t="s">
        <v>303</v>
      </c>
      <c r="H56" s="36" t="s">
        <v>304</v>
      </c>
      <c r="I56" s="36" t="s">
        <v>113</v>
      </c>
      <c r="J56" s="13"/>
      <c r="L56" s="39"/>
      <c r="N56" s="42" t="s">
        <v>28</v>
      </c>
    </row>
    <row r="57" spans="1:14" ht="102" x14ac:dyDescent="0.2">
      <c r="A57" s="3" t="s">
        <v>54</v>
      </c>
      <c r="B57" s="106"/>
      <c r="C57" s="106"/>
      <c r="D57" s="9" t="s">
        <v>114</v>
      </c>
      <c r="E57" s="38" t="s">
        <v>579</v>
      </c>
      <c r="F57" s="38" t="s">
        <v>305</v>
      </c>
      <c r="G57" s="3" t="s">
        <v>306</v>
      </c>
      <c r="H57" s="36" t="s">
        <v>307</v>
      </c>
      <c r="I57" s="36" t="s">
        <v>113</v>
      </c>
      <c r="J57" s="13"/>
      <c r="L57" s="39"/>
      <c r="N57" s="42" t="s">
        <v>28</v>
      </c>
    </row>
    <row r="58" spans="1:14" ht="102" x14ac:dyDescent="0.2">
      <c r="A58" s="3" t="s">
        <v>55</v>
      </c>
      <c r="B58" s="106"/>
      <c r="C58" s="106"/>
      <c r="D58" s="9" t="s">
        <v>114</v>
      </c>
      <c r="E58" s="38" t="s">
        <v>580</v>
      </c>
      <c r="F58" s="38" t="s">
        <v>308</v>
      </c>
      <c r="G58" s="3" t="s">
        <v>309</v>
      </c>
      <c r="H58" s="36" t="s">
        <v>123</v>
      </c>
      <c r="I58" s="36" t="s">
        <v>113</v>
      </c>
      <c r="J58" s="13"/>
      <c r="N58" s="42" t="s">
        <v>28</v>
      </c>
    </row>
    <row r="59" spans="1:14" ht="102" x14ac:dyDescent="0.2">
      <c r="A59" s="3" t="s">
        <v>56</v>
      </c>
      <c r="B59" s="106"/>
      <c r="C59" s="106"/>
      <c r="D59" s="9" t="s">
        <v>114</v>
      </c>
      <c r="E59" s="38" t="s">
        <v>581</v>
      </c>
      <c r="F59" s="38" t="s">
        <v>311</v>
      </c>
      <c r="G59" s="3" t="s">
        <v>310</v>
      </c>
      <c r="H59" s="36" t="s">
        <v>124</v>
      </c>
      <c r="I59" s="36" t="s">
        <v>113</v>
      </c>
      <c r="J59" s="13"/>
      <c r="N59" s="42" t="s">
        <v>28</v>
      </c>
    </row>
    <row r="60" spans="1:14" ht="102" x14ac:dyDescent="0.2">
      <c r="A60" s="3" t="s">
        <v>57</v>
      </c>
      <c r="B60" s="106"/>
      <c r="C60" s="106"/>
      <c r="D60" s="9" t="s">
        <v>114</v>
      </c>
      <c r="E60" s="38" t="s">
        <v>582</v>
      </c>
      <c r="F60" s="38" t="s">
        <v>314</v>
      </c>
      <c r="G60" s="3" t="s">
        <v>312</v>
      </c>
      <c r="H60" s="36" t="s">
        <v>124</v>
      </c>
      <c r="I60" s="36" t="s">
        <v>113</v>
      </c>
      <c r="J60" s="13"/>
      <c r="N60" s="42" t="s">
        <v>28</v>
      </c>
    </row>
    <row r="61" spans="1:14" ht="114.75" x14ac:dyDescent="0.2">
      <c r="A61" s="3" t="s">
        <v>58</v>
      </c>
      <c r="B61" s="106"/>
      <c r="C61" s="106"/>
      <c r="D61" s="9" t="s">
        <v>114</v>
      </c>
      <c r="E61" s="38" t="s">
        <v>583</v>
      </c>
      <c r="F61" s="38" t="s">
        <v>313</v>
      </c>
      <c r="G61" s="3" t="s">
        <v>315</v>
      </c>
      <c r="H61" s="36" t="s">
        <v>124</v>
      </c>
      <c r="I61" s="36" t="s">
        <v>113</v>
      </c>
      <c r="J61" s="13"/>
      <c r="N61" s="42" t="s">
        <v>28</v>
      </c>
    </row>
    <row r="62" spans="1:14" ht="114.75" x14ac:dyDescent="0.2">
      <c r="A62" s="3" t="s">
        <v>59</v>
      </c>
      <c r="B62" s="106"/>
      <c r="C62" s="106"/>
      <c r="D62" s="9" t="s">
        <v>114</v>
      </c>
      <c r="E62" s="38" t="s">
        <v>584</v>
      </c>
      <c r="F62" s="38" t="s">
        <v>316</v>
      </c>
      <c r="G62" s="3" t="s">
        <v>317</v>
      </c>
      <c r="H62" s="36" t="s">
        <v>124</v>
      </c>
      <c r="I62" s="36" t="s">
        <v>113</v>
      </c>
      <c r="J62" s="13"/>
      <c r="N62" s="42" t="s">
        <v>28</v>
      </c>
    </row>
    <row r="63" spans="1:14" ht="114.75" x14ac:dyDescent="0.2">
      <c r="A63" s="3" t="s">
        <v>60</v>
      </c>
      <c r="B63" s="106"/>
      <c r="C63" s="106"/>
      <c r="D63" s="9" t="s">
        <v>114</v>
      </c>
      <c r="E63" s="38" t="s">
        <v>585</v>
      </c>
      <c r="F63" s="38" t="s">
        <v>318</v>
      </c>
      <c r="G63" s="3" t="s">
        <v>675</v>
      </c>
      <c r="H63" s="36" t="s">
        <v>125</v>
      </c>
      <c r="I63" s="36" t="s">
        <v>126</v>
      </c>
      <c r="J63" s="13" t="s">
        <v>133</v>
      </c>
      <c r="L63" s="39" t="s">
        <v>319</v>
      </c>
      <c r="N63" s="42" t="s">
        <v>20</v>
      </c>
    </row>
    <row r="64" spans="1:14" ht="114.75" x14ac:dyDescent="0.2">
      <c r="A64" s="3" t="s">
        <v>61</v>
      </c>
      <c r="B64" s="106"/>
      <c r="C64" s="106"/>
      <c r="D64" s="9" t="s">
        <v>114</v>
      </c>
      <c r="E64" s="38" t="s">
        <v>586</v>
      </c>
      <c r="F64" s="38" t="s">
        <v>320</v>
      </c>
      <c r="G64" s="3" t="s">
        <v>676</v>
      </c>
      <c r="H64" s="36" t="s">
        <v>124</v>
      </c>
      <c r="I64" s="36" t="s">
        <v>113</v>
      </c>
      <c r="J64" s="13"/>
      <c r="N64" s="42" t="s">
        <v>28</v>
      </c>
    </row>
    <row r="65" spans="1:14" ht="114.75" x14ac:dyDescent="0.2">
      <c r="A65" s="3" t="s">
        <v>62</v>
      </c>
      <c r="B65" s="106"/>
      <c r="C65" s="106"/>
      <c r="D65" s="9" t="s">
        <v>114</v>
      </c>
      <c r="E65" s="38" t="s">
        <v>587</v>
      </c>
      <c r="F65" s="38" t="s">
        <v>321</v>
      </c>
      <c r="G65" s="3" t="s">
        <v>677</v>
      </c>
      <c r="H65" s="36" t="s">
        <v>128</v>
      </c>
      <c r="I65" s="36" t="s">
        <v>127</v>
      </c>
      <c r="J65" s="13" t="s">
        <v>133</v>
      </c>
      <c r="L65" s="39" t="s">
        <v>322</v>
      </c>
      <c r="N65" s="42" t="s">
        <v>20</v>
      </c>
    </row>
    <row r="66" spans="1:14" ht="102" x14ac:dyDescent="0.2">
      <c r="A66" s="3" t="s">
        <v>63</v>
      </c>
      <c r="B66" s="106"/>
      <c r="C66" s="106"/>
      <c r="D66" s="9" t="s">
        <v>114</v>
      </c>
      <c r="E66" s="38" t="s">
        <v>588</v>
      </c>
      <c r="F66" s="38" t="s">
        <v>323</v>
      </c>
      <c r="G66" s="3" t="s">
        <v>678</v>
      </c>
      <c r="H66" s="36" t="s">
        <v>122</v>
      </c>
      <c r="I66" s="36" t="s">
        <v>113</v>
      </c>
      <c r="J66" s="13"/>
      <c r="N66" s="42" t="s">
        <v>28</v>
      </c>
    </row>
    <row r="67" spans="1:14" ht="102" x14ac:dyDescent="0.2">
      <c r="A67" s="3" t="s">
        <v>64</v>
      </c>
      <c r="B67" s="106"/>
      <c r="C67" s="106"/>
      <c r="D67" s="9" t="s">
        <v>114</v>
      </c>
      <c r="E67" s="38" t="s">
        <v>589</v>
      </c>
      <c r="F67" s="38" t="s">
        <v>324</v>
      </c>
      <c r="G67" s="3" t="s">
        <v>679</v>
      </c>
      <c r="H67" s="36" t="s">
        <v>325</v>
      </c>
      <c r="I67" s="36" t="s">
        <v>113</v>
      </c>
      <c r="J67" s="13"/>
      <c r="N67" s="42" t="s">
        <v>28</v>
      </c>
    </row>
    <row r="68" spans="1:14" ht="89.25" x14ac:dyDescent="0.2">
      <c r="A68" s="3" t="s">
        <v>65</v>
      </c>
      <c r="B68" s="106"/>
      <c r="C68" s="106"/>
      <c r="D68" s="9" t="s">
        <v>114</v>
      </c>
      <c r="E68" s="38" t="s">
        <v>590</v>
      </c>
      <c r="G68" s="3" t="s">
        <v>680</v>
      </c>
      <c r="H68" s="36" t="s">
        <v>326</v>
      </c>
      <c r="I68" s="36" t="s">
        <v>113</v>
      </c>
      <c r="J68" s="13"/>
      <c r="N68" s="42" t="s">
        <v>28</v>
      </c>
    </row>
    <row r="69" spans="1:14" ht="102" x14ac:dyDescent="0.2">
      <c r="A69" s="3" t="s">
        <v>66</v>
      </c>
      <c r="B69" s="106"/>
      <c r="C69" s="107"/>
      <c r="D69" s="9" t="s">
        <v>114</v>
      </c>
      <c r="E69" s="38" t="s">
        <v>591</v>
      </c>
      <c r="G69" s="3" t="s">
        <v>681</v>
      </c>
      <c r="H69" s="36" t="s">
        <v>327</v>
      </c>
      <c r="I69" s="36" t="s">
        <v>113</v>
      </c>
      <c r="J69" s="13"/>
      <c r="N69" s="42" t="s">
        <v>28</v>
      </c>
    </row>
    <row r="70" spans="1:14" ht="38.25" x14ac:dyDescent="0.2">
      <c r="A70" s="3" t="s">
        <v>67</v>
      </c>
      <c r="B70" s="106"/>
      <c r="C70" s="108" t="s">
        <v>629</v>
      </c>
      <c r="D70" s="9" t="s">
        <v>114</v>
      </c>
      <c r="E70" s="38" t="s">
        <v>488</v>
      </c>
      <c r="F70" s="38" t="s">
        <v>489</v>
      </c>
      <c r="G70" s="3" t="s">
        <v>493</v>
      </c>
      <c r="H70" s="36" t="s">
        <v>356</v>
      </c>
      <c r="I70" s="36" t="s">
        <v>113</v>
      </c>
      <c r="J70" s="13"/>
      <c r="N70" s="42" t="s">
        <v>28</v>
      </c>
    </row>
    <row r="71" spans="1:14" ht="63.75" x14ac:dyDescent="0.2">
      <c r="A71" s="3" t="s">
        <v>68</v>
      </c>
      <c r="B71" s="106"/>
      <c r="C71" s="109"/>
      <c r="D71" s="9" t="s">
        <v>114</v>
      </c>
      <c r="E71" s="38" t="s">
        <v>490</v>
      </c>
      <c r="F71" s="38" t="s">
        <v>355</v>
      </c>
      <c r="G71" s="3" t="s">
        <v>494</v>
      </c>
      <c r="H71" s="36" t="s">
        <v>491</v>
      </c>
      <c r="I71" s="36" t="s">
        <v>113</v>
      </c>
      <c r="J71" s="13"/>
      <c r="N71" s="42" t="s">
        <v>28</v>
      </c>
    </row>
    <row r="72" spans="1:14" ht="63.75" x14ac:dyDescent="0.2">
      <c r="A72" s="3" t="s">
        <v>69</v>
      </c>
      <c r="B72" s="106"/>
      <c r="C72" s="109"/>
      <c r="D72" s="9" t="s">
        <v>114</v>
      </c>
      <c r="E72" s="38" t="s">
        <v>497</v>
      </c>
      <c r="F72" s="38" t="s">
        <v>489</v>
      </c>
      <c r="G72" s="3" t="s">
        <v>498</v>
      </c>
      <c r="H72" s="36" t="s">
        <v>499</v>
      </c>
      <c r="I72" s="36" t="s">
        <v>113</v>
      </c>
      <c r="J72" s="13"/>
      <c r="N72" s="42" t="s">
        <v>28</v>
      </c>
    </row>
    <row r="73" spans="1:14" ht="63.75" x14ac:dyDescent="0.2">
      <c r="A73" s="3" t="s">
        <v>70</v>
      </c>
      <c r="B73" s="106"/>
      <c r="C73" s="109"/>
      <c r="D73" s="9" t="s">
        <v>114</v>
      </c>
      <c r="E73" s="38" t="s">
        <v>492</v>
      </c>
      <c r="F73" s="38" t="s">
        <v>202</v>
      </c>
      <c r="G73" s="3" t="s">
        <v>495</v>
      </c>
      <c r="H73" s="36" t="s">
        <v>496</v>
      </c>
      <c r="I73" s="36" t="s">
        <v>113</v>
      </c>
      <c r="J73" s="13"/>
      <c r="N73" s="42" t="s">
        <v>28</v>
      </c>
    </row>
    <row r="74" spans="1:14" ht="63.75" x14ac:dyDescent="0.2">
      <c r="A74" s="3" t="s">
        <v>71</v>
      </c>
      <c r="B74" s="106"/>
      <c r="C74" s="109"/>
      <c r="D74" s="9" t="s">
        <v>453</v>
      </c>
      <c r="E74" s="38" t="s">
        <v>500</v>
      </c>
      <c r="G74" s="3" t="s">
        <v>592</v>
      </c>
      <c r="H74" s="36" t="s">
        <v>501</v>
      </c>
      <c r="I74" s="36" t="s">
        <v>502</v>
      </c>
      <c r="J74" s="13" t="s">
        <v>134</v>
      </c>
      <c r="K74" s="39" t="s">
        <v>503</v>
      </c>
      <c r="N74" s="42" t="s">
        <v>20</v>
      </c>
    </row>
    <row r="75" spans="1:14" ht="63.75" x14ac:dyDescent="0.2">
      <c r="A75" s="3" t="s">
        <v>72</v>
      </c>
      <c r="B75" s="106"/>
      <c r="C75" s="109"/>
      <c r="D75" s="9" t="s">
        <v>114</v>
      </c>
      <c r="E75" s="38" t="s">
        <v>504</v>
      </c>
      <c r="F75" s="38" t="s">
        <v>505</v>
      </c>
      <c r="G75" s="3" t="s">
        <v>510</v>
      </c>
      <c r="H75" s="36" t="s">
        <v>506</v>
      </c>
      <c r="I75" s="36" t="s">
        <v>113</v>
      </c>
      <c r="J75" s="13"/>
      <c r="N75" s="42" t="s">
        <v>28</v>
      </c>
    </row>
    <row r="76" spans="1:14" ht="63.75" x14ac:dyDescent="0.2">
      <c r="A76" s="3" t="s">
        <v>73</v>
      </c>
      <c r="B76" s="106"/>
      <c r="C76" s="109"/>
      <c r="D76" s="9" t="s">
        <v>114</v>
      </c>
      <c r="E76" s="38" t="s">
        <v>507</v>
      </c>
      <c r="F76" s="38" t="s">
        <v>508</v>
      </c>
      <c r="G76" s="3" t="s">
        <v>511</v>
      </c>
      <c r="H76" s="36" t="s">
        <v>499</v>
      </c>
      <c r="I76" s="36" t="s">
        <v>113</v>
      </c>
      <c r="J76" s="13"/>
      <c r="N76" s="42" t="s">
        <v>28</v>
      </c>
    </row>
    <row r="77" spans="1:14" ht="63.75" x14ac:dyDescent="0.2">
      <c r="A77" s="3" t="s">
        <v>74</v>
      </c>
      <c r="B77" s="106"/>
      <c r="C77" s="109"/>
      <c r="D77" s="9" t="s">
        <v>453</v>
      </c>
      <c r="E77" s="38" t="s">
        <v>509</v>
      </c>
      <c r="F77" s="38" t="s">
        <v>129</v>
      </c>
      <c r="G77" s="3" t="s">
        <v>512</v>
      </c>
      <c r="H77" s="36" t="s">
        <v>496</v>
      </c>
      <c r="I77" s="36" t="s">
        <v>658</v>
      </c>
      <c r="J77" s="13" t="s">
        <v>134</v>
      </c>
      <c r="L77" s="39" t="s">
        <v>659</v>
      </c>
      <c r="N77" s="42" t="s">
        <v>20</v>
      </c>
    </row>
    <row r="78" spans="1:14" ht="63.75" x14ac:dyDescent="0.2">
      <c r="A78" s="3" t="s">
        <v>75</v>
      </c>
      <c r="B78" s="106"/>
      <c r="C78" s="109"/>
      <c r="D78" s="9" t="s">
        <v>114</v>
      </c>
      <c r="E78" s="38" t="s">
        <v>513</v>
      </c>
      <c r="G78" s="3" t="s">
        <v>514</v>
      </c>
      <c r="H78" s="36" t="s">
        <v>515</v>
      </c>
      <c r="I78" s="36" t="s">
        <v>113</v>
      </c>
      <c r="J78" s="13"/>
      <c r="N78" s="42" t="s">
        <v>28</v>
      </c>
    </row>
    <row r="79" spans="1:14" ht="63.75" x14ac:dyDescent="0.2">
      <c r="A79" s="3" t="s">
        <v>76</v>
      </c>
      <c r="B79" s="106"/>
      <c r="C79" s="109"/>
      <c r="D79" s="9" t="s">
        <v>114</v>
      </c>
      <c r="E79" s="38" t="s">
        <v>517</v>
      </c>
      <c r="G79" s="3" t="s">
        <v>516</v>
      </c>
      <c r="H79" s="36" t="s">
        <v>499</v>
      </c>
      <c r="I79" s="36" t="s">
        <v>113</v>
      </c>
      <c r="J79" s="13"/>
      <c r="N79" s="42" t="s">
        <v>28</v>
      </c>
    </row>
    <row r="80" spans="1:14" ht="63.75" x14ac:dyDescent="0.2">
      <c r="A80" s="3" t="s">
        <v>77</v>
      </c>
      <c r="B80" s="106"/>
      <c r="C80" s="109"/>
      <c r="D80" s="9" t="s">
        <v>114</v>
      </c>
      <c r="E80" s="38" t="s">
        <v>635</v>
      </c>
      <c r="F80" s="38" t="s">
        <v>636</v>
      </c>
      <c r="G80" s="3" t="s">
        <v>637</v>
      </c>
      <c r="H80" s="36" t="s">
        <v>638</v>
      </c>
      <c r="I80" s="36" t="s">
        <v>113</v>
      </c>
      <c r="J80" s="13"/>
      <c r="N80" s="42" t="s">
        <v>28</v>
      </c>
    </row>
    <row r="81" spans="1:14" ht="76.5" x14ac:dyDescent="0.2">
      <c r="A81" s="3" t="s">
        <v>78</v>
      </c>
      <c r="B81" s="106"/>
      <c r="C81" s="109"/>
      <c r="D81" s="9" t="s">
        <v>114</v>
      </c>
      <c r="E81" s="38" t="s">
        <v>518</v>
      </c>
      <c r="G81" s="3" t="s">
        <v>519</v>
      </c>
      <c r="H81" s="36" t="s">
        <v>520</v>
      </c>
      <c r="I81" s="36" t="s">
        <v>113</v>
      </c>
      <c r="J81" s="13"/>
      <c r="N81" s="42" t="s">
        <v>28</v>
      </c>
    </row>
    <row r="82" spans="1:14" ht="25.5" x14ac:dyDescent="0.2">
      <c r="A82" s="3" t="s">
        <v>79</v>
      </c>
      <c r="B82" s="106"/>
      <c r="C82" s="109"/>
      <c r="D82" s="9" t="s">
        <v>114</v>
      </c>
      <c r="E82" s="37" t="s">
        <v>532</v>
      </c>
      <c r="F82" s="37"/>
      <c r="G82" s="3" t="s">
        <v>181</v>
      </c>
      <c r="H82" s="33" t="s">
        <v>180</v>
      </c>
      <c r="I82" s="33" t="s">
        <v>113</v>
      </c>
      <c r="J82" s="13"/>
      <c r="N82" s="42" t="s">
        <v>28</v>
      </c>
    </row>
    <row r="83" spans="1:14" ht="51" x14ac:dyDescent="0.2">
      <c r="A83" s="3" t="s">
        <v>80</v>
      </c>
      <c r="B83" s="106"/>
      <c r="C83" s="109"/>
      <c r="D83" s="9" t="s">
        <v>114</v>
      </c>
      <c r="E83" s="38" t="s">
        <v>490</v>
      </c>
      <c r="F83" s="38" t="s">
        <v>355</v>
      </c>
      <c r="G83" s="3" t="s">
        <v>397</v>
      </c>
      <c r="H83" s="36" t="s">
        <v>356</v>
      </c>
      <c r="I83" s="36" t="s">
        <v>113</v>
      </c>
      <c r="J83" s="13"/>
      <c r="N83" s="42" t="s">
        <v>28</v>
      </c>
    </row>
    <row r="84" spans="1:14" ht="51" x14ac:dyDescent="0.2">
      <c r="A84" s="3" t="s">
        <v>81</v>
      </c>
      <c r="B84" s="106"/>
      <c r="C84" s="109"/>
      <c r="D84" s="9" t="s">
        <v>453</v>
      </c>
      <c r="E84" s="38" t="s">
        <v>593</v>
      </c>
      <c r="G84" s="3" t="s">
        <v>397</v>
      </c>
      <c r="H84" s="36" t="s">
        <v>357</v>
      </c>
      <c r="I84" s="36" t="s">
        <v>358</v>
      </c>
      <c r="J84" s="13" t="s">
        <v>134</v>
      </c>
      <c r="K84" s="39" t="s">
        <v>359</v>
      </c>
      <c r="N84" s="42" t="s">
        <v>20</v>
      </c>
    </row>
    <row r="85" spans="1:14" ht="76.5" x14ac:dyDescent="0.2">
      <c r="A85" s="3" t="s">
        <v>82</v>
      </c>
      <c r="B85" s="106"/>
      <c r="C85" s="109"/>
      <c r="D85" s="9" t="s">
        <v>114</v>
      </c>
      <c r="E85" s="38" t="s">
        <v>594</v>
      </c>
      <c r="G85" s="3" t="s">
        <v>396</v>
      </c>
      <c r="H85" s="36" t="s">
        <v>360</v>
      </c>
      <c r="I85" s="36" t="s">
        <v>113</v>
      </c>
      <c r="J85" s="13"/>
      <c r="N85" s="42" t="s">
        <v>28</v>
      </c>
    </row>
    <row r="86" spans="1:14" ht="76.5" x14ac:dyDescent="0.2">
      <c r="A86" s="3" t="s">
        <v>83</v>
      </c>
      <c r="B86" s="106"/>
      <c r="C86" s="109"/>
      <c r="D86" s="9" t="s">
        <v>114</v>
      </c>
      <c r="E86" s="38" t="s">
        <v>595</v>
      </c>
      <c r="F86" s="38" t="s">
        <v>361</v>
      </c>
      <c r="G86" s="3" t="s">
        <v>395</v>
      </c>
      <c r="H86" s="36" t="s">
        <v>362</v>
      </c>
      <c r="I86" s="36" t="s">
        <v>113</v>
      </c>
      <c r="J86" s="13"/>
      <c r="N86" s="42" t="s">
        <v>28</v>
      </c>
    </row>
    <row r="87" spans="1:14" ht="76.5" x14ac:dyDescent="0.2">
      <c r="A87" s="3" t="s">
        <v>84</v>
      </c>
      <c r="B87" s="106"/>
      <c r="C87" s="109"/>
      <c r="D87" s="9" t="s">
        <v>114</v>
      </c>
      <c r="E87" s="38" t="s">
        <v>596</v>
      </c>
      <c r="F87" s="38" t="s">
        <v>364</v>
      </c>
      <c r="G87" s="3" t="s">
        <v>394</v>
      </c>
      <c r="H87" s="36" t="s">
        <v>121</v>
      </c>
      <c r="I87" s="36" t="s">
        <v>113</v>
      </c>
      <c r="J87" s="13"/>
      <c r="N87" s="42" t="s">
        <v>28</v>
      </c>
    </row>
    <row r="88" spans="1:14" ht="76.5" x14ac:dyDescent="0.2">
      <c r="A88" s="3" t="s">
        <v>85</v>
      </c>
      <c r="B88" s="106"/>
      <c r="C88" s="109"/>
      <c r="D88" s="9" t="s">
        <v>453</v>
      </c>
      <c r="E88" s="38" t="s">
        <v>597</v>
      </c>
      <c r="F88" s="38" t="s">
        <v>364</v>
      </c>
      <c r="G88" s="3" t="s">
        <v>394</v>
      </c>
      <c r="H88" s="36" t="s">
        <v>366</v>
      </c>
      <c r="I88" s="36" t="s">
        <v>365</v>
      </c>
      <c r="J88" s="13" t="s">
        <v>367</v>
      </c>
      <c r="K88" s="39" t="s">
        <v>363</v>
      </c>
      <c r="N88" s="42" t="s">
        <v>20</v>
      </c>
    </row>
    <row r="89" spans="1:14" ht="63.75" x14ac:dyDescent="0.2">
      <c r="A89" s="3" t="s">
        <v>86</v>
      </c>
      <c r="B89" s="106"/>
      <c r="C89" s="109"/>
      <c r="D89" s="9" t="s">
        <v>114</v>
      </c>
      <c r="E89" s="38" t="s">
        <v>598</v>
      </c>
      <c r="F89" s="38" t="s">
        <v>129</v>
      </c>
      <c r="G89" s="3" t="s">
        <v>393</v>
      </c>
      <c r="H89" s="36" t="s">
        <v>121</v>
      </c>
      <c r="I89" s="36" t="s">
        <v>113</v>
      </c>
      <c r="J89" s="13"/>
      <c r="K89" s="39"/>
      <c r="N89" s="42" t="s">
        <v>28</v>
      </c>
    </row>
    <row r="90" spans="1:14" ht="89.25" x14ac:dyDescent="0.2">
      <c r="A90" s="3" t="s">
        <v>87</v>
      </c>
      <c r="B90" s="106"/>
      <c r="C90" s="109"/>
      <c r="D90" s="9" t="s">
        <v>114</v>
      </c>
      <c r="E90" s="38" t="s">
        <v>599</v>
      </c>
      <c r="G90" s="3" t="s">
        <v>392</v>
      </c>
      <c r="H90" s="36" t="s">
        <v>368</v>
      </c>
      <c r="I90" s="36" t="s">
        <v>369</v>
      </c>
      <c r="J90" s="13" t="s">
        <v>218</v>
      </c>
      <c r="L90" s="39" t="s">
        <v>370</v>
      </c>
      <c r="N90" s="42" t="s">
        <v>20</v>
      </c>
    </row>
    <row r="91" spans="1:14" ht="63.75" x14ac:dyDescent="0.2">
      <c r="A91" s="3" t="s">
        <v>88</v>
      </c>
      <c r="B91" s="106"/>
      <c r="C91" s="109"/>
      <c r="D91" s="9" t="s">
        <v>114</v>
      </c>
      <c r="E91" s="38" t="s">
        <v>600</v>
      </c>
      <c r="G91" s="3" t="s">
        <v>391</v>
      </c>
      <c r="H91" s="36" t="s">
        <v>374</v>
      </c>
      <c r="I91" s="36" t="s">
        <v>113</v>
      </c>
      <c r="J91" s="13"/>
      <c r="L91" s="39"/>
      <c r="N91" s="42" t="s">
        <v>28</v>
      </c>
    </row>
    <row r="92" spans="1:14" ht="63.75" x14ac:dyDescent="0.2">
      <c r="A92" s="3" t="s">
        <v>89</v>
      </c>
      <c r="B92" s="106"/>
      <c r="C92" s="109"/>
      <c r="D92" s="9" t="s">
        <v>114</v>
      </c>
      <c r="E92" s="38" t="s">
        <v>601</v>
      </c>
      <c r="G92" s="3" t="s">
        <v>391</v>
      </c>
      <c r="H92" s="36" t="s">
        <v>371</v>
      </c>
      <c r="I92" s="36" t="s">
        <v>373</v>
      </c>
      <c r="J92" s="13" t="s">
        <v>133</v>
      </c>
      <c r="L92" s="39" t="s">
        <v>372</v>
      </c>
      <c r="N92" s="42" t="s">
        <v>20</v>
      </c>
    </row>
    <row r="93" spans="1:14" ht="89.25" x14ac:dyDescent="0.2">
      <c r="A93" s="3" t="s">
        <v>90</v>
      </c>
      <c r="B93" s="106"/>
      <c r="C93" s="109"/>
      <c r="D93" s="9" t="s">
        <v>114</v>
      </c>
      <c r="E93" s="38" t="s">
        <v>544</v>
      </c>
      <c r="G93" s="3" t="s">
        <v>390</v>
      </c>
      <c r="H93" s="36" t="s">
        <v>210</v>
      </c>
      <c r="I93" s="36" t="s">
        <v>113</v>
      </c>
      <c r="J93" s="13"/>
      <c r="N93" s="42" t="s">
        <v>28</v>
      </c>
    </row>
    <row r="94" spans="1:14" ht="89.25" x14ac:dyDescent="0.2">
      <c r="A94" s="3" t="s">
        <v>91</v>
      </c>
      <c r="B94" s="106"/>
      <c r="C94" s="109"/>
      <c r="D94" s="9" t="s">
        <v>114</v>
      </c>
      <c r="E94" s="38" t="s">
        <v>602</v>
      </c>
      <c r="G94" s="3" t="s">
        <v>389</v>
      </c>
      <c r="H94" s="36" t="s">
        <v>362</v>
      </c>
      <c r="I94" s="36" t="s">
        <v>113</v>
      </c>
      <c r="J94" s="13"/>
      <c r="N94" s="42" t="s">
        <v>28</v>
      </c>
    </row>
    <row r="95" spans="1:14" ht="76.5" x14ac:dyDescent="0.2">
      <c r="A95" s="3" t="s">
        <v>92</v>
      </c>
      <c r="B95" s="106"/>
      <c r="C95" s="109"/>
      <c r="D95" s="9" t="s">
        <v>114</v>
      </c>
      <c r="E95" s="38" t="s">
        <v>603</v>
      </c>
      <c r="G95" s="3" t="s">
        <v>388</v>
      </c>
      <c r="H95" s="36" t="s">
        <v>375</v>
      </c>
      <c r="I95" s="36" t="s">
        <v>113</v>
      </c>
      <c r="J95" s="13"/>
      <c r="L95" s="39"/>
      <c r="N95" s="42" t="s">
        <v>28</v>
      </c>
    </row>
    <row r="96" spans="1:14" ht="63.75" x14ac:dyDescent="0.2">
      <c r="A96" s="3" t="s">
        <v>93</v>
      </c>
      <c r="B96" s="106"/>
      <c r="C96" s="109"/>
      <c r="D96" s="9" t="s">
        <v>453</v>
      </c>
      <c r="E96" s="38" t="s">
        <v>604</v>
      </c>
      <c r="G96" s="3" t="s">
        <v>387</v>
      </c>
      <c r="H96" s="36" t="s">
        <v>376</v>
      </c>
      <c r="I96" s="36" t="s">
        <v>113</v>
      </c>
      <c r="J96" s="13"/>
      <c r="N96" s="42" t="s">
        <v>28</v>
      </c>
    </row>
    <row r="97" spans="1:14" ht="76.5" x14ac:dyDescent="0.2">
      <c r="A97" s="3" t="s">
        <v>94</v>
      </c>
      <c r="B97" s="106"/>
      <c r="C97" s="109"/>
      <c r="D97" s="9" t="s">
        <v>114</v>
      </c>
      <c r="E97" s="38" t="s">
        <v>605</v>
      </c>
      <c r="G97" s="3" t="s">
        <v>386</v>
      </c>
      <c r="H97" s="36" t="s">
        <v>378</v>
      </c>
      <c r="I97" s="36" t="s">
        <v>113</v>
      </c>
      <c r="J97" s="13"/>
      <c r="N97" s="42" t="s">
        <v>28</v>
      </c>
    </row>
    <row r="98" spans="1:14" ht="76.5" x14ac:dyDescent="0.2">
      <c r="A98" s="3" t="s">
        <v>95</v>
      </c>
      <c r="B98" s="106"/>
      <c r="C98" s="109"/>
      <c r="D98" s="9" t="s">
        <v>453</v>
      </c>
      <c r="E98" s="38" t="s">
        <v>606</v>
      </c>
      <c r="G98" s="3" t="s">
        <v>386</v>
      </c>
      <c r="H98" s="36" t="s">
        <v>377</v>
      </c>
      <c r="I98" s="36" t="s">
        <v>113</v>
      </c>
      <c r="J98" s="13"/>
      <c r="N98" s="42" t="s">
        <v>28</v>
      </c>
    </row>
    <row r="99" spans="1:14" ht="102" x14ac:dyDescent="0.2">
      <c r="A99" s="3" t="s">
        <v>96</v>
      </c>
      <c r="B99" s="106"/>
      <c r="C99" s="109"/>
      <c r="D99" s="34" t="s">
        <v>114</v>
      </c>
      <c r="E99" s="38" t="s">
        <v>607</v>
      </c>
      <c r="F99" s="38" t="s">
        <v>202</v>
      </c>
      <c r="G99" s="3" t="s">
        <v>385</v>
      </c>
      <c r="H99" s="36" t="s">
        <v>379</v>
      </c>
      <c r="I99" s="36" t="s">
        <v>113</v>
      </c>
      <c r="J99" s="13"/>
      <c r="N99" s="42" t="s">
        <v>28</v>
      </c>
    </row>
    <row r="100" spans="1:14" ht="89.25" x14ac:dyDescent="0.2">
      <c r="A100" s="3" t="s">
        <v>97</v>
      </c>
      <c r="B100" s="106"/>
      <c r="C100" s="109"/>
      <c r="D100" s="34" t="s">
        <v>114</v>
      </c>
      <c r="E100" s="38" t="s">
        <v>630</v>
      </c>
      <c r="F100" s="38" t="s">
        <v>355</v>
      </c>
      <c r="G100" s="3" t="s">
        <v>384</v>
      </c>
      <c r="H100" s="36" t="s">
        <v>183</v>
      </c>
      <c r="I100" s="36" t="s">
        <v>113</v>
      </c>
      <c r="J100" s="13"/>
      <c r="N100" s="42" t="s">
        <v>28</v>
      </c>
    </row>
    <row r="101" spans="1:14" ht="89.25" x14ac:dyDescent="0.2">
      <c r="A101" s="3" t="s">
        <v>98</v>
      </c>
      <c r="B101" s="106"/>
      <c r="C101" s="109"/>
      <c r="D101" s="34" t="s">
        <v>114</v>
      </c>
      <c r="E101" s="38" t="s">
        <v>631</v>
      </c>
      <c r="F101" s="54" t="s">
        <v>351</v>
      </c>
      <c r="G101" s="3" t="s">
        <v>383</v>
      </c>
      <c r="H101" s="52" t="s">
        <v>184</v>
      </c>
      <c r="I101" s="36" t="s">
        <v>113</v>
      </c>
      <c r="J101" s="13"/>
      <c r="N101" s="42" t="s">
        <v>28</v>
      </c>
    </row>
    <row r="102" spans="1:14" ht="102" x14ac:dyDescent="0.2">
      <c r="A102" s="3" t="s">
        <v>99</v>
      </c>
      <c r="B102" s="106"/>
      <c r="C102" s="109"/>
      <c r="D102" s="34" t="s">
        <v>114</v>
      </c>
      <c r="E102" s="38" t="s">
        <v>632</v>
      </c>
      <c r="F102" s="38" t="s">
        <v>380</v>
      </c>
      <c r="G102" s="3" t="s">
        <v>382</v>
      </c>
      <c r="H102" s="36" t="s">
        <v>381</v>
      </c>
      <c r="I102" s="36" t="s">
        <v>113</v>
      </c>
      <c r="J102" s="13"/>
      <c r="N102" s="42" t="s">
        <v>28</v>
      </c>
    </row>
    <row r="103" spans="1:14" ht="102" x14ac:dyDescent="0.2">
      <c r="A103" s="3" t="s">
        <v>100</v>
      </c>
      <c r="B103" s="106"/>
      <c r="C103" s="109"/>
      <c r="D103" s="34" t="s">
        <v>114</v>
      </c>
      <c r="E103" s="38" t="s">
        <v>633</v>
      </c>
      <c r="F103" s="38" t="s">
        <v>398</v>
      </c>
      <c r="G103" s="3" t="s">
        <v>399</v>
      </c>
      <c r="H103" s="36" t="s">
        <v>411</v>
      </c>
      <c r="I103" s="36" t="s">
        <v>412</v>
      </c>
      <c r="J103" s="13" t="s">
        <v>133</v>
      </c>
      <c r="L103" s="39" t="s">
        <v>400</v>
      </c>
      <c r="N103" s="42" t="s">
        <v>20</v>
      </c>
    </row>
    <row r="104" spans="1:14" ht="102" x14ac:dyDescent="0.2">
      <c r="A104" s="3" t="s">
        <v>101</v>
      </c>
      <c r="B104" s="106"/>
      <c r="C104" s="109"/>
      <c r="D104" s="34" t="s">
        <v>453</v>
      </c>
      <c r="E104" s="38" t="s">
        <v>634</v>
      </c>
      <c r="G104" s="3" t="s">
        <v>401</v>
      </c>
      <c r="H104" s="36" t="s">
        <v>402</v>
      </c>
      <c r="I104" s="36" t="s">
        <v>113</v>
      </c>
      <c r="J104" s="13"/>
      <c r="N104" s="42" t="s">
        <v>28</v>
      </c>
    </row>
    <row r="105" spans="1:14" ht="102" x14ac:dyDescent="0.2">
      <c r="A105" s="3" t="s">
        <v>102</v>
      </c>
      <c r="B105" s="106"/>
      <c r="C105" s="109"/>
      <c r="D105" s="34" t="s">
        <v>114</v>
      </c>
      <c r="E105" s="38" t="s">
        <v>608</v>
      </c>
      <c r="G105" s="3" t="s">
        <v>403</v>
      </c>
      <c r="H105" s="36" t="s">
        <v>487</v>
      </c>
      <c r="I105" s="36" t="s">
        <v>113</v>
      </c>
      <c r="J105" s="13"/>
      <c r="N105" s="42" t="s">
        <v>28</v>
      </c>
    </row>
    <row r="106" spans="1:14" ht="114.75" x14ac:dyDescent="0.2">
      <c r="A106" s="3" t="s">
        <v>103</v>
      </c>
      <c r="B106" s="106"/>
      <c r="C106" s="109"/>
      <c r="D106" s="34" t="s">
        <v>114</v>
      </c>
      <c r="E106" s="38" t="s">
        <v>609</v>
      </c>
      <c r="G106" s="3" t="s">
        <v>404</v>
      </c>
      <c r="H106" s="36" t="s">
        <v>486</v>
      </c>
      <c r="I106" s="36" t="s">
        <v>113</v>
      </c>
      <c r="J106" s="13"/>
      <c r="N106" s="42" t="s">
        <v>28</v>
      </c>
    </row>
    <row r="107" spans="1:14" ht="102" x14ac:dyDescent="0.2">
      <c r="A107" s="3" t="s">
        <v>104</v>
      </c>
      <c r="B107" s="106"/>
      <c r="C107" s="109"/>
      <c r="D107" s="34" t="s">
        <v>453</v>
      </c>
      <c r="E107" s="38" t="s">
        <v>610</v>
      </c>
      <c r="G107" s="3" t="s">
        <v>403</v>
      </c>
      <c r="H107" s="36" t="s">
        <v>405</v>
      </c>
      <c r="I107" s="36" t="s">
        <v>113</v>
      </c>
      <c r="J107" s="13"/>
      <c r="N107" s="42" t="s">
        <v>28</v>
      </c>
    </row>
    <row r="108" spans="1:14" ht="127.5" x14ac:dyDescent="0.2">
      <c r="A108" s="3" t="s">
        <v>105</v>
      </c>
      <c r="B108" s="106"/>
      <c r="C108" s="109"/>
      <c r="D108" s="34" t="s">
        <v>114</v>
      </c>
      <c r="E108" s="38" t="s">
        <v>611</v>
      </c>
      <c r="F108" s="38" t="s">
        <v>414</v>
      </c>
      <c r="G108" s="3" t="s">
        <v>406</v>
      </c>
      <c r="H108" s="36" t="s">
        <v>304</v>
      </c>
      <c r="I108" s="36" t="s">
        <v>113</v>
      </c>
      <c r="J108" s="13"/>
      <c r="N108" s="42" t="s">
        <v>28</v>
      </c>
    </row>
    <row r="109" spans="1:14" ht="127.5" x14ac:dyDescent="0.2">
      <c r="A109" s="3" t="s">
        <v>106</v>
      </c>
      <c r="B109" s="106"/>
      <c r="C109" s="109"/>
      <c r="D109" s="34" t="s">
        <v>114</v>
      </c>
      <c r="E109" s="38" t="s">
        <v>612</v>
      </c>
      <c r="F109" s="38" t="s">
        <v>415</v>
      </c>
      <c r="G109" s="3" t="s">
        <v>407</v>
      </c>
      <c r="H109" s="36" t="s">
        <v>409</v>
      </c>
      <c r="I109" s="36" t="s">
        <v>410</v>
      </c>
      <c r="J109" s="13" t="s">
        <v>133</v>
      </c>
      <c r="L109" s="39" t="s">
        <v>408</v>
      </c>
      <c r="N109" s="42" t="s">
        <v>20</v>
      </c>
    </row>
    <row r="110" spans="1:14" ht="114.75" x14ac:dyDescent="0.2">
      <c r="A110" s="3" t="s">
        <v>130</v>
      </c>
      <c r="B110" s="106"/>
      <c r="C110" s="109"/>
      <c r="D110" s="34" t="s">
        <v>114</v>
      </c>
      <c r="E110" s="38" t="s">
        <v>613</v>
      </c>
      <c r="F110" s="38" t="s">
        <v>416</v>
      </c>
      <c r="G110" s="3" t="s">
        <v>413</v>
      </c>
      <c r="H110" s="36" t="s">
        <v>123</v>
      </c>
      <c r="I110" s="36" t="s">
        <v>113</v>
      </c>
      <c r="J110" s="13"/>
      <c r="N110" s="42" t="s">
        <v>28</v>
      </c>
    </row>
    <row r="111" spans="1:14" ht="127.5" x14ac:dyDescent="0.2">
      <c r="A111" s="3" t="s">
        <v>131</v>
      </c>
      <c r="B111" s="106"/>
      <c r="C111" s="109"/>
      <c r="D111" s="34" t="s">
        <v>114</v>
      </c>
      <c r="E111" s="38" t="s">
        <v>614</v>
      </c>
      <c r="F111" s="38" t="s">
        <v>425</v>
      </c>
      <c r="G111" s="3" t="s">
        <v>426</v>
      </c>
      <c r="H111" s="36" t="s">
        <v>124</v>
      </c>
      <c r="I111" s="36" t="s">
        <v>113</v>
      </c>
      <c r="J111" s="13"/>
      <c r="N111" s="42" t="s">
        <v>28</v>
      </c>
    </row>
    <row r="112" spans="1:14" ht="127.5" x14ac:dyDescent="0.2">
      <c r="A112" s="3" t="s">
        <v>521</v>
      </c>
      <c r="B112" s="106"/>
      <c r="C112" s="109"/>
      <c r="D112" s="34" t="s">
        <v>114</v>
      </c>
      <c r="E112" s="38" t="s">
        <v>615</v>
      </c>
      <c r="F112" s="38" t="s">
        <v>424</v>
      </c>
      <c r="G112" s="3" t="s">
        <v>427</v>
      </c>
      <c r="H112" s="36" t="s">
        <v>124</v>
      </c>
      <c r="I112" s="36" t="s">
        <v>113</v>
      </c>
      <c r="J112" s="13"/>
      <c r="N112" s="42" t="s">
        <v>28</v>
      </c>
    </row>
    <row r="113" spans="1:14" ht="127.5" x14ac:dyDescent="0.2">
      <c r="A113" s="3" t="s">
        <v>522</v>
      </c>
      <c r="B113" s="106"/>
      <c r="C113" s="109"/>
      <c r="D113" s="34" t="s">
        <v>114</v>
      </c>
      <c r="E113" s="38" t="s">
        <v>616</v>
      </c>
      <c r="F113" s="38" t="s">
        <v>423</v>
      </c>
      <c r="G113" s="3" t="s">
        <v>428</v>
      </c>
      <c r="H113" s="36" t="s">
        <v>124</v>
      </c>
      <c r="I113" s="36" t="s">
        <v>113</v>
      </c>
      <c r="J113" s="13"/>
      <c r="N113" s="42" t="s">
        <v>28</v>
      </c>
    </row>
    <row r="114" spans="1:14" ht="127.5" x14ac:dyDescent="0.2">
      <c r="A114" s="3" t="s">
        <v>523</v>
      </c>
      <c r="B114" s="106"/>
      <c r="C114" s="109"/>
      <c r="D114" s="34" t="s">
        <v>114</v>
      </c>
      <c r="E114" s="38" t="s">
        <v>617</v>
      </c>
      <c r="F114" s="38" t="s">
        <v>422</v>
      </c>
      <c r="G114" s="3" t="s">
        <v>429</v>
      </c>
      <c r="H114" s="36" t="s">
        <v>124</v>
      </c>
      <c r="I114" s="36" t="s">
        <v>113</v>
      </c>
      <c r="J114" s="13"/>
      <c r="N114" s="42" t="s">
        <v>28</v>
      </c>
    </row>
    <row r="115" spans="1:14" ht="140.25" x14ac:dyDescent="0.2">
      <c r="A115" s="3" t="s">
        <v>524</v>
      </c>
      <c r="B115" s="106"/>
      <c r="C115" s="109"/>
      <c r="D115" s="34" t="s">
        <v>114</v>
      </c>
      <c r="E115" s="38" t="s">
        <v>618</v>
      </c>
      <c r="F115" s="38" t="s">
        <v>421</v>
      </c>
      <c r="G115" s="3" t="s">
        <v>430</v>
      </c>
      <c r="H115" s="36" t="s">
        <v>125</v>
      </c>
      <c r="I115" s="36" t="s">
        <v>126</v>
      </c>
      <c r="J115" s="13" t="s">
        <v>133</v>
      </c>
      <c r="L115" s="39" t="s">
        <v>319</v>
      </c>
      <c r="N115" s="42" t="s">
        <v>20</v>
      </c>
    </row>
    <row r="116" spans="1:14" ht="140.25" x14ac:dyDescent="0.2">
      <c r="A116" s="3" t="s">
        <v>525</v>
      </c>
      <c r="B116" s="106"/>
      <c r="C116" s="109"/>
      <c r="D116" s="34" t="s">
        <v>114</v>
      </c>
      <c r="E116" s="38" t="s">
        <v>619</v>
      </c>
      <c r="F116" s="38" t="s">
        <v>420</v>
      </c>
      <c r="G116" s="3" t="s">
        <v>431</v>
      </c>
      <c r="H116" s="36" t="s">
        <v>124</v>
      </c>
      <c r="I116" s="36" t="s">
        <v>113</v>
      </c>
      <c r="J116" s="13"/>
      <c r="N116" s="42" t="s">
        <v>28</v>
      </c>
    </row>
    <row r="117" spans="1:14" ht="140.25" x14ac:dyDescent="0.2">
      <c r="A117" s="3" t="s">
        <v>526</v>
      </c>
      <c r="B117" s="106"/>
      <c r="C117" s="109"/>
      <c r="D117" s="34" t="s">
        <v>114</v>
      </c>
      <c r="E117" s="38" t="s">
        <v>620</v>
      </c>
      <c r="F117" s="38" t="s">
        <v>419</v>
      </c>
      <c r="G117" s="3" t="s">
        <v>432</v>
      </c>
      <c r="H117" s="36" t="s">
        <v>128</v>
      </c>
      <c r="I117" s="36" t="s">
        <v>127</v>
      </c>
      <c r="J117" s="13" t="s">
        <v>133</v>
      </c>
      <c r="L117" s="39" t="s">
        <v>322</v>
      </c>
      <c r="N117" s="42" t="s">
        <v>20</v>
      </c>
    </row>
    <row r="118" spans="1:14" ht="127.5" x14ac:dyDescent="0.2">
      <c r="A118" s="3" t="s">
        <v>527</v>
      </c>
      <c r="B118" s="106"/>
      <c r="C118" s="109"/>
      <c r="D118" s="34" t="s">
        <v>114</v>
      </c>
      <c r="E118" s="38" t="s">
        <v>621</v>
      </c>
      <c r="F118" s="38" t="s">
        <v>418</v>
      </c>
      <c r="G118" s="3" t="s">
        <v>433</v>
      </c>
      <c r="H118" s="36" t="s">
        <v>122</v>
      </c>
      <c r="I118" s="36" t="s">
        <v>113</v>
      </c>
      <c r="J118" s="13"/>
      <c r="N118" s="42" t="s">
        <v>28</v>
      </c>
    </row>
    <row r="119" spans="1:14" ht="127.5" x14ac:dyDescent="0.2">
      <c r="A119" s="3" t="s">
        <v>528</v>
      </c>
      <c r="B119" s="106"/>
      <c r="C119" s="109"/>
      <c r="D119" s="34" t="s">
        <v>114</v>
      </c>
      <c r="E119" s="38" t="s">
        <v>622</v>
      </c>
      <c r="F119" s="38" t="s">
        <v>417</v>
      </c>
      <c r="G119" s="3" t="s">
        <v>434</v>
      </c>
      <c r="H119" s="36" t="s">
        <v>325</v>
      </c>
      <c r="I119" s="36" t="s">
        <v>113</v>
      </c>
      <c r="J119" s="13"/>
      <c r="N119" s="42" t="s">
        <v>28</v>
      </c>
    </row>
    <row r="120" spans="1:14" ht="140.25" x14ac:dyDescent="0.2">
      <c r="A120" s="3" t="s">
        <v>529</v>
      </c>
      <c r="B120" s="106"/>
      <c r="C120" s="109"/>
      <c r="D120" s="34" t="s">
        <v>453</v>
      </c>
      <c r="E120" s="38" t="s">
        <v>623</v>
      </c>
      <c r="G120" s="3" t="s">
        <v>436</v>
      </c>
      <c r="H120" s="36" t="s">
        <v>437</v>
      </c>
      <c r="I120" s="36" t="s">
        <v>438</v>
      </c>
      <c r="J120" s="13" t="s">
        <v>134</v>
      </c>
      <c r="K120" s="39" t="s">
        <v>435</v>
      </c>
      <c r="N120" s="42" t="s">
        <v>20</v>
      </c>
    </row>
    <row r="121" spans="1:14" ht="140.25" x14ac:dyDescent="0.2">
      <c r="A121" s="3" t="s">
        <v>530</v>
      </c>
      <c r="B121" s="106"/>
      <c r="C121" s="109"/>
      <c r="D121" s="34" t="s">
        <v>114</v>
      </c>
      <c r="E121" s="38" t="s">
        <v>624</v>
      </c>
      <c r="F121" s="38" t="s">
        <v>439</v>
      </c>
      <c r="G121" s="3" t="s">
        <v>440</v>
      </c>
      <c r="H121" s="36" t="s">
        <v>441</v>
      </c>
      <c r="I121" s="36" t="s">
        <v>113</v>
      </c>
      <c r="N121" s="42" t="s">
        <v>28</v>
      </c>
    </row>
    <row r="122" spans="1:14" ht="76.5" x14ac:dyDescent="0.2">
      <c r="A122" s="3" t="s">
        <v>531</v>
      </c>
      <c r="B122" s="106"/>
      <c r="C122" s="109"/>
      <c r="D122" s="34" t="s">
        <v>114</v>
      </c>
      <c r="E122" s="38" t="s">
        <v>625</v>
      </c>
      <c r="F122" s="38" t="s">
        <v>444</v>
      </c>
      <c r="G122" s="3" t="s">
        <v>445</v>
      </c>
      <c r="H122" s="36" t="s">
        <v>446</v>
      </c>
      <c r="I122" s="36" t="s">
        <v>113</v>
      </c>
      <c r="N122" s="42" t="s">
        <v>28</v>
      </c>
    </row>
    <row r="123" spans="1:14" ht="102" x14ac:dyDescent="0.2">
      <c r="A123" s="3" t="s">
        <v>639</v>
      </c>
      <c r="B123" s="107"/>
      <c r="C123" s="110"/>
      <c r="D123" s="34" t="s">
        <v>114</v>
      </c>
      <c r="E123" s="38" t="s">
        <v>626</v>
      </c>
      <c r="G123" s="3" t="s">
        <v>442</v>
      </c>
      <c r="H123" s="36" t="s">
        <v>443</v>
      </c>
      <c r="I123" s="36" t="s">
        <v>113</v>
      </c>
      <c r="N123" s="42" t="s">
        <v>28</v>
      </c>
    </row>
    <row r="124" spans="1:14" x14ac:dyDescent="0.2">
      <c r="N124" s="42"/>
    </row>
    <row r="125" spans="1:14" x14ac:dyDescent="0.2">
      <c r="N125" s="42"/>
    </row>
    <row r="126" spans="1:14" x14ac:dyDescent="0.2">
      <c r="N126" s="42"/>
    </row>
    <row r="127" spans="1:14" x14ac:dyDescent="0.2">
      <c r="N127" s="42"/>
    </row>
    <row r="128" spans="1:14" x14ac:dyDescent="0.2">
      <c r="N128" s="42"/>
    </row>
    <row r="129" spans="14:14" x14ac:dyDescent="0.2">
      <c r="N129" s="42"/>
    </row>
    <row r="130" spans="14:14" x14ac:dyDescent="0.2">
      <c r="N130" s="42"/>
    </row>
    <row r="131" spans="14:14" x14ac:dyDescent="0.2">
      <c r="N131" s="42"/>
    </row>
    <row r="132" spans="14:14" x14ac:dyDescent="0.2">
      <c r="N132" s="42"/>
    </row>
    <row r="133" spans="14:14" x14ac:dyDescent="0.2">
      <c r="N133" s="42"/>
    </row>
    <row r="134" spans="14:14" x14ac:dyDescent="0.2">
      <c r="N134" s="42"/>
    </row>
    <row r="135" spans="14:14" x14ac:dyDescent="0.2">
      <c r="N135" s="42"/>
    </row>
    <row r="136" spans="14:14" x14ac:dyDescent="0.2">
      <c r="N136" s="42"/>
    </row>
  </sheetData>
  <mergeCells count="14">
    <mergeCell ref="B10:B123"/>
    <mergeCell ref="C10:C69"/>
    <mergeCell ref="C70:C123"/>
    <mergeCell ref="A4:B4"/>
    <mergeCell ref="A5:B5"/>
    <mergeCell ref="C4:D4"/>
    <mergeCell ref="C5:D5"/>
    <mergeCell ref="N1:O1"/>
    <mergeCell ref="C1:D1"/>
    <mergeCell ref="C2:D2"/>
    <mergeCell ref="C3:D3"/>
    <mergeCell ref="A1:B1"/>
    <mergeCell ref="A2:B2"/>
    <mergeCell ref="A3:B3"/>
  </mergeCells>
  <conditionalFormatting sqref="N10:N136">
    <cfRule type="cellIs" dxfId="8" priority="3" operator="equal">
      <formula>"WARNING"</formula>
    </cfRule>
    <cfRule type="cellIs" dxfId="7" priority="4" operator="equal">
      <formula>"FAIL"</formula>
    </cfRule>
    <cfRule type="cellIs" dxfId="6" priority="5" operator="equal">
      <formula>"PASS"</formula>
    </cfRule>
    <cfRule type="cellIs" dxfId="5" priority="6" operator="equal">
      <formula>"OUT OF SCOPE"</formula>
    </cfRule>
    <cfRule type="cellIs" dxfId="4" priority="7" operator="equal">
      <formula>"WARNING"</formula>
    </cfRule>
    <cfRule type="cellIs" dxfId="3" priority="8" operator="equal">
      <formula>"FAIL"</formula>
    </cfRule>
    <cfRule type="cellIs" dxfId="2" priority="9" operator="equal">
      <formula>"PASS"</formula>
    </cfRule>
  </conditionalFormatting>
  <conditionalFormatting sqref="N10:N123">
    <cfRule type="cellIs" dxfId="1" priority="1" operator="equal">
      <formula>"BLOCKED"</formula>
    </cfRule>
    <cfRule type="cellIs" dxfId="0" priority="2" operator="equal">
      <formula>"NOT EXECUTED"</formula>
    </cfRule>
  </conditionalFormatting>
  <dataValidations count="3">
    <dataValidation type="list" allowBlank="1" showInputMessage="1" showErrorMessage="1" sqref="N124:N136" xr:uid="{4EA26E27-C8D2-4460-B84E-EDDC36CF393C}">
      <formula1>$N$2:$N$5</formula1>
    </dataValidation>
    <dataValidation type="list" allowBlank="1" showInputMessage="1" showErrorMessage="1" sqref="J10:J120" xr:uid="{5C5FC411-4808-4A04-806E-FF39DC80D0A9}">
      <formula1>"P1, P2, P3, P4"</formula1>
    </dataValidation>
    <dataValidation type="list" allowBlank="1" showInputMessage="1" showErrorMessage="1" sqref="N10:N123" xr:uid="{3EE9D657-4A33-455A-85C9-20ED3085D4CB}">
      <formula1>$N$2:$N$6</formula1>
    </dataValidation>
  </dataValidations>
  <hyperlinks>
    <hyperlink ref="C1:D1" r:id="rId1" display="Apex" xr:uid="{FCC8F14F-8EC1-4B74-8E5D-43DB95F02D86}"/>
    <hyperlink ref="L12" r:id="rId2" xr:uid="{90BBC9AB-58B5-4D61-B144-8DF264F441DE}"/>
    <hyperlink ref="L21" r:id="rId3" xr:uid="{048645CA-0250-4AD4-90C1-2B0F42074BEE}"/>
    <hyperlink ref="L24" r:id="rId4" xr:uid="{90919E1B-B0B9-477C-BFEF-F9C68702B554}"/>
    <hyperlink ref="K25" r:id="rId5" xr:uid="{1B1F17B0-BC59-4663-8DE7-DB8A743CA53C}"/>
    <hyperlink ref="L27" r:id="rId6" xr:uid="{1030AA22-2562-4900-AFF9-3873671A4FC4}"/>
    <hyperlink ref="L28" r:id="rId7" xr:uid="{B98FE9AC-ABF9-41FF-ADC2-E4FBF0524C51}"/>
    <hyperlink ref="L29" r:id="rId8" xr:uid="{6F15E294-8B76-4F08-8FFF-89054E511593}"/>
    <hyperlink ref="K30" r:id="rId9" xr:uid="{43A1D1B0-4057-4D09-B42C-DBDAC844322E}"/>
    <hyperlink ref="K32" r:id="rId10" xr:uid="{0E19917D-935C-43F7-B24F-41839833012F}"/>
    <hyperlink ref="K33" r:id="rId11" xr:uid="{6AD5D634-F1B3-4994-811B-89D5035715CE}"/>
    <hyperlink ref="L34" r:id="rId12" xr:uid="{5E7F45C4-3A74-4D2D-B855-79F0300863F6}"/>
    <hyperlink ref="L35" r:id="rId13" xr:uid="{3D4E074F-99A2-4CF6-8954-AD0C30194298}"/>
    <hyperlink ref="L46" r:id="rId14" xr:uid="{4C9803B5-72EB-44A2-86DE-F52D7DF08983}"/>
    <hyperlink ref="L47" r:id="rId15" xr:uid="{A1C12619-41E2-4B4C-B409-E14050410D21}"/>
    <hyperlink ref="K49" r:id="rId16" xr:uid="{52539A83-3B5D-4CEF-AAED-ABC36A758835}"/>
    <hyperlink ref="K50" r:id="rId17" xr:uid="{AFD67E9F-01B5-475D-9655-2660ECC16113}"/>
    <hyperlink ref="K54" r:id="rId18" xr:uid="{CB349A93-BA9B-4723-BA1F-6B6C196476D7}"/>
    <hyperlink ref="L63" r:id="rId19" xr:uid="{0580B8B9-95DD-444A-A0BD-D8F0532B9495}"/>
    <hyperlink ref="L65" r:id="rId20" xr:uid="{724F01F5-2EF5-469C-AFBF-4620CD141E7A}"/>
    <hyperlink ref="K84" r:id="rId21" xr:uid="{0518EC99-63E2-42F1-ADD7-5A4E553A3CD3}"/>
    <hyperlink ref="K88" r:id="rId22" xr:uid="{A5F015B1-3557-4332-B661-4A19E26B32E4}"/>
    <hyperlink ref="L90" r:id="rId23" xr:uid="{E69C84AD-2413-4342-8BF0-2A93A5F83A1C}"/>
    <hyperlink ref="L92" r:id="rId24" xr:uid="{F6934AC7-95D4-4AA6-BEB8-6F3370EFFB6F}"/>
    <hyperlink ref="L103" r:id="rId25" xr:uid="{E406112A-8A78-494F-96AC-F2861283F044}"/>
    <hyperlink ref="L109" r:id="rId26" xr:uid="{AAE901B0-7269-414F-A768-9B8733CC8DBF}"/>
    <hyperlink ref="L115" r:id="rId27" xr:uid="{AF24FA90-18AC-49D9-A4D8-0603C458D4E2}"/>
    <hyperlink ref="L117" r:id="rId28" xr:uid="{21B4518F-BD27-443E-9FA5-B7EB0E5FB2DA}"/>
    <hyperlink ref="K120" r:id="rId29" xr:uid="{CAC947C0-3E74-49F6-B093-089C18A656BD}"/>
    <hyperlink ref="K74" r:id="rId30" xr:uid="{9D3419EA-0CB3-4982-BB79-4DFCBC89C4DA}"/>
    <hyperlink ref="L77" r:id="rId31" xr:uid="{93DC432E-2685-400A-8A2E-84F2051F977C}"/>
  </hyperlinks>
  <pageMargins left="0.7" right="0.7" top="0.75" bottom="0.75" header="0.3" footer="0.3"/>
  <pageSetup orientation="portrait" r:id="rId32"/>
  <ignoredErrors>
    <ignoredError sqref="O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DB4E4-07D3-4CBC-9385-6AD6519A21F9}">
  <sheetPr codeName="Sheet2"/>
  <dimension ref="A1:Q79"/>
  <sheetViews>
    <sheetView zoomScale="65" zoomScaleNormal="65" workbookViewId="0">
      <selection activeCell="G2" sqref="G2"/>
    </sheetView>
  </sheetViews>
  <sheetFormatPr defaultRowHeight="14.25" x14ac:dyDescent="0.2"/>
  <cols>
    <col min="1" max="1" width="9.140625" style="14"/>
    <col min="2" max="4" width="13.7109375" style="14" customWidth="1"/>
    <col min="5" max="5" width="17.7109375" style="14" customWidth="1"/>
    <col min="6" max="6" width="20.140625" style="14" customWidth="1"/>
    <col min="7" max="7" width="15.7109375" style="14" customWidth="1"/>
    <col min="8" max="9" width="9.140625" style="14"/>
    <col min="10" max="14" width="13.7109375" style="14" customWidth="1"/>
    <col min="15" max="16384" width="9.140625" style="14"/>
  </cols>
  <sheetData>
    <row r="1" spans="1:14" ht="30" customHeight="1" thickBot="1" x14ac:dyDescent="0.25">
      <c r="A1" s="133" t="s">
        <v>135</v>
      </c>
      <c r="B1" s="134"/>
      <c r="C1" s="135"/>
      <c r="D1" s="135"/>
      <c r="E1" s="136"/>
    </row>
    <row r="2" spans="1:14" ht="24" customHeight="1" x14ac:dyDescent="0.2">
      <c r="A2" s="142" t="s">
        <v>136</v>
      </c>
      <c r="B2" s="143"/>
      <c r="C2" s="149" t="s">
        <v>179</v>
      </c>
      <c r="D2" s="149"/>
      <c r="E2" s="150"/>
    </row>
    <row r="3" spans="1:14" ht="24" customHeight="1" x14ac:dyDescent="0.2">
      <c r="A3" s="144" t="s">
        <v>1</v>
      </c>
      <c r="B3" s="145"/>
      <c r="C3" s="139" t="s">
        <v>448</v>
      </c>
      <c r="D3" s="140"/>
      <c r="E3" s="141"/>
    </row>
    <row r="4" spans="1:14" ht="24" customHeight="1" x14ac:dyDescent="0.2">
      <c r="A4" s="144" t="s">
        <v>138</v>
      </c>
      <c r="B4" s="145"/>
      <c r="C4" s="139">
        <v>2</v>
      </c>
      <c r="D4" s="140"/>
      <c r="E4" s="141"/>
    </row>
    <row r="5" spans="1:14" ht="24" customHeight="1" x14ac:dyDescent="0.2">
      <c r="A5" s="144" t="s">
        <v>137</v>
      </c>
      <c r="B5" s="145"/>
      <c r="C5" s="139">
        <v>1</v>
      </c>
      <c r="D5" s="140"/>
      <c r="E5" s="141"/>
    </row>
    <row r="6" spans="1:14" ht="24" customHeight="1" x14ac:dyDescent="0.2">
      <c r="A6" s="144" t="s">
        <v>139</v>
      </c>
      <c r="B6" s="145"/>
      <c r="C6" s="139" t="s">
        <v>157</v>
      </c>
      <c r="D6" s="140"/>
      <c r="E6" s="141"/>
    </row>
    <row r="7" spans="1:14" ht="24" customHeight="1" x14ac:dyDescent="0.2">
      <c r="A7" s="144" t="s">
        <v>140</v>
      </c>
      <c r="B7" s="145"/>
      <c r="C7" s="139" t="s">
        <v>157</v>
      </c>
      <c r="D7" s="140"/>
      <c r="E7" s="141"/>
    </row>
    <row r="8" spans="1:14" ht="24" customHeight="1" thickBot="1" x14ac:dyDescent="0.25">
      <c r="A8" s="137" t="s">
        <v>18</v>
      </c>
      <c r="B8" s="138"/>
      <c r="C8" s="146"/>
      <c r="D8" s="147"/>
      <c r="E8" s="148"/>
    </row>
    <row r="9" spans="1:14" ht="15" thickBot="1" x14ac:dyDescent="0.25"/>
    <row r="10" spans="1:14" ht="30" customHeight="1" thickBot="1" x14ac:dyDescent="0.25">
      <c r="B10" s="180" t="s">
        <v>141</v>
      </c>
      <c r="C10" s="181"/>
      <c r="D10" s="181"/>
      <c r="E10" s="181"/>
      <c r="F10" s="181"/>
      <c r="G10" s="182"/>
      <c r="J10" s="159" t="s">
        <v>159</v>
      </c>
      <c r="K10" s="160"/>
      <c r="L10" s="160"/>
      <c r="M10" s="160"/>
      <c r="N10" s="161"/>
    </row>
    <row r="11" spans="1:14" ht="24" customHeight="1" thickBot="1" x14ac:dyDescent="0.25">
      <c r="B11" s="22" t="s">
        <v>28</v>
      </c>
      <c r="C11" s="23" t="s">
        <v>20</v>
      </c>
      <c r="D11" s="24" t="s">
        <v>463</v>
      </c>
      <c r="E11" s="74" t="s">
        <v>21</v>
      </c>
      <c r="F11" s="76" t="s">
        <v>460</v>
      </c>
      <c r="G11" s="75" t="s">
        <v>22</v>
      </c>
      <c r="J11" s="29" t="s">
        <v>160</v>
      </c>
      <c r="K11" s="30" t="s">
        <v>161</v>
      </c>
      <c r="L11" s="30" t="s">
        <v>162</v>
      </c>
      <c r="M11" s="31" t="s">
        <v>163</v>
      </c>
      <c r="N11" s="32" t="s">
        <v>164</v>
      </c>
    </row>
    <row r="12" spans="1:14" ht="24" customHeight="1" thickBot="1" x14ac:dyDescent="0.25">
      <c r="B12" s="25">
        <f>Test_Case!O2</f>
        <v>84</v>
      </c>
      <c r="C12" s="26">
        <f>Test_Case!O3</f>
        <v>30</v>
      </c>
      <c r="D12" s="26">
        <f>Test_Case!O4</f>
        <v>0</v>
      </c>
      <c r="E12" s="27">
        <f>Test_Case!O5</f>
        <v>0</v>
      </c>
      <c r="F12" s="28">
        <f>Test_Case!O6</f>
        <v>0</v>
      </c>
      <c r="G12" s="28">
        <f>SUM(B12:F12)</f>
        <v>114</v>
      </c>
      <c r="J12" s="25">
        <f>COUNTIF(Test_Case!J10:'Test_Case'!J509, "P1")</f>
        <v>16</v>
      </c>
      <c r="K12" s="26">
        <f>COUNTIF(Test_Case!J10:'Test_Case'!J509, "P2")</f>
        <v>7</v>
      </c>
      <c r="L12" s="26">
        <f>COUNTIF(Test_Case!J10:'Test_Case'!J509, "P3")</f>
        <v>6</v>
      </c>
      <c r="M12" s="27">
        <f>COUNTIF(Test_Case!J10:'Test_Case'!J509, "P4")</f>
        <v>1</v>
      </c>
      <c r="N12" s="28">
        <f>SUM(J12:M12)</f>
        <v>30</v>
      </c>
    </row>
    <row r="23" spans="2:8" x14ac:dyDescent="0.2">
      <c r="B23" s="21"/>
      <c r="C23" s="18"/>
      <c r="D23" s="20"/>
      <c r="E23" s="17"/>
      <c r="F23" s="17"/>
      <c r="G23" s="17"/>
    </row>
    <row r="24" spans="2:8" x14ac:dyDescent="0.2">
      <c r="B24" s="17"/>
      <c r="C24" s="17"/>
      <c r="D24" s="17"/>
      <c r="E24" s="15"/>
      <c r="F24" s="15"/>
      <c r="G24" s="17"/>
    </row>
    <row r="25" spans="2:8" x14ac:dyDescent="0.2">
      <c r="B25" s="17"/>
      <c r="C25" s="17"/>
      <c r="D25" s="17"/>
      <c r="E25" s="15"/>
      <c r="F25" s="15"/>
      <c r="G25" s="17"/>
    </row>
    <row r="26" spans="2:8" x14ac:dyDescent="0.2">
      <c r="B26" s="17"/>
      <c r="C26" s="17"/>
      <c r="D26" s="17"/>
      <c r="E26" s="17"/>
      <c r="F26" s="17"/>
      <c r="G26" s="17"/>
    </row>
    <row r="27" spans="2:8" x14ac:dyDescent="0.2">
      <c r="B27" s="16"/>
      <c r="C27" s="20"/>
      <c r="D27" s="19"/>
      <c r="E27" s="17"/>
      <c r="F27" s="17"/>
      <c r="G27" s="17"/>
    </row>
    <row r="28" spans="2:8" x14ac:dyDescent="0.2">
      <c r="B28" s="17"/>
      <c r="C28" s="17"/>
      <c r="D28" s="17"/>
      <c r="E28" s="15"/>
      <c r="F28" s="15"/>
      <c r="G28" s="17"/>
    </row>
    <row r="29" spans="2:8" x14ac:dyDescent="0.2">
      <c r="B29" s="17"/>
      <c r="C29" s="17"/>
      <c r="D29" s="17"/>
      <c r="E29" s="15"/>
      <c r="F29" s="15"/>
      <c r="G29" s="17"/>
    </row>
    <row r="30" spans="2:8" x14ac:dyDescent="0.2">
      <c r="B30" s="17"/>
      <c r="C30" s="17"/>
      <c r="D30" s="17"/>
      <c r="E30" s="17"/>
      <c r="F30" s="17"/>
      <c r="G30" s="17"/>
    </row>
    <row r="31" spans="2:8" ht="15" thickBot="1" x14ac:dyDescent="0.25">
      <c r="B31" s="16"/>
      <c r="C31" s="20"/>
      <c r="D31" s="19"/>
      <c r="E31" s="17"/>
      <c r="F31" s="17"/>
      <c r="G31" s="17"/>
    </row>
    <row r="32" spans="2:8" ht="14.25" customHeight="1" x14ac:dyDescent="0.2">
      <c r="B32" s="162"/>
      <c r="C32" s="165" t="s">
        <v>142</v>
      </c>
      <c r="D32" s="166"/>
      <c r="E32" s="171" t="s">
        <v>143</v>
      </c>
      <c r="F32" s="172"/>
      <c r="G32" s="172"/>
      <c r="H32" s="173"/>
    </row>
    <row r="33" spans="2:17" ht="15" customHeight="1" x14ac:dyDescent="0.2">
      <c r="B33" s="163"/>
      <c r="C33" s="167"/>
      <c r="D33" s="168"/>
      <c r="E33" s="174"/>
      <c r="F33" s="175"/>
      <c r="G33" s="175"/>
      <c r="H33" s="176"/>
    </row>
    <row r="34" spans="2:17" ht="15" customHeight="1" x14ac:dyDescent="0.2">
      <c r="B34" s="163"/>
      <c r="C34" s="167"/>
      <c r="D34" s="168"/>
      <c r="E34" s="174"/>
      <c r="F34" s="175"/>
      <c r="G34" s="175"/>
      <c r="H34" s="176"/>
    </row>
    <row r="35" spans="2:17" ht="15.75" customHeight="1" thickBot="1" x14ac:dyDescent="0.25">
      <c r="B35" s="164"/>
      <c r="C35" s="169"/>
      <c r="D35" s="170"/>
      <c r="E35" s="177"/>
      <c r="F35" s="178"/>
      <c r="G35" s="178"/>
      <c r="H35" s="179"/>
    </row>
    <row r="36" spans="2:17" ht="14.25" customHeight="1" x14ac:dyDescent="0.2">
      <c r="B36" s="158" t="s">
        <v>449</v>
      </c>
      <c r="C36" s="151" t="s">
        <v>144</v>
      </c>
      <c r="D36" s="152"/>
      <c r="E36" s="155" t="s">
        <v>145</v>
      </c>
      <c r="F36" s="156"/>
      <c r="G36" s="156"/>
      <c r="H36" s="157"/>
    </row>
    <row r="37" spans="2:17" ht="15" customHeight="1" x14ac:dyDescent="0.2">
      <c r="B37" s="115"/>
      <c r="C37" s="153"/>
      <c r="D37" s="154"/>
      <c r="E37" s="119"/>
      <c r="F37" s="120"/>
      <c r="G37" s="120"/>
      <c r="H37" s="121"/>
    </row>
    <row r="38" spans="2:17" ht="15" customHeight="1" x14ac:dyDescent="0.2">
      <c r="B38" s="115"/>
      <c r="C38" s="153"/>
      <c r="D38" s="154"/>
      <c r="E38" s="119"/>
      <c r="F38" s="120"/>
      <c r="G38" s="120"/>
      <c r="H38" s="121"/>
    </row>
    <row r="39" spans="2:17" ht="15.75" customHeight="1" x14ac:dyDescent="0.2">
      <c r="B39" s="115"/>
      <c r="C39" s="153"/>
      <c r="D39" s="154"/>
      <c r="E39" s="119"/>
      <c r="F39" s="120"/>
      <c r="G39" s="120"/>
      <c r="H39" s="121"/>
    </row>
    <row r="40" spans="2:17" ht="14.25" customHeight="1" x14ac:dyDescent="0.2">
      <c r="B40" s="114" t="s">
        <v>449</v>
      </c>
      <c r="C40" s="153" t="s">
        <v>146</v>
      </c>
      <c r="D40" s="154"/>
      <c r="E40" s="119" t="s">
        <v>147</v>
      </c>
      <c r="F40" s="120"/>
      <c r="G40" s="120"/>
      <c r="H40" s="121"/>
    </row>
    <row r="41" spans="2:17" ht="15" customHeight="1" x14ac:dyDescent="0.2">
      <c r="B41" s="115"/>
      <c r="C41" s="153"/>
      <c r="D41" s="154"/>
      <c r="E41" s="119"/>
      <c r="F41" s="120"/>
      <c r="G41" s="120"/>
      <c r="H41" s="121"/>
    </row>
    <row r="42" spans="2:17" ht="15" customHeight="1" x14ac:dyDescent="0.2">
      <c r="B42" s="115"/>
      <c r="C42" s="153"/>
      <c r="D42" s="154"/>
      <c r="E42" s="119"/>
      <c r="F42" s="120"/>
      <c r="G42" s="120"/>
      <c r="H42" s="121"/>
    </row>
    <row r="43" spans="2:17" ht="15.75" customHeight="1" x14ac:dyDescent="0.2">
      <c r="B43" s="115"/>
      <c r="C43" s="153"/>
      <c r="D43" s="154"/>
      <c r="E43" s="119"/>
      <c r="F43" s="120"/>
      <c r="G43" s="120"/>
      <c r="H43" s="121"/>
    </row>
    <row r="44" spans="2:17" ht="14.25" customHeight="1" x14ac:dyDescent="0.2">
      <c r="B44" s="114" t="s">
        <v>449</v>
      </c>
      <c r="C44" s="153" t="s">
        <v>148</v>
      </c>
      <c r="D44" s="154"/>
      <c r="E44" s="119" t="s">
        <v>149</v>
      </c>
      <c r="F44" s="120"/>
      <c r="G44" s="120"/>
      <c r="H44" s="121"/>
    </row>
    <row r="45" spans="2:17" ht="15" customHeight="1" x14ac:dyDescent="0.2">
      <c r="B45" s="115"/>
      <c r="C45" s="153"/>
      <c r="D45" s="154"/>
      <c r="E45" s="119"/>
      <c r="F45" s="120"/>
      <c r="G45" s="120"/>
      <c r="H45" s="121"/>
    </row>
    <row r="46" spans="2:17" ht="15" customHeight="1" x14ac:dyDescent="0.2">
      <c r="B46" s="115"/>
      <c r="C46" s="153"/>
      <c r="D46" s="154"/>
      <c r="E46" s="119"/>
      <c r="F46" s="120"/>
      <c r="G46" s="120"/>
      <c r="H46" s="121"/>
    </row>
    <row r="47" spans="2:17" ht="15.75" customHeight="1" x14ac:dyDescent="0.2">
      <c r="B47" s="115"/>
      <c r="C47" s="153"/>
      <c r="D47" s="154"/>
      <c r="E47" s="119"/>
      <c r="F47" s="120"/>
      <c r="G47" s="120"/>
      <c r="H47" s="121"/>
    </row>
    <row r="48" spans="2:17" ht="14.25" customHeight="1" x14ac:dyDescent="0.2">
      <c r="B48" s="114" t="s">
        <v>449</v>
      </c>
      <c r="C48" s="153" t="s">
        <v>150</v>
      </c>
      <c r="D48" s="154"/>
      <c r="E48" s="119" t="s">
        <v>151</v>
      </c>
      <c r="F48" s="120"/>
      <c r="G48" s="120"/>
      <c r="H48" s="121"/>
      <c r="L48" s="21"/>
      <c r="M48" s="18"/>
      <c r="N48" s="20"/>
      <c r="O48" s="17"/>
      <c r="P48" s="17"/>
      <c r="Q48" s="17"/>
    </row>
    <row r="49" spans="2:17" ht="15" customHeight="1" x14ac:dyDescent="0.2">
      <c r="B49" s="115"/>
      <c r="C49" s="153"/>
      <c r="D49" s="154"/>
      <c r="E49" s="119"/>
      <c r="F49" s="120"/>
      <c r="G49" s="120"/>
      <c r="H49" s="121"/>
      <c r="L49" s="17"/>
      <c r="M49" s="17"/>
      <c r="N49" s="17"/>
      <c r="O49" s="15"/>
      <c r="P49" s="15"/>
      <c r="Q49" s="17"/>
    </row>
    <row r="50" spans="2:17" ht="15" customHeight="1" x14ac:dyDescent="0.2">
      <c r="B50" s="115"/>
      <c r="C50" s="153"/>
      <c r="D50" s="154"/>
      <c r="E50" s="119"/>
      <c r="F50" s="120"/>
      <c r="G50" s="120"/>
      <c r="H50" s="121"/>
      <c r="L50" s="17"/>
      <c r="M50" s="17"/>
      <c r="N50" s="17"/>
      <c r="O50" s="15"/>
      <c r="P50" s="15"/>
      <c r="Q50" s="17"/>
    </row>
    <row r="51" spans="2:17" ht="15.75" customHeight="1" x14ac:dyDescent="0.2">
      <c r="B51" s="115"/>
      <c r="C51" s="153"/>
      <c r="D51" s="154"/>
      <c r="E51" s="119"/>
      <c r="F51" s="120"/>
      <c r="G51" s="120"/>
      <c r="H51" s="121"/>
      <c r="L51" s="17"/>
      <c r="M51" s="17"/>
      <c r="N51" s="17"/>
      <c r="O51" s="17"/>
      <c r="P51" s="17"/>
      <c r="Q51" s="17"/>
    </row>
    <row r="52" spans="2:17" ht="14.25" customHeight="1" x14ac:dyDescent="0.2">
      <c r="B52" s="114" t="s">
        <v>449</v>
      </c>
      <c r="C52" s="117" t="s">
        <v>152</v>
      </c>
      <c r="D52" s="118"/>
      <c r="E52" s="119" t="s">
        <v>153</v>
      </c>
      <c r="F52" s="120"/>
      <c r="G52" s="120"/>
      <c r="H52" s="121"/>
      <c r="L52" s="16"/>
      <c r="M52" s="20"/>
      <c r="N52" s="19"/>
      <c r="O52" s="17"/>
      <c r="P52" s="17"/>
      <c r="Q52" s="17"/>
    </row>
    <row r="53" spans="2:17" ht="15" customHeight="1" x14ac:dyDescent="0.2">
      <c r="B53" s="115"/>
      <c r="C53" s="117"/>
      <c r="D53" s="118"/>
      <c r="E53" s="119"/>
      <c r="F53" s="120"/>
      <c r="G53" s="120"/>
      <c r="H53" s="121"/>
      <c r="L53" s="17"/>
      <c r="M53" s="17"/>
      <c r="N53" s="17"/>
      <c r="O53" s="15"/>
      <c r="P53" s="15"/>
      <c r="Q53" s="17"/>
    </row>
    <row r="54" spans="2:17" ht="15" customHeight="1" x14ac:dyDescent="0.2">
      <c r="B54" s="115"/>
      <c r="C54" s="117"/>
      <c r="D54" s="118"/>
      <c r="E54" s="119"/>
      <c r="F54" s="120"/>
      <c r="G54" s="120"/>
      <c r="H54" s="121"/>
      <c r="L54" s="17"/>
      <c r="M54" s="17"/>
      <c r="N54" s="17"/>
      <c r="O54" s="15"/>
      <c r="P54" s="15"/>
      <c r="Q54" s="17"/>
    </row>
    <row r="55" spans="2:17" ht="15.75" customHeight="1" x14ac:dyDescent="0.2">
      <c r="B55" s="115"/>
      <c r="C55" s="117"/>
      <c r="D55" s="118"/>
      <c r="E55" s="119"/>
      <c r="F55" s="120"/>
      <c r="G55" s="120"/>
      <c r="H55" s="121"/>
      <c r="L55" s="17"/>
      <c r="M55" s="17"/>
      <c r="N55" s="17"/>
      <c r="O55" s="17"/>
      <c r="P55" s="17"/>
      <c r="Q55" s="17"/>
    </row>
    <row r="56" spans="2:17" ht="14.25" customHeight="1" x14ac:dyDescent="0.2">
      <c r="B56" s="114" t="s">
        <v>449</v>
      </c>
      <c r="C56" s="117" t="s">
        <v>154</v>
      </c>
      <c r="D56" s="118"/>
      <c r="E56" s="119" t="s">
        <v>155</v>
      </c>
      <c r="F56" s="120"/>
      <c r="G56" s="120"/>
      <c r="H56" s="121"/>
      <c r="L56" s="16"/>
      <c r="M56" s="20"/>
      <c r="N56" s="19"/>
      <c r="O56" s="17"/>
      <c r="P56" s="17"/>
      <c r="Q56" s="17"/>
    </row>
    <row r="57" spans="2:17" ht="15" customHeight="1" x14ac:dyDescent="0.2">
      <c r="B57" s="115"/>
      <c r="C57" s="117"/>
      <c r="D57" s="118"/>
      <c r="E57" s="119"/>
      <c r="F57" s="120"/>
      <c r="G57" s="120"/>
      <c r="H57" s="121"/>
      <c r="L57" s="17"/>
      <c r="M57" s="17"/>
      <c r="N57" s="17"/>
      <c r="O57" s="15"/>
      <c r="P57" s="15"/>
      <c r="Q57" s="17"/>
    </row>
    <row r="58" spans="2:17" ht="15" customHeight="1" x14ac:dyDescent="0.2">
      <c r="B58" s="115"/>
      <c r="C58" s="117"/>
      <c r="D58" s="118"/>
      <c r="E58" s="119"/>
      <c r="F58" s="120"/>
      <c r="G58" s="120"/>
      <c r="H58" s="121"/>
      <c r="L58" s="17"/>
      <c r="M58" s="17"/>
      <c r="N58" s="17"/>
      <c r="O58" s="15"/>
      <c r="P58" s="15"/>
      <c r="Q58" s="17"/>
    </row>
    <row r="59" spans="2:17" ht="15.75" customHeight="1" x14ac:dyDescent="0.2">
      <c r="B59" s="115"/>
      <c r="C59" s="117"/>
      <c r="D59" s="118"/>
      <c r="E59" s="119"/>
      <c r="F59" s="120"/>
      <c r="G59" s="120"/>
      <c r="H59" s="121"/>
      <c r="L59" s="17"/>
      <c r="M59" s="17"/>
      <c r="N59" s="17"/>
      <c r="O59" s="17"/>
      <c r="P59" s="17"/>
      <c r="Q59" s="17"/>
    </row>
    <row r="60" spans="2:17" ht="14.25" customHeight="1" x14ac:dyDescent="0.2">
      <c r="B60" s="114" t="s">
        <v>485</v>
      </c>
      <c r="C60" s="117" t="s">
        <v>156</v>
      </c>
      <c r="D60" s="118"/>
      <c r="E60" s="124" t="s">
        <v>158</v>
      </c>
      <c r="F60" s="125"/>
      <c r="G60" s="125"/>
      <c r="H60" s="126"/>
      <c r="L60" s="16"/>
      <c r="M60" s="20"/>
      <c r="N60" s="19"/>
      <c r="O60" s="17"/>
      <c r="P60" s="17"/>
      <c r="Q60" s="17"/>
    </row>
    <row r="61" spans="2:17" ht="15" customHeight="1" x14ac:dyDescent="0.2">
      <c r="B61" s="115"/>
      <c r="C61" s="117"/>
      <c r="D61" s="118"/>
      <c r="E61" s="127"/>
      <c r="F61" s="128"/>
      <c r="G61" s="128"/>
      <c r="H61" s="129"/>
      <c r="L61" s="17"/>
      <c r="M61" s="17"/>
      <c r="N61" s="17"/>
      <c r="O61" s="15"/>
      <c r="P61" s="15"/>
      <c r="Q61" s="17"/>
    </row>
    <row r="62" spans="2:17" ht="15" customHeight="1" x14ac:dyDescent="0.2">
      <c r="B62" s="115"/>
      <c r="C62" s="117"/>
      <c r="D62" s="118"/>
      <c r="E62" s="127"/>
      <c r="F62" s="128"/>
      <c r="G62" s="128"/>
      <c r="H62" s="129"/>
      <c r="L62" s="17"/>
      <c r="M62" s="17"/>
      <c r="N62" s="17"/>
      <c r="O62" s="15"/>
      <c r="P62" s="15"/>
      <c r="Q62" s="17"/>
    </row>
    <row r="63" spans="2:17" ht="15.75" customHeight="1" thickBot="1" x14ac:dyDescent="0.25">
      <c r="B63" s="116"/>
      <c r="C63" s="122"/>
      <c r="D63" s="123"/>
      <c r="E63" s="130"/>
      <c r="F63" s="131"/>
      <c r="G63" s="131"/>
      <c r="H63" s="132"/>
      <c r="L63" s="17"/>
      <c r="M63" s="17"/>
      <c r="N63" s="17"/>
      <c r="O63" s="17"/>
      <c r="P63" s="17"/>
      <c r="Q63" s="17"/>
    </row>
    <row r="64" spans="2:17" x14ac:dyDescent="0.2">
      <c r="L64" s="16"/>
      <c r="M64" s="20"/>
      <c r="N64" s="19"/>
      <c r="O64" s="17"/>
      <c r="P64" s="17"/>
      <c r="Q64" s="17"/>
    </row>
    <row r="65" spans="12:17" x14ac:dyDescent="0.2">
      <c r="L65" s="17"/>
      <c r="M65" s="17"/>
      <c r="N65" s="17"/>
      <c r="O65" s="15"/>
      <c r="P65" s="15"/>
      <c r="Q65" s="17"/>
    </row>
    <row r="66" spans="12:17" x14ac:dyDescent="0.2">
      <c r="L66" s="17"/>
      <c r="M66" s="17"/>
      <c r="N66" s="17"/>
      <c r="O66" s="15"/>
      <c r="P66" s="15"/>
      <c r="Q66" s="17"/>
    </row>
    <row r="67" spans="12:17" x14ac:dyDescent="0.2">
      <c r="L67" s="17"/>
      <c r="M67" s="17"/>
      <c r="N67" s="17"/>
      <c r="O67" s="17"/>
      <c r="P67" s="17"/>
      <c r="Q67" s="17"/>
    </row>
    <row r="68" spans="12:17" x14ac:dyDescent="0.2">
      <c r="L68" s="16"/>
      <c r="M68" s="18"/>
      <c r="N68" s="19"/>
      <c r="O68" s="17"/>
      <c r="P68" s="17"/>
      <c r="Q68" s="17"/>
    </row>
    <row r="69" spans="12:17" x14ac:dyDescent="0.2">
      <c r="L69" s="17"/>
      <c r="M69" s="17"/>
      <c r="N69" s="17"/>
      <c r="O69" s="15"/>
      <c r="P69" s="15"/>
      <c r="Q69" s="17"/>
    </row>
    <row r="70" spans="12:17" x14ac:dyDescent="0.2">
      <c r="L70" s="17"/>
      <c r="M70" s="17"/>
      <c r="N70" s="17"/>
      <c r="O70" s="15"/>
      <c r="P70" s="15"/>
      <c r="Q70" s="17"/>
    </row>
    <row r="71" spans="12:17" x14ac:dyDescent="0.2">
      <c r="L71" s="17"/>
      <c r="M71" s="17"/>
      <c r="N71" s="17"/>
      <c r="O71" s="17"/>
      <c r="P71" s="17"/>
      <c r="Q71" s="17"/>
    </row>
    <row r="72" spans="12:17" x14ac:dyDescent="0.2">
      <c r="L72" s="16"/>
      <c r="M72" s="18"/>
      <c r="N72" s="19"/>
      <c r="O72" s="17"/>
      <c r="P72" s="17"/>
      <c r="Q72" s="17"/>
    </row>
    <row r="73" spans="12:17" x14ac:dyDescent="0.2">
      <c r="L73" s="17"/>
      <c r="M73" s="17"/>
      <c r="N73" s="17"/>
      <c r="O73" s="15"/>
      <c r="P73" s="15"/>
      <c r="Q73" s="17"/>
    </row>
    <row r="74" spans="12:17" x14ac:dyDescent="0.2">
      <c r="L74" s="17"/>
      <c r="M74" s="17"/>
      <c r="N74" s="17"/>
      <c r="O74" s="15"/>
      <c r="P74" s="15"/>
      <c r="Q74" s="17"/>
    </row>
    <row r="75" spans="12:17" x14ac:dyDescent="0.2">
      <c r="L75" s="17"/>
      <c r="M75" s="17"/>
      <c r="N75" s="17"/>
      <c r="O75" s="17"/>
      <c r="P75" s="17"/>
      <c r="Q75" s="17"/>
    </row>
    <row r="76" spans="12:17" x14ac:dyDescent="0.2">
      <c r="L76" s="16"/>
      <c r="M76" s="18"/>
      <c r="N76" s="19"/>
      <c r="O76" s="17"/>
      <c r="P76" s="17"/>
      <c r="Q76" s="17"/>
    </row>
    <row r="77" spans="12:17" x14ac:dyDescent="0.2">
      <c r="L77" s="17"/>
      <c r="M77" s="17"/>
      <c r="N77" s="17"/>
      <c r="O77" s="15"/>
      <c r="P77" s="15"/>
      <c r="Q77" s="17"/>
    </row>
    <row r="78" spans="12:17" x14ac:dyDescent="0.2">
      <c r="L78" s="17"/>
      <c r="M78" s="17"/>
      <c r="N78" s="17"/>
      <c r="O78" s="15"/>
      <c r="P78" s="15"/>
      <c r="Q78" s="17"/>
    </row>
    <row r="79" spans="12:17" x14ac:dyDescent="0.2">
      <c r="L79" s="17"/>
      <c r="M79" s="17"/>
      <c r="N79" s="17"/>
      <c r="O79" s="17"/>
      <c r="P79" s="17"/>
      <c r="Q79" s="17"/>
    </row>
  </sheetData>
  <mergeCells count="41">
    <mergeCell ref="J10:N10"/>
    <mergeCell ref="B32:B35"/>
    <mergeCell ref="C32:D35"/>
    <mergeCell ref="E32:H35"/>
    <mergeCell ref="B10:G10"/>
    <mergeCell ref="C36:D39"/>
    <mergeCell ref="E36:H39"/>
    <mergeCell ref="B52:B55"/>
    <mergeCell ref="B36:B39"/>
    <mergeCell ref="B40:B43"/>
    <mergeCell ref="C40:D43"/>
    <mergeCell ref="C44:D47"/>
    <mergeCell ref="E40:H43"/>
    <mergeCell ref="E44:H47"/>
    <mergeCell ref="C48:D51"/>
    <mergeCell ref="E48:H51"/>
    <mergeCell ref="C52:D55"/>
    <mergeCell ref="E52:H55"/>
    <mergeCell ref="B44:B47"/>
    <mergeCell ref="B48:B51"/>
    <mergeCell ref="A1:E1"/>
    <mergeCell ref="A8:B8"/>
    <mergeCell ref="C6:E6"/>
    <mergeCell ref="C7:E7"/>
    <mergeCell ref="A2:B2"/>
    <mergeCell ref="A3:B3"/>
    <mergeCell ref="A4:B4"/>
    <mergeCell ref="A5:B5"/>
    <mergeCell ref="A6:B6"/>
    <mergeCell ref="A7:B7"/>
    <mergeCell ref="C8:E8"/>
    <mergeCell ref="C2:E2"/>
    <mergeCell ref="C3:E3"/>
    <mergeCell ref="C4:E4"/>
    <mergeCell ref="C5:E5"/>
    <mergeCell ref="B56:B59"/>
    <mergeCell ref="B60:B63"/>
    <mergeCell ref="C56:D59"/>
    <mergeCell ref="E56:H59"/>
    <mergeCell ref="C60:D63"/>
    <mergeCell ref="E60:H63"/>
  </mergeCells>
  <hyperlinks>
    <hyperlink ref="C2:E2" r:id="rId1" display="Apex" xr:uid="{6274439F-671B-4149-AE4C-6FA6F68154E1}"/>
  </hyperlinks>
  <pageMargins left="0.7" right="0.7" top="0.75" bottom="0.75" header="0.3" footer="0.3"/>
  <pageSetup orientation="portrait" r:id="rId2"/>
  <ignoredErrors>
    <ignoredError sqref="J12" 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48E3-0A8D-4353-B519-544A21FE2010}">
  <sheetPr codeName="Sheet3"/>
  <dimension ref="A1:H58"/>
  <sheetViews>
    <sheetView workbookViewId="0">
      <pane ySplit="10" topLeftCell="A11" activePane="bottomLeft" state="frozen"/>
      <selection pane="bottomLeft" activeCell="J9" sqref="J9"/>
    </sheetView>
  </sheetViews>
  <sheetFormatPr defaultRowHeight="12.75" x14ac:dyDescent="0.2"/>
  <cols>
    <col min="1" max="1" width="12.7109375" style="43" customWidth="1"/>
    <col min="2" max="2" width="37.7109375" style="45" customWidth="1"/>
    <col min="3" max="3" width="32.7109375" style="46" customWidth="1"/>
    <col min="4" max="4" width="19.7109375" style="43" customWidth="1"/>
    <col min="5" max="5" width="19.7109375" style="45" customWidth="1"/>
    <col min="6" max="6" width="13.7109375" style="43" customWidth="1"/>
    <col min="7" max="7" width="28.7109375" style="45" customWidth="1"/>
    <col min="8" max="8" width="19.7109375" style="43" customWidth="1"/>
    <col min="9" max="16384" width="9.140625" style="46"/>
  </cols>
  <sheetData>
    <row r="1" spans="1:8" ht="18.75" thickBot="1" x14ac:dyDescent="0.25">
      <c r="B1" s="187" t="s">
        <v>176</v>
      </c>
      <c r="C1" s="188"/>
      <c r="D1" s="189"/>
      <c r="E1" s="44"/>
      <c r="F1" s="44"/>
      <c r="G1" s="183" t="s">
        <v>682</v>
      </c>
      <c r="H1" s="184"/>
    </row>
    <row r="2" spans="1:8" ht="14.25" x14ac:dyDescent="0.2">
      <c r="B2" s="47" t="s">
        <v>136</v>
      </c>
      <c r="C2" s="190" t="s">
        <v>179</v>
      </c>
      <c r="D2" s="191"/>
      <c r="E2" s="41"/>
      <c r="F2" s="41"/>
      <c r="G2" s="47" t="s">
        <v>133</v>
      </c>
      <c r="H2" s="47">
        <f>COUNTIF(F11:F100,"P1")</f>
        <v>16</v>
      </c>
    </row>
    <row r="3" spans="1:8" ht="14.25" x14ac:dyDescent="0.2">
      <c r="B3" s="48" t="s">
        <v>1</v>
      </c>
      <c r="C3" s="192" t="s">
        <v>448</v>
      </c>
      <c r="D3" s="193"/>
      <c r="E3" s="49"/>
      <c r="F3" s="49"/>
      <c r="G3" s="48" t="s">
        <v>218</v>
      </c>
      <c r="H3" s="48">
        <f>COUNTIF(F11:F100,"P2")</f>
        <v>7</v>
      </c>
    </row>
    <row r="4" spans="1:8" ht="14.25" x14ac:dyDescent="0.2">
      <c r="B4" s="48" t="s">
        <v>138</v>
      </c>
      <c r="C4" s="192">
        <v>2</v>
      </c>
      <c r="D4" s="193"/>
      <c r="E4" s="49"/>
      <c r="F4" s="49"/>
      <c r="G4" s="48" t="s">
        <v>134</v>
      </c>
      <c r="H4" s="48">
        <f>COUNTIF(F11:F100,"P3")</f>
        <v>6</v>
      </c>
    </row>
    <row r="5" spans="1:8" ht="15" thickBot="1" x14ac:dyDescent="0.25">
      <c r="B5" s="48" t="s">
        <v>173</v>
      </c>
      <c r="C5" s="192" t="s">
        <v>157</v>
      </c>
      <c r="D5" s="193"/>
      <c r="E5" s="49"/>
      <c r="F5" s="49"/>
      <c r="G5" s="50" t="s">
        <v>367</v>
      </c>
      <c r="H5" s="50">
        <f>COUNTIF(F11:F100,"P4")</f>
        <v>1</v>
      </c>
    </row>
    <row r="6" spans="1:8" ht="15.75" thickBot="1" x14ac:dyDescent="0.25">
      <c r="B6" s="48" t="s">
        <v>174</v>
      </c>
      <c r="C6" s="192" t="s">
        <v>157</v>
      </c>
      <c r="D6" s="193"/>
      <c r="E6" s="49"/>
      <c r="F6" s="49"/>
      <c r="G6" s="93" t="s">
        <v>22</v>
      </c>
      <c r="H6" s="94">
        <f>SUM(H2:H5)</f>
        <v>30</v>
      </c>
    </row>
    <row r="7" spans="1:8" ht="15" thickBot="1" x14ac:dyDescent="0.25">
      <c r="B7" s="50" t="s">
        <v>175</v>
      </c>
      <c r="C7" s="185"/>
      <c r="D7" s="186"/>
      <c r="E7" s="49"/>
      <c r="F7" s="49"/>
    </row>
    <row r="9" spans="1:8" ht="13.5" thickBot="1" x14ac:dyDescent="0.25"/>
    <row r="10" spans="1:8" ht="33.75" customHeight="1" x14ac:dyDescent="0.2">
      <c r="A10" s="89" t="s">
        <v>165</v>
      </c>
      <c r="B10" s="90" t="s">
        <v>166</v>
      </c>
      <c r="C10" s="90" t="s">
        <v>167</v>
      </c>
      <c r="D10" s="90" t="s">
        <v>168</v>
      </c>
      <c r="E10" s="90" t="s">
        <v>169</v>
      </c>
      <c r="F10" s="90" t="s">
        <v>170</v>
      </c>
      <c r="G10" s="90" t="s">
        <v>171</v>
      </c>
      <c r="H10" s="91" t="s">
        <v>172</v>
      </c>
    </row>
    <row r="11" spans="1:8" ht="76.5" x14ac:dyDescent="0.2">
      <c r="A11" s="34" t="s">
        <v>31</v>
      </c>
      <c r="B11" s="36" t="s">
        <v>482</v>
      </c>
      <c r="C11" s="2" t="s">
        <v>185</v>
      </c>
      <c r="D11" s="34" t="s">
        <v>177</v>
      </c>
      <c r="E11" s="36" t="s">
        <v>483</v>
      </c>
      <c r="F11" s="92" t="s">
        <v>133</v>
      </c>
      <c r="G11" s="39" t="s">
        <v>187</v>
      </c>
      <c r="H11" s="34" t="s">
        <v>178</v>
      </c>
    </row>
    <row r="12" spans="1:8" ht="102" x14ac:dyDescent="0.2">
      <c r="A12" s="34" t="s">
        <v>331</v>
      </c>
      <c r="B12" s="36" t="s">
        <v>484</v>
      </c>
      <c r="C12" s="2" t="s">
        <v>207</v>
      </c>
      <c r="D12" s="34" t="s">
        <v>177</v>
      </c>
      <c r="E12" s="36" t="s">
        <v>483</v>
      </c>
      <c r="F12" s="92" t="s">
        <v>218</v>
      </c>
      <c r="G12" s="39" t="s">
        <v>206</v>
      </c>
      <c r="H12" s="34" t="s">
        <v>178</v>
      </c>
    </row>
    <row r="13" spans="1:8" ht="102" x14ac:dyDescent="0.2">
      <c r="A13" s="34" t="s">
        <v>39</v>
      </c>
      <c r="B13" s="38" t="s">
        <v>641</v>
      </c>
      <c r="C13" s="2" t="s">
        <v>627</v>
      </c>
      <c r="D13" s="34" t="s">
        <v>177</v>
      </c>
      <c r="E13" s="36" t="s">
        <v>483</v>
      </c>
      <c r="F13" s="92" t="s">
        <v>218</v>
      </c>
      <c r="G13" s="39" t="s">
        <v>206</v>
      </c>
      <c r="H13" s="34" t="s">
        <v>178</v>
      </c>
    </row>
    <row r="14" spans="1:8" ht="102" x14ac:dyDescent="0.2">
      <c r="A14" s="34" t="s">
        <v>40</v>
      </c>
      <c r="B14" s="38" t="s">
        <v>643</v>
      </c>
      <c r="C14" s="2" t="s">
        <v>275</v>
      </c>
      <c r="D14" s="34" t="s">
        <v>177</v>
      </c>
      <c r="E14" s="36" t="s">
        <v>483</v>
      </c>
      <c r="F14" s="92" t="s">
        <v>218</v>
      </c>
      <c r="G14" s="39" t="s">
        <v>644</v>
      </c>
      <c r="H14" s="34" t="s">
        <v>178</v>
      </c>
    </row>
    <row r="15" spans="1:8" ht="127.5" x14ac:dyDescent="0.2">
      <c r="A15" s="34" t="s">
        <v>42</v>
      </c>
      <c r="B15" s="38" t="s">
        <v>645</v>
      </c>
      <c r="C15" s="2" t="s">
        <v>273</v>
      </c>
      <c r="D15" s="34" t="s">
        <v>177</v>
      </c>
      <c r="E15" s="36" t="s">
        <v>483</v>
      </c>
      <c r="F15" s="92" t="s">
        <v>133</v>
      </c>
      <c r="G15" s="39" t="s">
        <v>222</v>
      </c>
      <c r="H15" s="34" t="s">
        <v>178</v>
      </c>
    </row>
    <row r="16" spans="1:8" ht="114.75" x14ac:dyDescent="0.2">
      <c r="A16" s="34" t="s">
        <v>43</v>
      </c>
      <c r="B16" s="38" t="s">
        <v>646</v>
      </c>
      <c r="C16" s="2" t="s">
        <v>272</v>
      </c>
      <c r="D16" s="34" t="s">
        <v>177</v>
      </c>
      <c r="E16" s="36" t="s">
        <v>483</v>
      </c>
      <c r="F16" s="92" t="s">
        <v>133</v>
      </c>
      <c r="G16" s="39" t="s">
        <v>223</v>
      </c>
      <c r="H16" s="34" t="s">
        <v>178</v>
      </c>
    </row>
    <row r="17" spans="1:8" ht="114.75" x14ac:dyDescent="0.2">
      <c r="A17" s="34" t="s">
        <v>44</v>
      </c>
      <c r="B17" s="38" t="s">
        <v>647</v>
      </c>
      <c r="C17" s="2" t="s">
        <v>271</v>
      </c>
      <c r="D17" s="34" t="s">
        <v>177</v>
      </c>
      <c r="E17" s="36" t="s">
        <v>483</v>
      </c>
      <c r="F17" s="92" t="s">
        <v>133</v>
      </c>
      <c r="G17" s="39" t="s">
        <v>225</v>
      </c>
      <c r="H17" s="34" t="s">
        <v>178</v>
      </c>
    </row>
    <row r="18" spans="1:8" ht="114.75" x14ac:dyDescent="0.2">
      <c r="A18" s="34" t="s">
        <v>45</v>
      </c>
      <c r="B18" s="38" t="s">
        <v>649</v>
      </c>
      <c r="C18" s="2" t="s">
        <v>270</v>
      </c>
      <c r="D18" s="34" t="s">
        <v>177</v>
      </c>
      <c r="E18" s="36" t="s">
        <v>483</v>
      </c>
      <c r="F18" s="92" t="s">
        <v>134</v>
      </c>
      <c r="G18" s="39" t="s">
        <v>231</v>
      </c>
      <c r="H18" s="34" t="s">
        <v>178</v>
      </c>
    </row>
    <row r="19" spans="1:8" ht="114.75" x14ac:dyDescent="0.2">
      <c r="A19" s="34" t="s">
        <v>47</v>
      </c>
      <c r="B19" s="38" t="s">
        <v>650</v>
      </c>
      <c r="C19" s="2" t="s">
        <v>269</v>
      </c>
      <c r="D19" s="34" t="s">
        <v>177</v>
      </c>
      <c r="E19" s="36" t="s">
        <v>483</v>
      </c>
      <c r="F19" s="92" t="s">
        <v>218</v>
      </c>
      <c r="G19" s="39" t="s">
        <v>233</v>
      </c>
      <c r="H19" s="34" t="s">
        <v>178</v>
      </c>
    </row>
    <row r="20" spans="1:8" ht="114.75" x14ac:dyDescent="0.2">
      <c r="A20" s="34" t="s">
        <v>48</v>
      </c>
      <c r="B20" s="38" t="s">
        <v>651</v>
      </c>
      <c r="C20" s="2" t="s">
        <v>269</v>
      </c>
      <c r="D20" s="34" t="s">
        <v>177</v>
      </c>
      <c r="E20" s="36" t="s">
        <v>483</v>
      </c>
      <c r="F20" s="92" t="s">
        <v>218</v>
      </c>
      <c r="G20" s="39" t="s">
        <v>237</v>
      </c>
      <c r="H20" s="34" t="s">
        <v>178</v>
      </c>
    </row>
    <row r="21" spans="1:8" ht="114.75" x14ac:dyDescent="0.2">
      <c r="A21" s="34" t="s">
        <v>49</v>
      </c>
      <c r="B21" s="38" t="s">
        <v>652</v>
      </c>
      <c r="C21" s="2" t="s">
        <v>268</v>
      </c>
      <c r="D21" s="34" t="s">
        <v>177</v>
      </c>
      <c r="E21" s="36" t="s">
        <v>483</v>
      </c>
      <c r="F21" s="92" t="s">
        <v>133</v>
      </c>
      <c r="G21" s="39" t="s">
        <v>240</v>
      </c>
      <c r="H21" s="34" t="s">
        <v>178</v>
      </c>
    </row>
    <row r="22" spans="1:8" ht="127.5" x14ac:dyDescent="0.2">
      <c r="A22" s="34" t="s">
        <v>50</v>
      </c>
      <c r="B22" s="38" t="s">
        <v>653</v>
      </c>
      <c r="C22" s="2" t="s">
        <v>267</v>
      </c>
      <c r="D22" s="34" t="s">
        <v>177</v>
      </c>
      <c r="E22" s="36" t="s">
        <v>483</v>
      </c>
      <c r="F22" s="92" t="s">
        <v>218</v>
      </c>
      <c r="G22" s="39" t="s">
        <v>244</v>
      </c>
      <c r="H22" s="34" t="s">
        <v>178</v>
      </c>
    </row>
    <row r="23" spans="1:8" ht="114.75" x14ac:dyDescent="0.2">
      <c r="A23" s="34" t="s">
        <v>339</v>
      </c>
      <c r="B23" s="38" t="s">
        <v>673</v>
      </c>
      <c r="C23" s="2" t="s">
        <v>283</v>
      </c>
      <c r="D23" s="34" t="s">
        <v>177</v>
      </c>
      <c r="E23" s="36" t="s">
        <v>483</v>
      </c>
      <c r="F23" s="92" t="s">
        <v>133</v>
      </c>
      <c r="G23" s="39" t="s">
        <v>284</v>
      </c>
      <c r="H23" s="34" t="s">
        <v>178</v>
      </c>
    </row>
    <row r="24" spans="1:8" ht="114.75" x14ac:dyDescent="0.2">
      <c r="A24" s="34" t="s">
        <v>340</v>
      </c>
      <c r="B24" s="38" t="s">
        <v>672</v>
      </c>
      <c r="C24" s="2" t="s">
        <v>285</v>
      </c>
      <c r="D24" s="34" t="s">
        <v>177</v>
      </c>
      <c r="E24" s="36" t="s">
        <v>483</v>
      </c>
      <c r="F24" s="92" t="s">
        <v>133</v>
      </c>
      <c r="G24" s="39" t="s">
        <v>286</v>
      </c>
      <c r="H24" s="34" t="s">
        <v>178</v>
      </c>
    </row>
    <row r="25" spans="1:8" ht="114.75" x14ac:dyDescent="0.2">
      <c r="A25" s="34" t="s">
        <v>342</v>
      </c>
      <c r="B25" s="38" t="s">
        <v>671</v>
      </c>
      <c r="C25" s="2" t="s">
        <v>288</v>
      </c>
      <c r="D25" s="34" t="s">
        <v>177</v>
      </c>
      <c r="E25" s="36" t="s">
        <v>483</v>
      </c>
      <c r="F25" s="92" t="s">
        <v>133</v>
      </c>
      <c r="G25" s="39" t="s">
        <v>289</v>
      </c>
      <c r="H25" s="34" t="s">
        <v>178</v>
      </c>
    </row>
    <row r="26" spans="1:8" ht="127.5" x14ac:dyDescent="0.2">
      <c r="A26" s="34" t="s">
        <v>343</v>
      </c>
      <c r="B26" s="38" t="s">
        <v>670</v>
      </c>
      <c r="C26" s="2" t="s">
        <v>290</v>
      </c>
      <c r="D26" s="34" t="s">
        <v>177</v>
      </c>
      <c r="E26" s="36" t="s">
        <v>483</v>
      </c>
      <c r="F26" s="92" t="s">
        <v>133</v>
      </c>
      <c r="G26" s="39" t="s">
        <v>291</v>
      </c>
      <c r="H26" s="34" t="s">
        <v>178</v>
      </c>
    </row>
    <row r="27" spans="1:8" ht="102" x14ac:dyDescent="0.2">
      <c r="A27" s="34" t="s">
        <v>347</v>
      </c>
      <c r="B27" s="38" t="s">
        <v>654</v>
      </c>
      <c r="C27" s="2" t="s">
        <v>576</v>
      </c>
      <c r="D27" s="34" t="s">
        <v>177</v>
      </c>
      <c r="E27" s="36" t="s">
        <v>483</v>
      </c>
      <c r="F27" s="92" t="s">
        <v>134</v>
      </c>
      <c r="G27" s="39" t="s">
        <v>298</v>
      </c>
      <c r="H27" s="34" t="s">
        <v>178</v>
      </c>
    </row>
    <row r="28" spans="1:8" ht="127.5" x14ac:dyDescent="0.2">
      <c r="A28" s="34" t="s">
        <v>60</v>
      </c>
      <c r="B28" s="38" t="s">
        <v>655</v>
      </c>
      <c r="C28" s="2" t="s">
        <v>675</v>
      </c>
      <c r="D28" s="34" t="s">
        <v>177</v>
      </c>
      <c r="E28" s="36" t="s">
        <v>483</v>
      </c>
      <c r="F28" s="92" t="s">
        <v>133</v>
      </c>
      <c r="G28" s="39" t="s">
        <v>319</v>
      </c>
      <c r="H28" s="34" t="s">
        <v>178</v>
      </c>
    </row>
    <row r="29" spans="1:8" ht="127.5" x14ac:dyDescent="0.2">
      <c r="A29" s="34" t="s">
        <v>62</v>
      </c>
      <c r="B29" s="38" t="s">
        <v>656</v>
      </c>
      <c r="C29" s="2" t="s">
        <v>677</v>
      </c>
      <c r="D29" s="34" t="s">
        <v>177</v>
      </c>
      <c r="E29" s="36" t="s">
        <v>483</v>
      </c>
      <c r="F29" s="92" t="s">
        <v>133</v>
      </c>
      <c r="G29" s="39" t="s">
        <v>322</v>
      </c>
      <c r="H29" s="34" t="s">
        <v>178</v>
      </c>
    </row>
    <row r="30" spans="1:8" ht="63.75" x14ac:dyDescent="0.2">
      <c r="A30" s="34" t="s">
        <v>71</v>
      </c>
      <c r="B30" s="38" t="s">
        <v>657</v>
      </c>
      <c r="C30" s="2" t="s">
        <v>592</v>
      </c>
      <c r="D30" s="34" t="s">
        <v>177</v>
      </c>
      <c r="E30" s="36" t="s">
        <v>674</v>
      </c>
      <c r="F30" s="92" t="s">
        <v>134</v>
      </c>
      <c r="G30" s="39" t="s">
        <v>503</v>
      </c>
      <c r="H30" s="34" t="s">
        <v>178</v>
      </c>
    </row>
    <row r="31" spans="1:8" ht="63.75" x14ac:dyDescent="0.2">
      <c r="A31" s="34" t="s">
        <v>74</v>
      </c>
      <c r="B31" s="38" t="s">
        <v>669</v>
      </c>
      <c r="C31" s="2" t="s">
        <v>512</v>
      </c>
      <c r="D31" s="34" t="s">
        <v>177</v>
      </c>
      <c r="E31" s="36" t="s">
        <v>674</v>
      </c>
      <c r="F31" s="92" t="s">
        <v>134</v>
      </c>
      <c r="G31" s="39" t="s">
        <v>659</v>
      </c>
      <c r="H31" s="34" t="s">
        <v>178</v>
      </c>
    </row>
    <row r="32" spans="1:8" ht="63.75" x14ac:dyDescent="0.2">
      <c r="A32" s="34" t="s">
        <v>81</v>
      </c>
      <c r="B32" s="38" t="s">
        <v>668</v>
      </c>
      <c r="C32" s="2" t="s">
        <v>397</v>
      </c>
      <c r="D32" s="34" t="s">
        <v>177</v>
      </c>
      <c r="E32" s="36" t="s">
        <v>674</v>
      </c>
      <c r="F32" s="92" t="s">
        <v>134</v>
      </c>
      <c r="G32" s="39" t="s">
        <v>359</v>
      </c>
      <c r="H32" s="34" t="s">
        <v>178</v>
      </c>
    </row>
    <row r="33" spans="1:8" ht="89.25" x14ac:dyDescent="0.2">
      <c r="A33" s="34" t="s">
        <v>85</v>
      </c>
      <c r="B33" s="38" t="s">
        <v>667</v>
      </c>
      <c r="C33" s="2" t="s">
        <v>394</v>
      </c>
      <c r="D33" s="34" t="s">
        <v>177</v>
      </c>
      <c r="E33" s="36" t="s">
        <v>674</v>
      </c>
      <c r="F33" s="92" t="s">
        <v>367</v>
      </c>
      <c r="G33" s="39" t="s">
        <v>363</v>
      </c>
      <c r="H33" s="34" t="s">
        <v>178</v>
      </c>
    </row>
    <row r="34" spans="1:8" ht="102" x14ac:dyDescent="0.2">
      <c r="A34" s="34" t="s">
        <v>87</v>
      </c>
      <c r="B34" s="38" t="s">
        <v>660</v>
      </c>
      <c r="C34" s="2" t="s">
        <v>392</v>
      </c>
      <c r="D34" s="34" t="s">
        <v>177</v>
      </c>
      <c r="E34" s="36" t="s">
        <v>674</v>
      </c>
      <c r="F34" s="92" t="s">
        <v>218</v>
      </c>
      <c r="G34" s="39" t="s">
        <v>370</v>
      </c>
      <c r="H34" s="34" t="s">
        <v>178</v>
      </c>
    </row>
    <row r="35" spans="1:8" ht="76.5" x14ac:dyDescent="0.2">
      <c r="A35" s="34" t="s">
        <v>89</v>
      </c>
      <c r="B35" s="38" t="s">
        <v>666</v>
      </c>
      <c r="C35" s="2" t="s">
        <v>391</v>
      </c>
      <c r="D35" s="34" t="s">
        <v>177</v>
      </c>
      <c r="E35" s="36" t="s">
        <v>674</v>
      </c>
      <c r="F35" s="92" t="s">
        <v>133</v>
      </c>
      <c r="G35" s="39" t="s">
        <v>372</v>
      </c>
      <c r="H35" s="34" t="s">
        <v>178</v>
      </c>
    </row>
    <row r="36" spans="1:8" ht="114.75" x14ac:dyDescent="0.2">
      <c r="A36" s="34" t="s">
        <v>100</v>
      </c>
      <c r="B36" s="38" t="s">
        <v>665</v>
      </c>
      <c r="C36" s="2" t="s">
        <v>399</v>
      </c>
      <c r="D36" s="34" t="s">
        <v>177</v>
      </c>
      <c r="E36" s="36" t="s">
        <v>674</v>
      </c>
      <c r="F36" s="92" t="s">
        <v>133</v>
      </c>
      <c r="G36" s="39" t="s">
        <v>400</v>
      </c>
      <c r="H36" s="34" t="s">
        <v>178</v>
      </c>
    </row>
    <row r="37" spans="1:8" ht="140.25" x14ac:dyDescent="0.2">
      <c r="A37" s="34" t="s">
        <v>106</v>
      </c>
      <c r="B37" s="38" t="s">
        <v>664</v>
      </c>
      <c r="C37" s="2" t="s">
        <v>407</v>
      </c>
      <c r="D37" s="34" t="s">
        <v>177</v>
      </c>
      <c r="E37" s="36" t="s">
        <v>674</v>
      </c>
      <c r="F37" s="92" t="s">
        <v>133</v>
      </c>
      <c r="G37" s="39" t="s">
        <v>408</v>
      </c>
      <c r="H37" s="34" t="s">
        <v>178</v>
      </c>
    </row>
    <row r="38" spans="1:8" ht="153" x14ac:dyDescent="0.2">
      <c r="A38" s="34" t="s">
        <v>524</v>
      </c>
      <c r="B38" s="38" t="s">
        <v>663</v>
      </c>
      <c r="C38" s="2" t="s">
        <v>430</v>
      </c>
      <c r="D38" s="34" t="s">
        <v>177</v>
      </c>
      <c r="E38" s="36" t="s">
        <v>674</v>
      </c>
      <c r="F38" s="92" t="s">
        <v>133</v>
      </c>
      <c r="G38" s="39" t="s">
        <v>319</v>
      </c>
      <c r="H38" s="34" t="s">
        <v>178</v>
      </c>
    </row>
    <row r="39" spans="1:8" ht="153" x14ac:dyDescent="0.2">
      <c r="A39" s="34" t="s">
        <v>526</v>
      </c>
      <c r="B39" s="38" t="s">
        <v>661</v>
      </c>
      <c r="C39" s="2" t="s">
        <v>432</v>
      </c>
      <c r="D39" s="34" t="s">
        <v>177</v>
      </c>
      <c r="E39" s="36" t="s">
        <v>674</v>
      </c>
      <c r="F39" s="92" t="s">
        <v>133</v>
      </c>
      <c r="G39" s="39" t="s">
        <v>322</v>
      </c>
      <c r="H39" s="34" t="s">
        <v>178</v>
      </c>
    </row>
    <row r="40" spans="1:8" ht="153" x14ac:dyDescent="0.2">
      <c r="A40" s="34" t="s">
        <v>529</v>
      </c>
      <c r="B40" s="38" t="s">
        <v>662</v>
      </c>
      <c r="C40" s="2" t="s">
        <v>436</v>
      </c>
      <c r="D40" s="34" t="s">
        <v>177</v>
      </c>
      <c r="E40" s="36" t="s">
        <v>674</v>
      </c>
      <c r="F40" s="92" t="s">
        <v>134</v>
      </c>
      <c r="G40" s="39" t="s">
        <v>435</v>
      </c>
      <c r="H40" s="34" t="s">
        <v>178</v>
      </c>
    </row>
    <row r="41" spans="1:8" x14ac:dyDescent="0.2">
      <c r="F41" s="45"/>
    </row>
    <row r="42" spans="1:8" x14ac:dyDescent="0.2">
      <c r="F42" s="45"/>
    </row>
    <row r="43" spans="1:8" x14ac:dyDescent="0.2">
      <c r="F43" s="45"/>
    </row>
    <row r="44" spans="1:8" x14ac:dyDescent="0.2">
      <c r="F44" s="45"/>
    </row>
    <row r="45" spans="1:8" x14ac:dyDescent="0.2">
      <c r="F45" s="45"/>
    </row>
    <row r="46" spans="1:8" x14ac:dyDescent="0.2">
      <c r="F46" s="45"/>
    </row>
    <row r="47" spans="1:8" x14ac:dyDescent="0.2">
      <c r="F47" s="45"/>
    </row>
    <row r="48" spans="1:8" x14ac:dyDescent="0.2">
      <c r="F48" s="45"/>
    </row>
    <row r="49" spans="6:6" x14ac:dyDescent="0.2">
      <c r="F49" s="45"/>
    </row>
    <row r="50" spans="6:6" x14ac:dyDescent="0.2">
      <c r="F50" s="45"/>
    </row>
    <row r="51" spans="6:6" x14ac:dyDescent="0.2">
      <c r="F51" s="45"/>
    </row>
    <row r="52" spans="6:6" x14ac:dyDescent="0.2">
      <c r="F52" s="45"/>
    </row>
    <row r="53" spans="6:6" x14ac:dyDescent="0.2">
      <c r="F53" s="45"/>
    </row>
    <row r="54" spans="6:6" x14ac:dyDescent="0.2">
      <c r="F54" s="45"/>
    </row>
    <row r="55" spans="6:6" x14ac:dyDescent="0.2">
      <c r="F55" s="45"/>
    </row>
    <row r="56" spans="6:6" x14ac:dyDescent="0.2">
      <c r="F56" s="45"/>
    </row>
    <row r="57" spans="6:6" x14ac:dyDescent="0.2">
      <c r="F57" s="45"/>
    </row>
    <row r="58" spans="6:6" x14ac:dyDescent="0.2">
      <c r="F58" s="45"/>
    </row>
  </sheetData>
  <mergeCells count="8">
    <mergeCell ref="G1:H1"/>
    <mergeCell ref="C7:D7"/>
    <mergeCell ref="B1:D1"/>
    <mergeCell ref="C2:D2"/>
    <mergeCell ref="C3:D3"/>
    <mergeCell ref="C4:D4"/>
    <mergeCell ref="C5:D5"/>
    <mergeCell ref="C6:D6"/>
  </mergeCells>
  <dataValidations count="1">
    <dataValidation type="list" allowBlank="1" showInputMessage="1" showErrorMessage="1" sqref="F11:F40" xr:uid="{3725068B-E06C-451A-9857-4C7F34204FD6}">
      <formula1>"P1, P2, P3, P4"</formula1>
    </dataValidation>
  </dataValidations>
  <hyperlinks>
    <hyperlink ref="C2:D2" r:id="rId1" display="Apex" xr:uid="{4A72CA7C-4EBE-425E-90C4-F9B43359C8F9}"/>
    <hyperlink ref="G11" r:id="rId2" xr:uid="{862C8EFE-FBAC-4309-8F24-AE2AC8460CD4}"/>
    <hyperlink ref="G12" r:id="rId3" xr:uid="{4DD28154-0DDF-41D7-8BD1-BC5775DD241A}"/>
    <hyperlink ref="G13" r:id="rId4" xr:uid="{12EADB8F-E867-44EF-93E3-82DE09F2B758}"/>
    <hyperlink ref="G14" r:id="rId5" xr:uid="{95AA7325-80FC-4694-A1C9-7F1BA86488C6}"/>
    <hyperlink ref="G15" r:id="rId6" xr:uid="{6A324064-EAE2-4B0E-86E7-0E5BB6487EDF}"/>
    <hyperlink ref="G16" r:id="rId7" xr:uid="{0AC98726-0648-4376-A4F2-8DB600CD2685}"/>
    <hyperlink ref="G17" r:id="rId8" xr:uid="{ED1DEDBE-74A3-412E-A07D-5475685A6C38}"/>
    <hyperlink ref="G18" r:id="rId9" xr:uid="{EC13C18A-50E5-420D-B861-F5B4AD5EA5DE}"/>
    <hyperlink ref="G19" r:id="rId10" xr:uid="{FEC96C13-53A7-46F3-BB56-DEE066885738}"/>
    <hyperlink ref="G20" r:id="rId11" xr:uid="{6A2BEA84-E4B8-4E50-A4BD-5A33E22AF920}"/>
    <hyperlink ref="G21" r:id="rId12" xr:uid="{CA59105E-B5E7-4F4D-9094-9B84DBBD93E0}"/>
    <hyperlink ref="G22" r:id="rId13" xr:uid="{CDCD8244-45F7-4EFE-8465-D615CEEB19A1}"/>
    <hyperlink ref="G23" r:id="rId14" xr:uid="{C9BA0A20-032B-4A48-8C30-BD1671EF2C8D}"/>
    <hyperlink ref="G24" r:id="rId15" xr:uid="{21AB8331-9592-4728-B19E-048C6C3404FB}"/>
    <hyperlink ref="G25" r:id="rId16" xr:uid="{5B5E7318-A333-4CEE-8B34-A23A03A49387}"/>
    <hyperlink ref="G26" r:id="rId17" xr:uid="{CAEE4C42-DBAF-49BA-A8F0-AF91B36B746F}"/>
    <hyperlink ref="G27" r:id="rId18" xr:uid="{D3BD7F6D-D2FA-4C57-8263-5A241263F297}"/>
    <hyperlink ref="G28" r:id="rId19" xr:uid="{2D0C3D2B-38D7-4F65-981C-C9745531E9DC}"/>
    <hyperlink ref="G29" r:id="rId20" xr:uid="{70AA27D2-E48D-4FDF-9C69-839F4FDE7BDF}"/>
    <hyperlink ref="G30" r:id="rId21" xr:uid="{66D0C265-19D6-4F96-8F4D-6269DF11F1B9}"/>
    <hyperlink ref="G31" r:id="rId22" xr:uid="{6B5105F6-F868-45F3-AEEC-BDD8CDE4BEA5}"/>
    <hyperlink ref="G32" r:id="rId23" xr:uid="{0F8BD0FB-1481-4734-A2C9-1B3FFC285E7A}"/>
    <hyperlink ref="G33" r:id="rId24" xr:uid="{EBDEB482-E296-40BC-8797-67CB7A9F7AB6}"/>
    <hyperlink ref="G34" r:id="rId25" xr:uid="{B355371C-2632-4EF6-827F-37CEB441B564}"/>
    <hyperlink ref="G35" r:id="rId26" xr:uid="{0E1879B4-A9AF-4CD2-BA38-3EA2D4A9F830}"/>
    <hyperlink ref="G36" r:id="rId27" xr:uid="{89A1AA40-639C-4755-989C-886403D551BD}"/>
    <hyperlink ref="G37" r:id="rId28" xr:uid="{4BBEA575-5109-4F4F-878C-2B799E965AFA}"/>
    <hyperlink ref="G38" r:id="rId29" xr:uid="{4B89F1E0-A8D3-49CB-8180-2D770C79D243}"/>
    <hyperlink ref="G39" r:id="rId30" xr:uid="{7BD5FAEA-7A70-4EA8-9471-5CEDBFF15057}"/>
    <hyperlink ref="G40" r:id="rId31" xr:uid="{64135C91-BF81-469A-9C00-E5860563352B}"/>
  </hyperlinks>
  <pageMargins left="0.7" right="0.7" top="0.75" bottom="0.75" header="0.3" footer="0.3"/>
  <pageSetup orientation="portrait"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CC4CA-E47B-4EC6-8A33-312032C49818}">
  <sheetPr codeName="Sheet4"/>
  <dimension ref="C2:F22"/>
  <sheetViews>
    <sheetView workbookViewId="0">
      <selection activeCell="G20" sqref="G20"/>
    </sheetView>
  </sheetViews>
  <sheetFormatPr defaultRowHeight="12.75" x14ac:dyDescent="0.2"/>
  <cols>
    <col min="1" max="2" width="9.140625" style="58"/>
    <col min="3" max="3" width="13.28515625" style="58" customWidth="1"/>
    <col min="4" max="4" width="45.140625" style="58" customWidth="1"/>
    <col min="5" max="5" width="72.85546875" style="58" customWidth="1"/>
    <col min="6" max="6" width="27.42578125" style="58" customWidth="1"/>
    <col min="7" max="16384" width="9.140625" style="58"/>
  </cols>
  <sheetData>
    <row r="2" spans="3:6" x14ac:dyDescent="0.2">
      <c r="D2" s="197" t="s">
        <v>179</v>
      </c>
      <c r="E2" s="197"/>
    </row>
    <row r="3" spans="3:6" x14ac:dyDescent="0.2">
      <c r="D3" s="197"/>
      <c r="E3" s="197"/>
    </row>
    <row r="5" spans="3:6" ht="13.5" thickBot="1" x14ac:dyDescent="0.25"/>
    <row r="6" spans="3:6" ht="36" customHeight="1" thickBot="1" x14ac:dyDescent="0.25">
      <c r="C6" s="194" t="s">
        <v>470</v>
      </c>
      <c r="D6" s="195"/>
      <c r="E6" s="195"/>
      <c r="F6" s="196"/>
    </row>
    <row r="7" spans="3:6" ht="24" customHeight="1" thickBot="1" x14ac:dyDescent="0.25">
      <c r="C7" s="84" t="s">
        <v>454</v>
      </c>
      <c r="D7" s="84" t="s">
        <v>455</v>
      </c>
      <c r="E7" s="84" t="s">
        <v>143</v>
      </c>
      <c r="F7" s="85" t="s">
        <v>456</v>
      </c>
    </row>
    <row r="8" spans="3:6" ht="21.75" customHeight="1" x14ac:dyDescent="0.2">
      <c r="C8" s="78">
        <v>1</v>
      </c>
      <c r="D8" s="81" t="s">
        <v>457</v>
      </c>
      <c r="E8" s="81" t="s">
        <v>471</v>
      </c>
      <c r="F8" s="86">
        <f>(114/114)*100</f>
        <v>100</v>
      </c>
    </row>
    <row r="9" spans="3:6" ht="21" customHeight="1" x14ac:dyDescent="0.2">
      <c r="C9" s="79">
        <v>2</v>
      </c>
      <c r="D9" s="82" t="s">
        <v>458</v>
      </c>
      <c r="E9" s="82" t="s">
        <v>472</v>
      </c>
      <c r="F9" s="78">
        <f>(0/114)*100</f>
        <v>0</v>
      </c>
    </row>
    <row r="10" spans="3:6" ht="21" customHeight="1" x14ac:dyDescent="0.2">
      <c r="C10" s="79">
        <v>3</v>
      </c>
      <c r="D10" s="82" t="s">
        <v>459</v>
      </c>
      <c r="E10" s="82" t="s">
        <v>473</v>
      </c>
      <c r="F10" s="78">
        <f>(72/114)*100</f>
        <v>63.157894736842103</v>
      </c>
    </row>
    <row r="11" spans="3:6" ht="21" customHeight="1" x14ac:dyDescent="0.2">
      <c r="C11" s="79">
        <v>4</v>
      </c>
      <c r="D11" s="82" t="s">
        <v>461</v>
      </c>
      <c r="E11" s="82" t="s">
        <v>474</v>
      </c>
      <c r="F11" s="78">
        <f>(30/114)*100</f>
        <v>26.315789473684209</v>
      </c>
    </row>
    <row r="12" spans="3:6" ht="21" customHeight="1" x14ac:dyDescent="0.2">
      <c r="C12" s="79">
        <v>5</v>
      </c>
      <c r="D12" s="82" t="s">
        <v>462</v>
      </c>
      <c r="E12" s="82" t="s">
        <v>475</v>
      </c>
      <c r="F12" s="78">
        <f>(0/114)*100</f>
        <v>0</v>
      </c>
    </row>
    <row r="13" spans="3:6" ht="21" customHeight="1" x14ac:dyDescent="0.2">
      <c r="C13" s="79">
        <v>6</v>
      </c>
      <c r="D13" s="82" t="s">
        <v>464</v>
      </c>
      <c r="E13" s="82" t="s">
        <v>476</v>
      </c>
      <c r="F13" s="78">
        <f>30/114</f>
        <v>0.26315789473684209</v>
      </c>
    </row>
    <row r="14" spans="3:6" ht="21" customHeight="1" x14ac:dyDescent="0.2">
      <c r="C14" s="79">
        <v>7</v>
      </c>
      <c r="D14" s="82" t="s">
        <v>465</v>
      </c>
      <c r="E14" s="82" t="s">
        <v>477</v>
      </c>
      <c r="F14" s="78">
        <f>28/(28+2)*100</f>
        <v>93.333333333333329</v>
      </c>
    </row>
    <row r="15" spans="3:6" ht="21" customHeight="1" x14ac:dyDescent="0.2">
      <c r="C15" s="79">
        <v>8</v>
      </c>
      <c r="D15" s="82" t="s">
        <v>466</v>
      </c>
      <c r="E15" s="82" t="s">
        <v>478</v>
      </c>
      <c r="F15" s="78">
        <f>(2/30)*100</f>
        <v>6.666666666666667</v>
      </c>
    </row>
    <row r="16" spans="3:6" ht="21" customHeight="1" x14ac:dyDescent="0.2">
      <c r="C16" s="79">
        <v>9</v>
      </c>
      <c r="D16" s="82" t="s">
        <v>467</v>
      </c>
      <c r="E16" s="82" t="s">
        <v>479</v>
      </c>
      <c r="F16" s="78">
        <f>(2/30)*100</f>
        <v>6.666666666666667</v>
      </c>
    </row>
    <row r="17" spans="3:6" ht="21" customHeight="1" x14ac:dyDescent="0.2">
      <c r="C17" s="79">
        <v>10</v>
      </c>
      <c r="D17" s="82" t="s">
        <v>468</v>
      </c>
      <c r="E17" s="82" t="s">
        <v>480</v>
      </c>
      <c r="F17" s="78">
        <f>19-17</f>
        <v>2</v>
      </c>
    </row>
    <row r="18" spans="3:6" ht="21" customHeight="1" thickBot="1" x14ac:dyDescent="0.25">
      <c r="C18" s="80">
        <v>11</v>
      </c>
      <c r="D18" s="83" t="s">
        <v>469</v>
      </c>
      <c r="E18" s="83" t="s">
        <v>481</v>
      </c>
      <c r="F18" s="87">
        <f>(170/200)*100</f>
        <v>85</v>
      </c>
    </row>
    <row r="19" spans="3:6" x14ac:dyDescent="0.2">
      <c r="E19" s="77"/>
    </row>
    <row r="20" spans="3:6" x14ac:dyDescent="0.2">
      <c r="E20" s="77"/>
    </row>
    <row r="21" spans="3:6" x14ac:dyDescent="0.2">
      <c r="E21" s="77"/>
    </row>
    <row r="22" spans="3:6" x14ac:dyDescent="0.2">
      <c r="E22" s="77"/>
    </row>
  </sheetData>
  <mergeCells count="2">
    <mergeCell ref="C6:F6"/>
    <mergeCell ref="D2: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7C62-73C7-4EED-9772-046CBFE83713}">
  <sheetPr codeName="Sheet5"/>
  <dimension ref="I2:M3"/>
  <sheetViews>
    <sheetView zoomScaleNormal="100" workbookViewId="0">
      <selection activeCell="U18" sqref="U18"/>
    </sheetView>
  </sheetViews>
  <sheetFormatPr defaultRowHeight="14.25" x14ac:dyDescent="0.2"/>
  <cols>
    <col min="1" max="16384" width="9.140625" style="88"/>
  </cols>
  <sheetData>
    <row r="2" spans="9:13" x14ac:dyDescent="0.2">
      <c r="I2" s="198" t="s">
        <v>179</v>
      </c>
      <c r="J2" s="198"/>
      <c r="K2" s="198"/>
      <c r="L2" s="198"/>
      <c r="M2" s="198"/>
    </row>
    <row r="3" spans="9:13" x14ac:dyDescent="0.2">
      <c r="I3" s="198"/>
      <c r="J3" s="198"/>
      <c r="K3" s="198"/>
      <c r="L3" s="198"/>
      <c r="M3" s="198"/>
    </row>
  </sheetData>
  <mergeCells count="1">
    <mergeCell ref="I2:M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Test_Case</vt:lpstr>
      <vt:lpstr>TC_Report</vt:lpstr>
      <vt:lpstr>Bug_Report</vt:lpstr>
      <vt:lpstr>Test_Metrics</vt:lpstr>
      <vt:lpstr>Mind_Map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MSRS</dc:creator>
  <cp:lastModifiedBy>MSRS</cp:lastModifiedBy>
  <dcterms:created xsi:type="dcterms:W3CDTF">2022-09-18T15:09:09Z</dcterms:created>
  <dcterms:modified xsi:type="dcterms:W3CDTF">2022-11-05T14:25:37Z</dcterms:modified>
</cp:coreProperties>
</file>