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final files\"/>
    </mc:Choice>
  </mc:AlternateContent>
  <bookViews>
    <workbookView minimized="1" xWindow="0" yWindow="0" windowWidth="16485" windowHeight="9435" activeTab="2" xr2:uid="{936B8071-7D2A-408E-8541-B9E2E36C12A5}"/>
  </bookViews>
  <sheets>
    <sheet name="Sheet1" sheetId="1" r:id="rId1"/>
    <sheet name="MAE" sheetId="4" r:id="rId2"/>
    <sheet name="TimeMAE" sheetId="6" r:id="rId3"/>
    <sheet name="TimeR2" sheetId="5" r:id="rId4"/>
    <sheet name="R2" sheetId="3" r:id="rId5"/>
    <sheet name="Sheet2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45" i="1"/>
  <c r="B44" i="1"/>
  <c r="B43" i="1"/>
  <c r="B41" i="1"/>
  <c r="B40" i="1"/>
  <c r="B42" i="1"/>
  <c r="B30" i="1"/>
  <c r="B29" i="1"/>
  <c r="B28" i="1"/>
  <c r="B23" i="1" l="1"/>
  <c r="B7" i="1"/>
  <c r="B15" i="1"/>
  <c r="C15" i="1"/>
  <c r="C23" i="1"/>
  <c r="C7" i="1"/>
</calcChain>
</file>

<file path=xl/sharedStrings.xml><?xml version="1.0" encoding="utf-8"?>
<sst xmlns="http://schemas.openxmlformats.org/spreadsheetml/2006/main" count="18" uniqueCount="11">
  <si>
    <t>LinearRegression R^2</t>
  </si>
  <si>
    <t>LinearRegression MAE</t>
  </si>
  <si>
    <t>RandomForestRegressor R^2</t>
  </si>
  <si>
    <t>RandomForestRegressor MAE</t>
  </si>
  <si>
    <t>GradientBoostingRegressor R^2:</t>
  </si>
  <si>
    <t>GradientBoostingRegressor MAE:</t>
  </si>
  <si>
    <t>Year</t>
  </si>
  <si>
    <t>Test</t>
  </si>
  <si>
    <t>OLS</t>
  </si>
  <si>
    <t>RFR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</si>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</sst>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OLS</c:v>
              </c:pt>
              <c:pt idx="1">
                <c:v> RFR</c:v>
              </c:pt>
              <c:pt idx="2">
                <c:v> GFR</c:v>
              </c:pt>
            </c:strLit>
          </c:cat>
          <c:val>
            <c:numRef>
              <c:f>(Sheet1!$C$7,Sheet1!$C$15,Sheet1!$C$23)</c:f>
              <c:numCache>
                <c:formatCode>General</c:formatCode>
                <c:ptCount val="3"/>
                <c:pt idx="0">
                  <c:v>305.46680396959999</c:v>
                </c:pt>
                <c:pt idx="1">
                  <c:v>109.499</c:v>
                </c:pt>
                <c:pt idx="2">
                  <c:v>142.53820000000002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E71-4298-9014-B21BC6CFA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2"/>
        <c:axId val="658112808"/>
        <c:axId val="658108544"/>
        <c:extLst/>
      </c:barChart>
      <c:catAx>
        <c:axId val="65811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Model</a:t>
                </a:r>
                <a:r>
                  <a:rPr lang="en-US" sz="1400" b="1" baseline="0"/>
                  <a:t> Type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8544"/>
        <c:crosses val="autoZero"/>
        <c:auto val="0"/>
        <c:lblAlgn val="ctr"/>
        <c:lblOffset val="100"/>
        <c:noMultiLvlLbl val="0"/>
      </c:catAx>
      <c:valAx>
        <c:axId val="6581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MAE</a:t>
                </a:r>
                <a:r>
                  <a:rPr lang="en-US" sz="1400" b="1" baseline="0"/>
                  <a:t> (Bankruptcy Filings)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12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60933042953077E-2"/>
          <c:y val="2.4903216999633916E-2"/>
          <c:w val="0.87419416476168166"/>
          <c:h val="0.95019356600073213"/>
        </c:manualLayout>
      </c:layout>
      <c:lineChart>
        <c:grouping val="standard"/>
        <c:varyColors val="0"/>
        <c:ser>
          <c:idx val="0"/>
          <c:order val="0"/>
          <c:tx>
            <c:v>RFR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Sheet1!$A$27:$A$34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Sheet1!$C$27:$C$34</c:f>
              <c:numCache>
                <c:formatCode>General</c:formatCode>
                <c:ptCount val="8"/>
                <c:pt idx="1">
                  <c:v>129.04300000000001</c:v>
                </c:pt>
                <c:pt idx="2">
                  <c:v>172.46899999999999</c:v>
                </c:pt>
                <c:pt idx="3">
                  <c:v>638.88199999999995</c:v>
                </c:pt>
                <c:pt idx="4">
                  <c:v>121.687</c:v>
                </c:pt>
                <c:pt idx="5">
                  <c:v>123.467</c:v>
                </c:pt>
                <c:pt idx="6">
                  <c:v>117.852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DC4-4A3E-B70F-EB1F43272AC3}"/>
            </c:ext>
          </c:extLst>
        </c:ser>
        <c:ser>
          <c:idx val="1"/>
          <c:order val="1"/>
          <c:tx>
            <c:v>GBR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Sheet1!$A$27:$A$34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Sheet1!$C$39:$C$46</c:f>
              <c:numCache>
                <c:formatCode>General</c:formatCode>
                <c:ptCount val="8"/>
                <c:pt idx="1">
                  <c:v>135.73500000000001</c:v>
                </c:pt>
                <c:pt idx="2">
                  <c:v>186.69499999999999</c:v>
                </c:pt>
                <c:pt idx="3">
                  <c:v>965.66</c:v>
                </c:pt>
                <c:pt idx="4">
                  <c:v>146.721</c:v>
                </c:pt>
                <c:pt idx="5">
                  <c:v>152.851</c:v>
                </c:pt>
                <c:pt idx="6">
                  <c:v>151.14099999999999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4-4A3E-B70F-EB1F43272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12808"/>
        <c:axId val="658108544"/>
      </c:lineChart>
      <c:catAx>
        <c:axId val="658112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8544"/>
        <c:crosses val="autoZero"/>
        <c:auto val="0"/>
        <c:lblAlgn val="ctr"/>
        <c:lblOffset val="100"/>
        <c:tickMarkSkip val="1"/>
        <c:noMultiLvlLbl val="0"/>
      </c:catAx>
      <c:valAx>
        <c:axId val="6581085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MAE</a:t>
                </a:r>
                <a:r>
                  <a:rPr lang="en-US" sz="1400" b="1" baseline="0"/>
                  <a:t> (Bankruptcy Filings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128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465380564947634"/>
          <c:y val="0.33363959606411825"/>
          <c:w val="0.12395965174701799"/>
          <c:h val="0.148851642037574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60933042953077E-2"/>
          <c:y val="2.4903216999633916E-2"/>
          <c:w val="0.87419416476168166"/>
          <c:h val="0.95019356600073213"/>
        </c:manualLayout>
      </c:layout>
      <c:lineChart>
        <c:grouping val="standard"/>
        <c:varyColors val="0"/>
        <c:ser>
          <c:idx val="0"/>
          <c:order val="0"/>
          <c:tx>
            <c:v>RFR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Sheet1!$A$27:$A$34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Sheet1!$B$27:$B$34</c:f>
              <c:numCache>
                <c:formatCode>General</c:formatCode>
                <c:ptCount val="8"/>
                <c:pt idx="1">
                  <c:v>0.70200000000000007</c:v>
                </c:pt>
                <c:pt idx="2">
                  <c:v>0.74199999999999999</c:v>
                </c:pt>
                <c:pt idx="3">
                  <c:v>-0.95499999999999996</c:v>
                </c:pt>
                <c:pt idx="4">
                  <c:v>0.94299999999999995</c:v>
                </c:pt>
                <c:pt idx="5">
                  <c:v>0.91200000000000003</c:v>
                </c:pt>
                <c:pt idx="6">
                  <c:v>0.85400000000000009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BAA-43D0-B3AD-508214E6354D}"/>
            </c:ext>
          </c:extLst>
        </c:ser>
        <c:ser>
          <c:idx val="1"/>
          <c:order val="1"/>
          <c:tx>
            <c:v>GBR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Sheet1!$A$27:$A$34</c:f>
              <c:numCache>
                <c:formatCode>General</c:formatCode>
                <c:ptCount val="8"/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Sheet1!$B$39:$B$46</c:f>
              <c:numCache>
                <c:formatCode>General</c:formatCode>
                <c:ptCount val="8"/>
                <c:pt idx="1">
                  <c:v>0.74400000000000011</c:v>
                </c:pt>
                <c:pt idx="2">
                  <c:v>0.79099999999999993</c:v>
                </c:pt>
                <c:pt idx="3">
                  <c:v>-1.694</c:v>
                </c:pt>
                <c:pt idx="4">
                  <c:v>0.95200000000000007</c:v>
                </c:pt>
                <c:pt idx="5">
                  <c:v>0.91099999999999992</c:v>
                </c:pt>
                <c:pt idx="6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A-43D0-B3AD-508214E6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12808"/>
        <c:axId val="658108544"/>
      </c:lineChart>
      <c:catAx>
        <c:axId val="658112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8544"/>
        <c:crosses val="autoZero"/>
        <c:auto val="0"/>
        <c:lblAlgn val="ctr"/>
        <c:lblOffset val="100"/>
        <c:tickMarkSkip val="1"/>
        <c:noMultiLvlLbl val="0"/>
      </c:catAx>
      <c:valAx>
        <c:axId val="658108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128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817222635796897"/>
          <c:y val="0.54066301983325626"/>
          <c:w val="0.14005429149574941"/>
          <c:h val="0.138912501612851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64-4853-BF18-11C662D8BB3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4-4853-BF18-11C662D8BB3F}"/>
              </c:ext>
            </c:extLst>
          </c:dPt>
          <c:cat>
            <c:strLit>
              <c:ptCount val="3"/>
              <c:pt idx="0">
                <c:v>OLS</c:v>
              </c:pt>
              <c:pt idx="1">
                <c:v> RFR</c:v>
              </c:pt>
              <c:pt idx="2">
                <c:v> GFR</c:v>
              </c:pt>
            </c:strLit>
          </c:cat>
          <c:val>
            <c:numRef>
              <c:f>(Sheet1!$B$7,Sheet1!$B$15,Sheet1!$B$23)</c:f>
              <c:numCache>
                <c:formatCode>General</c:formatCode>
                <c:ptCount val="3"/>
                <c:pt idx="0">
                  <c:v>0.65820000000000012</c:v>
                </c:pt>
                <c:pt idx="1">
                  <c:v>0.88440000000000007</c:v>
                </c:pt>
                <c:pt idx="2">
                  <c:v>0.89639999999999986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3C-4BAB-A245-1E83E147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2"/>
        <c:axId val="658112808"/>
        <c:axId val="658108544"/>
        <c:extLst/>
      </c:barChart>
      <c:catAx>
        <c:axId val="65811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Model</a:t>
                </a:r>
                <a:r>
                  <a:rPr lang="en-US" sz="1400" b="1" baseline="0"/>
                  <a:t> Type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8544"/>
        <c:crosses val="autoZero"/>
        <c:auto val="0"/>
        <c:lblAlgn val="ctr"/>
        <c:lblOffset val="100"/>
        <c:noMultiLvlLbl val="0"/>
      </c:catAx>
      <c:valAx>
        <c:axId val="6581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R-Squared</a:t>
                </a:r>
                <a:r>
                  <a:rPr lang="en-US" sz="1400" b="1" baseline="0"/>
                  <a:t> Value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12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36951B-79E6-426E-8D9E-9680E98C4EFF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613E1-F53D-4686-A533-5FEF49E1B2DB}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F0AC1B-2E40-4010-B3E6-EC07E4ED19C5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C7DCA0-DA08-4352-9D6E-546687BF83C2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81B81-BB7F-4FE1-A6C8-3F4593B2B0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46C05-62C4-4129-931B-A6EEEE524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AC0FD-93C5-4F7A-BBEA-F9B3C91CEA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2C7D5-7778-4F21-9469-8AD3E59D73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DFC2-0854-4203-8CFF-2B528CDAD74C}">
  <dimension ref="A1:G45"/>
  <sheetViews>
    <sheetView topLeftCell="A18" workbookViewId="0">
      <selection activeCell="A39" sqref="A39:C39"/>
    </sheetView>
  </sheetViews>
  <sheetFormatPr defaultRowHeight="14.25" x14ac:dyDescent="0.45"/>
  <cols>
    <col min="1" max="1" width="4.73046875" bestFit="1" customWidth="1"/>
    <col min="2" max="2" width="27.6640625" bestFit="1" customWidth="1"/>
    <col min="3" max="3" width="28.33203125" bestFit="1" customWidth="1"/>
  </cols>
  <sheetData>
    <row r="1" spans="1:7" ht="14.65" x14ac:dyDescent="0.45">
      <c r="A1" t="s">
        <v>7</v>
      </c>
      <c r="B1" s="1" t="s">
        <v>0</v>
      </c>
      <c r="C1" s="1" t="s">
        <v>1</v>
      </c>
    </row>
    <row r="2" spans="1:7" x14ac:dyDescent="0.45">
      <c r="A2">
        <v>1</v>
      </c>
      <c r="B2">
        <v>60.5</v>
      </c>
      <c r="C2">
        <v>338.56228194599998</v>
      </c>
    </row>
    <row r="3" spans="1:7" x14ac:dyDescent="0.45">
      <c r="A3">
        <v>2</v>
      </c>
      <c r="B3">
        <v>73.400000000000006</v>
      </c>
      <c r="C3">
        <v>294.26627287500003</v>
      </c>
      <c r="G3" t="s">
        <v>8</v>
      </c>
    </row>
    <row r="4" spans="1:7" x14ac:dyDescent="0.45">
      <c r="A4">
        <v>3</v>
      </c>
      <c r="B4">
        <v>45.7</v>
      </c>
      <c r="C4">
        <v>322.155901384</v>
      </c>
      <c r="G4" t="s">
        <v>9</v>
      </c>
    </row>
    <row r="5" spans="1:7" x14ac:dyDescent="0.45">
      <c r="A5">
        <v>4</v>
      </c>
      <c r="B5">
        <v>71</v>
      </c>
      <c r="C5">
        <v>265.128327168</v>
      </c>
      <c r="G5" t="s">
        <v>10</v>
      </c>
    </row>
    <row r="6" spans="1:7" x14ac:dyDescent="0.45">
      <c r="A6">
        <v>5</v>
      </c>
      <c r="B6">
        <v>78.5</v>
      </c>
      <c r="C6">
        <v>307.22123647500001</v>
      </c>
    </row>
    <row r="7" spans="1:7" x14ac:dyDescent="0.45">
      <c r="B7">
        <f>AVERAGE(B2:B6)/100</f>
        <v>0.65820000000000012</v>
      </c>
      <c r="C7">
        <f>AVERAGE(C2:C6)</f>
        <v>305.46680396959999</v>
      </c>
    </row>
    <row r="9" spans="1:7" ht="14.65" x14ac:dyDescent="0.45">
      <c r="A9" t="s">
        <v>7</v>
      </c>
      <c r="B9" s="1" t="s">
        <v>2</v>
      </c>
      <c r="C9" s="1" t="s">
        <v>3</v>
      </c>
    </row>
    <row r="10" spans="1:7" x14ac:dyDescent="0.45">
      <c r="A10">
        <v>1</v>
      </c>
      <c r="B10">
        <v>88.5</v>
      </c>
      <c r="C10">
        <v>112.91</v>
      </c>
    </row>
    <row r="11" spans="1:7" x14ac:dyDescent="0.45">
      <c r="A11">
        <v>2</v>
      </c>
      <c r="B11">
        <v>86.3</v>
      </c>
      <c r="C11">
        <v>115.922</v>
      </c>
    </row>
    <row r="12" spans="1:7" x14ac:dyDescent="0.45">
      <c r="A12">
        <v>3</v>
      </c>
      <c r="B12">
        <v>76.400000000000006</v>
      </c>
      <c r="C12">
        <v>119.879</v>
      </c>
    </row>
    <row r="13" spans="1:7" x14ac:dyDescent="0.45">
      <c r="A13">
        <v>4</v>
      </c>
      <c r="B13">
        <v>96.1</v>
      </c>
      <c r="C13">
        <v>84.96</v>
      </c>
    </row>
    <row r="14" spans="1:7" x14ac:dyDescent="0.45">
      <c r="A14">
        <v>5</v>
      </c>
      <c r="B14">
        <v>94.9</v>
      </c>
      <c r="C14">
        <v>113.824</v>
      </c>
    </row>
    <row r="15" spans="1:7" x14ac:dyDescent="0.45">
      <c r="B15">
        <f>AVERAGE(B10:B14)/100</f>
        <v>0.88440000000000007</v>
      </c>
      <c r="C15">
        <f>AVERAGE(C10:C14)</f>
        <v>109.499</v>
      </c>
    </row>
    <row r="17" spans="1:3" ht="14.65" x14ac:dyDescent="0.45">
      <c r="A17" t="s">
        <v>7</v>
      </c>
      <c r="B17" s="1" t="s">
        <v>4</v>
      </c>
      <c r="C17" s="1" t="s">
        <v>5</v>
      </c>
    </row>
    <row r="18" spans="1:3" ht="14.65" x14ac:dyDescent="0.45">
      <c r="A18">
        <v>1</v>
      </c>
      <c r="B18" s="1">
        <v>91.2</v>
      </c>
      <c r="C18" s="1">
        <v>147.387</v>
      </c>
    </row>
    <row r="19" spans="1:3" ht="14.65" x14ac:dyDescent="0.45">
      <c r="A19">
        <v>2</v>
      </c>
      <c r="B19" s="1">
        <v>92.5</v>
      </c>
      <c r="C19" s="1">
        <v>142.94399999999999</v>
      </c>
    </row>
    <row r="20" spans="1:3" ht="14.65" x14ac:dyDescent="0.45">
      <c r="A20">
        <v>3</v>
      </c>
      <c r="B20" s="1">
        <v>78.2</v>
      </c>
      <c r="C20" s="1">
        <v>155.15799999999999</v>
      </c>
    </row>
    <row r="21" spans="1:3" ht="14.65" x14ac:dyDescent="0.45">
      <c r="A21">
        <v>4</v>
      </c>
      <c r="B21" s="1">
        <v>93.9</v>
      </c>
      <c r="C21" s="1">
        <v>121.417</v>
      </c>
    </row>
    <row r="22" spans="1:3" ht="14.65" x14ac:dyDescent="0.45">
      <c r="A22">
        <v>5</v>
      </c>
      <c r="B22" s="1">
        <v>92.4</v>
      </c>
      <c r="C22" s="1">
        <v>145.785</v>
      </c>
    </row>
    <row r="23" spans="1:3" x14ac:dyDescent="0.45">
      <c r="B23">
        <f>AVERAGE(B18:B22)/100</f>
        <v>0.89639999999999986</v>
      </c>
      <c r="C23">
        <f>AVERAGE(C18:C22)</f>
        <v>142.53820000000002</v>
      </c>
    </row>
    <row r="25" spans="1:3" ht="14.65" x14ac:dyDescent="0.45">
      <c r="A25" t="s">
        <v>6</v>
      </c>
      <c r="B25" s="1" t="s">
        <v>2</v>
      </c>
      <c r="C25" s="1" t="s">
        <v>3</v>
      </c>
    </row>
    <row r="28" spans="1:3" ht="14.65" x14ac:dyDescent="0.45">
      <c r="A28">
        <v>2008</v>
      </c>
      <c r="B28" s="1">
        <f>70.2/100</f>
        <v>0.70200000000000007</v>
      </c>
      <c r="C28" s="1">
        <v>129.04300000000001</v>
      </c>
    </row>
    <row r="29" spans="1:3" ht="14.65" x14ac:dyDescent="0.45">
      <c r="A29">
        <v>2009</v>
      </c>
      <c r="B29" s="1">
        <f>74.2/100</f>
        <v>0.74199999999999999</v>
      </c>
      <c r="C29" s="1">
        <v>172.46899999999999</v>
      </c>
    </row>
    <row r="30" spans="1:3" ht="14.65" x14ac:dyDescent="0.45">
      <c r="A30">
        <v>2010</v>
      </c>
      <c r="B30" s="1">
        <f>-95.5/100</f>
        <v>-0.95499999999999996</v>
      </c>
      <c r="C30" s="1">
        <v>638.88199999999995</v>
      </c>
    </row>
    <row r="31" spans="1:3" ht="14.65" x14ac:dyDescent="0.45">
      <c r="A31">
        <v>2011</v>
      </c>
      <c r="B31" s="1">
        <f>94.3/100</f>
        <v>0.94299999999999995</v>
      </c>
      <c r="C31" s="1">
        <v>121.687</v>
      </c>
    </row>
    <row r="32" spans="1:3" ht="14.65" x14ac:dyDescent="0.45">
      <c r="A32">
        <v>2012</v>
      </c>
      <c r="B32" s="1">
        <f>91.2/100</f>
        <v>0.91200000000000003</v>
      </c>
      <c r="C32" s="1">
        <v>123.467</v>
      </c>
    </row>
    <row r="33" spans="1:3" ht="14.65" x14ac:dyDescent="0.45">
      <c r="A33">
        <v>2013</v>
      </c>
      <c r="B33" s="1">
        <f>85.4/100</f>
        <v>0.85400000000000009</v>
      </c>
      <c r="C33" s="1">
        <v>117.852</v>
      </c>
    </row>
    <row r="37" spans="1:3" ht="14.65" x14ac:dyDescent="0.45">
      <c r="A37" t="s">
        <v>6</v>
      </c>
      <c r="B37" s="1" t="s">
        <v>4</v>
      </c>
      <c r="C37" s="1" t="s">
        <v>5</v>
      </c>
    </row>
    <row r="40" spans="1:3" ht="14.65" x14ac:dyDescent="0.45">
      <c r="A40">
        <v>2008</v>
      </c>
      <c r="B40" s="1">
        <f>74.4/100</f>
        <v>0.74400000000000011</v>
      </c>
      <c r="C40" s="1">
        <v>135.73500000000001</v>
      </c>
    </row>
    <row r="41" spans="1:3" ht="14.65" x14ac:dyDescent="0.45">
      <c r="A41">
        <v>2009</v>
      </c>
      <c r="B41" s="1">
        <f>79.1/100</f>
        <v>0.79099999999999993</v>
      </c>
      <c r="C41" s="1">
        <v>186.69499999999999</v>
      </c>
    </row>
    <row r="42" spans="1:3" ht="14.65" x14ac:dyDescent="0.45">
      <c r="A42">
        <v>2010</v>
      </c>
      <c r="B42" s="1">
        <f>-169.4/100</f>
        <v>-1.694</v>
      </c>
      <c r="C42" s="1">
        <v>965.66</v>
      </c>
    </row>
    <row r="43" spans="1:3" ht="14.65" x14ac:dyDescent="0.45">
      <c r="A43">
        <v>2011</v>
      </c>
      <c r="B43" s="1">
        <f>95.2/100</f>
        <v>0.95200000000000007</v>
      </c>
      <c r="C43" s="1">
        <v>146.721</v>
      </c>
    </row>
    <row r="44" spans="1:3" ht="14.65" x14ac:dyDescent="0.45">
      <c r="A44">
        <v>2012</v>
      </c>
      <c r="B44" s="1">
        <f>91.1/100</f>
        <v>0.91099999999999992</v>
      </c>
      <c r="C44" s="1">
        <v>152.851</v>
      </c>
    </row>
    <row r="45" spans="1:3" ht="14.65" x14ac:dyDescent="0.45">
      <c r="A45">
        <v>2013</v>
      </c>
      <c r="B45" s="1">
        <f>84.6/100</f>
        <v>0.84599999999999997</v>
      </c>
      <c r="C45" s="1">
        <v>151.14099999999999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E472-4F31-4842-B801-EB5C8000C15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Sheet1</vt:lpstr>
      <vt:lpstr>Sheet2</vt:lpstr>
      <vt:lpstr>MAE</vt:lpstr>
      <vt:lpstr>TimeMAE</vt:lpstr>
      <vt:lpstr>TimeR2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2017-12-15T01:44:49Z</dcterms:created>
  <dcterms:modified xsi:type="dcterms:W3CDTF">2017-12-15T03:28:06Z</dcterms:modified>
</cp:coreProperties>
</file>